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ica\Desktop\EVALUACIONES DEFINITVAS PAE 2024\"/>
    </mc:Choice>
  </mc:AlternateContent>
  <bookViews>
    <workbookView xWindow="0" yWindow="0" windowWidth="28800" windowHeight="12030"/>
  </bookViews>
  <sheets>
    <sheet name="Manipuladoras" sheetId="36" r:id="rId1"/>
  </sheets>
  <definedNames>
    <definedName name="_xlnm._FilterDatabase" localSheetId="0" hidden="1">Manipuladoras!$H$5:$V$64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X35" i="36" l="1"/>
  <c r="X65" i="36"/>
  <c r="X55" i="36" l="1"/>
  <c r="X58" i="36"/>
  <c r="X64" i="36"/>
  <c r="X49" i="36"/>
  <c r="X50" i="36"/>
  <c r="X52" i="36"/>
  <c r="X53" i="36"/>
  <c r="X54" i="36"/>
  <c r="X56" i="36"/>
  <c r="X57" i="36"/>
  <c r="X48" i="36"/>
  <c r="X40" i="36"/>
  <c r="X41" i="36"/>
  <c r="X42" i="36"/>
  <c r="X43" i="36"/>
  <c r="X44" i="36"/>
  <c r="X45" i="36"/>
  <c r="X46" i="36"/>
  <c r="X47" i="36"/>
  <c r="X38" i="36"/>
  <c r="X39" i="36"/>
  <c r="X36" i="36"/>
  <c r="X17" i="36"/>
  <c r="X18" i="36"/>
  <c r="X19" i="36"/>
  <c r="X20" i="36"/>
  <c r="X21" i="36"/>
  <c r="X22" i="36"/>
  <c r="X23" i="36"/>
  <c r="X24" i="36"/>
  <c r="X25" i="36"/>
  <c r="X26" i="36"/>
  <c r="X27" i="36"/>
  <c r="X28" i="36"/>
  <c r="X29" i="36"/>
  <c r="X30" i="36"/>
  <c r="X31" i="36"/>
  <c r="X32" i="36"/>
  <c r="X33" i="36"/>
  <c r="X34" i="36"/>
  <c r="X16" i="36"/>
  <c r="X14" i="36"/>
  <c r="X11" i="36"/>
  <c r="X12" i="36"/>
  <c r="X10" i="36"/>
  <c r="X7" i="36"/>
  <c r="X8" i="36"/>
  <c r="X9" i="36"/>
  <c r="X6" i="36"/>
  <c r="I130" i="36"/>
  <c r="J130" i="36"/>
  <c r="J124" i="36"/>
  <c r="J109" i="36"/>
  <c r="I89" i="36"/>
  <c r="J89" i="36"/>
  <c r="I96" i="36"/>
  <c r="J96" i="36"/>
  <c r="I71" i="36"/>
  <c r="J71" i="36"/>
  <c r="J81" i="36"/>
  <c r="I81" i="36"/>
  <c r="N116" i="36"/>
  <c r="K81" i="36"/>
  <c r="K136" i="36"/>
  <c r="J136" i="36"/>
  <c r="I136" i="36"/>
  <c r="K130" i="36"/>
  <c r="K124" i="36"/>
  <c r="I124" i="36"/>
  <c r="J116" i="36"/>
  <c r="K116" i="36"/>
  <c r="I116" i="36"/>
  <c r="I109" i="36"/>
  <c r="J103" i="36"/>
  <c r="K103" i="36"/>
  <c r="I103" i="36"/>
  <c r="K96" i="36"/>
  <c r="K89" i="36"/>
  <c r="H7" i="36"/>
  <c r="H8" i="36" s="1"/>
  <c r="H9" i="36" s="1"/>
  <c r="H10" i="36" s="1"/>
  <c r="H11" i="36" s="1"/>
  <c r="H12" i="36" s="1"/>
  <c r="H13" i="36" s="1"/>
  <c r="H14" i="36" s="1"/>
  <c r="H15" i="36" s="1"/>
  <c r="H16" i="36" s="1"/>
  <c r="H17" i="36" s="1"/>
  <c r="H18" i="36" s="1"/>
  <c r="H19" i="36" s="1"/>
  <c r="H20" i="36" s="1"/>
  <c r="H21" i="36" s="1"/>
  <c r="H22" i="36" s="1"/>
  <c r="H23" i="36" s="1"/>
  <c r="H24" i="36" s="1"/>
  <c r="H25" i="36" s="1"/>
  <c r="H26" i="36" s="1"/>
  <c r="H27" i="36" s="1"/>
  <c r="H28" i="36" s="1"/>
  <c r="H29" i="36" s="1"/>
  <c r="H30" i="36" s="1"/>
  <c r="H31" i="36" s="1"/>
  <c r="H32" i="36" s="1"/>
  <c r="H33" i="36" s="1"/>
  <c r="H34" i="36" s="1"/>
  <c r="H35" i="36" s="1"/>
  <c r="H36" i="36" s="1"/>
  <c r="H37" i="36" s="1"/>
  <c r="H38" i="36" s="1"/>
  <c r="H39" i="36" s="1"/>
  <c r="H40" i="36" s="1"/>
  <c r="H41" i="36" s="1"/>
  <c r="H42" i="36" s="1"/>
  <c r="H43" i="36" s="1"/>
  <c r="H44" i="36" s="1"/>
  <c r="H45" i="36" s="1"/>
  <c r="H46" i="36" s="1"/>
  <c r="H47" i="36" s="1"/>
  <c r="H48" i="36" s="1"/>
  <c r="H49" i="36" s="1"/>
  <c r="H50" i="36" s="1"/>
  <c r="H51" i="36" s="1"/>
  <c r="H52" i="36" s="1"/>
  <c r="H53" i="36" s="1"/>
  <c r="H54" i="36" s="1"/>
  <c r="H55" i="36" s="1"/>
  <c r="H56" i="36" s="1"/>
  <c r="H57" i="36" s="1"/>
  <c r="H58" i="36" s="1"/>
  <c r="H59" i="36" s="1"/>
  <c r="H60" i="36" s="1"/>
  <c r="H61" i="36" s="1"/>
  <c r="H62" i="36" s="1"/>
  <c r="H63" i="36" s="1"/>
  <c r="H64" i="36" s="1"/>
</calcChain>
</file>

<file path=xl/sharedStrings.xml><?xml version="1.0" encoding="utf-8"?>
<sst xmlns="http://schemas.openxmlformats.org/spreadsheetml/2006/main" count="939" uniqueCount="214">
  <si>
    <t>PERFIL</t>
  </si>
  <si>
    <t>No tener o haber tenido antecedentes penales, disciplinarios, fiscales</t>
  </si>
  <si>
    <t>Certificados de Antecedentes Disciplinarios, Fiscales, judiciales y RNMC</t>
  </si>
  <si>
    <t>Ser Mayor de Edad</t>
  </si>
  <si>
    <t>Hoja de Vida</t>
  </si>
  <si>
    <t>Formato HV</t>
  </si>
  <si>
    <t>MANIPULADORAS</t>
  </si>
  <si>
    <t>FACTOR</t>
  </si>
  <si>
    <t>DESCRIPCIÓN DEL FACTOR</t>
  </si>
  <si>
    <t>X</t>
  </si>
  <si>
    <t>Carta de Intencion</t>
  </si>
  <si>
    <t>PUNTAJE</t>
  </si>
  <si>
    <t>ACREDITACION</t>
  </si>
  <si>
    <t>ITEMS</t>
  </si>
  <si>
    <t>PUNTOS</t>
  </si>
  <si>
    <t>Carta de Intención Suscrita</t>
  </si>
  <si>
    <t>Capacitación en Higiene y Manipulación de Alimentos</t>
  </si>
  <si>
    <t>No.</t>
  </si>
  <si>
    <t>Formato Hoja de Vida</t>
  </si>
  <si>
    <t>Fotocopia de la Cédula de Ciudanía (ambas caras)</t>
  </si>
  <si>
    <t>No mayor a un (1) año con relación a la fecha de presentación de la propuesta.</t>
  </si>
  <si>
    <t xml:space="preserve">Intensidad: Mínimo 40 horas </t>
  </si>
  <si>
    <t>No mayor a dos (2) años con relación a la fecha de presentación de la propuesta.</t>
  </si>
  <si>
    <t>Intensidad: Mínimo 40 horas</t>
  </si>
  <si>
    <t>Intensidad: Menor de 40 horas y mínimo de 10 horas</t>
  </si>
  <si>
    <t>Disponibilidad para permanecer y desplazarse en la zona de desarrollo del contrato</t>
  </si>
  <si>
    <t>Buen Estado de Salud.</t>
  </si>
  <si>
    <t>Formato común de hoja de vida</t>
  </si>
  <si>
    <t>Certificación médica, de acuerdo a lo establecido en la Resolución 2674 de 2013 y el Articulo 2.7.2.2.1.3.4 del Decreto 780 de 2016, y demás normas que la modifiquen, adicionen o sustituyan.</t>
  </si>
  <si>
    <t xml:space="preserve">Análisis Frotis de garganta y KOH para uñas </t>
  </si>
  <si>
    <t>Vigencia máxima de 6 meses</t>
  </si>
  <si>
    <t xml:space="preserve">Inclusión Manipuladoras Adicionales </t>
  </si>
  <si>
    <t>Ofrecimiento del 30% de hojas de vida de manipuladoras requeridas del lote a ofertar, que acrediten el perfil requerido y pertenezcan a los grupos poblacionales de población pobre vulnerable y/o pertenecientes al SISBEN A y B, residentes en los municipios del lote a ofertar.</t>
  </si>
  <si>
    <t>Ofrecimiento del 20% de hojas de vida de manipuladoras requeridas del lote a ofertar, que acrediten el perfil requerido y pertenezcan a los grupos poblacionales de población pobre vulnerable y/o pertenecientes al SISBEN A y B, residentes en los municipios del lote a ofertar.</t>
  </si>
  <si>
    <t>Ofrecimiento del 10% de hojas de vida de manipuladoras requeridas del lote a ofertar, que acrediten el perfil requerido y pertenezcan a los grupos poblacionales de población pobre vulnerable y/o pertenecientes al SISBEN A y B, residentes en los municipios del lote a ofertar.</t>
  </si>
  <si>
    <t>Fotocopia CC</t>
  </si>
  <si>
    <t>Fotocipia LM</t>
  </si>
  <si>
    <t>Fotocipia SISBEN</t>
  </si>
  <si>
    <t>Certificacion Medica</t>
  </si>
  <si>
    <t>Analisis Fotis-Garganta</t>
  </si>
  <si>
    <t>Antecedentes</t>
  </si>
  <si>
    <t>Capacitacion Higiene Manipulacion de Alimentos</t>
  </si>
  <si>
    <t>Capacitacion Proteccion y Conservacion de Alimentos</t>
  </si>
  <si>
    <t>Experiencia</t>
  </si>
  <si>
    <t>Capacitacion en Proteccion y Conservacion de Alimentos</t>
  </si>
  <si>
    <t>a</t>
  </si>
  <si>
    <t>b</t>
  </si>
  <si>
    <t>c</t>
  </si>
  <si>
    <t>Fotocopia Libreta Militar si aplica</t>
  </si>
  <si>
    <t>Higiene y Manipulacion de alimentos</t>
  </si>
  <si>
    <t>Proteccion y Conservacion de Alimetnos</t>
  </si>
  <si>
    <t>Libreta Militar cuando aplique</t>
  </si>
  <si>
    <t xml:space="preserve">Certificado de Vecindad o Fotocopia SISBEN </t>
  </si>
  <si>
    <t>Residente de un  Municipio del Lote a Ofertar o perteneciente a población vulnerable de un  Municipio del Lote a Ofertar</t>
  </si>
  <si>
    <t>PROCESO LP-SED-006-2023</t>
  </si>
  <si>
    <t>Experiencia: 2 años en preparación de alimentos en el desarrollo del programa de alimentación escolar</t>
  </si>
  <si>
    <t>Copia de Contrato o Certificación que indique claramente la fecha expedición, el plazo o duración de la actividad que se certifica y el objeto del certificado referido a experiencia en programas de alimentación PAE por mínimo 2 años</t>
  </si>
  <si>
    <t>Copia de Contrato o Certificación que indique claramente la fecha expedición, el plazo o duración de la actividad que se certifica y el objeto del certificado referido a experiencia en programas de alimentación PAE por mínimo 1 año</t>
  </si>
  <si>
    <t>Nombre</t>
  </si>
  <si>
    <t>Municipio</t>
  </si>
  <si>
    <t xml:space="preserve">observaciones </t>
  </si>
  <si>
    <t>LINA MARIA SAENZ CASTILLA</t>
  </si>
  <si>
    <t>N.A</t>
  </si>
  <si>
    <t>A4</t>
  </si>
  <si>
    <t>Cicuco</t>
  </si>
  <si>
    <t>x</t>
  </si>
  <si>
    <t>IAFIC-40H-05.05.2023</t>
  </si>
  <si>
    <t>ELIZABETH OSPINO CHAVEZ</t>
  </si>
  <si>
    <t xml:space="preserve">BLANCA ROS ACHACON GALVIS </t>
  </si>
  <si>
    <t>CONTRATO</t>
  </si>
  <si>
    <t>OPERADOR</t>
  </si>
  <si>
    <t>OBJETO</t>
  </si>
  <si>
    <t>INICIO</t>
  </si>
  <si>
    <t>FIN</t>
  </si>
  <si>
    <t>DIA</t>
  </si>
  <si>
    <t>MES</t>
  </si>
  <si>
    <t>56-2020</t>
  </si>
  <si>
    <t xml:space="preserve">CONSORCIO ALIMENTANDO SONRRISA </t>
  </si>
  <si>
    <t xml:space="preserve">PAE BOLIVAR </t>
  </si>
  <si>
    <t>1180-2019</t>
  </si>
  <si>
    <t>CONSORCIO ALIMENTANDO EL FUTURO DE BOLIVAR</t>
  </si>
  <si>
    <t>2487-2018</t>
  </si>
  <si>
    <t>CONSORCIO PRIMERO LOS NIÑOS DE BOLIVAR</t>
  </si>
  <si>
    <t>2285-2018</t>
  </si>
  <si>
    <t>CONSORCIO POR LOS NIÑOS DE BOLIVAR</t>
  </si>
  <si>
    <t>TOTAL</t>
  </si>
  <si>
    <t>24 M</t>
  </si>
  <si>
    <t xml:space="preserve">CONSORCIO CRECIENDO JUNTOS </t>
  </si>
  <si>
    <t>AÑO</t>
  </si>
  <si>
    <t>CONSORCIO DESARROLLO SOCIAL</t>
  </si>
  <si>
    <t>LEONELA DI FILLIPPO CERVANTES</t>
  </si>
  <si>
    <t>CONSORCIO ALIMENTANDO SONRISAS</t>
  </si>
  <si>
    <t xml:space="preserve">CONSORCIO ALIMENTANDO FUTURO DE BOLIVAR </t>
  </si>
  <si>
    <t>UNION TEMPORAL INFANCIA FELIZ BOLIVAR</t>
  </si>
  <si>
    <t xml:space="preserve">TOTAL </t>
  </si>
  <si>
    <t>OBSERVACIONES</t>
  </si>
  <si>
    <t>ANGELA MARIA MORALES UPARELA</t>
  </si>
  <si>
    <t>A1</t>
  </si>
  <si>
    <t>ADRIANA TURIZO TORRES</t>
  </si>
  <si>
    <t>CICUCO</t>
  </si>
  <si>
    <t xml:space="preserve">CONSORCIO PRIMERO LOS NIÑOS DE BOLIVAR </t>
  </si>
  <si>
    <t>FIDELINA MARIA BATISTA JULIO</t>
  </si>
  <si>
    <t>A2</t>
  </si>
  <si>
    <t>YANEIDIS BASTIDAS TURIZO</t>
  </si>
  <si>
    <t>A3</t>
  </si>
  <si>
    <t xml:space="preserve">ALJADIS MARTINEZ GIL </t>
  </si>
  <si>
    <t>B1</t>
  </si>
  <si>
    <t>FUNDACOL</t>
  </si>
  <si>
    <t>PAE</t>
  </si>
  <si>
    <t>MAGALIS ECHAVEZ TOVAR</t>
  </si>
  <si>
    <t>A5</t>
  </si>
  <si>
    <t>MOMPOS</t>
  </si>
  <si>
    <t>MARTHA LILIANA VARGAS BERDUGO</t>
  </si>
  <si>
    <t>B2</t>
  </si>
  <si>
    <t xml:space="preserve">OLEIDYS MARIA ROCHA CABANA </t>
  </si>
  <si>
    <t>MAIDETH CAMPO TUNDENO</t>
  </si>
  <si>
    <t>BARRANCO DE LOBA</t>
  </si>
  <si>
    <t xml:space="preserve">PAOLA GUZMAN ORTIZ </t>
  </si>
  <si>
    <t>B6</t>
  </si>
  <si>
    <t>TALAIGUA NUEVO</t>
  </si>
  <si>
    <t>ANGIE PAOLA ARQUEZ HERRERA</t>
  </si>
  <si>
    <t xml:space="preserve">LOZAINA ISABEL ARDILA BAENA </t>
  </si>
  <si>
    <t>FUNDACIÓN NUTRIENDO SUEÑOS</t>
  </si>
  <si>
    <t>428-2023</t>
  </si>
  <si>
    <t>31 MESES Y 23 DIAS</t>
  </si>
  <si>
    <t>DELYS FUENTES ARDILA</t>
  </si>
  <si>
    <t>MERLIS RUBIO MANCILLA</t>
  </si>
  <si>
    <t>LAUDID PEREZ RUIZ</t>
  </si>
  <si>
    <t xml:space="preserve">TALAIGUA NUEVO </t>
  </si>
  <si>
    <t>LUGELIS FAJARDO SIMANCAS</t>
  </si>
  <si>
    <t xml:space="preserve">SAN FERNANDO </t>
  </si>
  <si>
    <t xml:space="preserve">SONIA LUZ PADILLA REGALADO </t>
  </si>
  <si>
    <t>MARGARITA</t>
  </si>
  <si>
    <t>MARIA  EDUARDA SAJONERO MONTES</t>
  </si>
  <si>
    <t>RIO VIEJO</t>
  </si>
  <si>
    <t>FUNDACIÓN DE MUJERES POR EL DESARROLLO SOCIAL</t>
  </si>
  <si>
    <t xml:space="preserve">REVISAR BIEN EL OBJETO DEL CONTRATO </t>
  </si>
  <si>
    <t>MARLENIS CASTRO REDODNDO</t>
  </si>
  <si>
    <t>34 MESES Y 18 DIAS</t>
  </si>
  <si>
    <t>YOELIS NARVAEZ VILLAFAÑE</t>
  </si>
  <si>
    <t>DEXI RUBIO MANCILLA</t>
  </si>
  <si>
    <t>YUDIS TORRES ZULUAGA</t>
  </si>
  <si>
    <t>B7</t>
  </si>
  <si>
    <t>PAOLA PATRICIA GALVIS RAAD</t>
  </si>
  <si>
    <t xml:space="preserve">YONELIS CASTRO O TERO </t>
  </si>
  <si>
    <t xml:space="preserve">MOMPOS </t>
  </si>
  <si>
    <t>BELKIS VIDES CERNANTES</t>
  </si>
  <si>
    <t xml:space="preserve">JUANA CARO ORTIZ </t>
  </si>
  <si>
    <t>verificar acta de liquidación del contrato</t>
  </si>
  <si>
    <t>DELISDEY CARO CERVANTES</t>
  </si>
  <si>
    <t>YUDITH ORTIZ ARENILLA</t>
  </si>
  <si>
    <t>C2</t>
  </si>
  <si>
    <t>ODALYS AREVALO CERVANTES</t>
  </si>
  <si>
    <t>LUZ MERY ORTIZ GONZALEZ</t>
  </si>
  <si>
    <t>VERIFICAR OBJETO DEL CONTRATO</t>
  </si>
  <si>
    <t>JESSICA KARINA RIVAS ORTIZ</t>
  </si>
  <si>
    <t>YESSENIA NUÑEZ MORALES</t>
  </si>
  <si>
    <t>MARTHA  LUCIA ARRAUTH ARQUEZ</t>
  </si>
  <si>
    <t>NA</t>
  </si>
  <si>
    <t>26 MESES y 19 DIAS</t>
  </si>
  <si>
    <t xml:space="preserve">DIANA KAROLINA FLOREZ OSPINO </t>
  </si>
  <si>
    <t xml:space="preserve">EDELIS SILVA NIETO </t>
  </si>
  <si>
    <t xml:space="preserve">N.A </t>
  </si>
  <si>
    <t>B5</t>
  </si>
  <si>
    <t>ISABEL RUIZ MADRID</t>
  </si>
  <si>
    <t xml:space="preserve">KAREN LORENA PEÑATE LOPEZ </t>
  </si>
  <si>
    <t>KELLY ZABALETA MEJIA</t>
  </si>
  <si>
    <t xml:space="preserve">TANIA ZABALETA MEJIA </t>
  </si>
  <si>
    <t xml:space="preserve">PRESENTA EXPERIENCIA COMO SUPERVISORA DE 2MESES Y 18 DIAS CON EL OPERADOR, CONSORCIO PRIMERO LOS NIÑOS DE BOLIVAR </t>
  </si>
  <si>
    <t>DANY ARCE MUÑOZ</t>
  </si>
  <si>
    <t>CORPORACIÓN PODER Y DESARROLLO SOCIAL - COPDESO</t>
  </si>
  <si>
    <t>24 MESES Y 10 DIAS</t>
  </si>
  <si>
    <t>31 MESES Y 20 DIAS</t>
  </si>
  <si>
    <t>YOLIMA ALFARO MUÑOZ</t>
  </si>
  <si>
    <t>ROCIO BENAVIDES MORENO</t>
  </si>
  <si>
    <t>C1</t>
  </si>
  <si>
    <t>SUGEY AREVALO MIRANDA</t>
  </si>
  <si>
    <t xml:space="preserve">ALEXANDRA MONTERO TORREJANO </t>
  </si>
  <si>
    <t xml:space="preserve">DELENIS SANCHEZ PAVA </t>
  </si>
  <si>
    <t>EVERLIDYS PARODIS OSPINO</t>
  </si>
  <si>
    <t>CEDULA POCO LEGIBLE</t>
  </si>
  <si>
    <t xml:space="preserve">LUZ DARY HERRERA CANEDO </t>
  </si>
  <si>
    <t>SEGUNDA ISABEL DAVILA JIMENEZ</t>
  </si>
  <si>
    <t>YUSMARY MARTINEZ HERNANDEZ</t>
  </si>
  <si>
    <t>MIREYA PAREDES ESPAÑA</t>
  </si>
  <si>
    <t>LIBETH AREVALO SAENZ</t>
  </si>
  <si>
    <t>INOCENCIA BASTIDAS LOPEZ</t>
  </si>
  <si>
    <t>B3</t>
  </si>
  <si>
    <t>AMADA CORRALES JIMENES</t>
  </si>
  <si>
    <t xml:space="preserve">ANA GREGORIA NAVARRO CHICA </t>
  </si>
  <si>
    <t xml:space="preserve">SULEIDA MORALES CORRALES </t>
  </si>
  <si>
    <t xml:space="preserve">CERITIFICADOS DE LOS  CURSOS DE HIGIENE Y MANIPULACION DE ALIMENTOS, PROTECCIÓN Y CONSERVACIÓN DE ALIMENTOS EXPEDIDO POR LA ENTIDAD IAFIC NO REGISTRA NUMERO DE CEDULA CORRECTO DE LA MANIPULADORA. </t>
  </si>
  <si>
    <t>CERTIFICADO MEDICO NO REGISTRA NUMERO DE CEDULA,  SOLO EL NOMBRE LA MANIPULADORA</t>
  </si>
  <si>
    <t>suspención del 5 de diciembre de 2021, reaunuda el 31 de enero. Se descontó 1 mes y 26 dias</t>
  </si>
  <si>
    <t>el acta de liquidación indica que el contrato se supendio el 27 de noviembre. Se descuentan 3 dias.</t>
  </si>
  <si>
    <t xml:space="preserve">el acta de liquidación indica que el contrato se retomo el  8 de febrero, se descuentan 7 dias. </t>
  </si>
  <si>
    <t>NO</t>
  </si>
  <si>
    <r>
      <t xml:space="preserve"> CERTIFICADOS LABORALES DE CONSORCIO PRIMERO LOS NIÑOS DE BOLIVAR Y U.T INFANCIA FELIZ BOLIVAR  NO SON NADA LEGIBLES. SE DESCUENTA 12 MESES Y 3 DIAS.</t>
    </r>
    <r>
      <rPr>
        <b/>
        <sz val="11"/>
        <color theme="1"/>
        <rFont val="Agency FB"/>
        <family val="2"/>
      </rPr>
      <t xml:space="preserve"> TOTAL 19 MESES Y 17 DIAS</t>
    </r>
  </si>
  <si>
    <t xml:space="preserve">TOTAL EXPERIENCIA </t>
  </si>
  <si>
    <t>24 MESES</t>
  </si>
  <si>
    <t>43 MESES Y 4 DIAS</t>
  </si>
  <si>
    <t>33 MESES Y 12 DIAS</t>
  </si>
  <si>
    <t>43 MESES Y 12 DIAS</t>
  </si>
  <si>
    <t>31 MESES, 11 DIAS</t>
  </si>
  <si>
    <t xml:space="preserve">31 MESES Y 11 DIAS </t>
  </si>
  <si>
    <t xml:space="preserve">33 MESES Y 12 MESES </t>
  </si>
  <si>
    <t>31 MESES Y 22 DIAS</t>
  </si>
  <si>
    <t>19 MESES Y 17 DIAS</t>
  </si>
  <si>
    <t>39 MESES Y 24 DIAS</t>
  </si>
  <si>
    <t>26 MESES Y 19 DIAS</t>
  </si>
  <si>
    <t>NIVEL C2 DE SISBEN NO APLICA SEGÚN LOS PLIEGOS</t>
  </si>
  <si>
    <t>NIVEL C1 DE SISBEN NO APLICA SEGÚN LOS PLIEGOS</t>
  </si>
  <si>
    <t xml:space="preserve">HOJA DE VIDA TAMBIEN FUE PRESENETADA POR EL PROPONENTE "CONSORCIO ALIMENTACIÓN Y CRECIMIENTO BOLÍVAR" Y SE EXCLUYE DE ACUERDO A LA CARTA DE INTENCIÓN. </t>
  </si>
  <si>
    <t xml:space="preserve">HOJA DE VIDA TAMBIEN FUE PRESENETADA POR EL PROPONENTE "CONSORCIO ALIMENTACIÓN Y CRECIMIENTO BOLÍVAR" Y SE EXCLUYE DE ACUERDO A CARTA DE INTENCIÓN.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</si>
</sst>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Agency FB"/>
      <family val="2"/>
    </font>
    <font>
      <sz val="11"/>
      <color theme="1"/>
      <name val="Agency FB"/>
      <family val="2"/>
    </font>
    <font>
      <sz val="8"/>
      <name val="Calibri"/>
      <family val="2"/>
      <scheme val="minor"/>
    </font>
    <font>
      <b/>
      <sz val="11"/>
      <color rgb="FF000000"/>
      <name val="Agency FB"/>
      <family val="2"/>
    </font>
    <font>
      <sz val="11"/>
      <color rgb="FF000000"/>
      <name val="Agency FB"/>
      <family val="2"/>
    </font>
    <font>
      <sz val="11"/>
      <color rgb="FFFF0000"/>
      <name val="Agency FB"/>
      <family val="2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EEAF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5">
    <xf numFmtId="0" fontId="0" fillId="0" borderId="0" xfId="0"/>
    <xf numFmtId="0" fontId="2" fillId="0" borderId="0" xfId="0" applyFont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left" wrapText="1"/>
    </xf>
    <xf numFmtId="0" fontId="2" fillId="0" borderId="2" xfId="0" applyFont="1" applyBorder="1" applyAlignment="1">
      <alignment horizontal="left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18" xfId="0" applyFont="1" applyBorder="1"/>
    <xf numFmtId="0" fontId="2" fillId="0" borderId="21" xfId="0" applyFont="1" applyBorder="1"/>
    <xf numFmtId="0" fontId="2" fillId="0" borderId="24" xfId="0" applyFont="1" applyBorder="1"/>
    <xf numFmtId="0" fontId="2" fillId="0" borderId="31" xfId="0" applyFont="1" applyBorder="1"/>
    <xf numFmtId="0" fontId="2" fillId="0" borderId="32" xfId="0" applyFont="1" applyBorder="1"/>
    <xf numFmtId="0" fontId="2" fillId="0" borderId="30" xfId="0" applyFont="1" applyBorder="1"/>
    <xf numFmtId="0" fontId="2" fillId="0" borderId="2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1" fillId="0" borderId="2" xfId="0" applyFont="1" applyBorder="1"/>
    <xf numFmtId="0" fontId="1" fillId="0" borderId="2" xfId="0" applyFont="1" applyBorder="1" applyAlignment="1">
      <alignment horizontal="left"/>
    </xf>
    <xf numFmtId="14" fontId="2" fillId="0" borderId="2" xfId="0" applyNumberFormat="1" applyFont="1" applyBorder="1"/>
    <xf numFmtId="0" fontId="2" fillId="4" borderId="2" xfId="0" applyFont="1" applyFill="1" applyBorder="1"/>
    <xf numFmtId="0" fontId="1" fillId="0" borderId="1" xfId="0" applyFont="1" applyBorder="1"/>
    <xf numFmtId="0" fontId="2" fillId="0" borderId="2" xfId="0" applyFont="1" applyBorder="1" applyAlignment="1">
      <alignment horizontal="right"/>
    </xf>
    <xf numFmtId="0" fontId="2" fillId="0" borderId="1" xfId="0" applyFont="1" applyBorder="1" applyAlignment="1">
      <alignment horizontal="right"/>
    </xf>
    <xf numFmtId="0" fontId="1" fillId="0" borderId="2" xfId="0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0" fontId="1" fillId="4" borderId="2" xfId="0" applyFont="1" applyFill="1" applyBorder="1"/>
    <xf numFmtId="14" fontId="2" fillId="4" borderId="2" xfId="0" applyNumberFormat="1" applyFont="1" applyFill="1" applyBorder="1"/>
    <xf numFmtId="0" fontId="2" fillId="4" borderId="2" xfId="0" applyFont="1" applyFill="1" applyBorder="1" applyAlignment="1">
      <alignment horizontal="right"/>
    </xf>
    <xf numFmtId="0" fontId="2" fillId="4" borderId="1" xfId="0" applyFont="1" applyFill="1" applyBorder="1" applyAlignment="1">
      <alignment horizontal="right"/>
    </xf>
    <xf numFmtId="0" fontId="2" fillId="4" borderId="2" xfId="0" applyFont="1" applyFill="1" applyBorder="1" applyAlignment="1">
      <alignment wrapText="1"/>
    </xf>
    <xf numFmtId="0" fontId="1" fillId="3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justify" vertical="center"/>
    </xf>
    <xf numFmtId="0" fontId="2" fillId="0" borderId="2" xfId="0" applyFont="1" applyBorder="1" applyAlignment="1">
      <alignment vertical="center"/>
    </xf>
    <xf numFmtId="0" fontId="2" fillId="0" borderId="2" xfId="0" applyFont="1" applyBorder="1" applyAlignment="1">
      <alignment wrapText="1"/>
    </xf>
    <xf numFmtId="0" fontId="4" fillId="3" borderId="5" xfId="0" applyFont="1" applyFill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vertical="center"/>
    </xf>
    <xf numFmtId="0" fontId="5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vertical="center"/>
    </xf>
    <xf numFmtId="0" fontId="5" fillId="0" borderId="25" xfId="0" applyFont="1" applyBorder="1" applyAlignment="1">
      <alignment horizontal="center" vertical="center"/>
    </xf>
    <xf numFmtId="0" fontId="5" fillId="0" borderId="26" xfId="0" applyFont="1" applyBorder="1" applyAlignment="1">
      <alignment vertical="center"/>
    </xf>
    <xf numFmtId="0" fontId="5" fillId="0" borderId="17" xfId="0" applyFont="1" applyBorder="1" applyAlignment="1">
      <alignment horizontal="justify" vertical="center"/>
    </xf>
    <xf numFmtId="0" fontId="5" fillId="0" borderId="4" xfId="0" applyFont="1" applyBorder="1" applyAlignment="1">
      <alignment horizontal="justify" vertical="center"/>
    </xf>
    <xf numFmtId="0" fontId="5" fillId="0" borderId="20" xfId="0" applyFont="1" applyBorder="1" applyAlignment="1">
      <alignment horizontal="justify" vertical="center"/>
    </xf>
    <xf numFmtId="0" fontId="5" fillId="0" borderId="23" xfId="0" applyFont="1" applyBorder="1" applyAlignment="1">
      <alignment horizontal="justify" vertical="center"/>
    </xf>
    <xf numFmtId="0" fontId="5" fillId="0" borderId="29" xfId="0" applyFont="1" applyBorder="1" applyAlignment="1">
      <alignment horizontal="center" vertical="center"/>
    </xf>
    <xf numFmtId="0" fontId="5" fillId="0" borderId="2" xfId="0" applyFont="1" applyBorder="1" applyAlignment="1">
      <alignment horizontal="justify" vertical="center"/>
    </xf>
    <xf numFmtId="0" fontId="5" fillId="0" borderId="2" xfId="0" applyFont="1" applyBorder="1" applyAlignment="1">
      <alignment vertical="center"/>
    </xf>
    <xf numFmtId="0" fontId="4" fillId="3" borderId="10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left" vertical="center" wrapText="1" indent="8"/>
    </xf>
    <xf numFmtId="0" fontId="4" fillId="3" borderId="11" xfId="0" applyFont="1" applyFill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justify" vertical="center" wrapText="1"/>
    </xf>
    <xf numFmtId="9" fontId="2" fillId="0" borderId="0" xfId="0" applyNumberFormat="1" applyFont="1"/>
    <xf numFmtId="1" fontId="2" fillId="0" borderId="0" xfId="0" applyNumberFormat="1" applyFont="1" applyAlignment="1">
      <alignment horizontal="center"/>
    </xf>
    <xf numFmtId="2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  <xf numFmtId="0" fontId="2" fillId="0" borderId="1" xfId="0" applyFont="1" applyBorder="1"/>
    <xf numFmtId="0" fontId="2" fillId="4" borderId="2" xfId="0" applyFont="1" applyFill="1" applyBorder="1" applyAlignment="1">
      <alignment horizontal="left"/>
    </xf>
    <xf numFmtId="0" fontId="2" fillId="5" borderId="2" xfId="0" applyFont="1" applyFill="1" applyBorder="1"/>
    <xf numFmtId="0" fontId="2" fillId="5" borderId="0" xfId="0" applyFont="1" applyFill="1"/>
    <xf numFmtId="0" fontId="2" fillId="5" borderId="2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justify" vertical="center"/>
    </xf>
    <xf numFmtId="0" fontId="2" fillId="5" borderId="2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left" vertical="center" wrapText="1"/>
    </xf>
    <xf numFmtId="0" fontId="2" fillId="5" borderId="2" xfId="0" applyFont="1" applyFill="1" applyBorder="1" applyAlignment="1">
      <alignment horizontal="center"/>
    </xf>
    <xf numFmtId="0" fontId="2" fillId="5" borderId="2" xfId="0" applyFont="1" applyFill="1" applyBorder="1" applyAlignment="1">
      <alignment vertical="top" wrapText="1"/>
    </xf>
    <xf numFmtId="0" fontId="1" fillId="0" borderId="3" xfId="0" applyFont="1" applyBorder="1"/>
    <xf numFmtId="0" fontId="2" fillId="0" borderId="5" xfId="0" applyFont="1" applyBorder="1"/>
    <xf numFmtId="0" fontId="1" fillId="0" borderId="15" xfId="0" applyFont="1" applyBorder="1" applyAlignment="1">
      <alignment horizontal="center"/>
    </xf>
    <xf numFmtId="0" fontId="6" fillId="6" borderId="2" xfId="0" applyFont="1" applyFill="1" applyBorder="1" applyAlignment="1">
      <alignment horizontal="left" vertical="center" wrapText="1"/>
    </xf>
    <xf numFmtId="0" fontId="6" fillId="6" borderId="2" xfId="0" applyFont="1" applyFill="1" applyBorder="1"/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 wrapText="1"/>
    </xf>
    <xf numFmtId="0" fontId="5" fillId="0" borderId="25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5" fillId="0" borderId="14" xfId="0" applyFont="1" applyBorder="1" applyAlignment="1">
      <alignment horizontal="justify" vertical="center" wrapText="1"/>
    </xf>
    <xf numFmtId="0" fontId="5" fillId="0" borderId="12" xfId="0" applyFont="1" applyBorder="1" applyAlignment="1">
      <alignment horizontal="justify" vertical="center" wrapText="1"/>
    </xf>
    <xf numFmtId="0" fontId="5" fillId="0" borderId="13" xfId="0" applyFont="1" applyBorder="1" applyAlignment="1">
      <alignment horizontal="justify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justify" vertical="center"/>
    </xf>
    <xf numFmtId="0" fontId="5" fillId="0" borderId="12" xfId="0" applyFont="1" applyBorder="1" applyAlignment="1">
      <alignment horizontal="justify" vertical="center"/>
    </xf>
    <xf numFmtId="0" fontId="5" fillId="0" borderId="13" xfId="0" applyFont="1" applyBorder="1" applyAlignment="1">
      <alignment horizontal="justify" vertical="center"/>
    </xf>
    <xf numFmtId="0" fontId="1" fillId="0" borderId="3" xfId="0" applyFont="1" applyBorder="1" applyAlignment="1">
      <alignment horizontal="center"/>
    </xf>
    <xf numFmtId="0" fontId="2" fillId="6" borderId="2" xfId="0" applyFont="1" applyFill="1" applyBorder="1" applyAlignment="1">
      <alignment horizontal="center" wrapText="1"/>
    </xf>
    <xf numFmtId="0" fontId="2" fillId="6" borderId="2" xfId="0" applyFont="1" applyFill="1" applyBorder="1"/>
    <xf numFmtId="0" fontId="2" fillId="6" borderId="2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37"/>
  <sheetViews>
    <sheetView tabSelected="1" topLeftCell="H5" zoomScaleNormal="100" workbookViewId="0">
      <pane ySplit="1" topLeftCell="A42" activePane="bottomLeft" state="frozen"/>
      <selection activeCell="B5" sqref="B5"/>
      <selection pane="bottomLeft" activeCell="X38" sqref="X38"/>
    </sheetView>
  </sheetViews>
  <sheetFormatPr baseColWidth="10" defaultRowHeight="14.25" x14ac:dyDescent="0.2"/>
  <cols>
    <col min="1" max="1" width="4.5703125" style="1" bestFit="1" customWidth="1"/>
    <col min="2" max="3" width="4.5703125" style="1" customWidth="1"/>
    <col min="4" max="4" width="9.42578125" style="1" customWidth="1"/>
    <col min="5" max="5" width="52.140625" style="1" customWidth="1"/>
    <col min="6" max="7" width="10.5703125" style="1" customWidth="1"/>
    <col min="8" max="8" width="13.85546875" style="1" customWidth="1"/>
    <col min="9" max="9" width="19.5703125" style="17" customWidth="1"/>
    <col min="10" max="10" width="8.140625" style="1" customWidth="1"/>
    <col min="11" max="11" width="9.7109375" style="1" customWidth="1"/>
    <col min="12" max="12" width="25.28515625" style="1" customWidth="1"/>
    <col min="13" max="13" width="6.28515625" style="1" customWidth="1"/>
    <col min="14" max="14" width="5" style="1" customWidth="1"/>
    <col min="15" max="15" width="8.42578125" style="1" customWidth="1"/>
    <col min="16" max="16" width="8.85546875" style="1" customWidth="1"/>
    <col min="17" max="17" width="8.7109375" style="1" customWidth="1"/>
    <col min="18" max="18" width="9.42578125" style="1" customWidth="1"/>
    <col min="19" max="19" width="21.7109375" style="1" customWidth="1"/>
    <col min="20" max="20" width="19.85546875" style="1" customWidth="1"/>
    <col min="21" max="21" width="9.28515625" style="1" customWidth="1"/>
    <col min="22" max="22" width="38.28515625" style="1" customWidth="1"/>
    <col min="23" max="23" width="19.42578125" style="1" customWidth="1"/>
    <col min="24" max="16384" width="11.42578125" style="1"/>
  </cols>
  <sheetData>
    <row r="1" spans="1:24" hidden="1" x14ac:dyDescent="0.2">
      <c r="A1" s="79"/>
      <c r="B1" s="80"/>
      <c r="C1" s="80"/>
      <c r="D1" s="80"/>
      <c r="E1" s="80"/>
      <c r="F1" s="80"/>
      <c r="G1" s="80"/>
      <c r="H1" s="80"/>
      <c r="I1" s="80"/>
      <c r="J1" s="80"/>
      <c r="K1" s="80"/>
    </row>
    <row r="2" spans="1:24" hidden="1" x14ac:dyDescent="0.2">
      <c r="A2" s="81" t="s">
        <v>54</v>
      </c>
      <c r="B2" s="82"/>
      <c r="C2" s="82"/>
      <c r="D2" s="82"/>
      <c r="E2" s="82"/>
      <c r="F2" s="82"/>
      <c r="G2" s="82"/>
      <c r="H2" s="82"/>
      <c r="I2" s="82"/>
      <c r="J2" s="82"/>
      <c r="K2" s="82"/>
    </row>
    <row r="3" spans="1:24" hidden="1" x14ac:dyDescent="0.2">
      <c r="A3" s="81" t="s">
        <v>6</v>
      </c>
      <c r="B3" s="82"/>
      <c r="C3" s="82"/>
      <c r="D3" s="82"/>
      <c r="E3" s="82"/>
      <c r="F3" s="82"/>
      <c r="G3" s="82"/>
      <c r="H3" s="82"/>
      <c r="I3" s="82"/>
      <c r="J3" s="82"/>
      <c r="K3" s="82"/>
    </row>
    <row r="4" spans="1:24" hidden="1" x14ac:dyDescent="0.2">
      <c r="A4" s="4"/>
      <c r="B4" s="4"/>
      <c r="C4" s="4"/>
      <c r="D4" s="83"/>
      <c r="E4" s="83"/>
      <c r="F4" s="83"/>
      <c r="G4" s="83"/>
      <c r="H4" s="83"/>
      <c r="I4" s="83"/>
      <c r="J4" s="83"/>
      <c r="K4" s="83"/>
    </row>
    <row r="5" spans="1:24" ht="36.75" customHeight="1" x14ac:dyDescent="0.2">
      <c r="A5" s="4"/>
      <c r="B5" s="4"/>
      <c r="C5" s="4"/>
      <c r="D5" s="32" t="s">
        <v>13</v>
      </c>
      <c r="E5" s="32" t="s">
        <v>0</v>
      </c>
      <c r="F5" s="6"/>
      <c r="G5" s="6"/>
      <c r="H5" s="8" t="s">
        <v>17</v>
      </c>
      <c r="I5" s="9" t="s">
        <v>58</v>
      </c>
      <c r="J5" s="7" t="s">
        <v>5</v>
      </c>
      <c r="K5" s="7" t="s">
        <v>10</v>
      </c>
      <c r="L5" s="7" t="s">
        <v>35</v>
      </c>
      <c r="M5" s="7" t="s">
        <v>36</v>
      </c>
      <c r="N5" s="7" t="s">
        <v>37</v>
      </c>
      <c r="O5" s="7" t="s">
        <v>59</v>
      </c>
      <c r="P5" s="7" t="s">
        <v>38</v>
      </c>
      <c r="Q5" s="7" t="s">
        <v>39</v>
      </c>
      <c r="R5" s="7" t="s">
        <v>40</v>
      </c>
      <c r="S5" s="7" t="s">
        <v>41</v>
      </c>
      <c r="T5" s="7" t="s">
        <v>42</v>
      </c>
      <c r="U5" s="7" t="s">
        <v>43</v>
      </c>
      <c r="V5" s="7" t="s">
        <v>60</v>
      </c>
      <c r="W5" s="2" t="s">
        <v>198</v>
      </c>
      <c r="X5" s="66" t="s">
        <v>11</v>
      </c>
    </row>
    <row r="6" spans="1:24" ht="15" customHeight="1" x14ac:dyDescent="0.2">
      <c r="A6" s="4"/>
      <c r="B6" s="4"/>
      <c r="C6" s="4"/>
      <c r="D6" s="33">
        <v>1</v>
      </c>
      <c r="E6" s="34" t="s">
        <v>4</v>
      </c>
      <c r="F6" s="6"/>
      <c r="G6" s="6"/>
      <c r="H6" s="8">
        <v>1</v>
      </c>
      <c r="I6" s="9" t="s">
        <v>61</v>
      </c>
      <c r="J6" s="7" t="s">
        <v>9</v>
      </c>
      <c r="K6" s="7" t="s">
        <v>9</v>
      </c>
      <c r="L6" s="2">
        <v>1052053386</v>
      </c>
      <c r="M6" s="2" t="s">
        <v>62</v>
      </c>
      <c r="N6" s="2" t="s">
        <v>63</v>
      </c>
      <c r="O6" s="2" t="s">
        <v>64</v>
      </c>
      <c r="P6" s="2" t="s">
        <v>65</v>
      </c>
      <c r="Q6" s="2" t="s">
        <v>65</v>
      </c>
      <c r="R6" s="2" t="s">
        <v>65</v>
      </c>
      <c r="S6" s="2" t="s">
        <v>66</v>
      </c>
      <c r="T6" s="2" t="s">
        <v>66</v>
      </c>
      <c r="U6" s="3">
        <v>1</v>
      </c>
      <c r="V6" s="2"/>
      <c r="W6" s="2" t="s">
        <v>199</v>
      </c>
      <c r="X6" s="2">
        <f>0.4576</f>
        <v>0.45760000000000001</v>
      </c>
    </row>
    <row r="7" spans="1:24" ht="28.5" x14ac:dyDescent="0.2">
      <c r="A7" s="4"/>
      <c r="B7" s="4"/>
      <c r="C7" s="4"/>
      <c r="D7" s="33">
        <v>2</v>
      </c>
      <c r="E7" s="34" t="s">
        <v>25</v>
      </c>
      <c r="F7" s="6"/>
      <c r="G7" s="6"/>
      <c r="H7" s="8">
        <f>1+H6</f>
        <v>2</v>
      </c>
      <c r="I7" s="9" t="s">
        <v>67</v>
      </c>
      <c r="J7" s="7" t="s">
        <v>9</v>
      </c>
      <c r="K7" s="7" t="s">
        <v>9</v>
      </c>
      <c r="L7" s="2">
        <v>1052052640</v>
      </c>
      <c r="M7" s="2" t="s">
        <v>62</v>
      </c>
      <c r="N7" s="2" t="s">
        <v>63</v>
      </c>
      <c r="O7" s="2" t="s">
        <v>64</v>
      </c>
      <c r="P7" s="2" t="s">
        <v>9</v>
      </c>
      <c r="Q7" s="2" t="s">
        <v>9</v>
      </c>
      <c r="R7" s="2" t="s">
        <v>9</v>
      </c>
      <c r="S7" s="2" t="s">
        <v>66</v>
      </c>
      <c r="T7" s="2" t="s">
        <v>66</v>
      </c>
      <c r="U7" s="3">
        <v>1</v>
      </c>
      <c r="V7" s="2"/>
      <c r="W7" s="2" t="s">
        <v>199</v>
      </c>
      <c r="X7" s="2">
        <f t="shared" ref="X7:X9" si="0">0.4576</f>
        <v>0.45760000000000001</v>
      </c>
    </row>
    <row r="8" spans="1:24" ht="28.5" x14ac:dyDescent="0.2">
      <c r="D8" s="33">
        <v>3</v>
      </c>
      <c r="E8" s="35" t="s">
        <v>3</v>
      </c>
      <c r="H8" s="8">
        <f t="shared" ref="H8:H64" si="1">1+H7</f>
        <v>3</v>
      </c>
      <c r="I8" s="9" t="s">
        <v>68</v>
      </c>
      <c r="J8" s="2" t="s">
        <v>9</v>
      </c>
      <c r="K8" s="2" t="s">
        <v>9</v>
      </c>
      <c r="L8" s="2">
        <v>52561964</v>
      </c>
      <c r="M8" s="2"/>
      <c r="N8" s="2" t="s">
        <v>63</v>
      </c>
      <c r="O8" s="2" t="s">
        <v>64</v>
      </c>
      <c r="P8" s="2" t="s">
        <v>9</v>
      </c>
      <c r="Q8" s="2" t="s">
        <v>9</v>
      </c>
      <c r="R8" s="2" t="s">
        <v>9</v>
      </c>
      <c r="S8" s="2" t="s">
        <v>66</v>
      </c>
      <c r="T8" s="2" t="s">
        <v>66</v>
      </c>
      <c r="U8" s="3">
        <v>2</v>
      </c>
      <c r="V8" s="2"/>
      <c r="W8" s="2" t="s">
        <v>202</v>
      </c>
      <c r="X8" s="2">
        <f t="shared" si="0"/>
        <v>0.45760000000000001</v>
      </c>
    </row>
    <row r="9" spans="1:24" ht="28.5" x14ac:dyDescent="0.2">
      <c r="D9" s="33">
        <v>4</v>
      </c>
      <c r="E9" s="35" t="s">
        <v>51</v>
      </c>
      <c r="H9" s="8">
        <f t="shared" si="1"/>
        <v>4</v>
      </c>
      <c r="I9" s="9" t="s">
        <v>96</v>
      </c>
      <c r="J9" s="2" t="s">
        <v>9</v>
      </c>
      <c r="K9" s="2" t="s">
        <v>9</v>
      </c>
      <c r="L9" s="2">
        <v>22994916</v>
      </c>
      <c r="M9" s="2" t="s">
        <v>62</v>
      </c>
      <c r="N9" s="2" t="s">
        <v>97</v>
      </c>
      <c r="O9" s="2" t="s">
        <v>64</v>
      </c>
      <c r="P9" s="2" t="s">
        <v>9</v>
      </c>
      <c r="Q9" s="2" t="s">
        <v>9</v>
      </c>
      <c r="R9" s="2" t="s">
        <v>9</v>
      </c>
      <c r="S9" s="2" t="s">
        <v>66</v>
      </c>
      <c r="T9" s="2" t="s">
        <v>66</v>
      </c>
      <c r="U9" s="3">
        <v>1</v>
      </c>
      <c r="V9" s="2"/>
      <c r="W9" s="2" t="s">
        <v>199</v>
      </c>
      <c r="X9" s="2">
        <f t="shared" si="0"/>
        <v>0.45760000000000001</v>
      </c>
    </row>
    <row r="10" spans="1:24" ht="24.75" customHeight="1" x14ac:dyDescent="0.2">
      <c r="D10" s="33">
        <v>5</v>
      </c>
      <c r="E10" s="34" t="s">
        <v>53</v>
      </c>
      <c r="H10" s="8">
        <f t="shared" si="1"/>
        <v>5</v>
      </c>
      <c r="I10" s="9" t="s">
        <v>98</v>
      </c>
      <c r="J10" s="2" t="s">
        <v>9</v>
      </c>
      <c r="K10" s="2" t="s">
        <v>9</v>
      </c>
      <c r="L10" s="2">
        <v>1129522428</v>
      </c>
      <c r="M10" s="2" t="s">
        <v>62</v>
      </c>
      <c r="N10" s="2" t="s">
        <v>97</v>
      </c>
      <c r="O10" s="2" t="s">
        <v>99</v>
      </c>
      <c r="P10" s="2" t="s">
        <v>9</v>
      </c>
      <c r="Q10" s="2" t="s">
        <v>9</v>
      </c>
      <c r="R10" s="2" t="s">
        <v>9</v>
      </c>
      <c r="S10" s="2" t="s">
        <v>66</v>
      </c>
      <c r="T10" s="2" t="s">
        <v>66</v>
      </c>
      <c r="U10" s="3">
        <v>3</v>
      </c>
      <c r="V10" s="2"/>
      <c r="W10" s="2" t="s">
        <v>204</v>
      </c>
      <c r="X10" s="2">
        <f>0.4576</f>
        <v>0.45760000000000001</v>
      </c>
    </row>
    <row r="11" spans="1:24" ht="28.5" x14ac:dyDescent="0.2">
      <c r="D11" s="33">
        <v>6</v>
      </c>
      <c r="E11" s="34" t="s">
        <v>26</v>
      </c>
      <c r="H11" s="8">
        <f t="shared" si="1"/>
        <v>6</v>
      </c>
      <c r="I11" s="9" t="s">
        <v>101</v>
      </c>
      <c r="J11" s="2" t="s">
        <v>9</v>
      </c>
      <c r="K11" s="2" t="s">
        <v>9</v>
      </c>
      <c r="L11" s="2">
        <v>32868047</v>
      </c>
      <c r="M11" s="2" t="s">
        <v>62</v>
      </c>
      <c r="N11" s="2" t="s">
        <v>97</v>
      </c>
      <c r="O11" s="2" t="s">
        <v>99</v>
      </c>
      <c r="P11" s="2" t="s">
        <v>9</v>
      </c>
      <c r="Q11" s="2" t="s">
        <v>9</v>
      </c>
      <c r="R11" s="2" t="s">
        <v>9</v>
      </c>
      <c r="S11" s="2" t="s">
        <v>66</v>
      </c>
      <c r="T11" s="2" t="s">
        <v>66</v>
      </c>
      <c r="U11" s="3">
        <v>1</v>
      </c>
      <c r="V11" s="2"/>
      <c r="W11" s="2" t="s">
        <v>199</v>
      </c>
      <c r="X11" s="2">
        <f t="shared" ref="X11:X57" si="2">0.4576</f>
        <v>0.45760000000000001</v>
      </c>
    </row>
    <row r="12" spans="1:24" x14ac:dyDescent="0.2">
      <c r="D12" s="33">
        <v>7</v>
      </c>
      <c r="E12" s="34" t="s">
        <v>1</v>
      </c>
      <c r="H12" s="8">
        <f t="shared" si="1"/>
        <v>7</v>
      </c>
      <c r="I12" s="9" t="s">
        <v>103</v>
      </c>
      <c r="J12" s="2" t="s">
        <v>9</v>
      </c>
      <c r="K12" s="2" t="s">
        <v>9</v>
      </c>
      <c r="L12" s="2">
        <v>30825038</v>
      </c>
      <c r="M12" s="2" t="s">
        <v>62</v>
      </c>
      <c r="N12" s="2" t="s">
        <v>104</v>
      </c>
      <c r="O12" s="2" t="s">
        <v>99</v>
      </c>
      <c r="P12" s="2" t="s">
        <v>9</v>
      </c>
      <c r="Q12" s="2" t="s">
        <v>9</v>
      </c>
      <c r="R12" s="2" t="s">
        <v>9</v>
      </c>
      <c r="S12" s="2" t="s">
        <v>66</v>
      </c>
      <c r="T12" s="2" t="s">
        <v>66</v>
      </c>
      <c r="U12" s="3">
        <v>1</v>
      </c>
      <c r="V12" s="2"/>
      <c r="W12" s="2" t="s">
        <v>199</v>
      </c>
      <c r="X12" s="2">
        <f t="shared" si="2"/>
        <v>0.45760000000000001</v>
      </c>
    </row>
    <row r="13" spans="1:24" s="67" customFormat="1" ht="57" x14ac:dyDescent="0.2">
      <c r="D13" s="68">
        <v>8</v>
      </c>
      <c r="E13" s="69" t="s">
        <v>16</v>
      </c>
      <c r="H13" s="70">
        <f t="shared" si="1"/>
        <v>8</v>
      </c>
      <c r="I13" s="71" t="s">
        <v>105</v>
      </c>
      <c r="J13" s="66" t="s">
        <v>9</v>
      </c>
      <c r="K13" s="66" t="s">
        <v>9</v>
      </c>
      <c r="L13" s="66">
        <v>40931048</v>
      </c>
      <c r="M13" s="66" t="s">
        <v>62</v>
      </c>
      <c r="N13" s="66" t="s">
        <v>106</v>
      </c>
      <c r="O13" s="66" t="s">
        <v>99</v>
      </c>
      <c r="P13" s="66" t="s">
        <v>9</v>
      </c>
      <c r="Q13" s="66" t="s">
        <v>9</v>
      </c>
      <c r="R13" s="66" t="s">
        <v>9</v>
      </c>
      <c r="S13" s="66" t="s">
        <v>66</v>
      </c>
      <c r="T13" s="66" t="s">
        <v>66</v>
      </c>
      <c r="U13" s="72">
        <v>4</v>
      </c>
      <c r="V13" s="102" t="s">
        <v>212</v>
      </c>
      <c r="W13" s="103" t="s">
        <v>205</v>
      </c>
      <c r="X13" s="103">
        <v>0</v>
      </c>
    </row>
    <row r="14" spans="1:24" s="67" customFormat="1" ht="24.75" customHeight="1" x14ac:dyDescent="0.2">
      <c r="D14" s="68">
        <v>9</v>
      </c>
      <c r="E14" s="69" t="s">
        <v>44</v>
      </c>
      <c r="H14" s="70">
        <f t="shared" si="1"/>
        <v>9</v>
      </c>
      <c r="I14" s="71" t="s">
        <v>109</v>
      </c>
      <c r="J14" s="66" t="s">
        <v>9</v>
      </c>
      <c r="K14" s="66" t="s">
        <v>9</v>
      </c>
      <c r="L14" s="66">
        <v>33217058</v>
      </c>
      <c r="M14" s="66" t="s">
        <v>62</v>
      </c>
      <c r="N14" s="66" t="s">
        <v>110</v>
      </c>
      <c r="O14" s="66" t="s">
        <v>111</v>
      </c>
      <c r="P14" s="66" t="s">
        <v>9</v>
      </c>
      <c r="Q14" s="66" t="s">
        <v>9</v>
      </c>
      <c r="R14" s="66" t="s">
        <v>9</v>
      </c>
      <c r="S14" s="66" t="s">
        <v>66</v>
      </c>
      <c r="T14" s="66" t="s">
        <v>66</v>
      </c>
      <c r="U14" s="72">
        <v>1</v>
      </c>
      <c r="V14" s="66"/>
      <c r="W14" s="66" t="s">
        <v>199</v>
      </c>
      <c r="X14" s="66">
        <f t="shared" si="2"/>
        <v>0.45760000000000001</v>
      </c>
    </row>
    <row r="15" spans="1:24" s="67" customFormat="1" ht="57" x14ac:dyDescent="0.2">
      <c r="D15" s="68">
        <v>10</v>
      </c>
      <c r="E15" s="69" t="s">
        <v>55</v>
      </c>
      <c r="H15" s="70">
        <f t="shared" si="1"/>
        <v>10</v>
      </c>
      <c r="I15" s="71" t="s">
        <v>90</v>
      </c>
      <c r="J15" s="66" t="s">
        <v>9</v>
      </c>
      <c r="K15" s="66" t="s">
        <v>9</v>
      </c>
      <c r="L15" s="66">
        <v>1050840864</v>
      </c>
      <c r="M15" s="66" t="s">
        <v>62</v>
      </c>
      <c r="N15" s="66" t="s">
        <v>102</v>
      </c>
      <c r="O15" s="66" t="s">
        <v>111</v>
      </c>
      <c r="P15" s="66" t="s">
        <v>9</v>
      </c>
      <c r="Q15" s="66" t="s">
        <v>9</v>
      </c>
      <c r="R15" s="66" t="s">
        <v>9</v>
      </c>
      <c r="S15" s="66" t="s">
        <v>66</v>
      </c>
      <c r="T15" s="66" t="s">
        <v>66</v>
      </c>
      <c r="U15" s="72">
        <v>1</v>
      </c>
      <c r="V15" s="104" t="s">
        <v>213</v>
      </c>
      <c r="W15" s="103" t="s">
        <v>199</v>
      </c>
      <c r="X15" s="103">
        <v>0</v>
      </c>
    </row>
    <row r="16" spans="1:24" ht="28.5" x14ac:dyDescent="0.2">
      <c r="H16" s="8">
        <f t="shared" si="1"/>
        <v>11</v>
      </c>
      <c r="I16" s="9" t="s">
        <v>112</v>
      </c>
      <c r="J16" s="2" t="s">
        <v>9</v>
      </c>
      <c r="K16" s="2" t="s">
        <v>9</v>
      </c>
      <c r="L16" s="2">
        <v>1051657204</v>
      </c>
      <c r="M16" s="2" t="s">
        <v>62</v>
      </c>
      <c r="N16" s="2" t="s">
        <v>113</v>
      </c>
      <c r="O16" s="2" t="s">
        <v>111</v>
      </c>
      <c r="P16" s="2" t="s">
        <v>9</v>
      </c>
      <c r="Q16" s="2" t="s">
        <v>9</v>
      </c>
      <c r="R16" s="2" t="s">
        <v>9</v>
      </c>
      <c r="S16" s="2" t="s">
        <v>66</v>
      </c>
      <c r="T16" s="2" t="s">
        <v>66</v>
      </c>
      <c r="U16" s="3">
        <v>1</v>
      </c>
      <c r="V16" s="2"/>
      <c r="W16" s="2" t="s">
        <v>199</v>
      </c>
      <c r="X16" s="2">
        <f t="shared" si="2"/>
        <v>0.45760000000000001</v>
      </c>
    </row>
    <row r="17" spans="4:24" ht="28.5" x14ac:dyDescent="0.2">
      <c r="H17" s="8">
        <f t="shared" si="1"/>
        <v>12</v>
      </c>
      <c r="I17" s="9" t="s">
        <v>114</v>
      </c>
      <c r="J17" s="2" t="s">
        <v>9</v>
      </c>
      <c r="K17" s="2" t="s">
        <v>9</v>
      </c>
      <c r="L17" s="2">
        <v>33222044</v>
      </c>
      <c r="M17" s="2" t="s">
        <v>62</v>
      </c>
      <c r="N17" s="2" t="s">
        <v>106</v>
      </c>
      <c r="O17" s="2" t="s">
        <v>111</v>
      </c>
      <c r="P17" s="2" t="s">
        <v>9</v>
      </c>
      <c r="Q17" s="2" t="s">
        <v>9</v>
      </c>
      <c r="R17" s="2" t="s">
        <v>9</v>
      </c>
      <c r="S17" s="2" t="s">
        <v>66</v>
      </c>
      <c r="T17" s="2" t="s">
        <v>66</v>
      </c>
      <c r="U17" s="3">
        <v>1</v>
      </c>
      <c r="V17" s="2"/>
      <c r="W17" s="2" t="s">
        <v>199</v>
      </c>
      <c r="X17" s="2">
        <f t="shared" si="2"/>
        <v>0.45760000000000001</v>
      </c>
    </row>
    <row r="18" spans="4:24" ht="15" thickBot="1" x14ac:dyDescent="0.25">
      <c r="D18" s="37" t="s">
        <v>17</v>
      </c>
      <c r="E18" s="37" t="s">
        <v>12</v>
      </c>
      <c r="F18" s="37" t="s">
        <v>14</v>
      </c>
      <c r="H18" s="8">
        <f t="shared" si="1"/>
        <v>13</v>
      </c>
      <c r="I18" s="9" t="s">
        <v>115</v>
      </c>
      <c r="J18" s="2" t="s">
        <v>9</v>
      </c>
      <c r="K18" s="2" t="s">
        <v>9</v>
      </c>
      <c r="L18" s="2">
        <v>49608026</v>
      </c>
      <c r="M18" s="2" t="s">
        <v>62</v>
      </c>
      <c r="N18" s="2" t="s">
        <v>63</v>
      </c>
      <c r="O18" s="2" t="s">
        <v>116</v>
      </c>
      <c r="P18" s="2" t="s">
        <v>9</v>
      </c>
      <c r="Q18" s="2" t="s">
        <v>9</v>
      </c>
      <c r="R18" s="2" t="s">
        <v>9</v>
      </c>
      <c r="S18" s="2" t="s">
        <v>66</v>
      </c>
      <c r="T18" s="2" t="s">
        <v>66</v>
      </c>
      <c r="U18" s="3">
        <v>1</v>
      </c>
      <c r="V18" s="2"/>
      <c r="W18" s="2" t="s">
        <v>199</v>
      </c>
      <c r="X18" s="2">
        <f t="shared" si="2"/>
        <v>0.45760000000000001</v>
      </c>
    </row>
    <row r="19" spans="4:24" x14ac:dyDescent="0.2">
      <c r="D19" s="38">
        <v>1</v>
      </c>
      <c r="E19" s="39" t="s">
        <v>18</v>
      </c>
      <c r="F19" s="10"/>
      <c r="H19" s="8">
        <f t="shared" si="1"/>
        <v>14</v>
      </c>
      <c r="I19" s="9" t="s">
        <v>117</v>
      </c>
      <c r="J19" s="2" t="s">
        <v>9</v>
      </c>
      <c r="K19" s="2" t="s">
        <v>9</v>
      </c>
      <c r="L19" s="2">
        <v>1002474547</v>
      </c>
      <c r="M19" s="2" t="s">
        <v>62</v>
      </c>
      <c r="N19" s="2" t="s">
        <v>118</v>
      </c>
      <c r="O19" s="2" t="s">
        <v>119</v>
      </c>
      <c r="P19" s="2"/>
      <c r="Q19" s="2" t="s">
        <v>9</v>
      </c>
      <c r="R19" s="2" t="s">
        <v>9</v>
      </c>
      <c r="S19" s="2" t="s">
        <v>66</v>
      </c>
      <c r="T19" s="2" t="s">
        <v>66</v>
      </c>
      <c r="U19" s="3">
        <v>1</v>
      </c>
      <c r="V19" s="2"/>
      <c r="W19" s="2" t="s">
        <v>199</v>
      </c>
      <c r="X19" s="2">
        <f t="shared" si="2"/>
        <v>0.45760000000000001</v>
      </c>
    </row>
    <row r="20" spans="4:24" ht="29.25" thickBot="1" x14ac:dyDescent="0.25">
      <c r="D20" s="40"/>
      <c r="E20" s="41" t="s">
        <v>27</v>
      </c>
      <c r="F20" s="11"/>
      <c r="H20" s="8">
        <f t="shared" si="1"/>
        <v>15</v>
      </c>
      <c r="I20" s="9" t="s">
        <v>120</v>
      </c>
      <c r="J20" s="2" t="s">
        <v>9</v>
      </c>
      <c r="K20" s="2" t="s">
        <v>9</v>
      </c>
      <c r="L20" s="2">
        <v>1052703762</v>
      </c>
      <c r="M20" s="2" t="s">
        <v>62</v>
      </c>
      <c r="N20" s="2" t="s">
        <v>106</v>
      </c>
      <c r="O20" s="2" t="s">
        <v>119</v>
      </c>
      <c r="P20" s="2" t="s">
        <v>9</v>
      </c>
      <c r="Q20" s="2" t="s">
        <v>9</v>
      </c>
      <c r="R20" s="2" t="s">
        <v>9</v>
      </c>
      <c r="S20" s="2" t="s">
        <v>66</v>
      </c>
      <c r="T20" s="2" t="s">
        <v>66</v>
      </c>
      <c r="U20" s="3">
        <v>1</v>
      </c>
      <c r="V20" s="2"/>
      <c r="W20" s="2" t="s">
        <v>199</v>
      </c>
      <c r="X20" s="2">
        <f t="shared" si="2"/>
        <v>0.45760000000000001</v>
      </c>
    </row>
    <row r="21" spans="4:24" ht="29.25" thickBot="1" x14ac:dyDescent="0.25">
      <c r="D21" s="42">
        <v>2</v>
      </c>
      <c r="E21" s="43" t="s">
        <v>15</v>
      </c>
      <c r="F21" s="12"/>
      <c r="H21" s="8">
        <f t="shared" si="1"/>
        <v>16</v>
      </c>
      <c r="I21" s="9" t="s">
        <v>121</v>
      </c>
      <c r="J21" s="2" t="s">
        <v>9</v>
      </c>
      <c r="K21" s="2" t="s">
        <v>9</v>
      </c>
      <c r="L21" s="2">
        <v>23008752</v>
      </c>
      <c r="M21" s="2" t="s">
        <v>62</v>
      </c>
      <c r="N21" s="2" t="s">
        <v>113</v>
      </c>
      <c r="O21" s="2" t="s">
        <v>119</v>
      </c>
      <c r="P21" s="2" t="s">
        <v>9</v>
      </c>
      <c r="Q21" s="2" t="s">
        <v>9</v>
      </c>
      <c r="R21" s="2" t="s">
        <v>9</v>
      </c>
      <c r="S21" s="2" t="s">
        <v>66</v>
      </c>
      <c r="T21" s="2" t="s">
        <v>66</v>
      </c>
      <c r="U21" s="3">
        <v>5</v>
      </c>
      <c r="V21" s="2"/>
      <c r="W21" s="2" t="s">
        <v>206</v>
      </c>
      <c r="X21" s="2">
        <f t="shared" si="2"/>
        <v>0.45760000000000001</v>
      </c>
    </row>
    <row r="22" spans="4:24" ht="15" thickBot="1" x14ac:dyDescent="0.25">
      <c r="D22" s="42">
        <v>3</v>
      </c>
      <c r="E22" s="43" t="s">
        <v>19</v>
      </c>
      <c r="F22" s="12"/>
      <c r="H22" s="8">
        <f t="shared" si="1"/>
        <v>17</v>
      </c>
      <c r="I22" s="9" t="s">
        <v>125</v>
      </c>
      <c r="J22" s="2" t="s">
        <v>9</v>
      </c>
      <c r="K22" s="2" t="s">
        <v>9</v>
      </c>
      <c r="L22" s="2">
        <v>1052702418</v>
      </c>
      <c r="M22" s="2" t="s">
        <v>62</v>
      </c>
      <c r="N22" s="2" t="s">
        <v>63</v>
      </c>
      <c r="O22" s="2" t="s">
        <v>119</v>
      </c>
      <c r="P22" s="2" t="s">
        <v>9</v>
      </c>
      <c r="Q22" s="2" t="s">
        <v>9</v>
      </c>
      <c r="R22" s="2" t="s">
        <v>9</v>
      </c>
      <c r="S22" s="2" t="s">
        <v>66</v>
      </c>
      <c r="T22" s="2" t="s">
        <v>66</v>
      </c>
      <c r="U22" s="3">
        <v>1</v>
      </c>
      <c r="V22" s="2"/>
      <c r="W22" s="2" t="s">
        <v>199</v>
      </c>
      <c r="X22" s="2">
        <f t="shared" si="2"/>
        <v>0.45760000000000001</v>
      </c>
    </row>
    <row r="23" spans="4:24" ht="15" thickBot="1" x14ac:dyDescent="0.25">
      <c r="D23" s="42">
        <v>4</v>
      </c>
      <c r="E23" s="43" t="s">
        <v>48</v>
      </c>
      <c r="F23" s="12"/>
      <c r="H23" s="8">
        <f t="shared" si="1"/>
        <v>18</v>
      </c>
      <c r="I23" s="9" t="s">
        <v>126</v>
      </c>
      <c r="J23" s="2" t="s">
        <v>9</v>
      </c>
      <c r="K23" s="2" t="s">
        <v>9</v>
      </c>
      <c r="L23" s="2">
        <v>33223596</v>
      </c>
      <c r="M23" s="2" t="s">
        <v>62</v>
      </c>
      <c r="N23" s="2" t="s">
        <v>106</v>
      </c>
      <c r="O23" s="2" t="s">
        <v>111</v>
      </c>
      <c r="P23" s="2" t="s">
        <v>9</v>
      </c>
      <c r="Q23" s="2" t="s">
        <v>9</v>
      </c>
      <c r="R23" s="2" t="s">
        <v>9</v>
      </c>
      <c r="S23" s="2" t="s">
        <v>66</v>
      </c>
      <c r="T23" s="2" t="s">
        <v>66</v>
      </c>
      <c r="U23" s="3">
        <v>1</v>
      </c>
      <c r="V23" s="2"/>
      <c r="W23" s="2" t="s">
        <v>199</v>
      </c>
      <c r="X23" s="2">
        <f t="shared" si="2"/>
        <v>0.45760000000000001</v>
      </c>
    </row>
    <row r="24" spans="4:24" ht="15" thickBot="1" x14ac:dyDescent="0.25">
      <c r="D24" s="44">
        <v>5</v>
      </c>
      <c r="E24" s="45" t="s">
        <v>52</v>
      </c>
      <c r="F24" s="13"/>
      <c r="H24" s="8">
        <f t="shared" si="1"/>
        <v>19</v>
      </c>
      <c r="I24" s="9" t="s">
        <v>127</v>
      </c>
      <c r="J24" s="2" t="s">
        <v>9</v>
      </c>
      <c r="K24" s="2" t="s">
        <v>9</v>
      </c>
      <c r="L24" s="2">
        <v>30088550</v>
      </c>
      <c r="M24" s="2" t="s">
        <v>62</v>
      </c>
      <c r="N24" s="2" t="s">
        <v>104</v>
      </c>
      <c r="O24" s="2" t="s">
        <v>128</v>
      </c>
      <c r="P24" s="2" t="s">
        <v>9</v>
      </c>
      <c r="Q24" s="2" t="s">
        <v>9</v>
      </c>
      <c r="R24" s="2" t="s">
        <v>9</v>
      </c>
      <c r="S24" s="2" t="s">
        <v>66</v>
      </c>
      <c r="T24" s="2" t="s">
        <v>66</v>
      </c>
      <c r="U24" s="3">
        <v>5</v>
      </c>
      <c r="V24" s="2"/>
      <c r="W24" s="2" t="s">
        <v>206</v>
      </c>
      <c r="X24" s="2">
        <f t="shared" si="2"/>
        <v>0.45760000000000001</v>
      </c>
    </row>
    <row r="25" spans="4:24" ht="42.75" x14ac:dyDescent="0.2">
      <c r="D25" s="84">
        <v>6</v>
      </c>
      <c r="E25" s="46" t="s">
        <v>28</v>
      </c>
      <c r="F25" s="10"/>
      <c r="H25" s="8">
        <f t="shared" si="1"/>
        <v>20</v>
      </c>
      <c r="I25" s="9" t="s">
        <v>129</v>
      </c>
      <c r="J25" s="2" t="s">
        <v>9</v>
      </c>
      <c r="K25" s="2" t="s">
        <v>9</v>
      </c>
      <c r="L25" s="2">
        <v>1050456739</v>
      </c>
      <c r="M25" s="2" t="s">
        <v>62</v>
      </c>
      <c r="N25" s="2" t="s">
        <v>106</v>
      </c>
      <c r="O25" s="2" t="s">
        <v>130</v>
      </c>
      <c r="P25" s="2" t="s">
        <v>9</v>
      </c>
      <c r="Q25" s="2" t="s">
        <v>9</v>
      </c>
      <c r="R25" s="2" t="s">
        <v>9</v>
      </c>
      <c r="S25" s="2" t="s">
        <v>66</v>
      </c>
      <c r="T25" s="2" t="s">
        <v>66</v>
      </c>
      <c r="U25" s="3">
        <v>1</v>
      </c>
      <c r="V25" s="2"/>
      <c r="W25" s="2" t="s">
        <v>199</v>
      </c>
      <c r="X25" s="2">
        <f t="shared" si="2"/>
        <v>0.45760000000000001</v>
      </c>
    </row>
    <row r="26" spans="4:24" ht="28.5" x14ac:dyDescent="0.2">
      <c r="D26" s="85"/>
      <c r="E26" s="47" t="s">
        <v>29</v>
      </c>
      <c r="F26" s="14"/>
      <c r="H26" s="8">
        <f t="shared" si="1"/>
        <v>21</v>
      </c>
      <c r="I26" s="9" t="s">
        <v>131</v>
      </c>
      <c r="J26" s="2" t="s">
        <v>9</v>
      </c>
      <c r="K26" s="2" t="s">
        <v>9</v>
      </c>
      <c r="L26" s="2">
        <v>1023886135</v>
      </c>
      <c r="M26" s="2" t="s">
        <v>62</v>
      </c>
      <c r="N26" s="2" t="s">
        <v>104</v>
      </c>
      <c r="O26" s="2" t="s">
        <v>132</v>
      </c>
      <c r="P26" s="2" t="s">
        <v>9</v>
      </c>
      <c r="Q26" s="2" t="s">
        <v>9</v>
      </c>
      <c r="R26" s="2" t="s">
        <v>9</v>
      </c>
      <c r="S26" s="2" t="s">
        <v>66</v>
      </c>
      <c r="T26" s="2" t="s">
        <v>66</v>
      </c>
      <c r="U26" s="3">
        <v>1</v>
      </c>
      <c r="V26" s="2"/>
      <c r="W26" s="2" t="s">
        <v>199</v>
      </c>
      <c r="X26" s="2">
        <f t="shared" si="2"/>
        <v>0.45760000000000001</v>
      </c>
    </row>
    <row r="27" spans="4:24" ht="29.25" thickBot="1" x14ac:dyDescent="0.25">
      <c r="D27" s="86"/>
      <c r="E27" s="48" t="s">
        <v>30</v>
      </c>
      <c r="F27" s="11"/>
      <c r="H27" s="8">
        <f t="shared" si="1"/>
        <v>22</v>
      </c>
      <c r="I27" s="9" t="s">
        <v>133</v>
      </c>
      <c r="J27" s="2" t="s">
        <v>9</v>
      </c>
      <c r="K27" s="2" t="s">
        <v>9</v>
      </c>
      <c r="L27" s="2">
        <v>30875134</v>
      </c>
      <c r="M27" s="2" t="s">
        <v>62</v>
      </c>
      <c r="N27" s="2" t="s">
        <v>63</v>
      </c>
      <c r="O27" s="2" t="s">
        <v>134</v>
      </c>
      <c r="P27" s="2" t="s">
        <v>9</v>
      </c>
      <c r="Q27" s="2" t="s">
        <v>9</v>
      </c>
      <c r="R27" s="2" t="s">
        <v>9</v>
      </c>
      <c r="S27" s="2" t="s">
        <v>66</v>
      </c>
      <c r="T27" s="2" t="s">
        <v>66</v>
      </c>
      <c r="U27" s="3">
        <v>6</v>
      </c>
      <c r="V27" s="2"/>
      <c r="W27" s="2" t="s">
        <v>138</v>
      </c>
      <c r="X27" s="2">
        <f t="shared" si="2"/>
        <v>0.45760000000000001</v>
      </c>
    </row>
    <row r="28" spans="4:24" ht="29.25" thickBot="1" x14ac:dyDescent="0.25">
      <c r="D28" s="42">
        <v>7</v>
      </c>
      <c r="E28" s="49" t="s">
        <v>2</v>
      </c>
      <c r="F28" s="12"/>
      <c r="H28" s="8">
        <f t="shared" si="1"/>
        <v>23</v>
      </c>
      <c r="I28" s="9" t="s">
        <v>137</v>
      </c>
      <c r="J28" s="2" t="s">
        <v>9</v>
      </c>
      <c r="K28" s="2" t="s">
        <v>9</v>
      </c>
      <c r="L28" s="2">
        <v>63473348</v>
      </c>
      <c r="M28" s="2" t="s">
        <v>62</v>
      </c>
      <c r="N28" s="2" t="s">
        <v>63</v>
      </c>
      <c r="O28" s="2" t="s">
        <v>134</v>
      </c>
      <c r="P28" s="2" t="s">
        <v>9</v>
      </c>
      <c r="Q28" s="2" t="s">
        <v>9</v>
      </c>
      <c r="R28" s="2" t="s">
        <v>9</v>
      </c>
      <c r="S28" s="2" t="s">
        <v>66</v>
      </c>
      <c r="T28" s="2" t="s">
        <v>66</v>
      </c>
      <c r="U28" s="3">
        <v>6</v>
      </c>
      <c r="V28" s="2"/>
      <c r="W28" s="2" t="s">
        <v>138</v>
      </c>
      <c r="X28" s="2">
        <f t="shared" si="2"/>
        <v>0.45760000000000001</v>
      </c>
    </row>
    <row r="29" spans="4:24" x14ac:dyDescent="0.2">
      <c r="D29" s="38">
        <v>8</v>
      </c>
      <c r="E29" s="46" t="s">
        <v>49</v>
      </c>
      <c r="F29" s="10"/>
      <c r="H29" s="8">
        <f t="shared" si="1"/>
        <v>24</v>
      </c>
      <c r="I29" s="9" t="s">
        <v>139</v>
      </c>
      <c r="J29" s="2" t="s">
        <v>9</v>
      </c>
      <c r="K29" s="2" t="s">
        <v>9</v>
      </c>
      <c r="L29" s="2">
        <v>22956758</v>
      </c>
      <c r="M29" s="2" t="s">
        <v>62</v>
      </c>
      <c r="N29" s="2" t="s">
        <v>102</v>
      </c>
      <c r="O29" s="2" t="s">
        <v>132</v>
      </c>
      <c r="P29" s="2" t="s">
        <v>9</v>
      </c>
      <c r="Q29" s="2" t="s">
        <v>9</v>
      </c>
      <c r="R29" s="2" t="s">
        <v>9</v>
      </c>
      <c r="S29" s="2" t="s">
        <v>66</v>
      </c>
      <c r="T29" s="2" t="s">
        <v>66</v>
      </c>
      <c r="U29" s="3">
        <v>1</v>
      </c>
      <c r="V29" s="2"/>
      <c r="W29" s="2" t="s">
        <v>199</v>
      </c>
      <c r="X29" s="2">
        <f t="shared" si="2"/>
        <v>0.45760000000000001</v>
      </c>
    </row>
    <row r="30" spans="4:24" x14ac:dyDescent="0.2">
      <c r="D30" s="50" t="s">
        <v>45</v>
      </c>
      <c r="E30" s="51" t="s">
        <v>20</v>
      </c>
      <c r="F30" s="15"/>
      <c r="H30" s="8">
        <f t="shared" si="1"/>
        <v>25</v>
      </c>
      <c r="I30" s="9" t="s">
        <v>140</v>
      </c>
      <c r="J30" s="2" t="s">
        <v>9</v>
      </c>
      <c r="K30" s="2" t="s">
        <v>9</v>
      </c>
      <c r="L30" s="2">
        <v>33222078</v>
      </c>
      <c r="M30" s="2" t="s">
        <v>62</v>
      </c>
      <c r="N30" s="2" t="s">
        <v>113</v>
      </c>
      <c r="O30" s="2" t="s">
        <v>111</v>
      </c>
      <c r="P30" s="2" t="s">
        <v>9</v>
      </c>
      <c r="Q30" s="2" t="s">
        <v>9</v>
      </c>
      <c r="R30" s="2" t="s">
        <v>9</v>
      </c>
      <c r="S30" s="2" t="s">
        <v>66</v>
      </c>
      <c r="T30" s="2" t="s">
        <v>66</v>
      </c>
      <c r="U30" s="3">
        <v>1</v>
      </c>
      <c r="V30" s="2"/>
      <c r="W30" s="2" t="s">
        <v>199</v>
      </c>
      <c r="X30" s="2">
        <f t="shared" si="2"/>
        <v>0.45760000000000001</v>
      </c>
    </row>
    <row r="31" spans="4:24" x14ac:dyDescent="0.2">
      <c r="D31" s="50"/>
      <c r="E31" s="51" t="s">
        <v>21</v>
      </c>
      <c r="F31" s="15"/>
      <c r="H31" s="8">
        <f t="shared" si="1"/>
        <v>26</v>
      </c>
      <c r="I31" s="9" t="s">
        <v>141</v>
      </c>
      <c r="J31" s="2" t="s">
        <v>9</v>
      </c>
      <c r="K31" s="2" t="s">
        <v>9</v>
      </c>
      <c r="L31" s="2">
        <v>1050780251</v>
      </c>
      <c r="M31" s="2" t="s">
        <v>62</v>
      </c>
      <c r="N31" s="2" t="s">
        <v>142</v>
      </c>
      <c r="O31" s="2" t="s">
        <v>130</v>
      </c>
      <c r="P31" s="2" t="s">
        <v>9</v>
      </c>
      <c r="Q31" s="2" t="s">
        <v>9</v>
      </c>
      <c r="R31" s="2" t="s">
        <v>9</v>
      </c>
      <c r="S31" s="2" t="s">
        <v>66</v>
      </c>
      <c r="T31" s="2" t="s">
        <v>66</v>
      </c>
      <c r="U31" s="3">
        <v>1</v>
      </c>
      <c r="V31" s="2"/>
      <c r="W31" s="2" t="s">
        <v>199</v>
      </c>
      <c r="X31" s="2">
        <f t="shared" si="2"/>
        <v>0.45760000000000001</v>
      </c>
    </row>
    <row r="32" spans="4:24" ht="28.5" x14ac:dyDescent="0.2">
      <c r="D32" s="50" t="s">
        <v>46</v>
      </c>
      <c r="E32" s="51" t="s">
        <v>22</v>
      </c>
      <c r="F32" s="15"/>
      <c r="H32" s="8">
        <f t="shared" si="1"/>
        <v>27</v>
      </c>
      <c r="I32" s="9" t="s">
        <v>143</v>
      </c>
      <c r="J32" s="2" t="s">
        <v>9</v>
      </c>
      <c r="K32" s="2" t="s">
        <v>9</v>
      </c>
      <c r="L32" s="2">
        <v>1051662402</v>
      </c>
      <c r="M32" s="2" t="s">
        <v>62</v>
      </c>
      <c r="N32" s="2" t="s">
        <v>97</v>
      </c>
      <c r="O32" s="2" t="s">
        <v>111</v>
      </c>
      <c r="P32" s="2" t="s">
        <v>9</v>
      </c>
      <c r="Q32" s="2" t="s">
        <v>9</v>
      </c>
      <c r="R32" s="2" t="s">
        <v>9</v>
      </c>
      <c r="S32" s="2" t="s">
        <v>66</v>
      </c>
      <c r="T32" s="2" t="s">
        <v>66</v>
      </c>
      <c r="U32" s="3">
        <v>1</v>
      </c>
      <c r="V32" s="2"/>
      <c r="W32" s="2" t="s">
        <v>199</v>
      </c>
      <c r="X32" s="2">
        <f t="shared" si="2"/>
        <v>0.45760000000000001</v>
      </c>
    </row>
    <row r="33" spans="4:24" x14ac:dyDescent="0.2">
      <c r="D33" s="50"/>
      <c r="E33" s="51" t="s">
        <v>23</v>
      </c>
      <c r="F33" s="15"/>
      <c r="H33" s="8">
        <f t="shared" si="1"/>
        <v>28</v>
      </c>
      <c r="I33" s="9" t="s">
        <v>144</v>
      </c>
      <c r="J33" s="2" t="s">
        <v>9</v>
      </c>
      <c r="K33" s="2" t="s">
        <v>9</v>
      </c>
      <c r="L33" s="2">
        <v>33222133</v>
      </c>
      <c r="M33" s="2" t="s">
        <v>62</v>
      </c>
      <c r="N33" s="2" t="s">
        <v>113</v>
      </c>
      <c r="O33" s="2" t="s">
        <v>145</v>
      </c>
      <c r="P33" s="2" t="s">
        <v>9</v>
      </c>
      <c r="Q33" s="2" t="s">
        <v>9</v>
      </c>
      <c r="R33" s="2" t="s">
        <v>9</v>
      </c>
      <c r="S33" s="2" t="s">
        <v>66</v>
      </c>
      <c r="T33" s="2" t="s">
        <v>66</v>
      </c>
      <c r="U33" s="3">
        <v>1</v>
      </c>
      <c r="V33" s="2"/>
      <c r="W33" s="2" t="s">
        <v>199</v>
      </c>
      <c r="X33" s="2">
        <f t="shared" si="2"/>
        <v>0.45760000000000001</v>
      </c>
    </row>
    <row r="34" spans="4:24" x14ac:dyDescent="0.2">
      <c r="D34" s="50" t="s">
        <v>47</v>
      </c>
      <c r="E34" s="51" t="s">
        <v>20</v>
      </c>
      <c r="F34" s="15"/>
      <c r="H34" s="8">
        <f t="shared" si="1"/>
        <v>29</v>
      </c>
      <c r="I34" s="9" t="s">
        <v>146</v>
      </c>
      <c r="J34" s="2" t="s">
        <v>9</v>
      </c>
      <c r="K34" s="2" t="s">
        <v>9</v>
      </c>
      <c r="L34" s="2">
        <v>33223109</v>
      </c>
      <c r="M34" s="2" t="s">
        <v>62</v>
      </c>
      <c r="N34" s="2" t="s">
        <v>104</v>
      </c>
      <c r="O34" s="2" t="s">
        <v>111</v>
      </c>
      <c r="P34" s="2" t="s">
        <v>9</v>
      </c>
      <c r="Q34" s="2" t="s">
        <v>9</v>
      </c>
      <c r="R34" s="2" t="s">
        <v>9</v>
      </c>
      <c r="S34" s="2" t="s">
        <v>66</v>
      </c>
      <c r="T34" s="2" t="s">
        <v>66</v>
      </c>
      <c r="U34" s="3">
        <v>1</v>
      </c>
      <c r="V34" s="2"/>
      <c r="W34" s="2" t="s">
        <v>199</v>
      </c>
      <c r="X34" s="2">
        <f t="shared" si="2"/>
        <v>0.45760000000000001</v>
      </c>
    </row>
    <row r="35" spans="4:24" ht="57.75" thickBot="1" x14ac:dyDescent="0.25">
      <c r="D35" s="40"/>
      <c r="E35" s="48" t="s">
        <v>24</v>
      </c>
      <c r="F35" s="11"/>
      <c r="H35" s="8">
        <f t="shared" si="1"/>
        <v>30</v>
      </c>
      <c r="I35" s="9" t="s">
        <v>147</v>
      </c>
      <c r="J35" s="2" t="s">
        <v>9</v>
      </c>
      <c r="K35" s="2" t="s">
        <v>9</v>
      </c>
      <c r="L35" s="2">
        <v>1002420212</v>
      </c>
      <c r="M35" s="2" t="s">
        <v>62</v>
      </c>
      <c r="N35" s="2" t="s">
        <v>63</v>
      </c>
      <c r="O35" s="2" t="s">
        <v>111</v>
      </c>
      <c r="P35" s="2" t="s">
        <v>9</v>
      </c>
      <c r="Q35" s="2" t="s">
        <v>9</v>
      </c>
      <c r="R35" s="2" t="s">
        <v>9</v>
      </c>
      <c r="S35" s="2" t="s">
        <v>66</v>
      </c>
      <c r="T35" s="2" t="s">
        <v>66</v>
      </c>
      <c r="U35" s="3">
        <v>7</v>
      </c>
      <c r="V35" s="73" t="s">
        <v>197</v>
      </c>
      <c r="W35" s="2" t="s">
        <v>207</v>
      </c>
      <c r="X35" s="2">
        <f>0.4576-0.04</f>
        <v>0.41760000000000003</v>
      </c>
    </row>
    <row r="36" spans="4:24" x14ac:dyDescent="0.2">
      <c r="D36" s="38">
        <v>9</v>
      </c>
      <c r="E36" s="46" t="s">
        <v>50</v>
      </c>
      <c r="F36" s="10"/>
      <c r="H36" s="8">
        <f t="shared" si="1"/>
        <v>31</v>
      </c>
      <c r="I36" s="9" t="s">
        <v>149</v>
      </c>
      <c r="J36" s="2" t="s">
        <v>9</v>
      </c>
      <c r="K36" s="2" t="s">
        <v>9</v>
      </c>
      <c r="L36" s="2">
        <v>1051661477</v>
      </c>
      <c r="M36" s="2" t="s">
        <v>62</v>
      </c>
      <c r="N36" s="2" t="s">
        <v>63</v>
      </c>
      <c r="O36" s="2" t="s">
        <v>111</v>
      </c>
      <c r="P36" s="2" t="s">
        <v>9</v>
      </c>
      <c r="Q36" s="2" t="s">
        <v>9</v>
      </c>
      <c r="R36" s="2" t="s">
        <v>9</v>
      </c>
      <c r="S36" s="2" t="s">
        <v>66</v>
      </c>
      <c r="T36" s="2" t="s">
        <v>66</v>
      </c>
      <c r="U36" s="3">
        <v>1</v>
      </c>
      <c r="V36" s="66"/>
      <c r="W36" s="2" t="s">
        <v>199</v>
      </c>
      <c r="X36" s="2">
        <f t="shared" si="2"/>
        <v>0.45760000000000001</v>
      </c>
    </row>
    <row r="37" spans="4:24" x14ac:dyDescent="0.2">
      <c r="D37" s="50" t="s">
        <v>45</v>
      </c>
      <c r="E37" s="51" t="s">
        <v>20</v>
      </c>
      <c r="F37" s="15"/>
      <c r="H37" s="8">
        <f t="shared" si="1"/>
        <v>32</v>
      </c>
      <c r="I37" s="77" t="s">
        <v>150</v>
      </c>
      <c r="J37" s="2" t="s">
        <v>9</v>
      </c>
      <c r="K37" s="2" t="s">
        <v>9</v>
      </c>
      <c r="L37" s="2">
        <v>33217520</v>
      </c>
      <c r="M37" s="2" t="s">
        <v>62</v>
      </c>
      <c r="N37" s="78" t="s">
        <v>151</v>
      </c>
      <c r="O37" s="2" t="s">
        <v>111</v>
      </c>
      <c r="P37" s="2" t="s">
        <v>9</v>
      </c>
      <c r="Q37" s="2" t="s">
        <v>9</v>
      </c>
      <c r="R37" s="2" t="s">
        <v>9</v>
      </c>
      <c r="S37" s="2" t="s">
        <v>66</v>
      </c>
      <c r="T37" s="2" t="s">
        <v>66</v>
      </c>
      <c r="U37" s="3">
        <v>1</v>
      </c>
      <c r="V37" s="66" t="s">
        <v>210</v>
      </c>
      <c r="W37" s="2" t="s">
        <v>199</v>
      </c>
      <c r="X37" s="2">
        <v>0</v>
      </c>
    </row>
    <row r="38" spans="4:24" ht="28.5" x14ac:dyDescent="0.2">
      <c r="D38" s="50"/>
      <c r="E38" s="51" t="s">
        <v>21</v>
      </c>
      <c r="F38" s="15"/>
      <c r="H38" s="8">
        <f t="shared" si="1"/>
        <v>33</v>
      </c>
      <c r="I38" s="9" t="s">
        <v>152</v>
      </c>
      <c r="J38" s="2" t="s">
        <v>9</v>
      </c>
      <c r="K38" s="2" t="s">
        <v>9</v>
      </c>
      <c r="L38" s="2">
        <v>33223016</v>
      </c>
      <c r="M38" s="2" t="s">
        <v>62</v>
      </c>
      <c r="N38" s="2" t="s">
        <v>104</v>
      </c>
      <c r="O38" s="2" t="s">
        <v>111</v>
      </c>
      <c r="P38" s="2" t="s">
        <v>9</v>
      </c>
      <c r="Q38" s="2" t="s">
        <v>9</v>
      </c>
      <c r="R38" s="2" t="s">
        <v>9</v>
      </c>
      <c r="S38" s="2" t="s">
        <v>66</v>
      </c>
      <c r="T38" s="2" t="s">
        <v>66</v>
      </c>
      <c r="U38" s="3">
        <v>1</v>
      </c>
      <c r="V38" s="2"/>
      <c r="W38" s="2" t="s">
        <v>199</v>
      </c>
      <c r="X38" s="2">
        <f t="shared" si="2"/>
        <v>0.45760000000000001</v>
      </c>
    </row>
    <row r="39" spans="4:24" x14ac:dyDescent="0.2">
      <c r="D39" s="50" t="s">
        <v>46</v>
      </c>
      <c r="E39" s="51" t="s">
        <v>22</v>
      </c>
      <c r="F39" s="15"/>
      <c r="H39" s="8">
        <f t="shared" si="1"/>
        <v>34</v>
      </c>
      <c r="I39" s="9" t="s">
        <v>153</v>
      </c>
      <c r="J39" s="2" t="s">
        <v>9</v>
      </c>
      <c r="K39" s="2" t="s">
        <v>9</v>
      </c>
      <c r="L39" s="2">
        <v>30873497</v>
      </c>
      <c r="M39" s="2" t="s">
        <v>62</v>
      </c>
      <c r="N39" s="2" t="s">
        <v>110</v>
      </c>
      <c r="O39" s="2" t="s">
        <v>111</v>
      </c>
      <c r="P39" s="2" t="s">
        <v>9</v>
      </c>
      <c r="Q39" s="2" t="s">
        <v>9</v>
      </c>
      <c r="R39" s="2" t="s">
        <v>9</v>
      </c>
      <c r="S39" s="2" t="s">
        <v>66</v>
      </c>
      <c r="T39" s="2" t="s">
        <v>66</v>
      </c>
      <c r="U39" s="3">
        <v>8</v>
      </c>
      <c r="V39" s="2"/>
      <c r="W39" s="2" t="s">
        <v>208</v>
      </c>
      <c r="X39" s="2">
        <f t="shared" si="2"/>
        <v>0.45760000000000001</v>
      </c>
    </row>
    <row r="40" spans="4:24" x14ac:dyDescent="0.2">
      <c r="D40" s="50"/>
      <c r="E40" s="52" t="s">
        <v>23</v>
      </c>
      <c r="F40" s="15"/>
      <c r="H40" s="8">
        <f t="shared" si="1"/>
        <v>35</v>
      </c>
      <c r="I40" s="9" t="s">
        <v>155</v>
      </c>
      <c r="J40" s="2" t="s">
        <v>9</v>
      </c>
      <c r="K40" s="2" t="s">
        <v>9</v>
      </c>
      <c r="L40" s="2">
        <v>1051660132</v>
      </c>
      <c r="M40" s="2" t="s">
        <v>62</v>
      </c>
      <c r="N40" s="2" t="s">
        <v>104</v>
      </c>
      <c r="O40" s="2" t="s">
        <v>111</v>
      </c>
      <c r="P40" s="2" t="s">
        <v>9</v>
      </c>
      <c r="Q40" s="2" t="s">
        <v>9</v>
      </c>
      <c r="R40" s="2" t="s">
        <v>9</v>
      </c>
      <c r="S40" s="2" t="s">
        <v>66</v>
      </c>
      <c r="T40" s="2" t="s">
        <v>66</v>
      </c>
      <c r="U40" s="3">
        <v>8</v>
      </c>
      <c r="V40" s="2"/>
      <c r="W40" s="2" t="s">
        <v>208</v>
      </c>
      <c r="X40" s="2">
        <f t="shared" si="2"/>
        <v>0.45760000000000001</v>
      </c>
    </row>
    <row r="41" spans="4:24" x14ac:dyDescent="0.2">
      <c r="D41" s="50" t="s">
        <v>47</v>
      </c>
      <c r="E41" s="51" t="s">
        <v>20</v>
      </c>
      <c r="F41" s="15"/>
      <c r="H41" s="8">
        <f t="shared" si="1"/>
        <v>36</v>
      </c>
      <c r="I41" s="9" t="s">
        <v>156</v>
      </c>
      <c r="J41" s="2" t="s">
        <v>9</v>
      </c>
      <c r="K41" s="2" t="s">
        <v>9</v>
      </c>
      <c r="L41" s="2">
        <v>33223382</v>
      </c>
      <c r="M41" s="2" t="s">
        <v>62</v>
      </c>
      <c r="N41" s="2" t="s">
        <v>102</v>
      </c>
      <c r="O41" s="2" t="s">
        <v>111</v>
      </c>
      <c r="P41" s="2" t="s">
        <v>9</v>
      </c>
      <c r="Q41" s="2" t="s">
        <v>9</v>
      </c>
      <c r="R41" s="2" t="s">
        <v>9</v>
      </c>
      <c r="S41" s="2" t="s">
        <v>66</v>
      </c>
      <c r="T41" s="2" t="s">
        <v>66</v>
      </c>
      <c r="U41" s="3">
        <v>1</v>
      </c>
      <c r="V41" s="2"/>
      <c r="W41" s="2" t="s">
        <v>199</v>
      </c>
      <c r="X41" s="2">
        <f t="shared" si="2"/>
        <v>0.45760000000000001</v>
      </c>
    </row>
    <row r="42" spans="4:24" ht="29.25" thickBot="1" x14ac:dyDescent="0.25">
      <c r="D42" s="40"/>
      <c r="E42" s="41" t="s">
        <v>24</v>
      </c>
      <c r="F42" s="11"/>
      <c r="H42" s="8">
        <f t="shared" si="1"/>
        <v>37</v>
      </c>
      <c r="I42" s="9" t="s">
        <v>157</v>
      </c>
      <c r="J42" s="2" t="s">
        <v>9</v>
      </c>
      <c r="K42" s="2" t="s">
        <v>9</v>
      </c>
      <c r="L42" s="2">
        <v>33220580</v>
      </c>
      <c r="M42" s="2" t="s">
        <v>158</v>
      </c>
      <c r="N42" s="2" t="s">
        <v>106</v>
      </c>
      <c r="O42" s="2" t="s">
        <v>111</v>
      </c>
      <c r="P42" s="2" t="s">
        <v>9</v>
      </c>
      <c r="Q42" s="2" t="s">
        <v>9</v>
      </c>
      <c r="R42" s="2" t="s">
        <v>9</v>
      </c>
      <c r="S42" s="2" t="s">
        <v>66</v>
      </c>
      <c r="T42" s="2" t="s">
        <v>66</v>
      </c>
      <c r="U42" s="3">
        <v>9</v>
      </c>
      <c r="V42" s="2"/>
      <c r="W42" s="2" t="s">
        <v>209</v>
      </c>
      <c r="X42" s="2">
        <f t="shared" si="2"/>
        <v>0.45760000000000001</v>
      </c>
    </row>
    <row r="43" spans="4:24" ht="42.75" x14ac:dyDescent="0.2">
      <c r="D43" s="38">
        <v>10</v>
      </c>
      <c r="E43" s="46" t="s">
        <v>56</v>
      </c>
      <c r="F43" s="10"/>
      <c r="H43" s="8">
        <f t="shared" si="1"/>
        <v>38</v>
      </c>
      <c r="I43" s="9" t="s">
        <v>160</v>
      </c>
      <c r="J43" s="2" t="s">
        <v>9</v>
      </c>
      <c r="K43" s="2" t="s">
        <v>9</v>
      </c>
      <c r="L43" s="2">
        <v>1050461429</v>
      </c>
      <c r="M43" s="2" t="s">
        <v>62</v>
      </c>
      <c r="N43" s="2" t="s">
        <v>97</v>
      </c>
      <c r="O43" s="2" t="s">
        <v>111</v>
      </c>
      <c r="P43" s="2" t="s">
        <v>9</v>
      </c>
      <c r="Q43" s="2" t="s">
        <v>9</v>
      </c>
      <c r="R43" s="2" t="s">
        <v>9</v>
      </c>
      <c r="S43" s="2" t="s">
        <v>66</v>
      </c>
      <c r="T43" s="2" t="s">
        <v>66</v>
      </c>
      <c r="U43" s="3">
        <v>7</v>
      </c>
      <c r="V43" s="2"/>
      <c r="W43" s="2" t="s">
        <v>172</v>
      </c>
      <c r="X43" s="2">
        <f t="shared" si="2"/>
        <v>0.45760000000000001</v>
      </c>
    </row>
    <row r="44" spans="4:24" ht="43.5" thickBot="1" x14ac:dyDescent="0.25">
      <c r="D44" s="40"/>
      <c r="E44" s="48" t="s">
        <v>57</v>
      </c>
      <c r="F44" s="11"/>
      <c r="H44" s="8">
        <f t="shared" si="1"/>
        <v>39</v>
      </c>
      <c r="I44" s="9" t="s">
        <v>161</v>
      </c>
      <c r="J44" s="2" t="s">
        <v>9</v>
      </c>
      <c r="K44" s="2" t="s">
        <v>9</v>
      </c>
      <c r="L44" s="2">
        <v>1127583680</v>
      </c>
      <c r="M44" s="2" t="s">
        <v>162</v>
      </c>
      <c r="N44" s="2" t="s">
        <v>163</v>
      </c>
      <c r="O44" s="2" t="s">
        <v>111</v>
      </c>
      <c r="P44" s="2" t="s">
        <v>9</v>
      </c>
      <c r="Q44" s="2" t="s">
        <v>9</v>
      </c>
      <c r="R44" s="2" t="s">
        <v>9</v>
      </c>
      <c r="S44" s="2" t="s">
        <v>66</v>
      </c>
      <c r="T44" s="2" t="s">
        <v>66</v>
      </c>
      <c r="U44" s="3">
        <v>1</v>
      </c>
      <c r="V44" s="2"/>
      <c r="W44" s="2" t="s">
        <v>199</v>
      </c>
      <c r="X44" s="2">
        <f t="shared" si="2"/>
        <v>0.45760000000000001</v>
      </c>
    </row>
    <row r="45" spans="4:24" ht="42.75" x14ac:dyDescent="0.2">
      <c r="H45" s="8">
        <f t="shared" si="1"/>
        <v>40</v>
      </c>
      <c r="I45" s="9" t="s">
        <v>164</v>
      </c>
      <c r="J45" s="2" t="s">
        <v>9</v>
      </c>
      <c r="K45" s="2" t="s">
        <v>9</v>
      </c>
      <c r="L45" s="2">
        <v>33221818</v>
      </c>
      <c r="M45" s="2" t="s">
        <v>62</v>
      </c>
      <c r="N45" s="2" t="s">
        <v>104</v>
      </c>
      <c r="O45" s="2" t="s">
        <v>111</v>
      </c>
      <c r="P45" s="2" t="s">
        <v>9</v>
      </c>
      <c r="Q45" s="2" t="s">
        <v>9</v>
      </c>
      <c r="R45" s="2" t="s">
        <v>9</v>
      </c>
      <c r="S45" s="2" t="s">
        <v>66</v>
      </c>
      <c r="T45" s="2" t="s">
        <v>66</v>
      </c>
      <c r="U45" s="3">
        <v>9</v>
      </c>
      <c r="V45" s="36" t="s">
        <v>168</v>
      </c>
      <c r="W45" s="2" t="s">
        <v>209</v>
      </c>
      <c r="X45" s="2">
        <f t="shared" si="2"/>
        <v>0.45760000000000001</v>
      </c>
    </row>
    <row r="46" spans="4:24" ht="28.5" x14ac:dyDescent="0.2">
      <c r="H46" s="8">
        <f t="shared" si="1"/>
        <v>41</v>
      </c>
      <c r="I46" s="9" t="s">
        <v>165</v>
      </c>
      <c r="J46" s="2" t="s">
        <v>9</v>
      </c>
      <c r="K46" s="2" t="s">
        <v>9</v>
      </c>
      <c r="L46" s="2">
        <v>33223285</v>
      </c>
      <c r="M46" s="2" t="s">
        <v>62</v>
      </c>
      <c r="N46" s="2" t="s">
        <v>106</v>
      </c>
      <c r="O46" s="2" t="s">
        <v>111</v>
      </c>
      <c r="P46" s="2" t="s">
        <v>9</v>
      </c>
      <c r="Q46" s="2" t="s">
        <v>9</v>
      </c>
      <c r="R46" s="2" t="s">
        <v>9</v>
      </c>
      <c r="S46" s="2" t="s">
        <v>66</v>
      </c>
      <c r="T46" s="2" t="s">
        <v>66</v>
      </c>
      <c r="U46" s="3">
        <v>1</v>
      </c>
      <c r="V46" s="2"/>
      <c r="W46" s="2" t="s">
        <v>199</v>
      </c>
      <c r="X46" s="2">
        <f t="shared" si="2"/>
        <v>0.45760000000000001</v>
      </c>
    </row>
    <row r="47" spans="4:24" ht="15" thickBot="1" x14ac:dyDescent="0.25">
      <c r="H47" s="8">
        <f t="shared" si="1"/>
        <v>42</v>
      </c>
      <c r="I47" s="9" t="s">
        <v>166</v>
      </c>
      <c r="J47" s="2" t="s">
        <v>9</v>
      </c>
      <c r="K47" s="2" t="s">
        <v>9</v>
      </c>
      <c r="L47" s="2">
        <v>1007899621</v>
      </c>
      <c r="M47" s="2" t="s">
        <v>162</v>
      </c>
      <c r="N47" s="2" t="s">
        <v>104</v>
      </c>
      <c r="O47" s="2" t="s">
        <v>111</v>
      </c>
      <c r="P47" s="2" t="s">
        <v>9</v>
      </c>
      <c r="Q47" s="2" t="s">
        <v>9</v>
      </c>
      <c r="R47" s="2" t="s">
        <v>9</v>
      </c>
      <c r="S47" s="2" t="s">
        <v>66</v>
      </c>
      <c r="T47" s="2" t="s">
        <v>66</v>
      </c>
      <c r="U47" s="3">
        <v>9</v>
      </c>
      <c r="V47" s="2"/>
      <c r="W47" s="2" t="s">
        <v>209</v>
      </c>
      <c r="X47" s="2">
        <f t="shared" si="2"/>
        <v>0.45760000000000001</v>
      </c>
    </row>
    <row r="48" spans="4:24" ht="43.5" thickBot="1" x14ac:dyDescent="0.25">
      <c r="D48" s="53" t="s">
        <v>7</v>
      </c>
      <c r="E48" s="54" t="s">
        <v>8</v>
      </c>
      <c r="F48" s="55" t="s">
        <v>11</v>
      </c>
      <c r="H48" s="8">
        <f t="shared" si="1"/>
        <v>43</v>
      </c>
      <c r="I48" s="9" t="s">
        <v>167</v>
      </c>
      <c r="J48" s="2" t="s">
        <v>9</v>
      </c>
      <c r="K48" s="2" t="s">
        <v>9</v>
      </c>
      <c r="L48" s="2">
        <v>1051662578</v>
      </c>
      <c r="M48" s="2" t="s">
        <v>62</v>
      </c>
      <c r="N48" s="2" t="s">
        <v>110</v>
      </c>
      <c r="O48" s="2" t="s">
        <v>111</v>
      </c>
      <c r="P48" s="2" t="s">
        <v>9</v>
      </c>
      <c r="Q48" s="2" t="s">
        <v>9</v>
      </c>
      <c r="R48" s="2" t="s">
        <v>9</v>
      </c>
      <c r="S48" s="2" t="s">
        <v>66</v>
      </c>
      <c r="T48" s="2" t="s">
        <v>66</v>
      </c>
      <c r="U48" s="3">
        <v>5</v>
      </c>
      <c r="V48" s="36" t="s">
        <v>168</v>
      </c>
      <c r="W48" s="2" t="s">
        <v>206</v>
      </c>
      <c r="X48" s="2">
        <f t="shared" si="2"/>
        <v>0.45760000000000001</v>
      </c>
    </row>
    <row r="49" spans="4:24" x14ac:dyDescent="0.2">
      <c r="D49" s="95" t="s">
        <v>31</v>
      </c>
      <c r="E49" s="89" t="s">
        <v>32</v>
      </c>
      <c r="F49" s="95">
        <v>25</v>
      </c>
      <c r="H49" s="8">
        <f t="shared" si="1"/>
        <v>44</v>
      </c>
      <c r="I49" s="9" t="s">
        <v>169</v>
      </c>
      <c r="J49" s="2" t="s">
        <v>9</v>
      </c>
      <c r="K49" s="2" t="s">
        <v>9</v>
      </c>
      <c r="L49" s="2">
        <v>33222607</v>
      </c>
      <c r="M49" s="2" t="s">
        <v>62</v>
      </c>
      <c r="N49" s="2" t="s">
        <v>104</v>
      </c>
      <c r="O49" s="2" t="s">
        <v>111</v>
      </c>
      <c r="P49" s="2" t="s">
        <v>9</v>
      </c>
      <c r="Q49" s="2" t="s">
        <v>9</v>
      </c>
      <c r="R49" s="2" t="s">
        <v>9</v>
      </c>
      <c r="S49" s="2" t="s">
        <v>66</v>
      </c>
      <c r="T49" s="2" t="s">
        <v>66</v>
      </c>
      <c r="U49" s="3">
        <v>10</v>
      </c>
      <c r="V49" s="2"/>
      <c r="W49" s="2" t="s">
        <v>171</v>
      </c>
      <c r="X49" s="2">
        <f t="shared" si="2"/>
        <v>0.45760000000000001</v>
      </c>
    </row>
    <row r="50" spans="4:24" x14ac:dyDescent="0.2">
      <c r="D50" s="96"/>
      <c r="E50" s="90"/>
      <c r="F50" s="96"/>
      <c r="H50" s="8">
        <f t="shared" si="1"/>
        <v>45</v>
      </c>
      <c r="I50" s="9" t="s">
        <v>173</v>
      </c>
      <c r="J50" s="2" t="s">
        <v>9</v>
      </c>
      <c r="K50" s="2" t="s">
        <v>9</v>
      </c>
      <c r="L50" s="2">
        <v>33223962</v>
      </c>
      <c r="M50" s="2" t="s">
        <v>62</v>
      </c>
      <c r="N50" s="2" t="s">
        <v>63</v>
      </c>
      <c r="O50" s="2" t="s">
        <v>111</v>
      </c>
      <c r="P50" s="2" t="s">
        <v>9</v>
      </c>
      <c r="Q50" s="2" t="s">
        <v>9</v>
      </c>
      <c r="R50" s="2" t="s">
        <v>9</v>
      </c>
      <c r="S50" s="2" t="s">
        <v>66</v>
      </c>
      <c r="T50" s="2" t="s">
        <v>66</v>
      </c>
      <c r="U50" s="3">
        <v>1</v>
      </c>
      <c r="V50" s="2"/>
      <c r="W50" s="2" t="s">
        <v>199</v>
      </c>
      <c r="X50" s="2">
        <f t="shared" si="2"/>
        <v>0.45760000000000001</v>
      </c>
    </row>
    <row r="51" spans="4:24" x14ac:dyDescent="0.2">
      <c r="D51" s="96"/>
      <c r="E51" s="90"/>
      <c r="F51" s="96"/>
      <c r="H51" s="8">
        <f t="shared" si="1"/>
        <v>46</v>
      </c>
      <c r="I51" s="77" t="s">
        <v>174</v>
      </c>
      <c r="J51" s="2" t="s">
        <v>9</v>
      </c>
      <c r="K51" s="2" t="s">
        <v>9</v>
      </c>
      <c r="L51" s="2">
        <v>33222785</v>
      </c>
      <c r="M51" s="2" t="s">
        <v>62</v>
      </c>
      <c r="N51" s="78" t="s">
        <v>175</v>
      </c>
      <c r="O51" s="2" t="s">
        <v>111</v>
      </c>
      <c r="P51" s="2" t="s">
        <v>9</v>
      </c>
      <c r="Q51" s="2" t="s">
        <v>9</v>
      </c>
      <c r="R51" s="2" t="s">
        <v>9</v>
      </c>
      <c r="S51" s="2" t="s">
        <v>66</v>
      </c>
      <c r="T51" s="2" t="s">
        <v>66</v>
      </c>
      <c r="U51" s="3">
        <v>1</v>
      </c>
      <c r="V51" s="66" t="s">
        <v>211</v>
      </c>
      <c r="W51" s="2" t="s">
        <v>199</v>
      </c>
      <c r="X51" s="2"/>
    </row>
    <row r="52" spans="4:24" ht="15" thickBot="1" x14ac:dyDescent="0.25">
      <c r="D52" s="96"/>
      <c r="E52" s="91"/>
      <c r="F52" s="97"/>
      <c r="H52" s="8">
        <f t="shared" si="1"/>
        <v>47</v>
      </c>
      <c r="I52" s="9" t="s">
        <v>176</v>
      </c>
      <c r="J52" s="2" t="s">
        <v>9</v>
      </c>
      <c r="K52" s="2" t="s">
        <v>9</v>
      </c>
      <c r="L52" s="2">
        <v>33222954</v>
      </c>
      <c r="M52" s="2" t="s">
        <v>62</v>
      </c>
      <c r="N52" s="2" t="s">
        <v>97</v>
      </c>
      <c r="O52" s="2" t="s">
        <v>111</v>
      </c>
      <c r="P52" s="2" t="s">
        <v>9</v>
      </c>
      <c r="Q52" s="2" t="s">
        <v>9</v>
      </c>
      <c r="R52" s="2" t="s">
        <v>9</v>
      </c>
      <c r="S52" s="2" t="s">
        <v>66</v>
      </c>
      <c r="T52" s="2" t="s">
        <v>66</v>
      </c>
      <c r="U52" s="3">
        <v>1</v>
      </c>
      <c r="V52" s="2"/>
      <c r="W52" s="2" t="s">
        <v>199</v>
      </c>
      <c r="X52" s="2">
        <f t="shared" si="2"/>
        <v>0.45760000000000001</v>
      </c>
    </row>
    <row r="53" spans="4:24" ht="28.5" x14ac:dyDescent="0.2">
      <c r="D53" s="96"/>
      <c r="E53" s="98" t="s">
        <v>33</v>
      </c>
      <c r="F53" s="92">
        <v>16.66</v>
      </c>
      <c r="H53" s="8">
        <f t="shared" si="1"/>
        <v>48</v>
      </c>
      <c r="I53" s="9" t="s">
        <v>177</v>
      </c>
      <c r="J53" s="2" t="s">
        <v>9</v>
      </c>
      <c r="K53" s="2" t="s">
        <v>9</v>
      </c>
      <c r="L53" s="2">
        <v>33220469</v>
      </c>
      <c r="M53" s="2" t="s">
        <v>62</v>
      </c>
      <c r="N53" s="2" t="s">
        <v>104</v>
      </c>
      <c r="O53" s="2" t="s">
        <v>111</v>
      </c>
      <c r="P53" s="2" t="s">
        <v>9</v>
      </c>
      <c r="Q53" s="2" t="s">
        <v>9</v>
      </c>
      <c r="R53" s="2" t="s">
        <v>9</v>
      </c>
      <c r="S53" s="2" t="s">
        <v>66</v>
      </c>
      <c r="T53" s="2" t="s">
        <v>66</v>
      </c>
      <c r="U53" s="3">
        <v>1</v>
      </c>
      <c r="V53" s="2"/>
      <c r="W53" s="2" t="s">
        <v>199</v>
      </c>
      <c r="X53" s="2">
        <f t="shared" si="2"/>
        <v>0.45760000000000001</v>
      </c>
    </row>
    <row r="54" spans="4:24" x14ac:dyDescent="0.2">
      <c r="D54" s="96"/>
      <c r="E54" s="99"/>
      <c r="F54" s="93"/>
      <c r="H54" s="8">
        <f t="shared" si="1"/>
        <v>49</v>
      </c>
      <c r="I54" s="9" t="s">
        <v>178</v>
      </c>
      <c r="J54" s="2" t="s">
        <v>9</v>
      </c>
      <c r="K54" s="2" t="s">
        <v>9</v>
      </c>
      <c r="L54" s="2">
        <v>1051672194</v>
      </c>
      <c r="M54" s="2" t="s">
        <v>62</v>
      </c>
      <c r="N54" s="2" t="s">
        <v>104</v>
      </c>
      <c r="O54" s="2" t="s">
        <v>111</v>
      </c>
      <c r="P54" s="2" t="s">
        <v>9</v>
      </c>
      <c r="Q54" s="2" t="s">
        <v>9</v>
      </c>
      <c r="R54" s="2" t="s">
        <v>9</v>
      </c>
      <c r="S54" s="2" t="s">
        <v>66</v>
      </c>
      <c r="T54" s="2" t="s">
        <v>66</v>
      </c>
      <c r="U54" s="3">
        <v>9</v>
      </c>
      <c r="V54" s="2" t="s">
        <v>168</v>
      </c>
      <c r="W54" s="2" t="s">
        <v>209</v>
      </c>
      <c r="X54" s="2">
        <f t="shared" si="2"/>
        <v>0.45760000000000001</v>
      </c>
    </row>
    <row r="55" spans="4:24" x14ac:dyDescent="0.2">
      <c r="D55" s="96"/>
      <c r="E55" s="99"/>
      <c r="F55" s="93"/>
      <c r="H55" s="8">
        <f t="shared" si="1"/>
        <v>50</v>
      </c>
      <c r="I55" s="9" t="s">
        <v>179</v>
      </c>
      <c r="J55" s="2" t="s">
        <v>9</v>
      </c>
      <c r="K55" s="2" t="s">
        <v>9</v>
      </c>
      <c r="L55" s="66">
        <v>33221602</v>
      </c>
      <c r="M55" s="2" t="s">
        <v>62</v>
      </c>
      <c r="N55" s="2" t="s">
        <v>110</v>
      </c>
      <c r="O55" s="2" t="s">
        <v>111</v>
      </c>
      <c r="P55" s="2" t="s">
        <v>9</v>
      </c>
      <c r="Q55" s="2" t="s">
        <v>9</v>
      </c>
      <c r="R55" s="2" t="s">
        <v>9</v>
      </c>
      <c r="S55" s="2" t="s">
        <v>66</v>
      </c>
      <c r="T55" s="2" t="s">
        <v>66</v>
      </c>
      <c r="U55" s="3">
        <v>7</v>
      </c>
      <c r="V55" s="2" t="s">
        <v>180</v>
      </c>
      <c r="W55" s="2" t="s">
        <v>172</v>
      </c>
      <c r="X55" s="2">
        <f>0.4576-0.045</f>
        <v>0.41260000000000002</v>
      </c>
    </row>
    <row r="56" spans="4:24" ht="15" thickBot="1" x14ac:dyDescent="0.25">
      <c r="D56" s="96"/>
      <c r="E56" s="100"/>
      <c r="F56" s="94"/>
      <c r="H56" s="8">
        <f t="shared" si="1"/>
        <v>51</v>
      </c>
      <c r="I56" s="16" t="s">
        <v>181</v>
      </c>
      <c r="J56" s="2" t="s">
        <v>9</v>
      </c>
      <c r="K56" s="2" t="s">
        <v>9</v>
      </c>
      <c r="L56" s="2">
        <v>33219764</v>
      </c>
      <c r="M56" s="2" t="s">
        <v>62</v>
      </c>
      <c r="N56" s="2" t="s">
        <v>102</v>
      </c>
      <c r="O56" s="2" t="s">
        <v>111</v>
      </c>
      <c r="P56" s="2" t="s">
        <v>9</v>
      </c>
      <c r="Q56" s="2" t="s">
        <v>9</v>
      </c>
      <c r="R56" s="2" t="s">
        <v>9</v>
      </c>
      <c r="S56" s="2" t="s">
        <v>66</v>
      </c>
      <c r="T56" s="2" t="s">
        <v>66</v>
      </c>
      <c r="U56" s="3">
        <v>7</v>
      </c>
      <c r="V56" s="2"/>
      <c r="W56" s="2" t="s">
        <v>172</v>
      </c>
      <c r="X56" s="2">
        <f t="shared" si="2"/>
        <v>0.45760000000000001</v>
      </c>
    </row>
    <row r="57" spans="4:24" x14ac:dyDescent="0.2">
      <c r="D57" s="96"/>
      <c r="E57" s="89" t="s">
        <v>34</v>
      </c>
      <c r="F57" s="92">
        <v>8.33</v>
      </c>
      <c r="H57" s="8">
        <f t="shared" si="1"/>
        <v>52</v>
      </c>
      <c r="I57" s="16" t="s">
        <v>182</v>
      </c>
      <c r="J57" s="2" t="s">
        <v>9</v>
      </c>
      <c r="K57" s="2" t="s">
        <v>9</v>
      </c>
      <c r="L57" s="2">
        <v>39012585</v>
      </c>
      <c r="M57" s="2" t="s">
        <v>62</v>
      </c>
      <c r="N57" s="2" t="s">
        <v>110</v>
      </c>
      <c r="O57" s="2" t="s">
        <v>111</v>
      </c>
      <c r="P57" s="2" t="s">
        <v>9</v>
      </c>
      <c r="Q57" s="2" t="s">
        <v>9</v>
      </c>
      <c r="R57" s="2" t="s">
        <v>9</v>
      </c>
      <c r="S57" s="2" t="s">
        <v>66</v>
      </c>
      <c r="T57" s="2" t="s">
        <v>66</v>
      </c>
      <c r="U57" s="3">
        <v>7</v>
      </c>
      <c r="V57" s="2"/>
      <c r="W57" s="2" t="s">
        <v>172</v>
      </c>
      <c r="X57" s="2">
        <f t="shared" si="2"/>
        <v>0.45760000000000001</v>
      </c>
    </row>
    <row r="58" spans="4:24" x14ac:dyDescent="0.2">
      <c r="D58" s="96"/>
      <c r="E58" s="90"/>
      <c r="F58" s="93"/>
      <c r="H58" s="8">
        <f t="shared" si="1"/>
        <v>53</v>
      </c>
      <c r="I58" s="16" t="s">
        <v>183</v>
      </c>
      <c r="J58" s="2" t="s">
        <v>9</v>
      </c>
      <c r="K58" s="2" t="s">
        <v>9</v>
      </c>
      <c r="L58" s="2">
        <v>1193568126</v>
      </c>
      <c r="M58" s="2" t="s">
        <v>62</v>
      </c>
      <c r="N58" s="2" t="s">
        <v>63</v>
      </c>
      <c r="O58" s="2" t="s">
        <v>111</v>
      </c>
      <c r="P58" s="2" t="s">
        <v>196</v>
      </c>
      <c r="Q58" s="2" t="s">
        <v>9</v>
      </c>
      <c r="R58" s="2" t="s">
        <v>9</v>
      </c>
      <c r="S58" s="2" t="s">
        <v>66</v>
      </c>
      <c r="T58" s="2" t="s">
        <v>66</v>
      </c>
      <c r="U58" s="3">
        <v>1</v>
      </c>
      <c r="V58" s="2" t="s">
        <v>192</v>
      </c>
      <c r="W58" s="2" t="s">
        <v>199</v>
      </c>
      <c r="X58" s="2">
        <f>0.4576-0.045</f>
        <v>0.41260000000000002</v>
      </c>
    </row>
    <row r="59" spans="4:24" x14ac:dyDescent="0.2">
      <c r="D59" s="56"/>
      <c r="E59" s="90"/>
      <c r="F59" s="93"/>
      <c r="H59" s="8">
        <f t="shared" si="1"/>
        <v>54</v>
      </c>
      <c r="I59" s="16" t="s">
        <v>184</v>
      </c>
      <c r="J59" s="2" t="s">
        <v>9</v>
      </c>
      <c r="K59" s="2" t="s">
        <v>9</v>
      </c>
      <c r="L59" s="2">
        <v>33223512</v>
      </c>
      <c r="M59" s="2" t="s">
        <v>62</v>
      </c>
      <c r="N59" s="2" t="s">
        <v>102</v>
      </c>
      <c r="O59" s="2" t="s">
        <v>111</v>
      </c>
      <c r="P59" s="2" t="s">
        <v>9</v>
      </c>
      <c r="Q59" s="2" t="s">
        <v>9</v>
      </c>
      <c r="R59" s="2" t="s">
        <v>9</v>
      </c>
      <c r="S59" s="2" t="s">
        <v>66</v>
      </c>
      <c r="T59" s="2" t="s">
        <v>66</v>
      </c>
      <c r="U59" s="3">
        <v>9</v>
      </c>
      <c r="V59" s="2"/>
      <c r="W59" s="2" t="s">
        <v>209</v>
      </c>
      <c r="X59" s="2">
        <v>0.45760000000000001</v>
      </c>
    </row>
    <row r="60" spans="4:24" x14ac:dyDescent="0.2">
      <c r="D60" s="56"/>
      <c r="E60" s="90"/>
      <c r="F60" s="93"/>
      <c r="H60" s="8">
        <f t="shared" si="1"/>
        <v>55</v>
      </c>
      <c r="I60" s="16" t="s">
        <v>185</v>
      </c>
      <c r="J60" s="2" t="s">
        <v>9</v>
      </c>
      <c r="K60" s="2" t="s">
        <v>9</v>
      </c>
      <c r="L60" s="2">
        <v>1051657990</v>
      </c>
      <c r="M60" s="2" t="s">
        <v>62</v>
      </c>
      <c r="N60" s="2" t="s">
        <v>104</v>
      </c>
      <c r="O60" s="2" t="s">
        <v>111</v>
      </c>
      <c r="P60" s="2" t="s">
        <v>9</v>
      </c>
      <c r="Q60" s="2" t="s">
        <v>9</v>
      </c>
      <c r="R60" s="2" t="s">
        <v>9</v>
      </c>
      <c r="S60" s="2" t="s">
        <v>66</v>
      </c>
      <c r="T60" s="2" t="s">
        <v>66</v>
      </c>
      <c r="U60" s="3">
        <v>9</v>
      </c>
      <c r="V60" s="2"/>
      <c r="W60" s="2" t="s">
        <v>209</v>
      </c>
      <c r="X60" s="2">
        <v>0.45760000000000001</v>
      </c>
    </row>
    <row r="61" spans="4:24" x14ac:dyDescent="0.2">
      <c r="D61" s="56"/>
      <c r="E61" s="90"/>
      <c r="F61" s="93"/>
      <c r="H61" s="8">
        <f t="shared" si="1"/>
        <v>56</v>
      </c>
      <c r="I61" s="16" t="s">
        <v>186</v>
      </c>
      <c r="J61" s="2" t="s">
        <v>9</v>
      </c>
      <c r="K61" s="2" t="s">
        <v>9</v>
      </c>
      <c r="L61" s="2">
        <v>30825295</v>
      </c>
      <c r="M61" s="2" t="s">
        <v>62</v>
      </c>
      <c r="N61" s="2" t="s">
        <v>187</v>
      </c>
      <c r="O61" s="2" t="s">
        <v>111</v>
      </c>
      <c r="P61" s="2" t="s">
        <v>9</v>
      </c>
      <c r="Q61" s="2" t="s">
        <v>9</v>
      </c>
      <c r="R61" s="2" t="s">
        <v>9</v>
      </c>
      <c r="S61" s="2" t="s">
        <v>66</v>
      </c>
      <c r="T61" s="2" t="s">
        <v>66</v>
      </c>
      <c r="U61" s="3">
        <v>1</v>
      </c>
      <c r="V61" s="2"/>
      <c r="W61" s="2" t="s">
        <v>199</v>
      </c>
      <c r="X61" s="2">
        <v>0.45760000000000001</v>
      </c>
    </row>
    <row r="62" spans="4:24" x14ac:dyDescent="0.2">
      <c r="D62" s="56"/>
      <c r="E62" s="90"/>
      <c r="F62" s="93"/>
      <c r="H62" s="8">
        <f t="shared" si="1"/>
        <v>57</v>
      </c>
      <c r="I62" s="16" t="s">
        <v>188</v>
      </c>
      <c r="J62" s="2" t="s">
        <v>9</v>
      </c>
      <c r="K62" s="2" t="s">
        <v>9</v>
      </c>
      <c r="L62" s="2">
        <v>33216807</v>
      </c>
      <c r="M62" s="2" t="s">
        <v>62</v>
      </c>
      <c r="N62" s="2" t="s">
        <v>110</v>
      </c>
      <c r="O62" s="2" t="s">
        <v>111</v>
      </c>
      <c r="P62" s="2" t="s">
        <v>9</v>
      </c>
      <c r="Q62" s="2" t="s">
        <v>9</v>
      </c>
      <c r="R62" s="2" t="s">
        <v>9</v>
      </c>
      <c r="S62" s="2" t="s">
        <v>66</v>
      </c>
      <c r="T62" s="2" t="s">
        <v>66</v>
      </c>
      <c r="U62" s="3">
        <v>1</v>
      </c>
      <c r="V62" s="2"/>
      <c r="W62" s="2" t="s">
        <v>199</v>
      </c>
      <c r="X62" s="2">
        <v>0.45760000000000001</v>
      </c>
    </row>
    <row r="63" spans="4:24" ht="15" thickBot="1" x14ac:dyDescent="0.25">
      <c r="D63" s="57"/>
      <c r="E63" s="91"/>
      <c r="F63" s="94"/>
      <c r="H63" s="8">
        <f t="shared" si="1"/>
        <v>58</v>
      </c>
      <c r="I63" s="16" t="s">
        <v>189</v>
      </c>
      <c r="J63" s="2" t="s">
        <v>9</v>
      </c>
      <c r="K63" s="2" t="s">
        <v>9</v>
      </c>
      <c r="L63" s="2">
        <v>1051661321</v>
      </c>
      <c r="M63" s="2" t="s">
        <v>62</v>
      </c>
      <c r="N63" s="2" t="s">
        <v>113</v>
      </c>
      <c r="O63" s="2" t="s">
        <v>111</v>
      </c>
      <c r="P63" s="2" t="s">
        <v>9</v>
      </c>
      <c r="Q63" s="2" t="s">
        <v>9</v>
      </c>
      <c r="R63" s="2" t="s">
        <v>9</v>
      </c>
      <c r="S63" s="2" t="s">
        <v>66</v>
      </c>
      <c r="T63" s="2" t="s">
        <v>66</v>
      </c>
      <c r="U63" s="3">
        <v>1</v>
      </c>
      <c r="V63" s="2"/>
      <c r="W63" s="2" t="s">
        <v>199</v>
      </c>
      <c r="X63" s="2">
        <v>0.45760000000000001</v>
      </c>
    </row>
    <row r="64" spans="4:24" ht="15" thickBot="1" x14ac:dyDescent="0.25">
      <c r="D64" s="58"/>
      <c r="E64" s="59"/>
      <c r="F64" s="58"/>
      <c r="H64" s="8">
        <f t="shared" si="1"/>
        <v>59</v>
      </c>
      <c r="I64" s="16" t="s">
        <v>190</v>
      </c>
      <c r="J64" s="2" t="s">
        <v>9</v>
      </c>
      <c r="K64" s="2" t="s">
        <v>9</v>
      </c>
      <c r="L64" s="2">
        <v>33219160</v>
      </c>
      <c r="M64" s="2" t="s">
        <v>62</v>
      </c>
      <c r="N64" s="2" t="s">
        <v>106</v>
      </c>
      <c r="O64" s="2" t="s">
        <v>111</v>
      </c>
      <c r="P64" s="2" t="s">
        <v>9</v>
      </c>
      <c r="Q64" s="2" t="s">
        <v>9</v>
      </c>
      <c r="R64" s="2" t="s">
        <v>9</v>
      </c>
      <c r="S64" s="66" t="s">
        <v>196</v>
      </c>
      <c r="T64" s="66" t="s">
        <v>196</v>
      </c>
      <c r="U64" s="3">
        <v>1</v>
      </c>
      <c r="V64" s="2" t="s">
        <v>191</v>
      </c>
      <c r="W64" s="75" t="s">
        <v>199</v>
      </c>
      <c r="X64" s="2">
        <f>0.4576-(0.04*2)</f>
        <v>0.37759999999999999</v>
      </c>
    </row>
    <row r="65" spans="3:24" ht="15" thickBot="1" x14ac:dyDescent="0.25">
      <c r="W65" s="76" t="s">
        <v>14</v>
      </c>
      <c r="X65" s="74">
        <f>SUM(X6:X64)</f>
        <v>24.957999999999984</v>
      </c>
    </row>
    <row r="66" spans="3:24" x14ac:dyDescent="0.2">
      <c r="C66" s="18">
        <v>1</v>
      </c>
      <c r="D66" s="18" t="s">
        <v>69</v>
      </c>
      <c r="E66" s="18" t="s">
        <v>70</v>
      </c>
      <c r="F66" s="18" t="s">
        <v>71</v>
      </c>
      <c r="G66" s="18" t="s">
        <v>72</v>
      </c>
      <c r="H66" s="18" t="s">
        <v>73</v>
      </c>
      <c r="I66" s="19" t="s">
        <v>74</v>
      </c>
      <c r="J66" s="18" t="s">
        <v>75</v>
      </c>
      <c r="K66" s="18" t="s">
        <v>88</v>
      </c>
      <c r="L66" s="18" t="s">
        <v>95</v>
      </c>
    </row>
    <row r="67" spans="3:24" x14ac:dyDescent="0.2">
      <c r="C67" s="2"/>
      <c r="D67" s="2" t="s">
        <v>76</v>
      </c>
      <c r="E67" s="2" t="s">
        <v>77</v>
      </c>
      <c r="F67" s="2" t="s">
        <v>78</v>
      </c>
      <c r="G67" s="20">
        <v>43864</v>
      </c>
      <c r="H67" s="20">
        <v>44043</v>
      </c>
      <c r="I67" s="16">
        <v>27</v>
      </c>
      <c r="J67" s="2">
        <v>5</v>
      </c>
      <c r="K67" s="2">
        <v>0</v>
      </c>
      <c r="L67" s="2"/>
    </row>
    <row r="68" spans="3:24" x14ac:dyDescent="0.2">
      <c r="C68" s="2"/>
      <c r="D68" s="2" t="s">
        <v>79</v>
      </c>
      <c r="E68" s="2" t="s">
        <v>80</v>
      </c>
      <c r="F68" s="2" t="s">
        <v>78</v>
      </c>
      <c r="G68" s="20">
        <v>43535</v>
      </c>
      <c r="H68" s="20">
        <v>43798</v>
      </c>
      <c r="I68" s="16">
        <v>18</v>
      </c>
      <c r="J68" s="2">
        <v>8</v>
      </c>
      <c r="K68" s="2">
        <v>0</v>
      </c>
      <c r="L68" s="2"/>
      <c r="M68" s="5"/>
      <c r="N68" s="60"/>
      <c r="O68" s="60"/>
      <c r="P68" s="60"/>
      <c r="Q68" s="60"/>
    </row>
    <row r="69" spans="3:24" x14ac:dyDescent="0.2">
      <c r="C69" s="2"/>
      <c r="D69" s="2" t="s">
        <v>81</v>
      </c>
      <c r="E69" s="2" t="s">
        <v>82</v>
      </c>
      <c r="F69" s="2" t="s">
        <v>78</v>
      </c>
      <c r="G69" s="20">
        <v>43346</v>
      </c>
      <c r="H69" s="20">
        <v>43434</v>
      </c>
      <c r="I69" s="16">
        <v>27</v>
      </c>
      <c r="J69" s="2">
        <v>2</v>
      </c>
      <c r="K69" s="2">
        <v>0</v>
      </c>
      <c r="L69" s="2"/>
      <c r="M69" s="4"/>
      <c r="N69" s="61"/>
      <c r="O69" s="61"/>
      <c r="P69" s="63"/>
      <c r="Q69" s="61"/>
    </row>
    <row r="70" spans="3:24" x14ac:dyDescent="0.2">
      <c r="C70" s="2"/>
      <c r="D70" s="2" t="s">
        <v>83</v>
      </c>
      <c r="E70" s="2" t="s">
        <v>84</v>
      </c>
      <c r="F70" s="2" t="s">
        <v>78</v>
      </c>
      <c r="G70" s="20">
        <v>43140</v>
      </c>
      <c r="H70" s="20">
        <v>43343</v>
      </c>
      <c r="I70" s="16">
        <v>21</v>
      </c>
      <c r="J70" s="2">
        <v>6</v>
      </c>
      <c r="K70" s="2">
        <v>0</v>
      </c>
      <c r="L70" s="2"/>
      <c r="M70" s="4"/>
      <c r="N70" s="61"/>
      <c r="O70" s="61"/>
      <c r="P70" s="61"/>
      <c r="Q70" s="61"/>
    </row>
    <row r="71" spans="3:24" x14ac:dyDescent="0.2">
      <c r="C71" s="2"/>
      <c r="D71" s="2"/>
      <c r="E71" s="2"/>
      <c r="F71" s="2"/>
      <c r="G71" s="2"/>
      <c r="H71" s="2"/>
      <c r="I71" s="19">
        <f>SUM(I67:I70)</f>
        <v>93</v>
      </c>
      <c r="J71" s="18">
        <f>SUM(J67:J70)</f>
        <v>21</v>
      </c>
      <c r="K71" s="18">
        <v>0</v>
      </c>
      <c r="L71" s="2"/>
      <c r="M71" s="4"/>
      <c r="N71" s="4"/>
      <c r="O71" s="4"/>
      <c r="P71" s="4"/>
      <c r="Q71" s="4"/>
    </row>
    <row r="72" spans="3:24" x14ac:dyDescent="0.2">
      <c r="C72" s="2"/>
      <c r="D72" s="2"/>
      <c r="E72" s="2"/>
      <c r="F72" s="2"/>
      <c r="G72" s="2"/>
      <c r="H72" s="2"/>
      <c r="I72" s="19" t="s">
        <v>85</v>
      </c>
      <c r="J72" s="18" t="s">
        <v>86</v>
      </c>
      <c r="K72" s="2"/>
      <c r="L72" s="2"/>
      <c r="M72" s="4"/>
      <c r="N72" s="4"/>
      <c r="O72" s="4"/>
      <c r="P72" s="4"/>
      <c r="Q72" s="4"/>
    </row>
    <row r="73" spans="3:24" x14ac:dyDescent="0.2">
      <c r="C73" s="2"/>
      <c r="D73" s="2"/>
      <c r="E73" s="2"/>
      <c r="F73" s="2"/>
      <c r="G73" s="2"/>
      <c r="H73" s="2"/>
      <c r="I73" s="16"/>
      <c r="J73" s="2"/>
      <c r="K73" s="2"/>
      <c r="L73" s="2"/>
      <c r="M73" s="4"/>
      <c r="N73" s="4"/>
      <c r="O73" s="4"/>
      <c r="P73" s="62"/>
      <c r="Q73" s="62"/>
    </row>
    <row r="74" spans="3:24" ht="40.5" customHeight="1" x14ac:dyDescent="0.2">
      <c r="C74" s="18">
        <v>2</v>
      </c>
      <c r="D74" s="2"/>
      <c r="E74" s="21" t="s">
        <v>87</v>
      </c>
      <c r="F74" s="21" t="s">
        <v>78</v>
      </c>
      <c r="G74" s="28">
        <v>44501</v>
      </c>
      <c r="H74" s="28">
        <v>44904</v>
      </c>
      <c r="I74" s="65">
        <v>23</v>
      </c>
      <c r="J74" s="21">
        <v>11</v>
      </c>
      <c r="K74" s="21">
        <v>0</v>
      </c>
      <c r="L74" s="36" t="s">
        <v>193</v>
      </c>
      <c r="M74" s="4"/>
      <c r="N74" s="63"/>
      <c r="O74" s="63"/>
      <c r="P74" s="63"/>
      <c r="Q74" s="63"/>
    </row>
    <row r="75" spans="3:24" ht="37.5" customHeight="1" x14ac:dyDescent="0.2">
      <c r="C75" s="2"/>
      <c r="D75" s="2"/>
      <c r="E75" s="2" t="s">
        <v>89</v>
      </c>
      <c r="F75" s="21" t="s">
        <v>78</v>
      </c>
      <c r="G75" s="20">
        <v>44105</v>
      </c>
      <c r="H75" s="20">
        <v>44165</v>
      </c>
      <c r="I75" s="16">
        <v>27</v>
      </c>
      <c r="J75" s="2">
        <v>1</v>
      </c>
      <c r="K75" s="2">
        <v>0</v>
      </c>
      <c r="L75" s="36" t="s">
        <v>194</v>
      </c>
      <c r="M75" s="4"/>
      <c r="N75" s="63"/>
      <c r="O75" s="63"/>
      <c r="P75" s="63"/>
      <c r="Q75" s="63"/>
    </row>
    <row r="76" spans="3:24" ht="42.75" x14ac:dyDescent="0.2">
      <c r="C76" s="2"/>
      <c r="D76" s="2"/>
      <c r="E76" s="2" t="s">
        <v>89</v>
      </c>
      <c r="F76" s="21" t="s">
        <v>78</v>
      </c>
      <c r="G76" s="20">
        <v>44228</v>
      </c>
      <c r="H76" s="20">
        <v>44316</v>
      </c>
      <c r="I76" s="16">
        <v>23</v>
      </c>
      <c r="J76" s="2">
        <v>2</v>
      </c>
      <c r="K76" s="2">
        <v>0</v>
      </c>
      <c r="L76" s="36" t="s">
        <v>195</v>
      </c>
      <c r="M76" s="4"/>
      <c r="N76" s="4"/>
      <c r="O76" s="4"/>
      <c r="P76" s="4"/>
      <c r="Q76" s="4"/>
    </row>
    <row r="77" spans="3:24" x14ac:dyDescent="0.2">
      <c r="C77" s="2"/>
      <c r="D77" s="2"/>
      <c r="E77" s="2" t="s">
        <v>91</v>
      </c>
      <c r="F77" s="21" t="s">
        <v>78</v>
      </c>
      <c r="G77" s="20">
        <v>43864</v>
      </c>
      <c r="H77" s="20">
        <v>44043</v>
      </c>
      <c r="I77" s="16">
        <v>28</v>
      </c>
      <c r="J77" s="2">
        <v>5</v>
      </c>
      <c r="K77" s="2">
        <v>0</v>
      </c>
      <c r="L77" s="2"/>
      <c r="M77" s="4"/>
      <c r="N77" s="4"/>
      <c r="O77" s="4"/>
      <c r="P77" s="4"/>
      <c r="Q77" s="4"/>
    </row>
    <row r="78" spans="3:24" x14ac:dyDescent="0.2">
      <c r="C78" s="2"/>
      <c r="D78" s="2"/>
      <c r="E78" s="2" t="s">
        <v>92</v>
      </c>
      <c r="F78" s="21" t="s">
        <v>78</v>
      </c>
      <c r="G78" s="20">
        <v>43535</v>
      </c>
      <c r="H78" s="20">
        <v>43798</v>
      </c>
      <c r="I78" s="16">
        <v>19</v>
      </c>
      <c r="J78" s="2">
        <v>8</v>
      </c>
      <c r="K78" s="2">
        <v>0</v>
      </c>
      <c r="L78" s="2"/>
      <c r="M78" s="4"/>
      <c r="N78" s="4"/>
      <c r="O78" s="4"/>
      <c r="P78" s="4"/>
      <c r="Q78" s="4"/>
    </row>
    <row r="79" spans="3:24" x14ac:dyDescent="0.2">
      <c r="C79" s="2"/>
      <c r="D79" s="2"/>
      <c r="E79" s="2" t="s">
        <v>100</v>
      </c>
      <c r="F79" s="21" t="s">
        <v>78</v>
      </c>
      <c r="G79" s="20">
        <v>43345</v>
      </c>
      <c r="H79" s="20">
        <v>43434</v>
      </c>
      <c r="I79" s="16">
        <v>29</v>
      </c>
      <c r="J79" s="2">
        <v>2</v>
      </c>
      <c r="K79" s="2">
        <v>0</v>
      </c>
      <c r="L79" s="2"/>
      <c r="M79" s="4"/>
      <c r="N79" s="63"/>
      <c r="O79" s="63"/>
      <c r="P79" s="63"/>
      <c r="Q79" s="63"/>
    </row>
    <row r="80" spans="3:24" x14ac:dyDescent="0.2">
      <c r="C80" s="2"/>
      <c r="D80" s="2"/>
      <c r="E80" s="2" t="s">
        <v>93</v>
      </c>
      <c r="F80" s="21" t="s">
        <v>78</v>
      </c>
      <c r="G80" s="20">
        <v>42779</v>
      </c>
      <c r="H80" s="20">
        <v>43056</v>
      </c>
      <c r="I80" s="16">
        <v>5</v>
      </c>
      <c r="J80" s="2">
        <v>9</v>
      </c>
      <c r="K80" s="2">
        <v>0</v>
      </c>
      <c r="L80" s="2"/>
      <c r="M80" s="4"/>
      <c r="N80" s="63"/>
      <c r="O80" s="63"/>
      <c r="P80" s="63"/>
      <c r="Q80" s="63"/>
    </row>
    <row r="81" spans="3:12" x14ac:dyDescent="0.2">
      <c r="C81" s="2"/>
      <c r="D81" s="2"/>
      <c r="E81" s="2"/>
      <c r="F81" s="2"/>
      <c r="G81" s="2"/>
      <c r="H81" s="2"/>
      <c r="I81" s="19">
        <f>SUM(I74:I80)</f>
        <v>154</v>
      </c>
      <c r="J81" s="19">
        <f>SUM(J74:J80)</f>
        <v>38</v>
      </c>
      <c r="K81" s="19">
        <f t="shared" ref="K81" si="3">SUM(K74:K80)</f>
        <v>0</v>
      </c>
      <c r="L81" s="2"/>
    </row>
    <row r="82" spans="3:12" x14ac:dyDescent="0.2">
      <c r="C82" s="2"/>
      <c r="D82" s="2"/>
      <c r="E82" s="2"/>
      <c r="F82" s="2"/>
      <c r="G82" s="2"/>
      <c r="H82" s="2"/>
      <c r="I82" s="19" t="s">
        <v>94</v>
      </c>
      <c r="J82" s="87" t="s">
        <v>200</v>
      </c>
      <c r="K82" s="101"/>
      <c r="L82" s="2"/>
    </row>
    <row r="83" spans="3:12" ht="42.75" x14ac:dyDescent="0.2">
      <c r="C83" s="18">
        <v>3</v>
      </c>
      <c r="D83" s="2"/>
      <c r="E83" s="2" t="s">
        <v>89</v>
      </c>
      <c r="F83" s="21" t="s">
        <v>78</v>
      </c>
      <c r="G83" s="20">
        <v>44105</v>
      </c>
      <c r="H83" s="20">
        <v>44165</v>
      </c>
      <c r="I83" s="16">
        <v>27</v>
      </c>
      <c r="J83" s="2">
        <v>1</v>
      </c>
      <c r="K83" s="2">
        <v>0</v>
      </c>
      <c r="L83" s="36" t="s">
        <v>194</v>
      </c>
    </row>
    <row r="84" spans="3:12" ht="42.75" x14ac:dyDescent="0.2">
      <c r="C84" s="2"/>
      <c r="D84" s="2"/>
      <c r="E84" s="2" t="s">
        <v>89</v>
      </c>
      <c r="F84" s="21" t="s">
        <v>78</v>
      </c>
      <c r="G84" s="20">
        <v>44228</v>
      </c>
      <c r="H84" s="20">
        <v>44316</v>
      </c>
      <c r="I84" s="16">
        <v>23</v>
      </c>
      <c r="J84" s="2">
        <v>2</v>
      </c>
      <c r="K84" s="2">
        <v>0</v>
      </c>
      <c r="L84" s="36" t="s">
        <v>195</v>
      </c>
    </row>
    <row r="85" spans="3:12" x14ac:dyDescent="0.2">
      <c r="C85" s="2"/>
      <c r="D85" s="2"/>
      <c r="E85" s="2" t="s">
        <v>91</v>
      </c>
      <c r="F85" s="21" t="s">
        <v>78</v>
      </c>
      <c r="G85" s="20">
        <v>43864</v>
      </c>
      <c r="H85" s="20">
        <v>44043</v>
      </c>
      <c r="I85" s="16">
        <v>28</v>
      </c>
      <c r="J85" s="2">
        <v>5</v>
      </c>
      <c r="K85" s="64">
        <v>0</v>
      </c>
      <c r="L85" s="2"/>
    </row>
    <row r="86" spans="3:12" x14ac:dyDescent="0.2">
      <c r="C86" s="2"/>
      <c r="D86" s="2"/>
      <c r="E86" s="2" t="s">
        <v>92</v>
      </c>
      <c r="F86" s="21" t="s">
        <v>78</v>
      </c>
      <c r="G86" s="20">
        <v>43535</v>
      </c>
      <c r="H86" s="20">
        <v>43798</v>
      </c>
      <c r="I86" s="16">
        <v>19</v>
      </c>
      <c r="J86" s="2">
        <v>8</v>
      </c>
      <c r="K86" s="64">
        <v>0</v>
      </c>
      <c r="L86" s="2"/>
    </row>
    <row r="87" spans="3:12" x14ac:dyDescent="0.2">
      <c r="C87" s="2"/>
      <c r="D87" s="2"/>
      <c r="E87" s="2" t="s">
        <v>100</v>
      </c>
      <c r="F87" s="21" t="s">
        <v>78</v>
      </c>
      <c r="G87" s="20">
        <v>43345</v>
      </c>
      <c r="H87" s="20">
        <v>43434</v>
      </c>
      <c r="I87" s="16">
        <v>29</v>
      </c>
      <c r="J87" s="2">
        <v>2</v>
      </c>
      <c r="K87" s="64">
        <v>0</v>
      </c>
      <c r="L87" s="2"/>
    </row>
    <row r="88" spans="3:12" x14ac:dyDescent="0.2">
      <c r="C88" s="2"/>
      <c r="D88" s="2"/>
      <c r="E88" s="2" t="s">
        <v>93</v>
      </c>
      <c r="F88" s="21" t="s">
        <v>78</v>
      </c>
      <c r="G88" s="20">
        <v>42779</v>
      </c>
      <c r="H88" s="20">
        <v>43056</v>
      </c>
      <c r="I88" s="16">
        <v>5</v>
      </c>
      <c r="J88" s="2">
        <v>9</v>
      </c>
      <c r="K88" s="64">
        <v>0</v>
      </c>
      <c r="L88" s="2"/>
    </row>
    <row r="89" spans="3:12" x14ac:dyDescent="0.2">
      <c r="C89" s="2"/>
      <c r="D89" s="2"/>
      <c r="E89" s="2"/>
      <c r="F89" s="2"/>
      <c r="G89" s="2"/>
      <c r="H89" s="2"/>
      <c r="I89" s="19">
        <f>SUM(I83:I88)</f>
        <v>131</v>
      </c>
      <c r="J89" s="18">
        <f>SUM(J83:J88)</f>
        <v>27</v>
      </c>
      <c r="K89" s="22">
        <f t="shared" ref="K89" si="4">SUM(K82:K88)</f>
        <v>0</v>
      </c>
      <c r="L89" s="2"/>
    </row>
    <row r="90" spans="3:12" x14ac:dyDescent="0.2">
      <c r="C90" s="2"/>
      <c r="D90" s="2"/>
      <c r="E90" s="2"/>
      <c r="F90" s="2"/>
      <c r="G90" s="2"/>
      <c r="H90" s="2"/>
      <c r="I90" s="19" t="s">
        <v>94</v>
      </c>
      <c r="J90" s="87" t="s">
        <v>203</v>
      </c>
      <c r="K90" s="88"/>
      <c r="L90" s="2"/>
    </row>
    <row r="91" spans="3:12" ht="42.75" x14ac:dyDescent="0.2">
      <c r="C91" s="18">
        <v>4</v>
      </c>
      <c r="D91" s="2"/>
      <c r="E91" s="21" t="s">
        <v>87</v>
      </c>
      <c r="F91" s="21" t="s">
        <v>78</v>
      </c>
      <c r="G91" s="28">
        <v>44470</v>
      </c>
      <c r="H91" s="28">
        <v>44904</v>
      </c>
      <c r="I91" s="65">
        <v>23</v>
      </c>
      <c r="J91" s="21">
        <v>11</v>
      </c>
      <c r="K91" s="21">
        <v>0</v>
      </c>
      <c r="L91" s="36" t="s">
        <v>193</v>
      </c>
    </row>
    <row r="92" spans="3:12" ht="42.75" x14ac:dyDescent="0.2">
      <c r="C92" s="2"/>
      <c r="D92" s="2"/>
      <c r="E92" s="2" t="s">
        <v>89</v>
      </c>
      <c r="F92" s="21" t="s">
        <v>78</v>
      </c>
      <c r="G92" s="20">
        <v>44105</v>
      </c>
      <c r="H92" s="20">
        <v>44165</v>
      </c>
      <c r="I92" s="16">
        <v>27</v>
      </c>
      <c r="J92" s="2">
        <v>1</v>
      </c>
      <c r="K92" s="2">
        <v>0</v>
      </c>
      <c r="L92" s="36" t="s">
        <v>194</v>
      </c>
    </row>
    <row r="93" spans="3:12" ht="42.75" x14ac:dyDescent="0.2">
      <c r="C93" s="2"/>
      <c r="D93" s="2"/>
      <c r="E93" s="2" t="s">
        <v>89</v>
      </c>
      <c r="F93" s="21" t="s">
        <v>78</v>
      </c>
      <c r="G93" s="20">
        <v>44228</v>
      </c>
      <c r="H93" s="20">
        <v>44316</v>
      </c>
      <c r="I93" s="16">
        <v>23</v>
      </c>
      <c r="J93" s="2">
        <v>2</v>
      </c>
      <c r="K93" s="2">
        <v>0</v>
      </c>
      <c r="L93" s="36" t="s">
        <v>195</v>
      </c>
    </row>
    <row r="94" spans="3:12" x14ac:dyDescent="0.2">
      <c r="C94" s="2"/>
      <c r="D94" s="2"/>
      <c r="E94" s="2" t="s">
        <v>107</v>
      </c>
      <c r="F94" s="2" t="s">
        <v>108</v>
      </c>
      <c r="G94" s="20">
        <v>42768</v>
      </c>
      <c r="H94" s="20">
        <v>43069</v>
      </c>
      <c r="I94" s="16">
        <v>29</v>
      </c>
      <c r="J94" s="23">
        <v>9</v>
      </c>
      <c r="K94" s="24">
        <v>0</v>
      </c>
      <c r="L94" s="2"/>
    </row>
    <row r="95" spans="3:12" x14ac:dyDescent="0.2">
      <c r="C95" s="2"/>
      <c r="D95" s="2"/>
      <c r="E95" s="2" t="s">
        <v>107</v>
      </c>
      <c r="F95" s="2" t="s">
        <v>108</v>
      </c>
      <c r="G95" s="20">
        <v>43141</v>
      </c>
      <c r="H95" s="20">
        <v>43353</v>
      </c>
      <c r="I95" s="16">
        <v>0</v>
      </c>
      <c r="J95" s="23">
        <v>7</v>
      </c>
      <c r="K95" s="24">
        <v>0</v>
      </c>
      <c r="L95" s="2"/>
    </row>
    <row r="96" spans="3:12" x14ac:dyDescent="0.2">
      <c r="C96" s="2"/>
      <c r="D96" s="2"/>
      <c r="E96" s="2"/>
      <c r="F96" s="2"/>
      <c r="G96" s="2"/>
      <c r="H96" s="2"/>
      <c r="I96" s="19">
        <f>SUM(I91:I95)</f>
        <v>102</v>
      </c>
      <c r="J96" s="18">
        <f>SUM(J91:J95)</f>
        <v>30</v>
      </c>
      <c r="K96" s="22">
        <f t="shared" ref="K96" si="5">SUM(K91:K95)</f>
        <v>0</v>
      </c>
      <c r="L96" s="2"/>
    </row>
    <row r="97" spans="3:12" x14ac:dyDescent="0.2">
      <c r="C97" s="2"/>
      <c r="D97" s="2"/>
      <c r="E97" s="2"/>
      <c r="F97" s="2"/>
      <c r="G97" s="2"/>
      <c r="H97" s="2"/>
      <c r="I97" s="19" t="s">
        <v>94</v>
      </c>
      <c r="J97" s="87" t="s">
        <v>201</v>
      </c>
      <c r="K97" s="88"/>
      <c r="L97" s="2"/>
    </row>
    <row r="98" spans="3:12" x14ac:dyDescent="0.2">
      <c r="C98" s="18">
        <v>5</v>
      </c>
      <c r="D98" s="2" t="s">
        <v>123</v>
      </c>
      <c r="E98" s="2" t="s">
        <v>122</v>
      </c>
      <c r="F98" s="2" t="s">
        <v>78</v>
      </c>
      <c r="G98" s="20">
        <v>44986</v>
      </c>
      <c r="H98" s="20">
        <v>45140</v>
      </c>
      <c r="I98" s="23">
        <v>2</v>
      </c>
      <c r="J98" s="23">
        <v>5</v>
      </c>
      <c r="K98" s="24">
        <v>0</v>
      </c>
      <c r="L98" s="2"/>
    </row>
    <row r="99" spans="3:12" x14ac:dyDescent="0.2">
      <c r="C99" s="2"/>
      <c r="D99" s="2"/>
      <c r="E99" s="2" t="s">
        <v>91</v>
      </c>
      <c r="F99" s="21" t="s">
        <v>78</v>
      </c>
      <c r="G99" s="20">
        <v>43864</v>
      </c>
      <c r="H99" s="20">
        <v>44043</v>
      </c>
      <c r="I99" s="23">
        <v>28</v>
      </c>
      <c r="J99" s="23">
        <v>5</v>
      </c>
      <c r="K99" s="24">
        <v>0</v>
      </c>
      <c r="L99" s="2"/>
    </row>
    <row r="100" spans="3:12" x14ac:dyDescent="0.2">
      <c r="C100" s="2"/>
      <c r="D100" s="2"/>
      <c r="E100" s="2" t="s">
        <v>92</v>
      </c>
      <c r="F100" s="21" t="s">
        <v>78</v>
      </c>
      <c r="G100" s="20">
        <v>43535</v>
      </c>
      <c r="H100" s="20">
        <v>43798</v>
      </c>
      <c r="I100" s="23">
        <v>19</v>
      </c>
      <c r="J100" s="23">
        <v>8</v>
      </c>
      <c r="K100" s="24">
        <v>0</v>
      </c>
      <c r="L100" s="2"/>
    </row>
    <row r="101" spans="3:12" x14ac:dyDescent="0.2">
      <c r="C101" s="2"/>
      <c r="D101" s="2"/>
      <c r="E101" s="2" t="s">
        <v>100</v>
      </c>
      <c r="F101" s="21" t="s">
        <v>78</v>
      </c>
      <c r="G101" s="20">
        <v>43346</v>
      </c>
      <c r="H101" s="20">
        <v>43434</v>
      </c>
      <c r="I101" s="23">
        <v>29</v>
      </c>
      <c r="J101" s="23">
        <v>2</v>
      </c>
      <c r="K101" s="24">
        <v>0</v>
      </c>
      <c r="L101" s="2"/>
    </row>
    <row r="102" spans="3:12" x14ac:dyDescent="0.2">
      <c r="C102" s="2"/>
      <c r="D102" s="2"/>
      <c r="E102" s="2" t="s">
        <v>93</v>
      </c>
      <c r="F102" s="21" t="s">
        <v>78</v>
      </c>
      <c r="G102" s="20">
        <v>42779</v>
      </c>
      <c r="H102" s="20">
        <v>43056</v>
      </c>
      <c r="I102" s="23">
        <v>5</v>
      </c>
      <c r="J102" s="23">
        <v>9</v>
      </c>
      <c r="K102" s="24">
        <v>0</v>
      </c>
      <c r="L102" s="2"/>
    </row>
    <row r="103" spans="3:12" x14ac:dyDescent="0.2">
      <c r="C103" s="2"/>
      <c r="D103" s="2"/>
      <c r="E103" s="2"/>
      <c r="F103" s="2"/>
      <c r="G103" s="2"/>
      <c r="H103" s="2"/>
      <c r="I103" s="25">
        <f>SUM(I98:I102)</f>
        <v>83</v>
      </c>
      <c r="J103" s="25">
        <f t="shared" ref="J103:K103" si="6">SUM(J98:J102)</f>
        <v>29</v>
      </c>
      <c r="K103" s="26">
        <f t="shared" si="6"/>
        <v>0</v>
      </c>
      <c r="L103" s="2"/>
    </row>
    <row r="104" spans="3:12" x14ac:dyDescent="0.2">
      <c r="C104" s="2"/>
      <c r="D104" s="2"/>
      <c r="E104" s="2"/>
      <c r="F104" s="2"/>
      <c r="G104" s="2"/>
      <c r="H104" s="2"/>
      <c r="I104" s="19" t="s">
        <v>94</v>
      </c>
      <c r="J104" s="18" t="s">
        <v>124</v>
      </c>
      <c r="K104" s="22"/>
      <c r="L104" s="2"/>
    </row>
    <row r="105" spans="3:12" x14ac:dyDescent="0.2">
      <c r="C105" s="18">
        <v>6</v>
      </c>
      <c r="D105" s="2"/>
      <c r="E105" s="2" t="s">
        <v>135</v>
      </c>
      <c r="F105" s="21" t="s">
        <v>108</v>
      </c>
      <c r="G105" s="20">
        <v>43579</v>
      </c>
      <c r="H105" s="20">
        <v>43829</v>
      </c>
      <c r="I105" s="16">
        <v>7</v>
      </c>
      <c r="J105" s="2">
        <v>8</v>
      </c>
      <c r="K105" s="22"/>
      <c r="L105" s="2" t="s">
        <v>136</v>
      </c>
    </row>
    <row r="106" spans="3:12" x14ac:dyDescent="0.2">
      <c r="C106" s="2"/>
      <c r="D106" s="2"/>
      <c r="E106" s="2" t="s">
        <v>135</v>
      </c>
      <c r="F106" s="21" t="s">
        <v>108</v>
      </c>
      <c r="G106" s="20">
        <v>43126</v>
      </c>
      <c r="H106" s="20">
        <v>43464</v>
      </c>
      <c r="I106" s="16">
        <v>5</v>
      </c>
      <c r="J106" s="2">
        <v>11</v>
      </c>
      <c r="K106" s="22"/>
      <c r="L106" s="2"/>
    </row>
    <row r="107" spans="3:12" x14ac:dyDescent="0.2">
      <c r="C107" s="2"/>
      <c r="D107" s="2"/>
      <c r="E107" s="2" t="s">
        <v>135</v>
      </c>
      <c r="F107" s="21" t="s">
        <v>108</v>
      </c>
      <c r="G107" s="20">
        <v>42828</v>
      </c>
      <c r="H107" s="20">
        <v>43099</v>
      </c>
      <c r="I107" s="16">
        <v>28</v>
      </c>
      <c r="J107" s="2">
        <v>8</v>
      </c>
      <c r="K107" s="22"/>
      <c r="L107" s="2"/>
    </row>
    <row r="108" spans="3:12" x14ac:dyDescent="0.2">
      <c r="C108" s="2"/>
      <c r="D108" s="2"/>
      <c r="E108" s="2" t="s">
        <v>135</v>
      </c>
      <c r="F108" s="21" t="s">
        <v>108</v>
      </c>
      <c r="G108" s="20">
        <v>42178</v>
      </c>
      <c r="H108" s="20">
        <v>42368</v>
      </c>
      <c r="I108" s="16">
        <v>8</v>
      </c>
      <c r="J108" s="2">
        <v>6</v>
      </c>
      <c r="K108" s="22"/>
      <c r="L108" s="2"/>
    </row>
    <row r="109" spans="3:12" x14ac:dyDescent="0.2">
      <c r="C109" s="2"/>
      <c r="D109" s="2"/>
      <c r="E109" s="2"/>
      <c r="F109" s="2"/>
      <c r="G109" s="2"/>
      <c r="H109" s="2"/>
      <c r="I109" s="19">
        <f>SUM(I105:I108)</f>
        <v>48</v>
      </c>
      <c r="J109" s="19">
        <f>SUM(J105:J108)</f>
        <v>33</v>
      </c>
      <c r="K109" s="22"/>
      <c r="L109" s="2"/>
    </row>
    <row r="110" spans="3:12" x14ac:dyDescent="0.2">
      <c r="C110" s="2"/>
      <c r="D110" s="2"/>
      <c r="E110" s="2"/>
      <c r="F110" s="2"/>
      <c r="G110" s="2"/>
      <c r="H110" s="2"/>
      <c r="I110" s="19" t="s">
        <v>94</v>
      </c>
      <c r="J110" s="18" t="s">
        <v>138</v>
      </c>
      <c r="K110" s="22"/>
      <c r="L110" s="2"/>
    </row>
    <row r="111" spans="3:12" x14ac:dyDescent="0.2">
      <c r="C111" s="27">
        <v>7</v>
      </c>
      <c r="D111" s="21" t="s">
        <v>123</v>
      </c>
      <c r="E111" s="21" t="s">
        <v>122</v>
      </c>
      <c r="F111" s="21" t="s">
        <v>78</v>
      </c>
      <c r="G111" s="28">
        <v>44986</v>
      </c>
      <c r="H111" s="28">
        <v>45137</v>
      </c>
      <c r="I111" s="29">
        <v>0</v>
      </c>
      <c r="J111" s="29">
        <v>5</v>
      </c>
      <c r="K111" s="30">
        <v>0</v>
      </c>
      <c r="L111" s="31"/>
    </row>
    <row r="112" spans="3:12" x14ac:dyDescent="0.2">
      <c r="C112" s="2"/>
      <c r="D112" s="2"/>
      <c r="E112" s="2" t="s">
        <v>91</v>
      </c>
      <c r="F112" s="21" t="s">
        <v>78</v>
      </c>
      <c r="G112" s="20">
        <v>43864</v>
      </c>
      <c r="H112" s="20">
        <v>44043</v>
      </c>
      <c r="I112" s="23">
        <v>28</v>
      </c>
      <c r="J112" s="23">
        <v>5</v>
      </c>
      <c r="K112" s="24">
        <v>0</v>
      </c>
      <c r="L112" s="2"/>
    </row>
    <row r="113" spans="3:15" x14ac:dyDescent="0.2">
      <c r="C113" s="2"/>
      <c r="D113" s="2"/>
      <c r="E113" s="2" t="s">
        <v>92</v>
      </c>
      <c r="F113" s="21" t="s">
        <v>78</v>
      </c>
      <c r="G113" s="20">
        <v>43535</v>
      </c>
      <c r="H113" s="20">
        <v>43798</v>
      </c>
      <c r="I113" s="23">
        <v>19</v>
      </c>
      <c r="J113" s="23">
        <v>8</v>
      </c>
      <c r="K113" s="24">
        <v>0</v>
      </c>
      <c r="L113" s="2"/>
    </row>
    <row r="114" spans="3:15" ht="41.25" customHeight="1" x14ac:dyDescent="0.2">
      <c r="C114" s="2"/>
      <c r="D114" s="2"/>
      <c r="E114" s="2" t="s">
        <v>100</v>
      </c>
      <c r="F114" s="21" t="s">
        <v>78</v>
      </c>
      <c r="G114" s="20">
        <v>43346</v>
      </c>
      <c r="H114" s="20">
        <v>43434</v>
      </c>
      <c r="I114" s="23">
        <v>28</v>
      </c>
      <c r="J114" s="23">
        <v>2</v>
      </c>
      <c r="K114" s="24">
        <v>0</v>
      </c>
      <c r="L114" s="2"/>
    </row>
    <row r="115" spans="3:15" x14ac:dyDescent="0.2">
      <c r="C115" s="2"/>
      <c r="D115" s="2"/>
      <c r="E115" s="2" t="s">
        <v>93</v>
      </c>
      <c r="F115" s="21" t="s">
        <v>78</v>
      </c>
      <c r="G115" s="20">
        <v>42779</v>
      </c>
      <c r="H115" s="20">
        <v>43056</v>
      </c>
      <c r="I115" s="23">
        <v>5</v>
      </c>
      <c r="J115" s="23">
        <v>9</v>
      </c>
      <c r="K115" s="24">
        <v>0</v>
      </c>
      <c r="L115" s="2"/>
    </row>
    <row r="116" spans="3:15" ht="13.5" customHeight="1" x14ac:dyDescent="0.2">
      <c r="C116" s="2"/>
      <c r="D116" s="2"/>
      <c r="E116" s="2"/>
      <c r="F116" s="2"/>
      <c r="G116" s="2"/>
      <c r="H116" s="2"/>
      <c r="I116" s="25">
        <f>SUM(I111:I115)</f>
        <v>80</v>
      </c>
      <c r="J116" s="25">
        <f t="shared" ref="J116:K116" si="7">SUM(J111:J115)</f>
        <v>29</v>
      </c>
      <c r="K116" s="25">
        <f t="shared" si="7"/>
        <v>0</v>
      </c>
      <c r="L116" s="2"/>
      <c r="N116" s="1">
        <f>28+19</f>
        <v>47</v>
      </c>
      <c r="O116" s="1">
        <v>18</v>
      </c>
    </row>
    <row r="117" spans="3:15" x14ac:dyDescent="0.2">
      <c r="C117" s="2"/>
      <c r="D117" s="2"/>
      <c r="E117" s="2"/>
      <c r="F117" s="2"/>
      <c r="G117" s="2"/>
      <c r="H117" s="2"/>
      <c r="I117" s="19" t="s">
        <v>94</v>
      </c>
      <c r="J117" s="18" t="s">
        <v>172</v>
      </c>
      <c r="K117" s="22"/>
      <c r="L117" s="2"/>
    </row>
    <row r="118" spans="3:15" x14ac:dyDescent="0.2">
      <c r="C118" s="2">
        <v>8</v>
      </c>
      <c r="D118" s="2" t="s">
        <v>123</v>
      </c>
      <c r="E118" s="2" t="s">
        <v>122</v>
      </c>
      <c r="F118" s="2" t="s">
        <v>78</v>
      </c>
      <c r="G118" s="20">
        <v>44986</v>
      </c>
      <c r="H118" s="20">
        <v>45140</v>
      </c>
      <c r="I118" s="23">
        <v>2</v>
      </c>
      <c r="J118" s="23">
        <v>5</v>
      </c>
      <c r="K118" s="23">
        <v>0</v>
      </c>
      <c r="L118" s="2" t="s">
        <v>148</v>
      </c>
    </row>
    <row r="119" spans="3:15" ht="42.75" x14ac:dyDescent="0.2">
      <c r="C119" s="2"/>
      <c r="D119" s="2"/>
      <c r="E119" s="21" t="s">
        <v>87</v>
      </c>
      <c r="F119" s="21" t="s">
        <v>78</v>
      </c>
      <c r="G119" s="28">
        <v>44501</v>
      </c>
      <c r="H119" s="28">
        <v>44925</v>
      </c>
      <c r="I119" s="65">
        <v>23</v>
      </c>
      <c r="J119" s="21">
        <v>11</v>
      </c>
      <c r="K119" s="21">
        <v>0</v>
      </c>
      <c r="L119" s="36" t="s">
        <v>193</v>
      </c>
    </row>
    <row r="120" spans="3:15" ht="42.75" x14ac:dyDescent="0.2">
      <c r="C120" s="2"/>
      <c r="D120" s="2"/>
      <c r="E120" s="2" t="s">
        <v>89</v>
      </c>
      <c r="F120" s="21" t="s">
        <v>78</v>
      </c>
      <c r="G120" s="20">
        <v>44105</v>
      </c>
      <c r="H120" s="20">
        <v>44165</v>
      </c>
      <c r="I120" s="16">
        <v>27</v>
      </c>
      <c r="J120" s="2">
        <v>1</v>
      </c>
      <c r="K120" s="2">
        <v>0</v>
      </c>
      <c r="L120" s="36" t="s">
        <v>194</v>
      </c>
    </row>
    <row r="121" spans="3:15" ht="42.75" x14ac:dyDescent="0.2">
      <c r="C121" s="2"/>
      <c r="D121" s="2"/>
      <c r="E121" s="2" t="s">
        <v>89</v>
      </c>
      <c r="F121" s="21" t="s">
        <v>78</v>
      </c>
      <c r="G121" s="20">
        <v>44228</v>
      </c>
      <c r="H121" s="20">
        <v>44377</v>
      </c>
      <c r="I121" s="16">
        <v>23</v>
      </c>
      <c r="J121" s="2">
        <v>2</v>
      </c>
      <c r="K121" s="2">
        <v>0</v>
      </c>
      <c r="L121" s="36" t="s">
        <v>195</v>
      </c>
    </row>
    <row r="122" spans="3:15" x14ac:dyDescent="0.2">
      <c r="C122" s="2"/>
      <c r="D122" s="2"/>
      <c r="E122" s="2" t="s">
        <v>107</v>
      </c>
      <c r="F122" s="2" t="s">
        <v>108</v>
      </c>
      <c r="G122" s="20">
        <v>42768</v>
      </c>
      <c r="H122" s="20">
        <v>43099</v>
      </c>
      <c r="I122" s="16">
        <v>29</v>
      </c>
      <c r="J122" s="2">
        <v>10</v>
      </c>
      <c r="K122" s="2"/>
      <c r="L122" s="2" t="s">
        <v>154</v>
      </c>
    </row>
    <row r="123" spans="3:15" x14ac:dyDescent="0.2">
      <c r="C123" s="2"/>
      <c r="D123" s="2"/>
      <c r="E123" s="2" t="s">
        <v>107</v>
      </c>
      <c r="F123" s="2" t="s">
        <v>108</v>
      </c>
      <c r="G123" s="20">
        <v>43132</v>
      </c>
      <c r="H123" s="20">
        <v>43353</v>
      </c>
      <c r="I123" s="16">
        <v>10</v>
      </c>
      <c r="J123" s="2">
        <v>7</v>
      </c>
      <c r="K123" s="2"/>
      <c r="L123" s="2"/>
    </row>
    <row r="124" spans="3:15" x14ac:dyDescent="0.2">
      <c r="C124" s="2"/>
      <c r="D124" s="2"/>
      <c r="E124" s="2"/>
      <c r="F124" s="2"/>
      <c r="G124" s="2"/>
      <c r="H124" s="2"/>
      <c r="I124" s="19">
        <f>SUM(I118:I123)</f>
        <v>114</v>
      </c>
      <c r="J124" s="19">
        <f>SUM(J118:J123)</f>
        <v>36</v>
      </c>
      <c r="K124" s="19">
        <f t="shared" ref="K124" si="8">SUM(K118:K123)</f>
        <v>0</v>
      </c>
      <c r="L124" s="2"/>
    </row>
    <row r="125" spans="3:15" x14ac:dyDescent="0.2">
      <c r="C125" s="2"/>
      <c r="D125" s="2"/>
      <c r="E125" s="2"/>
      <c r="F125" s="2"/>
      <c r="G125" s="2"/>
      <c r="H125" s="2"/>
      <c r="I125" s="19" t="s">
        <v>94</v>
      </c>
      <c r="J125" s="18" t="s">
        <v>208</v>
      </c>
      <c r="K125" s="2"/>
      <c r="L125" s="2"/>
    </row>
    <row r="126" spans="3:15" x14ac:dyDescent="0.2">
      <c r="C126" s="2">
        <v>9</v>
      </c>
      <c r="D126" s="2"/>
      <c r="E126" s="2" t="s">
        <v>91</v>
      </c>
      <c r="F126" s="21" t="s">
        <v>78</v>
      </c>
      <c r="G126" s="20">
        <v>43865</v>
      </c>
      <c r="H126" s="20">
        <v>44043</v>
      </c>
      <c r="I126" s="23">
        <v>27</v>
      </c>
      <c r="J126" s="23">
        <v>5</v>
      </c>
      <c r="K126" s="23">
        <v>0</v>
      </c>
      <c r="L126" s="2"/>
    </row>
    <row r="127" spans="3:15" x14ac:dyDescent="0.2">
      <c r="C127" s="2"/>
      <c r="D127" s="2"/>
      <c r="E127" s="2" t="s">
        <v>92</v>
      </c>
      <c r="F127" s="21" t="s">
        <v>78</v>
      </c>
      <c r="G127" s="20">
        <v>43536</v>
      </c>
      <c r="H127" s="20">
        <v>43798</v>
      </c>
      <c r="I127" s="23">
        <v>19</v>
      </c>
      <c r="J127" s="23">
        <v>8</v>
      </c>
      <c r="K127" s="23">
        <v>0</v>
      </c>
      <c r="L127" s="2"/>
    </row>
    <row r="128" spans="3:15" x14ac:dyDescent="0.2">
      <c r="C128" s="2"/>
      <c r="D128" s="2"/>
      <c r="E128" s="2" t="s">
        <v>100</v>
      </c>
      <c r="F128" s="21" t="s">
        <v>78</v>
      </c>
      <c r="G128" s="20">
        <v>43346</v>
      </c>
      <c r="H128" s="20">
        <v>43434</v>
      </c>
      <c r="I128" s="23">
        <v>28</v>
      </c>
      <c r="J128" s="23">
        <v>2</v>
      </c>
      <c r="K128" s="23">
        <v>0</v>
      </c>
      <c r="L128" s="2"/>
    </row>
    <row r="129" spans="3:12" x14ac:dyDescent="0.2">
      <c r="C129" s="2"/>
      <c r="D129" s="2"/>
      <c r="E129" s="2" t="s">
        <v>93</v>
      </c>
      <c r="F129" s="21" t="s">
        <v>78</v>
      </c>
      <c r="G129" s="20">
        <v>42779</v>
      </c>
      <c r="H129" s="20">
        <v>43056</v>
      </c>
      <c r="I129" s="23">
        <v>5</v>
      </c>
      <c r="J129" s="23">
        <v>9</v>
      </c>
      <c r="K129" s="23">
        <v>0</v>
      </c>
      <c r="L129" s="2"/>
    </row>
    <row r="130" spans="3:12" x14ac:dyDescent="0.2">
      <c r="C130" s="2"/>
      <c r="D130" s="2"/>
      <c r="E130" s="2"/>
      <c r="F130" s="2"/>
      <c r="G130" s="2"/>
      <c r="H130" s="2"/>
      <c r="I130" s="19">
        <f>SUM(I126:I129)</f>
        <v>79</v>
      </c>
      <c r="J130" s="19">
        <f>SUM(J126:J129)</f>
        <v>24</v>
      </c>
      <c r="K130" s="19">
        <f t="shared" ref="K130" si="9">SUM(K126:K129)</f>
        <v>0</v>
      </c>
      <c r="L130" s="2"/>
    </row>
    <row r="131" spans="3:12" x14ac:dyDescent="0.2">
      <c r="C131" s="2"/>
      <c r="D131" s="2"/>
      <c r="E131" s="2"/>
      <c r="F131" s="2"/>
      <c r="G131" s="2"/>
      <c r="H131" s="2"/>
      <c r="I131" s="19" t="s">
        <v>94</v>
      </c>
      <c r="J131" s="18" t="s">
        <v>159</v>
      </c>
      <c r="K131" s="18"/>
      <c r="L131" s="2"/>
    </row>
    <row r="132" spans="3:12" x14ac:dyDescent="0.2">
      <c r="C132" s="2">
        <v>10</v>
      </c>
      <c r="D132" s="2"/>
      <c r="E132" s="2" t="s">
        <v>170</v>
      </c>
      <c r="F132" s="2"/>
      <c r="G132" s="20">
        <v>44683</v>
      </c>
      <c r="H132" s="20">
        <v>44848</v>
      </c>
      <c r="I132" s="16">
        <v>13</v>
      </c>
      <c r="J132" s="2">
        <v>5</v>
      </c>
      <c r="K132" s="2">
        <v>0</v>
      </c>
      <c r="L132" s="2"/>
    </row>
    <row r="133" spans="3:12" x14ac:dyDescent="0.2">
      <c r="C133" s="2"/>
      <c r="D133" s="2"/>
      <c r="E133" s="2" t="s">
        <v>170</v>
      </c>
      <c r="F133" s="2"/>
      <c r="G133" s="20">
        <v>44334</v>
      </c>
      <c r="H133" s="20">
        <v>44498</v>
      </c>
      <c r="I133" s="16">
        <v>12</v>
      </c>
      <c r="J133" s="2">
        <v>5</v>
      </c>
      <c r="K133" s="2">
        <v>0</v>
      </c>
      <c r="L133" s="2" t="s">
        <v>154</v>
      </c>
    </row>
    <row r="134" spans="3:12" x14ac:dyDescent="0.2">
      <c r="C134" s="2"/>
      <c r="D134" s="2"/>
      <c r="E134" s="2" t="s">
        <v>170</v>
      </c>
      <c r="F134" s="2"/>
      <c r="G134" s="20">
        <v>43922</v>
      </c>
      <c r="H134" s="20">
        <v>44165</v>
      </c>
      <c r="I134" s="16">
        <v>0</v>
      </c>
      <c r="J134" s="2">
        <v>8</v>
      </c>
      <c r="K134" s="2">
        <v>0</v>
      </c>
      <c r="L134" s="2"/>
    </row>
    <row r="135" spans="3:12" x14ac:dyDescent="0.2">
      <c r="C135" s="2"/>
      <c r="D135" s="2"/>
      <c r="E135" s="2" t="s">
        <v>170</v>
      </c>
      <c r="F135" s="2"/>
      <c r="G135" s="20">
        <v>43586</v>
      </c>
      <c r="H135" s="20">
        <v>43753</v>
      </c>
      <c r="I135" s="16">
        <v>15</v>
      </c>
      <c r="J135" s="2">
        <v>5</v>
      </c>
      <c r="K135" s="2">
        <v>0</v>
      </c>
      <c r="L135" s="2" t="s">
        <v>154</v>
      </c>
    </row>
    <row r="136" spans="3:12" x14ac:dyDescent="0.2">
      <c r="C136" s="2"/>
      <c r="D136" s="2"/>
      <c r="E136" s="2"/>
      <c r="F136" s="2"/>
      <c r="G136" s="2"/>
      <c r="H136" s="2"/>
      <c r="I136" s="19">
        <f>SUM(I132:I135)</f>
        <v>40</v>
      </c>
      <c r="J136" s="19">
        <f t="shared" ref="J136" si="10">SUM(J132:J135)</f>
        <v>23</v>
      </c>
      <c r="K136" s="19">
        <f>SUM(K132:K135)</f>
        <v>0</v>
      </c>
      <c r="L136" s="2"/>
    </row>
    <row r="137" spans="3:12" x14ac:dyDescent="0.2">
      <c r="C137" s="2"/>
      <c r="D137" s="2"/>
      <c r="E137" s="2"/>
      <c r="F137" s="2"/>
      <c r="G137" s="2"/>
      <c r="H137" s="2"/>
      <c r="I137" s="19" t="s">
        <v>94</v>
      </c>
      <c r="J137" s="18" t="s">
        <v>171</v>
      </c>
      <c r="K137" s="18"/>
      <c r="L137" s="2"/>
    </row>
  </sheetData>
  <autoFilter ref="H5:V64"/>
  <mergeCells count="15">
    <mergeCell ref="J97:K97"/>
    <mergeCell ref="E57:E63"/>
    <mergeCell ref="F57:F63"/>
    <mergeCell ref="D49:D58"/>
    <mergeCell ref="E49:E52"/>
    <mergeCell ref="F49:F52"/>
    <mergeCell ref="E53:E56"/>
    <mergeCell ref="F53:F56"/>
    <mergeCell ref="J90:K90"/>
    <mergeCell ref="J82:K82"/>
    <mergeCell ref="A1:K1"/>
    <mergeCell ref="A2:K2"/>
    <mergeCell ref="A3:K3"/>
    <mergeCell ref="D4:K4"/>
    <mergeCell ref="D25:D27"/>
  </mergeCells>
  <phoneticPr fontId="3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5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Manipuladoras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7</dc:creator>
  <cp:lastModifiedBy>monica</cp:lastModifiedBy>
  <cp:lastPrinted>2020-07-11T00:19:36Z</cp:lastPrinted>
  <dcterms:created xsi:type="dcterms:W3CDTF">2015-06-03T23:53:58Z</dcterms:created>
  <dcterms:modified xsi:type="dcterms:W3CDTF">2024-01-16T21:28:06Z</dcterms:modified>
</cp:coreProperties>
</file>