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Gestion Contractual\02 - Contratacion\02 - Procesos Contractuales\CONTRATACIÓN 2024\05- FGN-RP-MC-0005-2024 Caninos Valle\01- Presentación del proceso\01- Estudio previo\"/>
    </mc:Choice>
  </mc:AlternateContent>
  <xr:revisionPtr revIDLastSave="0" documentId="13_ncr:1_{84D5438A-1692-45D0-914F-D0669EA79A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.riesgo compra" sheetId="3" r:id="rId1"/>
    <sheet name="clasificadores" sheetId="2" r:id="rId2"/>
  </sheets>
  <definedNames>
    <definedName name="Casi">clasificadores!$E$37</definedName>
    <definedName name="Catastrofico">clasificadores!$K$31</definedName>
    <definedName name="Improbable">clasificadores!$E$34</definedName>
    <definedName name="Insignificante">clasificadores!$G$31</definedName>
    <definedName name="Mayor">clasificadores!$J$31</definedName>
    <definedName name="Menor">clasificadores!$H$31</definedName>
    <definedName name="Moderado">clasificadores!$I$31</definedName>
    <definedName name="Posible">clasificadores!$E$35</definedName>
    <definedName name="Probable">clasificadores!$E$36</definedName>
    <definedName name="Raro">clasificadores!$E$33</definedName>
    <definedName name="_xlnm.Print_Titles" localSheetId="0">'matriz.riesgo compra'!$1:$3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3" l="1"/>
  <c r="J4" i="3"/>
  <c r="K6" i="3"/>
  <c r="J6" i="3"/>
  <c r="K5" i="3"/>
  <c r="J5" i="3"/>
  <c r="K7" i="3"/>
  <c r="J7" i="3"/>
  <c r="K8" i="3"/>
  <c r="J8" i="3"/>
  <c r="P11" i="3" l="1"/>
  <c r="Q11" i="3"/>
  <c r="Q10" i="3" l="1"/>
  <c r="P10" i="3"/>
  <c r="Q9" i="3"/>
  <c r="P9" i="3"/>
  <c r="Q7" i="3"/>
  <c r="P7" i="3"/>
  <c r="K28" i="2" l="1"/>
  <c r="J28" i="2"/>
  <c r="I28" i="2"/>
  <c r="H28" i="2"/>
  <c r="G28" i="2"/>
  <c r="K27" i="2"/>
  <c r="J27" i="2"/>
  <c r="I27" i="2"/>
  <c r="H27" i="2"/>
  <c r="G27" i="2"/>
  <c r="K26" i="2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</calcChain>
</file>

<file path=xl/sharedStrings.xml><?xml version="1.0" encoding="utf-8"?>
<sst xmlns="http://schemas.openxmlformats.org/spreadsheetml/2006/main" count="409" uniqueCount="149">
  <si>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</si>
  <si>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</si>
  <si>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</si>
  <si>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</si>
  <si>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</si>
  <si>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</si>
  <si>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</si>
  <si>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</si>
  <si>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</si>
  <si>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</si>
  <si>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¿Afecta el equilibrio económico del contrato?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</si>
  <si>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</si>
  <si>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</si>
  <si>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</si>
  <si>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</si>
  <si>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</si>
  <si>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</si>
  <si>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</si>
  <si>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</si>
  <si>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</si>
  <si>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</si>
  <si>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</si>
  <si>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</si>
  <si>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</si>
  <si>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</si>
  <si>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</si>
  <si>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</si>
  <si>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</si>
  <si>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</si>
  <si>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</si>
  <si>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</si>
  <si>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</si>
  <si>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</si>
  <si>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</si>
  <si>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</si>
  <si>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</si>
  <si>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</si>
  <si>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</si>
  <si>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</si>
  <si>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</si>
  <si>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</si>
  <si>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</si>
  <si>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</si>
  <si>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</si>
  <si>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</si>
  <si>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</si>
  <si>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</si>
  <si>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</si>
  <si>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</si>
  <si>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</si>
  <si>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</si>
  <si>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</si>
  <si>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</si>
  <si>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Operacionales</t>
  </si>
  <si>
    <t>Probabilidad.</t>
  </si>
  <si>
    <t>Impacto.</t>
  </si>
  <si>
    <t>Suspensión, Cesión o Terminación del Contrato</t>
  </si>
  <si>
    <t>No</t>
  </si>
  <si>
    <t>Supervisor del Contrato por parte de la Entidad</t>
  </si>
  <si>
    <t>Terminación de ejecución del contrato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</si>
  <si>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</si>
  <si>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</si>
  <si>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</si>
  <si>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</si>
  <si>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</si>
  <si>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</si>
  <si>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</si>
  <si>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</si>
  <si>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</si>
  <si>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</si>
  <si>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</si>
  <si>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</si>
  <si>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</si>
  <si>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</si>
  <si>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</si>
  <si>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</si>
  <si>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</si>
  <si>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</si>
  <si>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</si>
  <si>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</si>
  <si>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</si>
  <si>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</si>
  <si>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</si>
  <si>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Que no se firme el contrato</t>
  </si>
  <si>
    <t>Causas y/o eventos de la naturaleza, fuerza mayor o caso fortuito</t>
  </si>
  <si>
    <t>Declaratoria de desierta del proceso de selección</t>
  </si>
  <si>
    <t>La no presentación de oferentes al cierre del proceso contractual</t>
  </si>
  <si>
    <t>Comité evaluador</t>
  </si>
  <si>
    <t>Seccion de Gestion Contractual</t>
  </si>
  <si>
    <t>Incumplimieto por parte del contratista</t>
  </si>
  <si>
    <t>Se veria afectado el perfeccionamiento del contrato</t>
  </si>
  <si>
    <t>La no presentación de las garantías requeridas tequeridas</t>
  </si>
  <si>
    <t>Gestión Contracutal y Supervisor del Contrato por parte de la Entidad</t>
  </si>
  <si>
    <t>Con la llegada de propuestas</t>
  </si>
  <si>
    <t>Todos los dias hasta el cierre de entrega de propuestas</t>
  </si>
  <si>
    <t>Seguimiento durante la etapa pre contractual</t>
  </si>
  <si>
    <t>Contratista</t>
  </si>
  <si>
    <t>Seguimiento del supervisor del contrato</t>
  </si>
  <si>
    <t>SI</t>
  </si>
  <si>
    <t>Efectos variaciones Legislativas. Variación en las condiciones de importación o fabricación de lo contratado</t>
  </si>
  <si>
    <t>Durante la ejecución del contrato</t>
  </si>
  <si>
    <t>A la firma del contrato</t>
  </si>
  <si>
    <t>Paros sociales ocasionados por comunidades.</t>
  </si>
  <si>
    <t>Contratista / Supervisor del Contrato por parte de la Entidad</t>
  </si>
  <si>
    <t>A la fecha de inicio de la ejecución del contrato.</t>
  </si>
  <si>
    <t>A la fecha de liquidación del contrato</t>
  </si>
  <si>
    <t>Seguimiento durante la etapa contractual. Informes de supervisión.</t>
  </si>
  <si>
    <t>Durante la ejecución del contrato y hasta la liquidación.</t>
  </si>
  <si>
    <t>Terrorismo</t>
  </si>
  <si>
    <t>El contratista no cumple con las obligaciones contractuales</t>
  </si>
  <si>
    <t>a la firma del contrato</t>
  </si>
  <si>
    <t>Durante la etapa contractual</t>
  </si>
  <si>
    <t>Seguimiento durante la etapa contractual</t>
  </si>
  <si>
    <t>Propuesta del contratista con precios artificialmente bajos</t>
  </si>
  <si>
    <t>Posible desequilibrio económico para el contratista que podría derivar en incumplimiento.</t>
  </si>
  <si>
    <t>Afectación ocasión de la situacion epidemiologica causada por el conavirus (COVID 19)</t>
  </si>
  <si>
    <t>Retrasos durante la ejecuccion del contrato a causa de las medidas de salud publica y convivencia que se  establezcan a nivel municipal, departamental y nacional,</t>
  </si>
  <si>
    <t>Una vez se de publicacion al Pliego Definitivo de Coondiciones</t>
  </si>
  <si>
    <t>Ecomite técnico evaluador</t>
  </si>
  <si>
    <t>Durante la evaluación de las ofertas</t>
  </si>
  <si>
    <t>Una vez se adjudique el Contrato</t>
  </si>
  <si>
    <t>En el informe de evaluación de las ofertas economicas</t>
  </si>
  <si>
    <t>Durante la etapa precontractual del proceso de selección</t>
  </si>
  <si>
    <t>Adjudicar el contrato al segundo proponente</t>
  </si>
  <si>
    <t>Seccion de Gestión Contractual</t>
  </si>
  <si>
    <t>Estando atento a que el contratista seleccionado firme el contrato</t>
  </si>
  <si>
    <t>Una vez se aprueben las garantias</t>
  </si>
  <si>
    <t>Afectacion de las polizas de cumplimiento y calidad</t>
  </si>
  <si>
    <t>durante la etapa de ejecuccion del contrato</t>
  </si>
  <si>
    <t>A la presentación de la oferta económica</t>
  </si>
  <si>
    <t>Una vez se liquide el contrato</t>
  </si>
  <si>
    <t>Incremento de la TRM</t>
  </si>
  <si>
    <t>Afecta el equilibrio economico del contrato</t>
  </si>
  <si>
    <t>A traves de informnes</t>
  </si>
  <si>
    <t>Durante la ejecucción del contrato</t>
  </si>
  <si>
    <t>Una vez se firme el contrato</t>
  </si>
  <si>
    <t>A la terminación del período de ejecucción</t>
  </si>
  <si>
    <t>Fallecimiento del contratista y/o el representante legal.</t>
  </si>
  <si>
    <t>Sección del contrato</t>
  </si>
  <si>
    <t>A traves de comunicación directa con el contratista</t>
  </si>
  <si>
    <t>Atraso en la ejecuccion del contrato</t>
  </si>
  <si>
    <t xml:space="preserve"> Supervisor del Contrato por parte de la Entidad</t>
  </si>
  <si>
    <t>Mala Calidad de los bienes suministrados</t>
  </si>
  <si>
    <t>Afectacion a la poliza de calidad</t>
  </si>
  <si>
    <t>Riesgo de Colusión, que dos o más oferentes realicen acuerdos anticompetitivos, con el fin de lograr que el proceso se adjudique a un proponente en particular</t>
  </si>
  <si>
    <t>Diligenciamiento del certificado de participación independiente del proponente y verificación de las evaluaciones y compromiso anticorrupción</t>
  </si>
  <si>
    <t>A la presetación de ofertas</t>
  </si>
  <si>
    <t>Afectación al principio de selección objetiva</t>
  </si>
  <si>
    <t>MATRIZ DE RIESGOS  PROCESO MINIMA CUANTIA  FGN-RP-MC-0005-2024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</si>
</sst>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vertical="center" textRotation="90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textRotation="90" wrapText="1"/>
      <protection locked="0"/>
    </xf>
    <xf numFmtId="0" fontId="2" fillId="2" borderId="19" xfId="0" applyFont="1" applyFill="1" applyBorder="1" applyAlignment="1" applyProtection="1">
      <alignment horizontal="center" textRotation="90" wrapText="1"/>
      <protection locked="0"/>
    </xf>
    <xf numFmtId="0" fontId="2" fillId="2" borderId="20" xfId="0" applyFont="1" applyFill="1" applyBorder="1" applyAlignment="1" applyProtection="1">
      <alignment horizontal="center" textRotation="90" wrapText="1"/>
      <protection locked="0"/>
    </xf>
    <xf numFmtId="0" fontId="2" fillId="2" borderId="21" xfId="0" applyFont="1" applyFill="1" applyBorder="1" applyAlignment="1" applyProtection="1">
      <alignment horizontal="center" wrapText="1"/>
      <protection locked="0"/>
    </xf>
    <xf numFmtId="0" fontId="2" fillId="2" borderId="22" xfId="0" applyFont="1" applyFill="1" applyBorder="1" applyAlignment="1" applyProtection="1">
      <alignment horizontal="center" textRotation="90" wrapText="1"/>
      <protection locked="0"/>
    </xf>
    <xf numFmtId="0" fontId="2" fillId="2" borderId="23" xfId="0" applyFont="1" applyFill="1" applyBorder="1" applyAlignment="1" applyProtection="1">
      <alignment horizontal="center" textRotation="90" wrapText="1"/>
      <protection locked="0"/>
    </xf>
    <xf numFmtId="0" fontId="0" fillId="6" borderId="9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32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textRotation="90" wrapText="1"/>
    </xf>
    <xf numFmtId="0" fontId="0" fillId="3" borderId="35" xfId="0" applyFill="1" applyBorder="1" applyAlignment="1">
      <alignment horizontal="center" vertical="center" textRotation="90" wrapText="1"/>
    </xf>
    <xf numFmtId="0" fontId="1" fillId="8" borderId="24" xfId="0" applyFont="1" applyFill="1" applyBorder="1" applyAlignment="1" applyProtection="1">
      <alignment horizontal="center" vertical="center" wrapText="1"/>
      <protection locked="0"/>
    </xf>
    <xf numFmtId="0" fontId="1" fillId="8" borderId="21" xfId="0" applyFont="1" applyFill="1" applyBorder="1" applyAlignment="1" applyProtection="1">
      <alignment horizontal="center" textRotation="90" wrapText="1"/>
      <protection locked="0"/>
    </xf>
    <xf numFmtId="0" fontId="1" fillId="8" borderId="19" xfId="0" applyFont="1" applyFill="1" applyBorder="1" applyAlignment="1" applyProtection="1">
      <alignment horizontal="center" wrapText="1"/>
      <protection locked="0"/>
    </xf>
    <xf numFmtId="164" fontId="1" fillId="8" borderId="19" xfId="0" applyNumberFormat="1" applyFont="1" applyFill="1" applyBorder="1" applyAlignment="1" applyProtection="1">
      <alignment horizontal="center" wrapText="1"/>
      <protection locked="0"/>
    </xf>
    <xf numFmtId="0" fontId="1" fillId="8" borderId="33" xfId="0" applyFont="1" applyFill="1" applyBorder="1" applyAlignment="1">
      <alignment horizontal="center" vertical="center" textRotation="90" wrapText="1"/>
    </xf>
    <xf numFmtId="0" fontId="1" fillId="8" borderId="32" xfId="0" applyFont="1" applyFill="1" applyBorder="1" applyAlignment="1">
      <alignment horizontal="center" vertical="center" textRotation="90" wrapText="1"/>
    </xf>
    <xf numFmtId="164" fontId="1" fillId="8" borderId="32" xfId="0" applyNumberFormat="1" applyFont="1" applyFill="1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9" borderId="1" xfId="0" applyFont="1" applyFill="1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0" fontId="0" fillId="10" borderId="1" xfId="0" applyFill="1" applyBorder="1"/>
    <xf numFmtId="0" fontId="0" fillId="7" borderId="1" xfId="0" applyFill="1" applyBorder="1"/>
    <xf numFmtId="0" fontId="0" fillId="11" borderId="1" xfId="0" applyFill="1" applyBorder="1"/>
    <xf numFmtId="0" fontId="0" fillId="0" borderId="1" xfId="0" applyBorder="1" applyAlignment="1">
      <alignment horizontal="center" vertical="center" wrapText="1"/>
    </xf>
    <xf numFmtId="0" fontId="0" fillId="12" borderId="1" xfId="0" applyFill="1" applyBorder="1"/>
    <xf numFmtId="0" fontId="2" fillId="2" borderId="22" xfId="0" applyFont="1" applyFill="1" applyBorder="1" applyAlignment="1" applyProtection="1">
      <alignment horizontal="center" wrapText="1"/>
      <protection locked="0"/>
    </xf>
    <xf numFmtId="0" fontId="0" fillId="0" borderId="0" xfId="0" applyAlignment="1" applyProtection="1">
      <alignment textRotation="90"/>
      <protection locked="0"/>
    </xf>
    <xf numFmtId="0" fontId="0" fillId="3" borderId="31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textRotation="90" wrapText="1"/>
    </xf>
    <xf numFmtId="0" fontId="0" fillId="3" borderId="31" xfId="0" applyFill="1" applyBorder="1" applyAlignment="1">
      <alignment vertical="center" wrapText="1"/>
    </xf>
    <xf numFmtId="14" fontId="0" fillId="3" borderId="31" xfId="0" applyNumberForma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textRotation="90" wrapText="1"/>
    </xf>
    <xf numFmtId="0" fontId="0" fillId="3" borderId="1" xfId="0" applyFill="1" applyBorder="1" applyAlignment="1">
      <alignment vertical="center" wrapText="1"/>
    </xf>
    <xf numFmtId="14" fontId="0" fillId="3" borderId="1" xfId="0" applyNumberFormat="1" applyFill="1" applyBorder="1" applyAlignment="1">
      <alignment vertical="center" wrapText="1"/>
    </xf>
    <xf numFmtId="0" fontId="0" fillId="0" borderId="0" xfId="0" applyAlignment="1" applyProtection="1">
      <alignment wrapText="1"/>
      <protection locked="0"/>
    </xf>
    <xf numFmtId="0" fontId="1" fillId="8" borderId="31" xfId="0" applyFont="1" applyFill="1" applyBorder="1" applyAlignment="1">
      <alignment horizontal="center" vertical="center" textRotation="90" wrapText="1"/>
    </xf>
    <xf numFmtId="0" fontId="1" fillId="8" borderId="34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vertical="center" wrapText="1"/>
    </xf>
    <xf numFmtId="0" fontId="1" fillId="8" borderId="25" xfId="0" applyFont="1" applyFill="1" applyBorder="1" applyAlignment="1" applyProtection="1">
      <alignment horizontal="center" wrapText="1"/>
      <protection locked="0"/>
    </xf>
    <xf numFmtId="0" fontId="1" fillId="8" borderId="14" xfId="0" applyFont="1" applyFill="1" applyBorder="1" applyAlignment="1" applyProtection="1">
      <alignment horizontal="center" wrapText="1"/>
      <protection locked="0"/>
    </xf>
    <xf numFmtId="0" fontId="1" fillId="8" borderId="26" xfId="0" applyFont="1" applyFill="1" applyBorder="1" applyAlignment="1" applyProtection="1">
      <alignment horizontal="center" wrapText="1"/>
      <protection locked="0"/>
    </xf>
    <xf numFmtId="0" fontId="1" fillId="8" borderId="16" xfId="0" applyFont="1" applyFill="1" applyBorder="1" applyAlignment="1" applyProtection="1">
      <alignment horizontal="center" wrapText="1"/>
      <protection locked="0"/>
    </xf>
    <xf numFmtId="0" fontId="4" fillId="0" borderId="36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20"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a3" displayName="Tabla3" ref="B5:K10" totalsRowShown="0" headerRowDxfId="19" dataDxfId="17" headerRowBorderDxfId="18">
  <autoFilter ref="B5:K10" xr:uid="{00000000-0009-0000-0100-000003000000}"/>
  <tableColumns count="10">
    <tableColumn id="1" xr3:uid="{00000000-0010-0000-0000-000001000000}" name="Clase" dataDxfId="16"/>
    <tableColumn id="2" xr3:uid="{00000000-0010-0000-0000-000002000000}" name="Fuente" dataDxfId="15"/>
    <tableColumn id="3" xr3:uid="{00000000-0010-0000-0000-000003000000}" name="Etapa" dataDxfId="14"/>
    <tableColumn id="4" xr3:uid="{00000000-0010-0000-0000-000004000000}" name="Tipo" dataDxfId="13"/>
    <tableColumn id="5" xr3:uid="{00000000-0010-0000-0000-000005000000}" name="Probabilidad" dataDxfId="12"/>
    <tableColumn id="6" xr3:uid="{00000000-0010-0000-0000-000006000000}" name="Valoracion Probabilidad" dataDxfId="11"/>
    <tableColumn id="7" xr3:uid="{00000000-0010-0000-0000-000007000000}" name="Impacto" dataDxfId="10"/>
    <tableColumn id="8" xr3:uid="{00000000-0010-0000-0000-000008000000}" name="Valoración Impacto" dataDxfId="9"/>
    <tableColumn id="9" xr3:uid="{00000000-0010-0000-0000-000009000000}" name="0" dataDxfId="8"/>
    <tableColumn id="10" xr3:uid="{00000000-0010-0000-0000-00000A000000}" name="Tratamiento/Controles a ser implementado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a4" displayName="Tabla4" ref="L5:M14" totalsRowShown="0" headerRowDxfId="6" dataDxfId="4" headerRowBorderDxfId="5" tableBorderDxfId="3" totalsRowBorderDxfId="2">
  <autoFilter ref="L5:M14" xr:uid="{00000000-0009-0000-0100-000004000000}"/>
  <tableColumns count="2">
    <tableColumn id="1" xr3:uid="{00000000-0010-0000-0100-000001000000}" name="Calificación total" dataDxfId="1"/>
    <tableColumn id="2" xr3:uid="{00000000-0010-0000-0100-000002000000}" name="Categorí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7"/>
  <sheetViews>
    <sheetView showGridLines="0" tabSelected="1" zoomScale="85" zoomScaleNormal="85" workbookViewId="0">
      <pane ySplit="3" topLeftCell="A4" activePane="bottomLeft" state="frozen"/>
      <selection activeCell="D1" sqref="D1"/>
      <selection pane="bottomLeft" activeCell="K3" sqref="K3"/>
    </sheetView>
  </sheetViews>
  <sheetFormatPr baseColWidth="10" defaultColWidth="4.7109375" defaultRowHeight="15" x14ac:dyDescent="0.25"/>
  <cols>
    <col min="1" max="1" width="6.28515625" style="1" customWidth="1"/>
    <col min="2" max="2" width="6.140625" style="1" customWidth="1"/>
    <col min="3" max="3" width="6.42578125" style="1" customWidth="1"/>
    <col min="4" max="4" width="5.5703125" style="1" customWidth="1"/>
    <col min="5" max="5" width="5.85546875" style="1" customWidth="1"/>
    <col min="6" max="6" width="31.7109375" style="73" customWidth="1"/>
    <col min="7" max="7" width="34.85546875" style="1" customWidth="1"/>
    <col min="8" max="8" width="12.140625" style="1" customWidth="1"/>
    <col min="9" max="9" width="7" style="1" customWidth="1"/>
    <col min="10" max="10" width="9.140625" style="1" customWidth="1"/>
    <col min="11" max="11" width="8.42578125" style="65" customWidth="1"/>
    <col min="12" max="12" width="8.5703125" style="26" customWidth="1"/>
    <col min="13" max="13" width="13.140625" style="1" customWidth="1"/>
    <col min="14" max="14" width="9.140625" style="1" customWidth="1"/>
    <col min="15" max="15" width="5.5703125" style="1" customWidth="1"/>
    <col min="16" max="16" width="6.85546875" style="1" customWidth="1"/>
    <col min="17" max="17" width="8.5703125" style="1" customWidth="1"/>
    <col min="18" max="18" width="9.28515625" style="1" customWidth="1"/>
    <col min="19" max="19" width="17.85546875" style="2" customWidth="1"/>
    <col min="20" max="20" width="15.5703125" style="2" customWidth="1"/>
    <col min="21" max="21" width="16.28515625" style="1" customWidth="1"/>
    <col min="22" max="22" width="23" style="1" customWidth="1"/>
    <col min="23" max="23" width="18.140625" style="1" customWidth="1"/>
    <col min="24" max="16384" width="4.7109375" style="1"/>
  </cols>
  <sheetData>
    <row r="1" spans="1:32" ht="21" thickBot="1" x14ac:dyDescent="0.35">
      <c r="A1" s="82" t="s">
        <v>148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32" ht="33" customHeight="1" x14ac:dyDescent="0.3">
      <c r="A2" s="27"/>
      <c r="B2" s="28"/>
      <c r="C2" s="28"/>
      <c r="D2" s="28"/>
      <c r="E2" s="29"/>
      <c r="F2" s="30"/>
      <c r="G2" s="28"/>
      <c r="H2" s="64"/>
      <c r="I2" s="30"/>
      <c r="J2" s="31"/>
      <c r="K2" s="32"/>
      <c r="L2" s="45"/>
      <c r="M2" s="46"/>
      <c r="N2" s="78" t="s">
        <v>35</v>
      </c>
      <c r="O2" s="79"/>
      <c r="P2" s="79"/>
      <c r="Q2" s="80"/>
      <c r="R2" s="47"/>
      <c r="S2" s="48"/>
      <c r="T2" s="48"/>
      <c r="U2" s="48"/>
      <c r="V2" s="78" t="s">
        <v>39</v>
      </c>
      <c r="W2" s="81"/>
    </row>
    <row r="3" spans="1:32" s="4" customFormat="1" ht="110.25" customHeight="1" x14ac:dyDescent="0.25">
      <c r="A3" s="42" t="s">
        <v>13</v>
      </c>
      <c r="B3" s="43" t="s">
        <v>0</v>
      </c>
      <c r="C3" s="43" t="s">
        <v>1</v>
      </c>
      <c r="D3" s="43" t="s">
        <v>2</v>
      </c>
      <c r="E3" s="43" t="s">
        <v>3</v>
      </c>
      <c r="F3" s="42" t="s">
        <v>41</v>
      </c>
      <c r="G3" s="42" t="s">
        <v>4</v>
      </c>
      <c r="H3" s="42" t="s">
        <v>5</v>
      </c>
      <c r="I3" s="42" t="s">
        <v>6</v>
      </c>
      <c r="J3" s="43" t="s">
        <v>70</v>
      </c>
      <c r="K3" s="43" t="s">
        <v>48</v>
      </c>
      <c r="L3" s="49" t="s">
        <v>8</v>
      </c>
      <c r="M3" s="50" t="s">
        <v>9</v>
      </c>
      <c r="N3" s="74" t="s">
        <v>54</v>
      </c>
      <c r="O3" s="74" t="s">
        <v>55</v>
      </c>
      <c r="P3" s="74" t="s">
        <v>70</v>
      </c>
      <c r="Q3" s="74" t="s">
        <v>48</v>
      </c>
      <c r="R3" s="50" t="s">
        <v>10</v>
      </c>
      <c r="S3" s="50" t="s">
        <v>36</v>
      </c>
      <c r="T3" s="51" t="s">
        <v>37</v>
      </c>
      <c r="U3" s="51" t="s">
        <v>38</v>
      </c>
      <c r="V3" s="74" t="s">
        <v>11</v>
      </c>
      <c r="W3" s="75" t="s">
        <v>12</v>
      </c>
      <c r="X3" s="3"/>
      <c r="Y3" s="3"/>
      <c r="AF3" s="3"/>
    </row>
    <row r="4" spans="1:32" ht="96" customHeight="1" x14ac:dyDescent="0.25">
      <c r="A4" s="66">
        <v>1</v>
      </c>
      <c r="B4" s="67" t="s">
        <v>15</v>
      </c>
      <c r="C4" s="67" t="s">
        <v>16</v>
      </c>
      <c r="D4" s="67" t="s">
        <v>18</v>
      </c>
      <c r="E4" s="67" t="s">
        <v>53</v>
      </c>
      <c r="F4" s="68" t="s">
        <v>86</v>
      </c>
      <c r="G4" s="68" t="s">
        <v>85</v>
      </c>
      <c r="H4" s="67" t="s">
        <v>72</v>
      </c>
      <c r="I4" s="67" t="s">
        <v>32</v>
      </c>
      <c r="J4" s="67">
        <f>+IF(AND(H4=Raro,I4=Insignificante),1,IF(AND(H4=Raro,I4=Menor),1,IF(AND(H4=Raro,I4=Moderado),1,IF(AND(H4=Raro,I4=Mayor),5,IF(AND(H4=Raro,I4=Catastrofico),7,IF(AND(H4=Improbable,I4=Insignificante),"1",IF(AND(H4=Improbable,I4=Menor),1,IF(AND(H4=Improbable,I4=Moderado),5,IF(AND(H4=Improbable,I4=Catastrofico),7,IF(AND(H4=Posible,I4=Insignificante),1,IF(AND(H4=Posible,I4=Menor),5,IF(AND(H4=Posible,I4=Moderado),7,IF(AND(H4=Posible,I4=Mayor),7,IF(AND(H4=Posible,I4=Catastrofico),10,IF(AND(H4=Probable,I4=Insignificante),5,IF(AND(H4=Probable,I4=Menor),7,IF(AND(H4=Probable,I4=Moderado),7,IF(AND(H4=Probable,I4=Mayor),10,IF(AND(H4=Probable,I4=Catastrofico),10,IF(AND(H4=Casi,I4=Insignificante),7,IF(AND(H4=Casi,I4=Menor),7,IF(AND(H4=Casi,I4=Moderado),10,IF(AND(H4=Casi,I4=Mayor),10,IF(AND(H4=Casi,I4=Catastrofico),10,0))))))))))))))))))))))))</f>
        <v>7</v>
      </c>
      <c r="K4" s="67" t="str">
        <f>+IF(AND(H4=Raro,I4=Insignificante),"Riesgo Bajo",IF(AND(H4=Raro,I4=Menor),"Riesgo Bajo",IF(AND(H4=Raro,I4=Moderado),"Riesgo Bajo",IF(AND(H4=Raro,I4=Mayor),"Riesgo Medio",IF(AND(H4=Raro,I4=Catastrofico),"Riesgo Alto",IF(AND(H4=Improbable,I4=Insignificante),"Riesgo Bajo",IF(AND(H4=Improbable,I4=Menor),"Riesgo Bajo",IF(AND(H4=Improbable,I4=Moderado),"Riesgo Medio",IF(AND(H4=Improbable,I4=Catastrofico),"Riesgo Alto",IF(AND(H4=Posible,I4=Insignificante),"Riesgo Bajo",IF(AND(H4=Posible,I4=Menor),"Riesgo Medio",IF(AND(H4=Posible,I4=Moderado),"Riesgo Alto",IF(AND(H4=Posible,I4=Mayor),"Riesgo Alto",IF(AND(H4=Posible,I4=Catastrofico),"Riesgo Extremo",IF(AND(H4=Probable,I4=Insignificante),"Riesgo Medio",IF(AND(H4=Probable,I4=Menor),"Riesgo Alto",IF(AND(H4=Probable,I4=Moderado),"Riesgo Extremo",IF(AND(H4=Probable,I4=Mayor),"Riesgo Extremo",IF(AND(H4=Probable,I4=Catastrofico),"Riesgo Extremo",IF(AND(H4=Casi,I4=Insignificante),"Riesgo Alto",IF(AND(H4=Casi,I4=Menor),"Riesgo Alto",IF(AND(H4=Casi,I4=Moderado),"Riesgo Extremo",IF(AND(H4=Casi,I4=Mayor),"Riesgo Extremo",IF(AND(H4=Casi,I4=Catastrofico),"Riesgo Extremo",0))))))))))))))))))))))))</f>
        <v>Riesgo Alto</v>
      </c>
      <c r="L4" s="44" t="s">
        <v>68</v>
      </c>
      <c r="M4" s="68" t="s">
        <v>45</v>
      </c>
      <c r="N4" s="67" t="s">
        <v>71</v>
      </c>
      <c r="O4" s="67" t="s">
        <v>30</v>
      </c>
      <c r="P4" s="67">
        <v>2</v>
      </c>
      <c r="Q4" s="68" t="s">
        <v>78</v>
      </c>
      <c r="R4" s="68" t="s">
        <v>57</v>
      </c>
      <c r="S4" s="68" t="s">
        <v>92</v>
      </c>
      <c r="T4" s="69" t="s">
        <v>117</v>
      </c>
      <c r="U4" s="69" t="s">
        <v>101</v>
      </c>
      <c r="V4" s="68" t="s">
        <v>93</v>
      </c>
      <c r="W4" s="71" t="s">
        <v>94</v>
      </c>
    </row>
    <row r="5" spans="1:32" ht="93" customHeight="1" x14ac:dyDescent="0.25">
      <c r="A5" s="66">
        <v>2</v>
      </c>
      <c r="B5" s="67" t="s">
        <v>14</v>
      </c>
      <c r="C5" s="67" t="s">
        <v>17</v>
      </c>
      <c r="D5" s="67" t="s">
        <v>21</v>
      </c>
      <c r="E5" s="67" t="s">
        <v>53</v>
      </c>
      <c r="F5" s="68" t="s">
        <v>113</v>
      </c>
      <c r="G5" s="68" t="s">
        <v>114</v>
      </c>
      <c r="H5" s="67" t="s">
        <v>71</v>
      </c>
      <c r="I5" s="67" t="s">
        <v>32</v>
      </c>
      <c r="J5" s="67">
        <f>+IF(AND(H5=Raro,I5=Insignificante),1,IF(AND(H5=Raro,I5=Menor),1,IF(AND(H5=Raro,I5=Moderado),1,IF(AND(H5=Raro,I5=Mayor),5,IF(AND(H5=Raro,I5=Catastrofico),7,IF(AND(H5=Improbable,I5=Insignificante),"1",IF(AND(H5=Improbable,I5=Menor),1,IF(AND(H5=Improbable,I5=Moderado),5,IF(AND(H5=Improbable,I5=Catastrofico),7,IF(AND(H5=Posible,I5=Insignificante),1,IF(AND(H5=Posible,I5=Menor),5,IF(AND(H5=Posible,I5=Moderado),7,IF(AND(H5=Posible,I5=Mayor),7,IF(AND(H5=Posible,I5=Catastrofico),10,IF(AND(H5=Probable,I5=Insignificante),5,IF(AND(H5=Probable,I5=Menor),7,IF(AND(H5=Probable,I5=Moderado),7,IF(AND(H5=Probable,I5=Mayor),10,IF(AND(H5=Probable,I5=Catastrofico),10,IF(AND(H5=Casi,I5=Insignificante),7,IF(AND(H5=Casi,I5=Menor),7,IF(AND(H5=Casi,I5=Moderado),10,IF(AND(H5=Casi,I5=Mayor),10,IF(AND(H5=Casi,I5=Catastrofico),10,0))))))))))))))))))))))))</f>
        <v>7</v>
      </c>
      <c r="K5" s="67" t="str">
        <f>+IF(AND(H5=Raro,I5=Insignificante),"Riesgo Bajo",IF(AND(H5=Raro,I5=Menor),"Riesgo Bajo",IF(AND(H5=Raro,I5=Moderado),"Riesgo Bajo",IF(AND(H5=Raro,I5=Mayor),"Riesgo Medio",IF(AND(H5=Raro,I5=Catastrofico),"Riesgo Alto",IF(AND(H5=Improbable,I5=Insignificante),"Riesgo Bajo",IF(AND(H5=Improbable,I5=Menor),"Riesgo Bajo",IF(AND(H5=Improbable,I5=Moderado),"Riesgo Medio",IF(AND(H5=Improbable,I5=Catastrofico),"Riesgo Alto",IF(AND(H5=Posible,I5=Insignificante),"Riesgo Bajo",IF(AND(H5=Posible,I5=Menor),"Riesgo Medio",IF(AND(H5=Posible,I5=Moderado),"Riesgo Alto",IF(AND(H5=Posible,I5=Mayor),"Riesgo Alto",IF(AND(H5=Posible,I5=Catastrofico),"Riesgo Extremo",IF(AND(H5=Probable,I5=Insignificante),"Riesgo Medio",IF(AND(H5=Probable,I5=Menor),"Riesgo Alto",IF(AND(H5=Probable,I5=Moderado),"Riesgo Extremo",IF(AND(H5=Probable,I5=Mayor),"Riesgo Extremo",IF(AND(H5=Probable,I5=Catastrofico),"Riesgo Extremo",IF(AND(H5=Casi,I5=Insignificante),"Riesgo Alto",IF(AND(H5=Casi,I5=Menor),"Riesgo Alto",IF(AND(H5=Casi,I5=Moderado),"Riesgo Extremo",IF(AND(H5=Casi,I5=Mayor),"Riesgo Extremo",IF(AND(H5=Casi,I5=Catastrofico),"Riesgo Extremo",0))))))))))))))))))))))))</f>
        <v>Riesgo Alto</v>
      </c>
      <c r="L5" s="44" t="s">
        <v>69</v>
      </c>
      <c r="M5" s="68" t="s">
        <v>43</v>
      </c>
      <c r="N5" s="67" t="s">
        <v>74</v>
      </c>
      <c r="O5" s="67" t="s">
        <v>30</v>
      </c>
      <c r="P5" s="67">
        <v>2</v>
      </c>
      <c r="Q5" s="68" t="s">
        <v>78</v>
      </c>
      <c r="R5" s="68" t="s">
        <v>98</v>
      </c>
      <c r="S5" s="68" t="s">
        <v>118</v>
      </c>
      <c r="T5" s="69" t="s">
        <v>119</v>
      </c>
      <c r="U5" s="69" t="s">
        <v>120</v>
      </c>
      <c r="V5" s="68" t="s">
        <v>121</v>
      </c>
      <c r="W5" s="71" t="s">
        <v>122</v>
      </c>
    </row>
    <row r="6" spans="1:32" ht="93" customHeight="1" x14ac:dyDescent="0.25">
      <c r="A6" s="66">
        <v>3</v>
      </c>
      <c r="B6" s="67" t="s">
        <v>15</v>
      </c>
      <c r="C6" s="67" t="s">
        <v>16</v>
      </c>
      <c r="D6" s="67" t="s">
        <v>20</v>
      </c>
      <c r="E6" s="67" t="s">
        <v>53</v>
      </c>
      <c r="F6" s="68" t="s">
        <v>83</v>
      </c>
      <c r="G6" s="68" t="s">
        <v>123</v>
      </c>
      <c r="H6" s="67" t="s">
        <v>71</v>
      </c>
      <c r="I6" s="67" t="s">
        <v>32</v>
      </c>
      <c r="J6" s="67">
        <f>+IF(AND(H6=Raro,I6=Insignificante),1,IF(AND(H6=Raro,I6=Menor),1,IF(AND(H6=Raro,I6=Moderado),1,IF(AND(H6=Raro,I6=Mayor),5,IF(AND(H6=Raro,I6=Catastrofico),7,IF(AND(H6=Improbable,I6=Insignificante),"1",IF(AND(H6=Improbable,I6=Menor),1,IF(AND(H6=Improbable,I6=Moderado),5,IF(AND(H6=Improbable,I6=Catastrofico),7,IF(AND(H6=Posible,I6=Insignificante),1,IF(AND(H6=Posible,I6=Menor),5,IF(AND(H6=Posible,I6=Moderado),7,IF(AND(H6=Posible,I6=Mayor),7,IF(AND(H6=Posible,I6=Catastrofico),10,IF(AND(H6=Probable,I6=Insignificante),5,IF(AND(H6=Probable,I6=Menor),7,IF(AND(H6=Probable,I6=Moderado),7,IF(AND(H6=Probable,I6=Mayor),10,IF(AND(H6=Probable,I6=Catastrofico),10,IF(AND(H6=Casi,I6=Insignificante),7,IF(AND(H6=Casi,I6=Menor),7,IF(AND(H6=Casi,I6=Moderado),10,IF(AND(H6=Casi,I6=Mayor),10,IF(AND(H6=Casi,I6=Catastrofico),10,0))))))))))))))))))))))))</f>
        <v>7</v>
      </c>
      <c r="K6" s="67" t="str">
        <f>+IF(AND(H6=Raro,I6=Insignificante),"Riesgo Bajo",IF(AND(H6=Raro,I6=Menor),"Riesgo Bajo",IF(AND(H6=Raro,I6=Moderado),"Riesgo Bajo",IF(AND(H6=Raro,I6=Mayor),"Riesgo Medio",IF(AND(H6=Raro,I6=Catastrofico),"Riesgo Alto",IF(AND(H6=Improbable,I6=Insignificante),"Riesgo Bajo",IF(AND(H6=Improbable,I6=Menor),"Riesgo Bajo",IF(AND(H6=Improbable,I6=Moderado),"Riesgo Medio",IF(AND(H6=Improbable,I6=Catastrofico),"Riesgo Alto",IF(AND(H6=Posible,I6=Insignificante),"Riesgo Bajo",IF(AND(H6=Posible,I6=Menor),"Riesgo Medio",IF(AND(H6=Posible,I6=Moderado),"Riesgo Alto",IF(AND(H6=Posible,I6=Mayor),"Riesgo Alto",IF(AND(H6=Posible,I6=Catastrofico),"Riesgo Extremo",IF(AND(H6=Probable,I6=Insignificante),"Riesgo Medio",IF(AND(H6=Probable,I6=Menor),"Riesgo Alto",IF(AND(H6=Probable,I6=Moderado),"Riesgo Extremo",IF(AND(H6=Probable,I6=Mayor),"Riesgo Extremo",IF(AND(H6=Probable,I6=Catastrofico),"Riesgo Extremo",IF(AND(H6=Casi,I6=Insignificante),"Riesgo Alto",IF(AND(H6=Casi,I6=Menor),"Riesgo Alto",IF(AND(H6=Casi,I6=Moderado),"Riesgo Extremo",IF(AND(H6=Casi,I6=Mayor),"Riesgo Extremo",IF(AND(H6=Casi,I6=Catastrofico),"Riesgo Extremo",0))))))))))))))))))))))))</f>
        <v>Riesgo Alto</v>
      </c>
      <c r="L6" s="44" t="s">
        <v>69</v>
      </c>
      <c r="M6" s="68" t="s">
        <v>45</v>
      </c>
      <c r="N6" s="67" t="s">
        <v>71</v>
      </c>
      <c r="O6" s="67" t="s">
        <v>30</v>
      </c>
      <c r="P6" s="67">
        <v>2</v>
      </c>
      <c r="Q6" s="68" t="s">
        <v>78</v>
      </c>
      <c r="R6" s="68" t="s">
        <v>57</v>
      </c>
      <c r="S6" s="68" t="s">
        <v>124</v>
      </c>
      <c r="T6" s="69" t="s">
        <v>122</v>
      </c>
      <c r="U6" s="69" t="s">
        <v>101</v>
      </c>
      <c r="V6" s="68" t="s">
        <v>125</v>
      </c>
      <c r="W6" s="69" t="s">
        <v>122</v>
      </c>
    </row>
    <row r="7" spans="1:32" ht="96" x14ac:dyDescent="0.25">
      <c r="A7" s="66">
        <v>4</v>
      </c>
      <c r="B7" s="67" t="s">
        <v>15</v>
      </c>
      <c r="C7" s="67" t="s">
        <v>16</v>
      </c>
      <c r="D7" s="67" t="s">
        <v>20</v>
      </c>
      <c r="E7" s="67" t="s">
        <v>53</v>
      </c>
      <c r="F7" s="68" t="s">
        <v>91</v>
      </c>
      <c r="G7" s="68" t="s">
        <v>90</v>
      </c>
      <c r="H7" s="67" t="s">
        <v>71</v>
      </c>
      <c r="I7" s="67" t="s">
        <v>32</v>
      </c>
      <c r="J7" s="67">
        <f>+IF(AND(H7=Raro,I7=Insignificante),1,IF(AND(H7=Raro,I7=Menor),1,IF(AND(H7=Raro,I7=Moderado),1,IF(AND(H7=Raro,I7=Mayor),5,IF(AND(H7=Raro,I7=Catastrofico),7,IF(AND(H7=Improbable,I7=Insignificante),"1",IF(AND(H7=Improbable,I7=Menor),1,IF(AND(H7=Improbable,I7=Moderado),5,IF(AND(H7=Improbable,I7=Catastrofico),7,IF(AND(H7=Posible,I7=Insignificante),1,IF(AND(H7=Posible,I7=Menor),5,IF(AND(H7=Posible,I7=Moderado),7,IF(AND(H7=Posible,I7=Mayor),7,IF(AND(H7=Posible,I7=Catastrofico),10,IF(AND(H7=Probable,I7=Insignificante),5,IF(AND(H7=Probable,I7=Menor),7,IF(AND(H7=Probable,I7=Moderado),7,IF(AND(H7=Probable,I7=Mayor),10,IF(AND(H7=Probable,I7=Catastrofico),10,IF(AND(H7=Casi,I7=Insignificante),7,IF(AND(H7=Casi,I7=Menor),7,IF(AND(H7=Casi,I7=Moderado),10,IF(AND(H7=Casi,I7=Mayor),10,IF(AND(H7=Casi,I7=Catastrofico),10,0))))))))))))))))))))))))</f>
        <v>7</v>
      </c>
      <c r="K7" s="67" t="str">
        <f>+IF(AND(H7=Raro,I7=Insignificante),"Riesgo Bajo",IF(AND(H7=Raro,I7=Menor),"Riesgo Bajo",IF(AND(H7=Raro,I7=Moderado),"Riesgo Bajo",IF(AND(H7=Raro,I7=Mayor),"Riesgo Medio",IF(AND(H7=Raro,I7=Catastrofico),"Riesgo Alto",IF(AND(H7=Improbable,I7=Insignificante),"Riesgo Bajo",IF(AND(H7=Improbable,I7=Menor),"Riesgo Bajo",IF(AND(H7=Improbable,I7=Moderado),"Riesgo Medio",IF(AND(H7=Improbable,I7=Catastrofico),"Riesgo Alto",IF(AND(H7=Posible,I7=Insignificante),"Riesgo Bajo",IF(AND(H7=Posible,I7=Menor),"Riesgo Medio",IF(AND(H7=Posible,I7=Moderado),"Riesgo Alto",IF(AND(H7=Posible,I7=Mayor),"Riesgo Alto",IF(AND(H7=Posible,I7=Catastrofico),"Riesgo Extremo",IF(AND(H7=Probable,I7=Insignificante),"Riesgo Medio",IF(AND(H7=Probable,I7=Menor),"Riesgo Alto",IF(AND(H7=Probable,I7=Moderado),"Riesgo Extremo",IF(AND(H7=Probable,I7=Mayor),"Riesgo Extremo",IF(AND(H7=Probable,I7=Catastrofico),"Riesgo Extremo",IF(AND(H7=Casi,I7=Insignificante),"Riesgo Alto",IF(AND(H7=Casi,I7=Menor),"Riesgo Alto",IF(AND(H7=Casi,I7=Moderado),"Riesgo Extremo",IF(AND(H7=Casi,I7=Mayor),"Riesgo Extremo",IF(AND(H7=Casi,I7=Catastrofico),"Riesgo Extremo",0))))))))))))))))))))))))</f>
        <v>Riesgo Alto</v>
      </c>
      <c r="L7" s="44" t="s">
        <v>69</v>
      </c>
      <c r="M7" s="68" t="s">
        <v>45</v>
      </c>
      <c r="N7" s="67" t="s">
        <v>71</v>
      </c>
      <c r="O7" s="67" t="s">
        <v>30</v>
      </c>
      <c r="P7" s="67">
        <f>+IF(AND(N7=Raro,O7=Insignificante),2,IF(AND(N7=Raro,O7=Menor),2,IF(AND(N7=Raro,O7=Moderado),2,IF(AND(N7=Raro,O7=Mayor),5,IF(AND(N7=Raro,O7=Catastrofico),7,IF(AND(N7=Improbable,O7=Insignificante),2,IF(AND(N7=Improbable,O7=Moderado),5,IF(AND(N7=Improbable,O7=Mayor),7,IF(AND(N7=Improbable,O7=Catastrofico),2,IF(AND(N7=Posible,O7=Insignificante),2,IF(AND(N7=Posible,O7=Menor),5,IF(AND(N7=Posible,O7=Moderado),7,IF(AND(N7=Posible,O7=Mayor),7,IF(AND(N7=Posible,O7=Catastrofico),10,IF(AND(N7=Probable,O7=Insignificante),5,IF(AND(N7=Probable,O7=Menor),7,IF(AND(N7=Probable,O7=Catastrofico),10,IF(AND(N7=Casi,O7=Insignificante),7,IF(AND(N7=Casi,O7=Menor),7,10)))))))))))))))))))</f>
        <v>2</v>
      </c>
      <c r="Q7" s="68" t="str">
        <f>+IF(AND(N7=Raro,O7=Insignificante),"Riesgo Bajo",IF(AND(N7=Raro,O7=Menor),"Riesgo Bajo",IF(AND(N7=Raro,O7=Moderado),"Riesgo Bajo",IF(AND(N7=Raro,O7=Mayor),"Riesgo Medio",IF(AND(N7=Raro,O7=Catastrofico),"Riesgo Alto",IF(AND(N7=Improbable,O7=Insignificante),"Riesgo Bajo",IF(AND(N7=Improbable,O7=Moderado),"Riesgo Mediano",IF(AND(N7=Improbable,O7=Mayor),"Riesgo Alto",IF(AND(N7=Improbable,O7=Catastrofico),"Riesgo Bajo",IF(AND(N7=Posible,O7=Insignificante),"Riesgo Bajo",IF(AND(N7=Posible,O7=Menor),"Riesgo Medio",IF(AND(N7=Posible,O7=Moderado),"Riesgo Alto",IF(AND(N7=Posible,O7=Mayor),"Riesgo Alto",IF(AND(N7=Posible,O7=Catastrofico),"Riesgo Extremo",IF(AND(N7=Probable,O7=Insignificante),"Riesgo Medio",IF(AND(N7=Probable,O7=Menor),"Riesgo Alto",IF(AND(N7=Probable,O7=Catastrofico),"Riesgo Extremo",IF(AND(N7=Casi,O7=Insignificante),"Riesgo Alto",IF(AND(N7=Casi,O7=Menor),"Riesgo Alto","Riesgo Extremo")))))))))))))))))))</f>
        <v>Riesgo Bajo</v>
      </c>
      <c r="R7" s="68" t="s">
        <v>57</v>
      </c>
      <c r="S7" s="68" t="s">
        <v>88</v>
      </c>
      <c r="T7" s="69" t="s">
        <v>101</v>
      </c>
      <c r="U7" s="69" t="s">
        <v>126</v>
      </c>
      <c r="V7" s="68" t="s">
        <v>95</v>
      </c>
      <c r="W7" s="69" t="s">
        <v>122</v>
      </c>
    </row>
    <row r="8" spans="1:32" ht="130.5" customHeight="1" x14ac:dyDescent="0.25">
      <c r="A8" s="66">
        <v>5</v>
      </c>
      <c r="B8" s="67" t="s">
        <v>15</v>
      </c>
      <c r="C8" s="67" t="s">
        <v>16</v>
      </c>
      <c r="D8" s="67" t="s">
        <v>20</v>
      </c>
      <c r="E8" s="67" t="s">
        <v>53</v>
      </c>
      <c r="F8" s="68" t="s">
        <v>109</v>
      </c>
      <c r="G8" s="68" t="s">
        <v>127</v>
      </c>
      <c r="H8" s="67" t="s">
        <v>72</v>
      </c>
      <c r="I8" s="67" t="s">
        <v>32</v>
      </c>
      <c r="J8" s="67">
        <f>+IF(AND(H8=Raro,I8=Insignificante),1,IF(AND(H8=Raro,I8=Menor),1,IF(AND(H8=Raro,I8=Moderado),1,IF(AND(H8=Raro,I8=Mayor),5,IF(AND(H8=Raro,I8=Catastrofico),7,IF(AND(H8=Improbable,I8=Insignificante),"1",IF(AND(H8=Improbable,I8=Menor),1,IF(AND(H8=Improbable,I8=Moderado),5,IF(AND(H8=Improbable,I8=Catastrofico),7,IF(AND(H8=Posible,I8=Insignificante),1,IF(AND(H8=Posible,I8=Menor),5,IF(AND(H8=Posible,I8=Moderado),7,IF(AND(H8=Posible,I8=Mayor),7,IF(AND(H8=Posible,I8=Catastrofico),10,IF(AND(H8=Probable,I8=Insignificante),5,IF(AND(H8=Probable,I8=Menor),7,IF(AND(H8=Probable,I8=Moderado),7,IF(AND(H8=Probable,I8=Mayor),10,IF(AND(H8=Probable,I8=Catastrofico),10,IF(AND(H8=Casi,I8=Insignificante),7,IF(AND(H8=Casi,I8=Menor),7,IF(AND(H8=Casi,I8=Moderado),10,IF(AND(H8=Casi,I8=Mayor),10,IF(AND(H8=Casi,I8=Catastrofico),10,0))))))))))))))))))))))))</f>
        <v>7</v>
      </c>
      <c r="K8" s="67" t="str">
        <f>+IF(AND(H8=Raro,I8=Insignificante),"Riesgo Bajo",IF(AND(H8=Raro,I8=Menor),"Riesgo Bajo",IF(AND(H8=Raro,I8=Moderado),"Riesgo Bajo",IF(AND(H8=Raro,I8=Mayor),"Riesgo Medio",IF(AND(H8=Raro,I8=Catastrofico),"Riesgo Alto",IF(AND(H8=Improbable,I8=Insignificante),"Riesgo Bajo",IF(AND(H8=Improbable,I8=Menor),"Riesgo Bajo",IF(AND(H8=Improbable,I8=Moderado),"Riesgo Medio",IF(AND(H8=Improbable,I8=Catastrofico),"Riesgo Alto",IF(AND(H8=Posible,I8=Insignificante),"Riesgo Bajo",IF(AND(H8=Posible,I8=Menor),"Riesgo Medio",IF(AND(H8=Posible,I8=Moderado),"Riesgo Alto",IF(AND(H8=Posible,I8=Mayor),"Riesgo Alto",IF(AND(H8=Posible,I8=Catastrofico),"Riesgo Extremo",IF(AND(H8=Probable,I8=Insignificante),"Riesgo Medio",IF(AND(H8=Probable,I8=Menor),"Riesgo Alto",IF(AND(H8=Probable,I8=Moderado),"Riesgo Extremo",IF(AND(H8=Probable,I8=Mayor),"Riesgo Extremo",IF(AND(H8=Probable,I8=Catastrofico),"Riesgo Extremo",IF(AND(H8=Casi,I8=Insignificante),"Riesgo Alto",IF(AND(H8=Casi,I8=Menor),"Riesgo Alto",IF(AND(H8=Casi,I8=Moderado),"Riesgo Extremo",IF(AND(H8=Casi,I8=Mayor),"Riesgo Extremo",IF(AND(H8=Casi,I8=Catastrofico),"Riesgo Extremo",0))))))))))))))))))))))))</f>
        <v>Riesgo Alto</v>
      </c>
      <c r="L8" s="44" t="s">
        <v>69</v>
      </c>
      <c r="M8" s="68" t="s">
        <v>43</v>
      </c>
      <c r="N8" s="67" t="s">
        <v>74</v>
      </c>
      <c r="O8" s="67" t="s">
        <v>30</v>
      </c>
      <c r="P8" s="67">
        <v>7</v>
      </c>
      <c r="Q8" s="68" t="s">
        <v>80</v>
      </c>
      <c r="R8" s="68" t="s">
        <v>57</v>
      </c>
      <c r="S8" s="68" t="s">
        <v>58</v>
      </c>
      <c r="T8" s="69" t="s">
        <v>110</v>
      </c>
      <c r="U8" s="68" t="s">
        <v>111</v>
      </c>
      <c r="V8" s="68" t="s">
        <v>112</v>
      </c>
      <c r="W8" s="71" t="s">
        <v>128</v>
      </c>
    </row>
    <row r="9" spans="1:32" ht="96" x14ac:dyDescent="0.25">
      <c r="A9" s="66">
        <v>6</v>
      </c>
      <c r="B9" s="67" t="s">
        <v>15</v>
      </c>
      <c r="C9" s="67" t="s">
        <v>17</v>
      </c>
      <c r="D9" s="67" t="s">
        <v>21</v>
      </c>
      <c r="E9" s="67" t="s">
        <v>25</v>
      </c>
      <c r="F9" s="68" t="s">
        <v>99</v>
      </c>
      <c r="G9" s="68" t="s">
        <v>89</v>
      </c>
      <c r="H9" s="67" t="s">
        <v>71</v>
      </c>
      <c r="I9" s="67" t="s">
        <v>32</v>
      </c>
      <c r="J9" s="67">
        <v>7</v>
      </c>
      <c r="K9" s="67" t="s">
        <v>80</v>
      </c>
      <c r="L9" s="44" t="s">
        <v>69</v>
      </c>
      <c r="M9" s="68" t="s">
        <v>44</v>
      </c>
      <c r="N9" s="67" t="s">
        <v>71</v>
      </c>
      <c r="O9" s="67" t="s">
        <v>30</v>
      </c>
      <c r="P9" s="67">
        <f>+IF(AND(N9=Raro,O9=Insignificante),2,IF(AND(N9=Raro,O9=Menor),2,IF(AND(N9=Raro,O9=Moderado),2,IF(AND(N9=Raro,O9=Mayor),5,IF(AND(N9=Raro,O9=Catastrofico),7,IF(AND(N9=Improbable,O9=Insignificante),2,IF(AND(N9=Improbable,O9=Moderado),5,IF(AND(N9=Improbable,O9=Mayor),7,IF(AND(N9=Improbable,O9=Catastrofico),2,IF(AND(N9=Posible,O9=Insignificante),2,IF(AND(N9=Posible,O9=Menor),5,IF(AND(N9=Posible,O9=Moderado),7,IF(AND(N9=Posible,O9=Mayor),7,IF(AND(N9=Posible,O9=Catastrofico),10,IF(AND(N9=Probable,O9=Insignificante),5,IF(AND(N9=Probable,O9=Menor),7,IF(AND(N9=Probable,O9=Catastrofico),10,IF(AND(N9=Casi,O9=Insignificante),7,IF(AND(N9=Casi,O9=Menor),7,10)))))))))))))))))))</f>
        <v>2</v>
      </c>
      <c r="Q9" s="68" t="str">
        <f>+IF(AND(N9=Raro,O9=Insignificante),"Riesgo Bajo",IF(AND(N9=Raro,O9=Menor),"Riesgo Bajo",IF(AND(N9=Raro,O9=Moderado),"Riesgo Bajo",IF(AND(N9=Raro,O9=Mayor),"Riesgo Medio",IF(AND(N9=Raro,O9=Catastrofico),"Riesgo Alto",IF(AND(N9=Improbable,O9=Insignificante),"Riesgo Bajo",IF(AND(N9=Improbable,O9=Moderado),"Riesgo Mediano",IF(AND(N9=Improbable,O9=Mayor),"Riesgo Alto",IF(AND(N9=Improbable,O9=Catastrofico),"Riesgo Bajo",IF(AND(N9=Posible,O9=Insignificante),"Riesgo Bajo",IF(AND(N9=Posible,O9=Menor),"Riesgo Medio",IF(AND(N9=Posible,O9=Moderado),"Riesgo Alto",IF(AND(N9=Posible,O9=Mayor),"Riesgo Alto",IF(AND(N9=Posible,O9=Catastrofico),"Riesgo Extremo",IF(AND(N9=Probable,O9=Insignificante),"Riesgo Medio",IF(AND(N9=Probable,O9=Menor),"Riesgo Alto",IF(AND(N9=Probable,O9=Catastrofico),"Riesgo Extremo",IF(AND(N9=Casi,O9=Insignificante),"Riesgo Alto",IF(AND(N9=Casi,O9=Menor),"Riesgo Alto","Riesgo Extremo")))))))))))))))))))</f>
        <v>Riesgo Bajo</v>
      </c>
      <c r="R9" s="68" t="s">
        <v>57</v>
      </c>
      <c r="S9" s="68" t="s">
        <v>96</v>
      </c>
      <c r="T9" s="69" t="s">
        <v>129</v>
      </c>
      <c r="U9" s="68" t="s">
        <v>130</v>
      </c>
      <c r="V9" s="68" t="s">
        <v>97</v>
      </c>
      <c r="W9" s="71" t="s">
        <v>130</v>
      </c>
    </row>
    <row r="10" spans="1:32" ht="133.5" x14ac:dyDescent="0.25">
      <c r="A10" s="66">
        <v>7</v>
      </c>
      <c r="B10" s="67" t="s">
        <v>14</v>
      </c>
      <c r="C10" s="67" t="s">
        <v>17</v>
      </c>
      <c r="D10" s="67" t="s">
        <v>21</v>
      </c>
      <c r="E10" s="70" t="s">
        <v>40</v>
      </c>
      <c r="F10" s="71" t="s">
        <v>84</v>
      </c>
      <c r="G10" s="71" t="s">
        <v>56</v>
      </c>
      <c r="H10" s="70" t="s">
        <v>74</v>
      </c>
      <c r="I10" s="70" t="s">
        <v>32</v>
      </c>
      <c r="J10" s="70">
        <v>10</v>
      </c>
      <c r="K10" s="70" t="s">
        <v>81</v>
      </c>
      <c r="L10" s="70" t="s">
        <v>47</v>
      </c>
      <c r="M10" s="71" t="s">
        <v>44</v>
      </c>
      <c r="N10" s="76" t="s">
        <v>74</v>
      </c>
      <c r="O10" s="76" t="s">
        <v>30</v>
      </c>
      <c r="P10" s="76">
        <f>+IF(AND(N10=Raro,O10=Insignificante),2,IF(AND(N10=Raro,O10=Menor),2,IF(AND(N10=Raro,O10=Moderado),2,IF(AND(N10=Raro,O10=Mayor),5,IF(AND(N10=Raro,O10=Catastrofico),7,IF(AND(N10=Improbable,O10=Insignificante),2,IF(AND(N10=Improbable,O10=Moderado),5,IF(AND(N10=Improbable,O10=Mayor),7,IF(AND(N10=Improbable,O10=Catastrofico),2,IF(AND(N10=Posible,O10=Insignificante),2,IF(AND(N10=Posible,O10=Menor),5,IF(AND(N10=Posible,O10=Moderado),7,IF(AND(N10=Posible,O10=Mayor),7,IF(AND(N10=Posible,O10=Catastrofico),10,IF(AND(N10=Probable,O10=Insignificante),5,IF(AND(N10=Probable,O10=Menor),7,IF(AND(N10=Probable,O10=Catastrofico),10,IF(AND(N10=Casi,O10=Insignificante),7,IF(AND(N10=Casi,O10=Menor),7,10)))))))))))))))))))</f>
        <v>7</v>
      </c>
      <c r="Q10" s="77" t="str">
        <f>+IF(AND(N10=Raro,O10=Insignificante),"Riesgo Bajo",IF(AND(N10=Raro,O10=Menor),"Riesgo Bajo",IF(AND(N10=Raro,O10=Moderado),"Riesgo Bajo",IF(AND(N10=Raro,O10=Mayor),"Riesgo Medio",IF(AND(N10=Raro,O10=Catastrofico),"Riesgo Alto",IF(AND(N10=Improbable,O10=Insignificante),"Riesgo Bajo",IF(AND(N10=Improbable,O10=Moderado),"Riesgo Mediano",IF(AND(N10=Improbable,O10=Mayor),"Riesgo Alto",IF(AND(N10=Improbable,O10=Catastrofico),"Riesgo Bajo",IF(AND(N10=Posible,O10=Insignificante),"Riesgo Bajo",IF(AND(N10=Posible,O10=Menor),"Riesgo Medio",IF(AND(N10=Posible,O10=Moderado),"Riesgo Alto",IF(AND(N10=Posible,O10=Mayor),"Riesgo Alto",IF(AND(N10=Posible,O10=Catastrofico),"Riesgo Extremo",IF(AND(N10=Probable,O10=Insignificante),"Riesgo Medio",IF(AND(N10=Probable,O10=Menor),"Riesgo Alto",IF(AND(N10=Probable,O10=Catastrofico),"Riesgo Extremo",IF(AND(N10=Casi,O10=Insignificante),"Riesgo Alto",IF(AND(N10=Casi,O10=Menor),"Riesgo Alto","Riesgo Extremo")))))))))))))))))))</f>
        <v>Riesgo Alto</v>
      </c>
      <c r="R10" s="71" t="s">
        <v>57</v>
      </c>
      <c r="S10" s="71" t="s">
        <v>58</v>
      </c>
      <c r="T10" s="72" t="s">
        <v>100</v>
      </c>
      <c r="U10" s="71" t="s">
        <v>59</v>
      </c>
      <c r="V10" s="68" t="s">
        <v>97</v>
      </c>
      <c r="W10" s="71" t="s">
        <v>134</v>
      </c>
    </row>
    <row r="11" spans="1:32" ht="127.5" x14ac:dyDescent="0.25">
      <c r="A11" s="66">
        <v>8</v>
      </c>
      <c r="B11" s="67" t="s">
        <v>14</v>
      </c>
      <c r="C11" s="67" t="s">
        <v>17</v>
      </c>
      <c r="D11" s="67" t="s">
        <v>21</v>
      </c>
      <c r="E11" s="70" t="s">
        <v>22</v>
      </c>
      <c r="F11" s="71" t="s">
        <v>131</v>
      </c>
      <c r="G11" s="71" t="s">
        <v>132</v>
      </c>
      <c r="H11" s="70" t="s">
        <v>74</v>
      </c>
      <c r="I11" s="70" t="s">
        <v>32</v>
      </c>
      <c r="J11" s="70">
        <v>10</v>
      </c>
      <c r="K11" s="70" t="s">
        <v>81</v>
      </c>
      <c r="L11" s="70" t="s">
        <v>69</v>
      </c>
      <c r="M11" s="71" t="s">
        <v>43</v>
      </c>
      <c r="N11" s="70" t="s">
        <v>73</v>
      </c>
      <c r="O11" s="70" t="s">
        <v>29</v>
      </c>
      <c r="P11" s="70">
        <f>+IF(AND(N11=Raro,O11=Insignificante),2,IF(AND(N11=Raro,O11=Menor),2,IF(AND(N11=Raro,O11=Moderado),2,IF(AND(N11=Raro,O11=Mayor),5,IF(AND(N11=Raro,O11=Catastrofico),7,IF(AND(N11=Improbable,O11=Insignificante),2,IF(AND(N11=Improbable,O11=Moderado),5,IF(AND(N11=Improbable,O11=Mayor),7,IF(AND(N11=Improbable,O11=Catastrofico),2,IF(AND(N11=Posible,O11=Insignificante),2,IF(AND(N11=Posible,O11=Menor),5,IF(AND(N11=Posible,O11=Moderado),7,IF(AND(N11=Posible,O11=Mayor),7,IF(AND(N11=Posible,O11=Catastrofico),10,IF(AND(N11=Probable,O11=Insignificante),5,IF(AND(N11=Probable,O11=Menor),7,IF(AND(N11=Probable,O11=Catastrofico),10,IF(AND(N11=Casi,O11=Insignificante),7,IF(AND(N11=Casi,O11=Menor),7,10)))))))))))))))))))</f>
        <v>7</v>
      </c>
      <c r="Q11" s="71" t="str">
        <f>+IF(AND(N11=Raro,O11=Insignificante),"Riesgo Bajo",IF(AND(N11=Raro,O11=Menor),"Riesgo Bajo",IF(AND(N11=Raro,O11=Moderado),"Riesgo Bajo",IF(AND(N11=Raro,O11=Mayor),"Riesgo Medio",IF(AND(N11=Raro,O11=Catastrofico),"Riesgo Alto",IF(AND(N11=Improbable,O11=Insignificante),"Riesgo Bajo",IF(AND(N11=Improbable,O11=Moderado),"Riesgo Mediano",IF(AND(N11=Improbable,O11=Mayor),"Riesgo Alto",IF(AND(N11=Improbable,O11=Catastrofico),"Riesgo Bajo",IF(AND(N11=Posible,O11=Insignificante),"Riesgo Bajo",IF(AND(N11=Posible,O11=Menor),"Riesgo Medio",IF(AND(N11=Posible,O11=Moderado),"Riesgo Alto",IF(AND(N11=Posible,O11=Mayor),"Riesgo Alto",IF(AND(N11=Posible,O11=Catastrofico),"Riesgo Extremo",IF(AND(N11=Probable,O11=Insignificante),"Riesgo Medio",IF(AND(N11=Probable,O11=Menor),"Riesgo Alto",IF(AND(N11=Probable,O11=Catastrofico),"Riesgo Extremo",IF(AND(N11=Casi,O11=Insignificante),"Riesgo Alto",IF(AND(N11=Casi,O11=Menor),"Riesgo Alto","Riesgo Extremo")))))))))))))))))))</f>
        <v>Riesgo Alto</v>
      </c>
      <c r="R11" s="71" t="s">
        <v>98</v>
      </c>
      <c r="S11" s="71" t="s">
        <v>96</v>
      </c>
      <c r="T11" s="72" t="s">
        <v>100</v>
      </c>
      <c r="U11" s="71" t="s">
        <v>59</v>
      </c>
      <c r="V11" s="71" t="s">
        <v>133</v>
      </c>
      <c r="W11" s="71" t="s">
        <v>134</v>
      </c>
    </row>
    <row r="12" spans="1:32" ht="96" x14ac:dyDescent="0.25">
      <c r="A12" s="66">
        <v>9</v>
      </c>
      <c r="B12" s="67" t="s">
        <v>14</v>
      </c>
      <c r="C12" s="67" t="s">
        <v>17</v>
      </c>
      <c r="D12" s="67" t="s">
        <v>21</v>
      </c>
      <c r="E12" s="70" t="s">
        <v>53</v>
      </c>
      <c r="F12" s="71" t="s">
        <v>137</v>
      </c>
      <c r="G12" s="71" t="s">
        <v>138</v>
      </c>
      <c r="H12" s="70" t="s">
        <v>74</v>
      </c>
      <c r="I12" s="70" t="s">
        <v>30</v>
      </c>
      <c r="J12" s="70">
        <v>7</v>
      </c>
      <c r="K12" s="70" t="s">
        <v>80</v>
      </c>
      <c r="L12" s="70" t="s">
        <v>47</v>
      </c>
      <c r="M12" s="71" t="s">
        <v>44</v>
      </c>
      <c r="N12" s="70" t="s">
        <v>71</v>
      </c>
      <c r="O12" s="70" t="s">
        <v>29</v>
      </c>
      <c r="P12" s="70">
        <v>2</v>
      </c>
      <c r="Q12" s="71" t="s">
        <v>78</v>
      </c>
      <c r="R12" s="71" t="s">
        <v>57</v>
      </c>
      <c r="S12" s="71" t="s">
        <v>58</v>
      </c>
      <c r="T12" s="72" t="s">
        <v>135</v>
      </c>
      <c r="U12" s="71" t="s">
        <v>136</v>
      </c>
      <c r="V12" s="71" t="s">
        <v>139</v>
      </c>
      <c r="W12" s="71" t="s">
        <v>134</v>
      </c>
    </row>
    <row r="13" spans="1:32" ht="130.5" customHeight="1" x14ac:dyDescent="0.25">
      <c r="A13" s="66">
        <v>10</v>
      </c>
      <c r="B13" s="67" t="s">
        <v>15</v>
      </c>
      <c r="C13" s="67" t="s">
        <v>17</v>
      </c>
      <c r="D13" s="67" t="s">
        <v>21</v>
      </c>
      <c r="E13" s="70" t="s">
        <v>23</v>
      </c>
      <c r="F13" s="71" t="s">
        <v>115</v>
      </c>
      <c r="G13" s="71" t="s">
        <v>116</v>
      </c>
      <c r="H13" s="70" t="s">
        <v>73</v>
      </c>
      <c r="I13" s="70" t="s">
        <v>30</v>
      </c>
      <c r="J13" s="70">
        <v>3</v>
      </c>
      <c r="K13" s="70" t="s">
        <v>80</v>
      </c>
      <c r="L13" s="70" t="s">
        <v>67</v>
      </c>
      <c r="M13" s="71" t="s">
        <v>44</v>
      </c>
      <c r="N13" s="70" t="s">
        <v>73</v>
      </c>
      <c r="O13" s="70" t="s">
        <v>30</v>
      </c>
      <c r="P13" s="70">
        <v>7</v>
      </c>
      <c r="Q13" s="71" t="s">
        <v>50</v>
      </c>
      <c r="R13" s="71" t="s">
        <v>57</v>
      </c>
      <c r="S13" s="71" t="s">
        <v>103</v>
      </c>
      <c r="T13" s="72" t="s">
        <v>104</v>
      </c>
      <c r="U13" s="71" t="s">
        <v>105</v>
      </c>
      <c r="V13" s="71" t="s">
        <v>106</v>
      </c>
      <c r="W13" s="71" t="s">
        <v>107</v>
      </c>
    </row>
    <row r="14" spans="1:32" ht="127.5" x14ac:dyDescent="0.25">
      <c r="A14" s="66">
        <v>11</v>
      </c>
      <c r="B14" s="67" t="s">
        <v>14</v>
      </c>
      <c r="C14" s="67" t="s">
        <v>17</v>
      </c>
      <c r="D14" s="67" t="s">
        <v>21</v>
      </c>
      <c r="E14" s="70" t="s">
        <v>53</v>
      </c>
      <c r="F14" s="71" t="s">
        <v>102</v>
      </c>
      <c r="G14" s="71" t="s">
        <v>140</v>
      </c>
      <c r="H14" s="70" t="s">
        <v>73</v>
      </c>
      <c r="I14" s="70" t="s">
        <v>31</v>
      </c>
      <c r="J14" s="70">
        <v>8</v>
      </c>
      <c r="K14" s="70" t="s">
        <v>80</v>
      </c>
      <c r="L14" s="70" t="s">
        <v>69</v>
      </c>
      <c r="M14" s="71" t="s">
        <v>42</v>
      </c>
      <c r="N14" s="70" t="s">
        <v>73</v>
      </c>
      <c r="O14" s="70" t="s">
        <v>30</v>
      </c>
      <c r="P14" s="70">
        <v>7</v>
      </c>
      <c r="Q14" s="71" t="s">
        <v>51</v>
      </c>
      <c r="R14" s="71" t="s">
        <v>57</v>
      </c>
      <c r="S14" s="71" t="s">
        <v>103</v>
      </c>
      <c r="T14" s="72" t="s">
        <v>104</v>
      </c>
      <c r="U14" s="71" t="s">
        <v>105</v>
      </c>
      <c r="V14" s="71" t="s">
        <v>106</v>
      </c>
      <c r="W14" s="71" t="s">
        <v>107</v>
      </c>
    </row>
    <row r="15" spans="1:32" ht="127.5" x14ac:dyDescent="0.25">
      <c r="A15" s="66">
        <v>12</v>
      </c>
      <c r="B15" s="67" t="s">
        <v>14</v>
      </c>
      <c r="C15" s="67" t="s">
        <v>17</v>
      </c>
      <c r="D15" s="67" t="s">
        <v>21</v>
      </c>
      <c r="E15" s="70" t="s">
        <v>53</v>
      </c>
      <c r="F15" s="71" t="s">
        <v>108</v>
      </c>
      <c r="G15" s="71" t="s">
        <v>140</v>
      </c>
      <c r="H15" s="70" t="s">
        <v>73</v>
      </c>
      <c r="I15" s="70" t="s">
        <v>30</v>
      </c>
      <c r="J15" s="70">
        <v>3</v>
      </c>
      <c r="K15" s="70">
        <v>8</v>
      </c>
      <c r="L15" s="70" t="s">
        <v>68</v>
      </c>
      <c r="M15" s="71" t="s">
        <v>44</v>
      </c>
      <c r="N15" s="70" t="s">
        <v>73</v>
      </c>
      <c r="O15" s="70" t="s">
        <v>30</v>
      </c>
      <c r="P15" s="70">
        <v>7</v>
      </c>
      <c r="Q15" s="71" t="s">
        <v>51</v>
      </c>
      <c r="R15" s="71" t="s">
        <v>57</v>
      </c>
      <c r="S15" s="71" t="s">
        <v>141</v>
      </c>
      <c r="T15" s="72" t="s">
        <v>104</v>
      </c>
      <c r="U15" s="71" t="s">
        <v>105</v>
      </c>
      <c r="V15" s="71" t="s">
        <v>106</v>
      </c>
      <c r="W15" s="71" t="s">
        <v>107</v>
      </c>
    </row>
    <row r="16" spans="1:32" ht="135" x14ac:dyDescent="0.25">
      <c r="A16" s="66">
        <v>13</v>
      </c>
      <c r="B16" s="67" t="s">
        <v>15</v>
      </c>
      <c r="C16" s="67" t="s">
        <v>16</v>
      </c>
      <c r="D16" s="67" t="s">
        <v>19</v>
      </c>
      <c r="E16" s="70" t="s">
        <v>53</v>
      </c>
      <c r="F16" s="71" t="s">
        <v>144</v>
      </c>
      <c r="G16" s="71" t="s">
        <v>147</v>
      </c>
      <c r="H16" s="70" t="s">
        <v>73</v>
      </c>
      <c r="I16" s="70" t="s">
        <v>31</v>
      </c>
      <c r="J16" s="70">
        <v>8</v>
      </c>
      <c r="K16" s="70" t="s">
        <v>80</v>
      </c>
      <c r="L16" s="70" t="s">
        <v>69</v>
      </c>
      <c r="M16" s="71" t="s">
        <v>43</v>
      </c>
      <c r="N16" s="70" t="s">
        <v>73</v>
      </c>
      <c r="O16" s="70" t="s">
        <v>30</v>
      </c>
      <c r="P16" s="70">
        <v>7</v>
      </c>
      <c r="Q16" s="71" t="s">
        <v>51</v>
      </c>
      <c r="R16" s="71" t="s">
        <v>57</v>
      </c>
      <c r="S16" s="71" t="s">
        <v>87</v>
      </c>
      <c r="T16" s="72" t="s">
        <v>146</v>
      </c>
      <c r="U16" s="71" t="s">
        <v>120</v>
      </c>
      <c r="V16" s="71" t="s">
        <v>145</v>
      </c>
      <c r="W16" s="71" t="s">
        <v>122</v>
      </c>
    </row>
    <row r="17" spans="1:23" ht="127.5" x14ac:dyDescent="0.25">
      <c r="A17" s="66">
        <v>14</v>
      </c>
      <c r="B17" s="70" t="s">
        <v>14</v>
      </c>
      <c r="C17" s="70" t="s">
        <v>17</v>
      </c>
      <c r="D17" s="70" t="s">
        <v>21</v>
      </c>
      <c r="E17" s="70" t="s">
        <v>53</v>
      </c>
      <c r="F17" s="71" t="s">
        <v>142</v>
      </c>
      <c r="G17" s="71" t="s">
        <v>143</v>
      </c>
      <c r="H17" s="70" t="s">
        <v>74</v>
      </c>
      <c r="I17" s="70" t="s">
        <v>30</v>
      </c>
      <c r="J17" s="70">
        <v>7</v>
      </c>
      <c r="K17" s="70" t="s">
        <v>80</v>
      </c>
      <c r="L17" s="70" t="s">
        <v>69</v>
      </c>
      <c r="M17" s="71" t="s">
        <v>43</v>
      </c>
      <c r="N17" s="70" t="s">
        <v>73</v>
      </c>
      <c r="O17" s="70" t="s">
        <v>30</v>
      </c>
      <c r="P17" s="70">
        <v>7</v>
      </c>
      <c r="Q17" s="71" t="s">
        <v>51</v>
      </c>
      <c r="R17" s="71" t="s">
        <v>57</v>
      </c>
      <c r="S17" s="71" t="s">
        <v>141</v>
      </c>
      <c r="T17" s="71" t="s">
        <v>104</v>
      </c>
      <c r="U17" s="71" t="s">
        <v>105</v>
      </c>
      <c r="V17" s="71" t="s">
        <v>106</v>
      </c>
      <c r="W17" s="71" t="s">
        <v>107</v>
      </c>
    </row>
  </sheetData>
  <mergeCells count="3">
    <mergeCell ref="N2:Q2"/>
    <mergeCell ref="V2:W2"/>
    <mergeCell ref="A1:W1"/>
  </mergeCells>
  <pageMargins left="0.11811023622047245" right="0.11811023622047245" top="0.15748031496062992" bottom="0.15748031496062992" header="0" footer="0"/>
  <pageSetup paperSize="5" scale="60" fitToWidth="3" orientation="landscape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clasificadores!$J$6:$J$16</xm:f>
          </x14:formula1>
          <xm:sqref>L4:L17</xm:sqref>
        </x14:dataValidation>
        <x14:dataValidation type="list" allowBlank="1" showInputMessage="1" showErrorMessage="1" xr:uid="{00000000-0002-0000-0000-000001000000}">
          <x14:formula1>
            <xm:f>clasificadores!$K$6:$K$10</xm:f>
          </x14:formula1>
          <xm:sqref>M4:M17</xm:sqref>
        </x14:dataValidation>
        <x14:dataValidation type="list" allowBlank="1" showInputMessage="1" showErrorMessage="1" xr:uid="{00000000-0002-0000-0000-000002000000}">
          <x14:formula1>
            <xm:f>clasificadores!$E$6:$E$13</xm:f>
          </x14:formula1>
          <xm:sqref>E4:E17</xm:sqref>
        </x14:dataValidation>
        <x14:dataValidation type="list" allowBlank="1" showInputMessage="1" showErrorMessage="1" xr:uid="{00000000-0002-0000-0000-000003000000}">
          <x14:formula1>
            <xm:f>clasificadores!$D$6:$D$9</xm:f>
          </x14:formula1>
          <xm:sqref>D4:D17</xm:sqref>
        </x14:dataValidation>
        <x14:dataValidation type="list" allowBlank="1" showInputMessage="1" showErrorMessage="1" xr:uid="{00000000-0002-0000-0000-000004000000}">
          <x14:formula1>
            <xm:f>clasificadores!$C$6:$C$7</xm:f>
          </x14:formula1>
          <xm:sqref>C4:C17</xm:sqref>
        </x14:dataValidation>
        <x14:dataValidation type="list" allowBlank="1" showInputMessage="1" showErrorMessage="1" xr:uid="{00000000-0002-0000-0000-000005000000}">
          <x14:formula1>
            <xm:f>clasificadores!$B$6:$B$7</xm:f>
          </x14:formula1>
          <xm:sqref>B4:B17</xm:sqref>
        </x14:dataValidation>
        <x14:dataValidation type="list" allowBlank="1" showInputMessage="1" showErrorMessage="1" xr:uid="{00000000-0002-0000-0000-000006000000}">
          <x14:formula1>
            <xm:f>clasificadores!$H$6:$H$10</xm:f>
          </x14:formula1>
          <xm:sqref>I4:I17 O4:O17</xm:sqref>
        </x14:dataValidation>
        <x14:dataValidation type="list" allowBlank="1" showInputMessage="1" showErrorMessage="1" xr:uid="{00000000-0002-0000-0000-000007000000}">
          <x14:formula1>
            <xm:f>clasificadores!$F$6:$F$10</xm:f>
          </x14:formula1>
          <xm:sqref>H4:H17 N4:N17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N37"/>
  <sheetViews>
    <sheetView topLeftCell="D1" workbookViewId="0">
      <selection activeCell="M11" sqref="M11"/>
    </sheetView>
  </sheetViews>
  <sheetFormatPr baseColWidth="10" defaultRowHeight="15" x14ac:dyDescent="0.25"/>
  <cols>
    <col min="4" max="4" width="12.28515625" bestFit="1" customWidth="1"/>
    <col min="5" max="5" width="19.85546875" customWidth="1"/>
    <col min="6" max="6" width="20.140625" customWidth="1"/>
    <col min="7" max="7" width="12.42578125" customWidth="1"/>
    <col min="8" max="8" width="16" customWidth="1"/>
    <col min="9" max="9" width="14.7109375" customWidth="1"/>
    <col min="10" max="10" width="16.5703125" customWidth="1"/>
    <col min="11" max="11" width="24.28515625" customWidth="1"/>
    <col min="12" max="12" width="12.42578125" customWidth="1"/>
    <col min="13" max="13" width="17.28515625" customWidth="1"/>
    <col min="14" max="14" width="20.5703125" bestFit="1" customWidth="1"/>
  </cols>
  <sheetData>
    <row r="1" spans="1:14" x14ac:dyDescent="0.25">
      <c r="A1" s="6"/>
      <c r="B1" s="6"/>
      <c r="C1" s="6"/>
      <c r="D1" s="6"/>
      <c r="E1" s="6"/>
      <c r="F1" s="6"/>
      <c r="G1" s="6"/>
      <c r="H1" s="6"/>
      <c r="I1" s="6" t="s">
        <v>75</v>
      </c>
      <c r="J1" s="6"/>
      <c r="K1" s="6"/>
      <c r="L1" s="6"/>
      <c r="M1" s="6"/>
      <c r="N1" s="6"/>
    </row>
    <row r="2" spans="1:14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1.2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s="5" customFormat="1" ht="35.25" customHeight="1" thickBot="1" x14ac:dyDescent="0.3">
      <c r="A5" s="6"/>
      <c r="B5" s="7" t="s">
        <v>0</v>
      </c>
      <c r="C5" s="8" t="s">
        <v>1</v>
      </c>
      <c r="D5" s="9" t="s">
        <v>2</v>
      </c>
      <c r="E5" s="9" t="s">
        <v>3</v>
      </c>
      <c r="F5" s="9" t="s">
        <v>5</v>
      </c>
      <c r="G5" s="10" t="s">
        <v>33</v>
      </c>
      <c r="H5" s="9" t="s">
        <v>6</v>
      </c>
      <c r="I5" s="10" t="s">
        <v>34</v>
      </c>
      <c r="J5" s="11" t="s">
        <v>82</v>
      </c>
      <c r="K5" s="11" t="s">
        <v>9</v>
      </c>
      <c r="L5" s="12" t="s">
        <v>7</v>
      </c>
      <c r="M5" s="13" t="s">
        <v>48</v>
      </c>
      <c r="N5" s="6"/>
    </row>
    <row r="6" spans="1:14" ht="30" x14ac:dyDescent="0.25">
      <c r="A6" s="6"/>
      <c r="B6" s="15" t="s">
        <v>14</v>
      </c>
      <c r="C6" s="17" t="s">
        <v>16</v>
      </c>
      <c r="D6" s="17" t="s">
        <v>18</v>
      </c>
      <c r="E6" s="15" t="s">
        <v>22</v>
      </c>
      <c r="F6" s="52" t="s">
        <v>71</v>
      </c>
      <c r="G6" s="15">
        <v>1</v>
      </c>
      <c r="H6" s="15" t="s">
        <v>28</v>
      </c>
      <c r="I6" s="15">
        <v>1</v>
      </c>
      <c r="J6" s="15" t="s">
        <v>68</v>
      </c>
      <c r="K6" s="24" t="s">
        <v>42</v>
      </c>
      <c r="L6" s="39">
        <v>10</v>
      </c>
      <c r="M6" s="39" t="s">
        <v>49</v>
      </c>
      <c r="N6" s="6"/>
    </row>
    <row r="7" spans="1:14" ht="45.75" thickBot="1" x14ac:dyDescent="0.3">
      <c r="A7" s="6"/>
      <c r="B7" s="16" t="s">
        <v>15</v>
      </c>
      <c r="C7" s="18" t="s">
        <v>17</v>
      </c>
      <c r="D7" s="20" t="s">
        <v>19</v>
      </c>
      <c r="E7" s="19" t="s">
        <v>23</v>
      </c>
      <c r="F7" s="53" t="s">
        <v>72</v>
      </c>
      <c r="G7" s="19">
        <v>2</v>
      </c>
      <c r="H7" s="19" t="s">
        <v>29</v>
      </c>
      <c r="I7" s="19">
        <v>2</v>
      </c>
      <c r="J7" s="19" t="s">
        <v>69</v>
      </c>
      <c r="K7" s="14" t="s">
        <v>43</v>
      </c>
      <c r="L7" s="40">
        <v>9</v>
      </c>
      <c r="M7" s="40" t="s">
        <v>50</v>
      </c>
      <c r="N7" s="6"/>
    </row>
    <row r="8" spans="1:14" ht="45.75" thickBot="1" x14ac:dyDescent="0.3">
      <c r="A8" s="6"/>
      <c r="B8" s="34"/>
      <c r="C8" s="34"/>
      <c r="D8" s="14" t="s">
        <v>20</v>
      </c>
      <c r="E8" s="19" t="s">
        <v>53</v>
      </c>
      <c r="F8" s="53" t="s">
        <v>74</v>
      </c>
      <c r="G8" s="19">
        <v>3</v>
      </c>
      <c r="H8" s="19" t="s">
        <v>30</v>
      </c>
      <c r="I8" s="19">
        <v>3</v>
      </c>
      <c r="J8" s="22" t="s">
        <v>47</v>
      </c>
      <c r="K8" s="14" t="s">
        <v>44</v>
      </c>
      <c r="L8" s="40">
        <v>8</v>
      </c>
      <c r="M8" s="40" t="s">
        <v>50</v>
      </c>
      <c r="N8" s="6"/>
    </row>
    <row r="9" spans="1:14" ht="33.75" customHeight="1" thickBot="1" x14ac:dyDescent="0.3">
      <c r="A9" s="6"/>
      <c r="B9" s="35"/>
      <c r="C9" s="35"/>
      <c r="D9" s="25" t="s">
        <v>21</v>
      </c>
      <c r="E9" s="19" t="s">
        <v>24</v>
      </c>
      <c r="F9" s="53" t="s">
        <v>73</v>
      </c>
      <c r="G9" s="19">
        <v>4</v>
      </c>
      <c r="H9" s="19" t="s">
        <v>31</v>
      </c>
      <c r="I9" s="19">
        <v>4</v>
      </c>
      <c r="J9" s="22" t="s">
        <v>60</v>
      </c>
      <c r="K9" s="14" t="s">
        <v>45</v>
      </c>
      <c r="L9" s="40">
        <v>7</v>
      </c>
      <c r="M9" s="40" t="s">
        <v>50</v>
      </c>
      <c r="N9" s="6"/>
    </row>
    <row r="10" spans="1:14" ht="45.75" thickBot="1" x14ac:dyDescent="0.3">
      <c r="A10" s="6"/>
      <c r="B10" s="36"/>
      <c r="C10" s="36"/>
      <c r="D10" s="38"/>
      <c r="E10" s="37" t="s">
        <v>25</v>
      </c>
      <c r="F10" s="22" t="s">
        <v>76</v>
      </c>
      <c r="G10" s="16">
        <v>5</v>
      </c>
      <c r="H10" s="16" t="s">
        <v>32</v>
      </c>
      <c r="I10" s="16">
        <v>5</v>
      </c>
      <c r="J10" s="23" t="s">
        <v>61</v>
      </c>
      <c r="K10" s="25" t="s">
        <v>46</v>
      </c>
      <c r="L10" s="40">
        <v>6</v>
      </c>
      <c r="M10" s="40" t="s">
        <v>51</v>
      </c>
      <c r="N10" s="6"/>
    </row>
    <row r="11" spans="1:14" ht="30.75" thickBot="1" x14ac:dyDescent="0.3">
      <c r="A11" s="6"/>
      <c r="B11" s="6"/>
      <c r="C11" s="6"/>
      <c r="D11" s="6"/>
      <c r="E11" s="19" t="s">
        <v>40</v>
      </c>
      <c r="F11" s="6"/>
      <c r="G11" s="6"/>
      <c r="H11" s="6"/>
      <c r="I11" s="6"/>
      <c r="J11" s="33" t="s">
        <v>62</v>
      </c>
      <c r="K11" s="6"/>
      <c r="L11" s="40">
        <v>5</v>
      </c>
      <c r="M11" s="40" t="s">
        <v>51</v>
      </c>
      <c r="N11" s="6"/>
    </row>
    <row r="12" spans="1:14" ht="30.75" thickBot="1" x14ac:dyDescent="0.3">
      <c r="A12" s="6"/>
      <c r="B12" s="6"/>
      <c r="C12" s="6"/>
      <c r="D12" s="6"/>
      <c r="E12" s="21" t="s">
        <v>26</v>
      </c>
      <c r="F12" s="6"/>
      <c r="G12" s="6"/>
      <c r="H12" s="6"/>
      <c r="I12" s="6"/>
      <c r="J12" s="23" t="s">
        <v>63</v>
      </c>
      <c r="K12" s="6"/>
      <c r="L12" s="40">
        <v>4</v>
      </c>
      <c r="M12" s="40" t="s">
        <v>52</v>
      </c>
      <c r="N12" s="6"/>
    </row>
    <row r="13" spans="1:14" ht="30.75" thickBot="1" x14ac:dyDescent="0.3">
      <c r="A13" s="6"/>
      <c r="B13" s="6"/>
      <c r="C13" s="6"/>
      <c r="D13" s="6"/>
      <c r="E13" s="16" t="s">
        <v>27</v>
      </c>
      <c r="F13" s="6"/>
      <c r="G13" s="6"/>
      <c r="H13" s="6"/>
      <c r="I13" s="6"/>
      <c r="J13" s="33" t="s">
        <v>64</v>
      </c>
      <c r="K13" s="6"/>
      <c r="L13" s="40">
        <v>3</v>
      </c>
      <c r="M13" s="40" t="s">
        <v>52</v>
      </c>
      <c r="N13" s="6"/>
    </row>
    <row r="14" spans="1:14" ht="30.75" thickBot="1" x14ac:dyDescent="0.3">
      <c r="A14" s="6"/>
      <c r="B14" s="6"/>
      <c r="C14" s="6"/>
      <c r="D14" s="6"/>
      <c r="E14" s="6"/>
      <c r="F14" s="6"/>
      <c r="G14" s="6"/>
      <c r="H14" s="6"/>
      <c r="I14" s="6"/>
      <c r="J14" s="23" t="s">
        <v>65</v>
      </c>
      <c r="K14" s="6"/>
      <c r="L14" s="41">
        <v>2</v>
      </c>
      <c r="M14" s="41" t="s">
        <v>52</v>
      </c>
      <c r="N14" s="6"/>
    </row>
    <row r="15" spans="1:14" ht="30.75" thickBot="1" x14ac:dyDescent="0.3">
      <c r="A15" s="6"/>
      <c r="B15" s="6"/>
      <c r="C15" s="6"/>
      <c r="D15" s="6"/>
      <c r="E15" s="6"/>
      <c r="F15" s="6"/>
      <c r="G15" s="6"/>
      <c r="H15" s="6"/>
      <c r="I15" s="6"/>
      <c r="J15" s="33" t="s">
        <v>66</v>
      </c>
      <c r="K15" s="6"/>
      <c r="L15" s="6"/>
      <c r="M15" s="6"/>
      <c r="N15" s="6"/>
    </row>
    <row r="16" spans="1:14" ht="30.75" thickBot="1" x14ac:dyDescent="0.3">
      <c r="A16" s="6"/>
      <c r="B16" s="6"/>
      <c r="C16" s="6"/>
      <c r="D16" s="6"/>
      <c r="E16" s="6"/>
      <c r="F16" s="6"/>
      <c r="G16" s="6"/>
      <c r="H16" s="6"/>
      <c r="I16" s="6"/>
      <c r="J16" s="23" t="s">
        <v>67</v>
      </c>
      <c r="K16" s="6"/>
      <c r="L16" s="6"/>
      <c r="M16" s="6"/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2" spans="1:14" x14ac:dyDescent="0.25">
      <c r="E22" s="54" t="s">
        <v>48</v>
      </c>
      <c r="F22" s="54" t="s">
        <v>77</v>
      </c>
      <c r="G22" s="55" t="s">
        <v>28</v>
      </c>
      <c r="H22" s="56" t="s">
        <v>29</v>
      </c>
      <c r="I22" s="55" t="s">
        <v>30</v>
      </c>
      <c r="J22" s="56" t="s">
        <v>31</v>
      </c>
      <c r="K22" s="55" t="s">
        <v>32</v>
      </c>
    </row>
    <row r="23" spans="1:14" x14ac:dyDescent="0.25">
      <c r="E23" s="54"/>
      <c r="F23" s="54"/>
      <c r="G23" s="57">
        <v>1</v>
      </c>
      <c r="H23" s="57">
        <v>2</v>
      </c>
      <c r="I23" s="57">
        <v>3</v>
      </c>
      <c r="J23" s="57">
        <v>4</v>
      </c>
      <c r="K23" s="57">
        <v>5</v>
      </c>
    </row>
    <row r="24" spans="1:14" ht="30" x14ac:dyDescent="0.25">
      <c r="E24" s="58" t="s">
        <v>71</v>
      </c>
      <c r="F24" s="57">
        <v>1</v>
      </c>
      <c r="G24" s="59">
        <f>+G23+$F$24</f>
        <v>2</v>
      </c>
      <c r="H24" s="59">
        <f>+H23+$F$24</f>
        <v>3</v>
      </c>
      <c r="I24" s="59">
        <f>+I23+$F$24</f>
        <v>4</v>
      </c>
      <c r="J24" s="60">
        <f>+J23+$F$24</f>
        <v>5</v>
      </c>
      <c r="K24" s="61">
        <f>+K23+$F$24</f>
        <v>6</v>
      </c>
    </row>
    <row r="25" spans="1:14" ht="45" x14ac:dyDescent="0.25">
      <c r="E25" s="62" t="s">
        <v>72</v>
      </c>
      <c r="F25" s="57">
        <v>2</v>
      </c>
      <c r="G25" s="59">
        <f>+G23+$F$25</f>
        <v>3</v>
      </c>
      <c r="H25" s="59">
        <f>+H23+$F$25</f>
        <v>4</v>
      </c>
      <c r="I25" s="60">
        <f>+I23+$F$25</f>
        <v>5</v>
      </c>
      <c r="J25" s="61">
        <f>+J23+$F$25</f>
        <v>6</v>
      </c>
      <c r="K25" s="61">
        <f>+K23+$F$25</f>
        <v>7</v>
      </c>
    </row>
    <row r="26" spans="1:14" ht="45" x14ac:dyDescent="0.25">
      <c r="E26" s="58" t="s">
        <v>74</v>
      </c>
      <c r="F26" s="57">
        <v>3</v>
      </c>
      <c r="G26" s="59">
        <f>+G23+$F$26</f>
        <v>4</v>
      </c>
      <c r="H26" s="60">
        <f>+H23+$F$26</f>
        <v>5</v>
      </c>
      <c r="I26" s="61">
        <f>+I23+$F$26</f>
        <v>6</v>
      </c>
      <c r="J26" s="61">
        <f>+J23+$F$26</f>
        <v>7</v>
      </c>
      <c r="K26" s="63">
        <f>+K23+$F$26</f>
        <v>8</v>
      </c>
    </row>
    <row r="27" spans="1:14" ht="45" x14ac:dyDescent="0.25">
      <c r="E27" s="62" t="s">
        <v>73</v>
      </c>
      <c r="F27" s="57">
        <v>4</v>
      </c>
      <c r="G27" s="60">
        <f>+G23+$F$27</f>
        <v>5</v>
      </c>
      <c r="H27" s="61">
        <f>+H23+$F$27</f>
        <v>6</v>
      </c>
      <c r="I27" s="61">
        <f>+I23+$F$27</f>
        <v>7</v>
      </c>
      <c r="J27" s="63">
        <f>+J23+$F$27</f>
        <v>8</v>
      </c>
      <c r="K27" s="63">
        <f>+K23+$F$27</f>
        <v>9</v>
      </c>
    </row>
    <row r="28" spans="1:14" ht="45" x14ac:dyDescent="0.25">
      <c r="E28" s="58" t="s">
        <v>76</v>
      </c>
      <c r="F28" s="60">
        <v>5</v>
      </c>
      <c r="G28" s="61">
        <f>+G23+$F$28</f>
        <v>6</v>
      </c>
      <c r="H28" s="61">
        <f>+H23+$F$28</f>
        <v>7</v>
      </c>
      <c r="I28" s="63">
        <f>+I23+$F$28</f>
        <v>8</v>
      </c>
      <c r="J28" s="63">
        <f>+J23+$F$28</f>
        <v>9</v>
      </c>
      <c r="K28" s="63">
        <f>+K23+$F$28</f>
        <v>10</v>
      </c>
    </row>
    <row r="31" spans="1:14" x14ac:dyDescent="0.25">
      <c r="E31" s="54" t="s">
        <v>48</v>
      </c>
      <c r="F31" s="54" t="s">
        <v>77</v>
      </c>
      <c r="G31" s="55" t="s">
        <v>28</v>
      </c>
      <c r="H31" s="56" t="s">
        <v>29</v>
      </c>
      <c r="I31" s="55" t="s">
        <v>30</v>
      </c>
      <c r="J31" s="56" t="s">
        <v>31</v>
      </c>
      <c r="K31" s="55" t="s">
        <v>32</v>
      </c>
    </row>
    <row r="32" spans="1:14" x14ac:dyDescent="0.25">
      <c r="E32" s="54"/>
      <c r="F32" s="54"/>
      <c r="G32" s="57">
        <v>1</v>
      </c>
      <c r="H32" s="57">
        <v>2</v>
      </c>
      <c r="I32" s="57">
        <v>3</v>
      </c>
      <c r="J32" s="57">
        <v>4</v>
      </c>
      <c r="K32" s="57">
        <v>5</v>
      </c>
    </row>
    <row r="33" spans="5:11" ht="30" x14ac:dyDescent="0.25">
      <c r="E33" s="58" t="s">
        <v>71</v>
      </c>
      <c r="F33" s="57">
        <v>1</v>
      </c>
      <c r="G33" s="59" t="s">
        <v>78</v>
      </c>
      <c r="H33" s="59" t="s">
        <v>78</v>
      </c>
      <c r="I33" s="59" t="s">
        <v>78</v>
      </c>
      <c r="J33" s="60" t="s">
        <v>79</v>
      </c>
      <c r="K33" s="61" t="s">
        <v>80</v>
      </c>
    </row>
    <row r="34" spans="5:11" ht="45" x14ac:dyDescent="0.25">
      <c r="E34" s="62" t="s">
        <v>72</v>
      </c>
      <c r="F34" s="57">
        <v>2</v>
      </c>
      <c r="G34" s="59" t="s">
        <v>78</v>
      </c>
      <c r="H34" s="59" t="s">
        <v>78</v>
      </c>
      <c r="I34" s="60" t="s">
        <v>79</v>
      </c>
      <c r="J34" s="61" t="s">
        <v>80</v>
      </c>
      <c r="K34" s="61" t="s">
        <v>80</v>
      </c>
    </row>
    <row r="35" spans="5:11" ht="45" x14ac:dyDescent="0.25">
      <c r="E35" s="58" t="s">
        <v>74</v>
      </c>
      <c r="F35" s="57">
        <v>3</v>
      </c>
      <c r="G35" s="59" t="s">
        <v>78</v>
      </c>
      <c r="H35" s="60" t="s">
        <v>79</v>
      </c>
      <c r="I35" s="61" t="s">
        <v>80</v>
      </c>
      <c r="J35" s="61" t="s">
        <v>80</v>
      </c>
      <c r="K35" s="63" t="s">
        <v>81</v>
      </c>
    </row>
    <row r="36" spans="5:11" ht="45" x14ac:dyDescent="0.25">
      <c r="E36" s="62" t="s">
        <v>73</v>
      </c>
      <c r="F36" s="57">
        <v>4</v>
      </c>
      <c r="G36" s="60" t="s">
        <v>79</v>
      </c>
      <c r="H36" s="61" t="s">
        <v>80</v>
      </c>
      <c r="I36" s="61" t="s">
        <v>80</v>
      </c>
      <c r="J36" s="63" t="s">
        <v>81</v>
      </c>
      <c r="K36" s="63" t="s">
        <v>81</v>
      </c>
    </row>
    <row r="37" spans="5:11" ht="45" x14ac:dyDescent="0.25">
      <c r="E37" s="58" t="s">
        <v>76</v>
      </c>
      <c r="F37" s="57">
        <v>5</v>
      </c>
      <c r="G37" s="61" t="s">
        <v>80</v>
      </c>
      <c r="H37" s="61" t="s">
        <v>80</v>
      </c>
      <c r="I37" s="63" t="s">
        <v>81</v>
      </c>
      <c r="J37" s="63" t="s">
        <v>81</v>
      </c>
      <c r="K37" s="63" t="s">
        <v>81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11</vt:i4>
      </vt:variant>
    </vt:vector>
  </HeadingPairs>
  <TitlesOfParts>
    <vt:vector size="13" baseType="lpstr">
      <vt:lpstr>matriz.riesgo compra</vt:lpstr>
      <vt:lpstr>clasificadores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  <vt:lpstr>'matriz.riesgo compra'!Títulos_a_imprimir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Juliana Segura Quiceno</cp:lastModifiedBy>
  <cp:lastPrinted>2020-05-25T02:43:36Z</cp:lastPrinted>
  <dcterms:created xsi:type="dcterms:W3CDTF">2013-10-02T04:47:29Z</dcterms:created>
  <dcterms:modified xsi:type="dcterms:W3CDTF">2024-01-24T13:00:05Z</dcterms:modified>
</cp:coreProperties>
</file>