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D:\SENA 2024\CEDAGRO\Contratación\Servicios personales\Instructores\Articulación con la media\"/>
    </mc:Choice>
  </mc:AlternateContent>
  <xr:revisionPtr revIDLastSave="0" documentId="13_ncr:1_{71F9988B-A311-4AB8-BE61-AD03D4D39217}" xr6:coauthVersionLast="45" xr6:coauthVersionMax="47" xr10:uidLastSave="{00000000-0000-0000-0000-000000000000}"/>
  <bookViews>
    <workbookView xWindow="-120" yWindow="-120" windowWidth="20730" windowHeight="11160" xr2:uid="{1B9423D9-A7E7-4528-8F80-6010AA45BF9F}"/>
  </bookViews>
  <sheets>
    <sheet name="Articulación con la media" sheetId="7" r:id="rId1"/>
  </sheets>
  <definedNames>
    <definedName name="_xlnm._FilterDatabase" localSheetId="0" hidden="1">'Articulación con la media'!$A$13:$S$42</definedName>
    <definedName name="_xlnm.Print_Area" localSheetId="0">'Articulación con la media'!$A$1:$S$41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23" i="7" l="1"/>
  <c r="M23" i="7"/>
  <c r="G42" i="7" l="1"/>
  <c r="O41" i="7"/>
  <c r="M41" i="7"/>
  <c r="O40" i="7"/>
  <c r="M40" i="7"/>
  <c r="O39" i="7"/>
  <c r="M39" i="7"/>
  <c r="O38" i="7"/>
  <c r="M38" i="7"/>
  <c r="O37" i="7"/>
  <c r="M37" i="7"/>
  <c r="O36" i="7"/>
  <c r="M36" i="7"/>
  <c r="O35" i="7"/>
  <c r="M35" i="7"/>
  <c r="O34" i="7"/>
  <c r="M34" i="7"/>
  <c r="O33" i="7"/>
  <c r="M33" i="7"/>
  <c r="O32" i="7"/>
  <c r="M32" i="7"/>
  <c r="O31" i="7"/>
  <c r="M31" i="7"/>
  <c r="O30" i="7"/>
  <c r="M30" i="7"/>
  <c r="O29" i="7"/>
  <c r="M29" i="7"/>
  <c r="O28" i="7"/>
  <c r="M28" i="7"/>
  <c r="O27" i="7"/>
  <c r="M27" i="7"/>
  <c r="O26" i="7"/>
  <c r="M26" i="7"/>
  <c r="O25" i="7"/>
  <c r="M25" i="7"/>
  <c r="O24" i="7"/>
  <c r="M24" i="7"/>
  <c r="O22" i="7"/>
  <c r="M22" i="7"/>
  <c r="O21" i="7"/>
  <c r="M21" i="7"/>
  <c r="O20" i="7"/>
  <c r="M20" i="7"/>
  <c r="O19" i="7"/>
  <c r="M19" i="7"/>
  <c r="O18" i="7"/>
  <c r="M18" i="7"/>
  <c r="O17" i="7"/>
  <c r="M17" i="7"/>
  <c r="O16" i="7"/>
  <c r="M16" i="7"/>
  <c r="M42" i="7" l="1"/>
  <c r="F12" i="7" s="1"/>
  <c r="F11" i="7" l="1"/>
</calcChain>
</file>

<file path=xl/sharedStrings.xml><?xml version="1.0" encoding="utf-8"?>
<sst xmlns="http://schemas.openxmlformats.org/spreadsheetml/2006/main" count="247" uniqueCount="89">
  <si>
    <t>Versión: 01</t>
  </si>
  <si>
    <t>Código: 
GFPI-F-139</t>
  </si>
  <si>
    <t>GESTIÓN DE FORMACIÓN PROFESIONAL INTEGRAL</t>
  </si>
  <si>
    <t>I PLAN DE CONTRATACIÓN DE INSTRUCTORES  -  APOYOS ADMINISTRATIVOS Y OTROS PERFILES RELACIONADOS CON LA FORMACIÓN PROFESIONAL</t>
  </si>
  <si>
    <t>PERIODO : AÑO 2024</t>
  </si>
  <si>
    <t>TOPE GLOBAL PROGRAMADO</t>
  </si>
  <si>
    <t>ELABORADO POR:  Coordinador De Formación Profesional</t>
  </si>
  <si>
    <t>SALDO</t>
  </si>
  <si>
    <t>Nombre:</t>
  </si>
  <si>
    <t>VICTOR CERA SARMIENTO</t>
  </si>
  <si>
    <t xml:space="preserve">% UTILIZADO: </t>
  </si>
  <si>
    <t>E-MAIL:</t>
  </si>
  <si>
    <t>vcera@sena.edu.co</t>
  </si>
  <si>
    <t>LUGAR</t>
  </si>
  <si>
    <t>NIVEL</t>
  </si>
  <si>
    <t>NOMBRE DEL PROGRAMA
(TE-TP-TGO)</t>
  </si>
  <si>
    <t>COMPETENCIAS</t>
  </si>
  <si>
    <t>PERFIL PROFESIONAL</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</si>
  <si>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</si>
  <si>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</si>
  <si>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</si>
  <si>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</si>
  <si>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</si>
  <si>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</si>
  <si>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</si>
  <si>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</si>
  <si>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</si>
  <si>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</si>
  <si>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</si>
  <si>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</si>
  <si>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</si>
  <si>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</si>
  <si>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</si>
  <si>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Nivel profesional</t>
  </si>
  <si>
    <t xml:space="preserve">Supervisor </t>
  </si>
  <si>
    <t xml:space="preserve">SABANALARGA </t>
  </si>
  <si>
    <t>TÉCNICO</t>
  </si>
  <si>
    <t>PROFESIONAL</t>
  </si>
  <si>
    <t>Prospectar clientes de acuerdo con los segmentos objetivo y estrategia de ventas</t>
  </si>
  <si>
    <t>TECNÓLOGO</t>
  </si>
  <si>
    <t>ELABORACION DE OBJETOS ARTESANALES CON SEMILLAS Y MADERABLES</t>
  </si>
  <si>
    <t>"Requisitos académicos: alternativa 2 título de técnico profesional en el núcleo básico de conocimientodiseño. Ver anexos(n. B. C. ), (titulos sena) alternativa 3 título de tecnólogo en el núcleo básico de conocimiento deartes plásticas, visuales y afines; o administración; o diseño. Ver anexos(n. B. C. ), (titulos sena). Alternativa 4 título profesional universitario el núcleo básico de conocimiento deartes plásticas, visuales y afines; o diseño; o ingeniería industrial y afines. (ver anexo n. B. C). Tarjeta profesional en los casos exigidos por la ley experiencia laboral: alternativa 2 treinta y seis (36) meses de experiencia relacionada distribuida asíveinticuatro (24) meses de experiencia relacionada con el ejercicio de artesanías maderables y no maderables y doce (12) meses en docencia o instrucción certificada por entidad legalmente reconocidaalternativa 3 treinta (30) meses de experiencia relacionada distribuida asídieciocho (18) meses de experiencia relacionada con el ejercicio de artesanías maderables y no maderables y doce (12) meses en docenciaalternativa 4 veinticuatro (24) meses de experiencia relacionada distribuida asídoce (12) meses de experiencia relacionada con el ejercicio de artesanías maderables y no maderables y doce (12) meses en docencia"</t>
  </si>
  <si>
    <t>OPERACION TURISTICA LOCAL</t>
  </si>
  <si>
    <t>Diseñar paquetes turísticos de acuerdo componentes técnicos y estándares de servicio</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</si>
  <si>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</si>
  <si>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GESTIONAR EL MANEJO DE RESIDUOS SÓLIDOS SEGÚN ESPECIFICACIONES TÉCNICAS Y NORMATIVA</t>
  </si>
  <si>
    <t>PROCESAMIENTO DE FRUTAS Y HORTALIZAS</t>
  </si>
  <si>
    <t>"Requisitos académicos: ¿el programa requiere de un equipo de instructores técnicos, conformado por: ¿ingeniero de alimentos y/o ingeniero agroindustrial y/o tecnólogo en procesamiento de alimentos y/o técnico en procesamiento de frutas y hortalizas y/o profesional en mercadeo y/o profesionales y/o tecnólogos y/o técnicos en áreas relacionadas experiencia laboral: ¿mínimo 24 meses de vinculación laboral con el área de su profesión (un tiempo genérico para todos los perfiles requeridos) y 36 meses para el técnico especialista o experto procesamiento de frutas y hortalizas"</t>
  </si>
  <si>
    <t>JACQUELINE ROJAS SOLANO</t>
  </si>
  <si>
    <t>DIRECTORA REGIONAL CON FUNCIONES DELEGADAS DE SUBDIRECCION DEL CENTRO PARA EL DESARROLLO AGROECÓLOGICO AGROINDUSTRIAL</t>
  </si>
  <si>
    <t>POBLACIONES ESPECIALES</t>
  </si>
  <si>
    <t>CONSERVACION DE RECURSOS NATURALES</t>
  </si>
  <si>
    <t>DESARROLLAR ESTRATEGIAS PARA EL MANEJO Y CONSERVACIÓN DE LA FLORA SILVESTRE, DE ACUERDO CON LOS PROCEDIMIENTOS ESTABLECIDOS Y LA NORMATIVIDAD VIGENTE</t>
  </si>
  <si>
    <t>Requisitos académicos: profesional en ciencias naturalesingeniero agrónomo, ingeniero agrícola, ingeniero forestal, biólogo, ecólogo, ingeniero agroecólogo, ingeniero en agroecología, ingeniero químico, y/o profesionales y/o tecnólogos en áreas afines. Experiencia laboral: demostrar experiencia laboral de 2 años en actividades relacionadas con la competencia, experiencia y/o formación docente mínima de 12 meses</t>
  </si>
  <si>
    <t>Prestar los servicios personales para el desarrollo de la formación profesional integral, en el área de CONSERVACIÓN DE RECURSOS NATURALES de los programas de ARTICULACIÓN CON LA MEDIA, mediante estrategias que aporten en el diseño y desarrollo curricular en el Centro Para El Desarrollo Agroecológico y Agroindustrial</t>
  </si>
  <si>
    <t>ARMAR PRODUCTO DE MADERA DE ACUERDO CON PROCEDIMIENTOS TÉCNICOS Y NORMATIVA</t>
  </si>
  <si>
    <t>Prestar los servicios personales para el desarrollo de la formación profesional integral, en el área de ARTESANÍAS de los programas de ARTICULACIÓN CON LA MEDIA, mediante estrategias que aporten en el diseño y desarrollo curricular en el Centro Para El Desarrollo Agroecológico y Agroindustrial</t>
  </si>
  <si>
    <t>EMPRENDIMIENTO Y FOMENTO EMPRESARIAL</t>
  </si>
  <si>
    <t>"Requisitos academicos: ALTERNATIVA 1.   TÍTULO DE TECNÓLOGO EN EL NÚCLEO BÁSICO DE CONOCIMIENTO DE: ADMINISTRACIÓN; O AGRONOMÍA; O ECONOMÍA; O INGENIERÍA INDUSTRIAL Y AFINES; O PUBLICIDAD Y AFINES; O CONTADURÍA PÚBLICA; U OTRAS INGENIERÍAS; O INGENIERÍA ADMINISTRATIVA Y AFINES; O DISEÑO; O NBC SIN CLASIFICAR. VER ANEXOS: (N.B.C.), (TITULOS SENA).   PARA INSTRUCTORES VIRTUALES (ADICIONAL): ACREDITAR CAPACITACIÓN RELACIONADA CON TUTORÍA VIRTUAL NO INFERIOR A 40 HORAS.ALTERNATIVA 2. TÍTULO PROFESIONAL UNIVERSITARIO EN EL NÚCLEO BÁSICO DE CONOCIMIENTO DE: ADMINISTRACIÓN; O ECONOMÍA; O INGENIERÍA INDUSTRIAL Y AFINES; O PUBLICIDAD Y AFINES; O CONTADURÍA PÚBLICA; O INGENIERÍA ADMINISTRATIVA Y AFINES; O MATEMÁTICAS, ESTADÍSTICA Y AFINES; O PSICOLOGÍA; O EDUCACIÓN; O NBC SIN CLASIFICAR. (VER ANEXO NBC).  PARA INSTRUCTORES VIRTUALES (ADICIONAL): ACREDITAR CAPACITACIÓN RELACIONADA CON TUTORÍA VIRTUAL NO INFERIOR A 40 HORAS. Experiencia Laboral;ALTERNATIVA 1. DOCE (12) MESES EN DOCENCIA.  SEIS (6) MESES COMO TUTOR VIRTUAL. CUMPLIMIENTO DE LO ESTABLECIDO EN LA GUÍA DE ORIENTACIÓN FORMACIÓN AMBIENTES VIRTUALES DE APRENDIZAJE.DIECIOCHO (18) MESES DE EXPERIENCIA RELACIONADA CON EL EJERCICIO DE LA GESTIÓN DE MERCADOS.ALTERNATIVA 2. DOCE (12) MESES EN DOCENCIA. SEIS (6) MESES COMO TUTOR VIRTUAL. CUMPLIMIENTO DE LO ESTABLECIDO EN LA GUÍA DE ORIENTACIÓN FORMACIÓN AMBIENTES VIRTUALES DE APRENDIZAJE.DOCE (12) MESES DE EXPERIENCIA RELACIONADA CON EL EJERCICIO DE LA GESTIÓN DE MERCADOS."</t>
  </si>
  <si>
    <t>Prestar los servicios personales para el desarrollo de la formación profesional integral, en el área de EMPRENDIMIENTO de los programas de ARTICULACIÓN CON LA MEDIA, mediante estrategias que aporten en el diseño y desarrollo curricular en el Centro Para El Desarrollo Agroecológico y Agroindustrial</t>
  </si>
  <si>
    <t>MONITOREO AMBIENTAL</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</si>
  <si>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 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</si>
  <si>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Prestar los servicios personales para el desarrollo de la formación profesional integral, en la competencia de GESTIONAR EL MANEJO DE RESIDUOS SÓLIDOS de los programas de ARTICULACIÓN CON LA MEDIA, mediante estrategias que aporten en el diseño y desarrollo curricular en el Centro Para El Desarrollo Agroecológico y Agroindustrial</t>
  </si>
  <si>
    <t>APLICAR PRÁCTICAS  DE PROTECCIÓN AMBIENTAL, SEGURIDAD Y SALUD EN EL TRABAJO DE ACUERDO CON LAS POLÍTICAS ORGANIZACIONALES  Y LA NORMATIVIDAD VIGENTE.</t>
  </si>
  <si>
    <t>"Requisitos académicos: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Profesional en salud ocupacional, en seguridad y salud en el trabajo, en administración de riesgo y seguridad y salud en el trabajo, administración de la seguridad y salud ocupacional o ingeniero en seguridad y salud en el trabajo.  Título profesional universitario en núcleos básicos de conocimiento de biología, microbiología y afines; o ingeniería sanitaria y afines; o educación; o ingeniería industrial y afines. Tecnólogo en control ambiental con formación demostrada en seguridad y salud en el trabajo. Tecnólogo en salud ocupacional o seguridad y salud en el trabajo con formación en gestión ambiental.   Tecnólogo en gestión de la seguridad y salud en el trabajo, gestión de calidad, seguridad en el trabajo y ambiente, gestión ambiental o en gestión integrada de la calidad, medio ambiente, seguridad y salud ocupacional.  título de tecnólogo en el núcleo básico de conocimiento de salud pública; o ingeniería civil y afines; ver anexos(n. B. C. ), (titulos sena) con licencia en salud ocupacional,  Título profesional universitario en el núcleo básico de conocimiento de salud pública; o ingeniería química y afines; o ingeniería de minas, metalurgia y afines; o medicina; o terapias; o enfermería; o sociología, trabajo social y afines; o administración (ver anexo n. B. C) con licencia en salud ocupacional. Licenciado en educación física profesional en ciencias del deporte. Tecnólogo en actividad física o entrenamiento deportivo con especialización tecnológica relacionada con el área de conocimiento. Experiencia laboral: mínimo 12 meses de experiencia laboral en el área objeto del desempeño. Tecnólogo en salud ocupacional, tecnólogo en gestión integrada de la calidad, medio ambiente, seguridad y salud ocupacional, tecnólogo en control integrado de la calidad, medio ambiente, seguridad y salud ocupacional, tecnólogo en gestión en salud ocupacional, o tecnólogo en gestión de salud ocupacional, seguridad y medio ambiente.  Profesional en salud ocupacional o administración de la seguridad y salud ocupacional, profesional en cualquier área del conocimiento con posgrado en seguridad y salud en el trabajo, en higiene y salud ocupacional, gerencia en salud ocupacional, en salud ocupacional e higiene del trabajo, en administración de salud ocupacional, en salud ocupacional y ambiental, salud ocupacional y riesgos laborales, en salud ocupacional, gerencia y control de riesgos, en hseq sistemas integrados de seguridad y salud ocupacional ambiental y calidad, en higiene, seguridad y salud en el trabajo, en sistemas integrados de gestión, seguridad y salud en el trabajo o en gestión integrada de la seguridad y salud en el trabajo, calidad y medio ambiente.  Experiencia laboral: veinticuatro (24) meses de los cuales dieciocho (18) meses estarán relacionados con el ejercicio de la profesión u oficio objeto de la formación profesional y seis (6) meses en labores de docencia.   Certificar cursos de formación en pedagogía de mínimo 40 horas o presentar certificación de competencia laboral vigente en orientación de procesos formativos presenciales"</t>
  </si>
  <si>
    <t>Prestar los servicios personales para el desarrollo de la formación profesional integral, en la competencia de  APLICAR PRÁCTICAS DE PROTECCIÓN AMBIENTAL, de los programas de ARTICULACIÓN CON LA MEDIA, mediante estrategias que aporten en el diseño y desarrollo curricular en el Centro Para El Desarrollo Agroecológico y Agroindustrial</t>
  </si>
  <si>
    <t>Prestar los servicios personales para el desarrollo de la formación profesional integral, en el área de OPERACIÓN TURÍSTICA de los programas de ARTICULACIÓN CON LA MEDIA, mediante estrategias que aporten en el diseño y desarrollo curricular en el Centro Para El Desarrollo Agroecológico y Agroindustrial</t>
  </si>
  <si>
    <t>OPERACIONES COMERCIALES EN RETAIL</t>
  </si>
  <si>
    <t>Surtir productos según plan y técnicas de merchandising</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</si>
  <si>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mercadeo y ventas y doce (12) meses en docenciaalternativa 2veinticuatro (24) meses de experiencia relacionada distribuida asídoce (12) meses de experiencia relacionada con el ejercicio de mercadeo y ventas y doce (12) meses en docencia"</t>
  </si>
  <si>
    <t>Prestar los servicios personales para el desarrollo de la formación profesional integral, en el área de OPERACIONES COMERCIALES EN RETAIL, de los programas de ARTICULACIÓN CON LA MEDIA, mediante estrategias que aporten en el diseño y desarrollo curricular en el Centro Para El Desarrollo Agroecológico y Agroindustrial</t>
  </si>
  <si>
    <t>APLICAR PROCESOS DE HIGIENIZACIÓN PARA EL PROCESAMIENTO DE ALIMENTOS SEGÚN PROGRAMA ESTABLECIDO Y NORMATIVIDAD VIGENTE</t>
  </si>
  <si>
    <t>Prestar los servicios personales para el desarrollo de la formación profesional integral, en el área de PROCESAMIENTO DE FRUTAS Y HORTALIZAS de los programas de ARTICULACIÓN CON LA MEDIA, mediante estrategias que aporten en el diseño y desarrollo curricular en el Centro Para El Desarrollo Agroecológico y Agroindustrial</t>
  </si>
  <si>
    <t>PRODUCCION ACUICOLA.</t>
  </si>
  <si>
    <t>MANEJAR LOS CULTIVOS CON EL FIN DE OFRECER CONDICIONES ADECUADAS PARA SU DESARROLLO.</t>
  </si>
  <si>
    <t>"Requisitos académicos: ¿ingeniero pesquero, biólogos, biólogo marino, médico veterinario zootecnista, zootecnista, o tecnólogo acuícola. Experiencia laboral: ¿mínimo 24 meses de vinculación laboral con el área de su profesión especialista o experto en acuicultura"</t>
  </si>
  <si>
    <t>Prestar los servicios personales para el desarrollo de la formación profesional integral, en el área de PRODUCCIÓN ACUICOLA de los programas de ARTICULACIÓN CON LA MEDIA, mediante estrategias que aporten en el diseño y desarrollo curricular en el Centro Para El Desarrollo Agroecológico y Agroindustrial</t>
  </si>
  <si>
    <t>PRODUCCION AGROPECUARIA</t>
  </si>
  <si>
    <t>MANTENER EL CULTIVO SEGÚN RECOMENDACIONES AGRONÓMICAS.</t>
  </si>
  <si>
    <t>"Requisitos académicos: ¿el programa requiere de un equipo de instructores técnicos, conformado por: profesionales en programas de formación relacionados con los procesos de gestión agropecuaria, tales comoadministradores de empresas y ciencias afines y/o ingenieros agrónomos y/o ingenieros agrícolas y/o ingenieros ambientales y /o tecnólogos en producción agrícola y/o riego drenaje y manejo de suelos y /o técnicos en producción agropecuaria o áreas afines con el sector. Experiencia laboral: ¿mínimo 24 meses de vinculación laboral con el área de su profesión"</t>
  </si>
  <si>
    <t>Prestar los servicios personales para el desarrollo de la formación profesional integral, en el área de PRODUCCIÓN AGROPECUARIA, de los programas de ARTICULACIÓN CON LA MEDIA, mediante estrategias que aporten en el diseño y desarrollo curricular en el Centro Para El Desarrollo Agroecológico y Agroindustrial</t>
  </si>
  <si>
    <t>PRODUCCION ANIMAL</t>
  </si>
  <si>
    <t>Aplicar plan sanitario según especie animal y legislación vigente</t>
  </si>
  <si>
    <t>Requisitos académicos: título profesional en disciplina académica del núcleo básico de conocimiento enmedicina veterinaria y/o zootecnia. Unicamente mvz o medico veterinario, por normativa experiencia laboral: veinticuatro (24) meses de experienciade los cuales doce (12) meses estarán relacionados con el ejercicio de la profesión u oficio objeto de la formación profesional y doce (12) meses en labores de docencia</t>
  </si>
  <si>
    <t>Prestar los servicios personales para el desarrollo de la formación profesional integral, en el área de PRODUCCIÓN ANIMAL, de los programas de ARTICULACIÓN CON LA MEDIA, mediante estrategias que aporten en el diseño y desarrollo curricular en el Centro Para El Desarrollo Agroecológico y Agroindustrial</t>
  </si>
  <si>
    <t>PROGRAMACION DE SOFTWARE .</t>
  </si>
  <si>
    <t>DESARROLLAR LA SOLUCIÓN DE SOFTWARE DE ACUERDO CON EL DISEÑO Y METODOLOGÍAS DE DESARROLLO</t>
  </si>
  <si>
    <t>"Requisitos académicos: tecnólogo o profesional en sistemas y afines, con conocimientos en: ¿sistemas de gestión de bases de datos relacionales y no relacionales ¿plataformas de desarrollo web (. Net, java, php, python y javascript) ¿paradigma de programación orientado a objetos ¿conocimiento aplicado al ciclo de vida del software ¿conocimiento de modelos y disciplinas de calidad de software ¿conocimiento de metodologías tradicionales y ágiles aplicadas en el desarrollo de software ¿pruebas de software ¿frameworks de desarrollo web. Preferiblemente con certificaciones internacionales en tecnologías aplicadas al desarrollo de software. Experiencia laboral: veinticuatro (24) meses de experienciade los cuales dieciocho (18) meses estarán relacionados con el ejercicio de la profesión u oficio objeto de la formación profesional y seis (6) meses en labores de docencia"</t>
  </si>
  <si>
    <t>Prestar los servicios personales para el desarrollo de la formación profesional integral, en el área de PROGRAMACIÓN DE SOFTWARE, de los programas de ARTICULACIÓN CON LA MEDIA, mediante estrategias que aporten en el diseño y desarrollo curricular en el Centro Para El Desarrollo Agroecológico y Agroindustrial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</si>
</sst>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 #,##0_-;_-* &quot;-&quot;??_-;_-@_-"/>
    <numFmt numFmtId="165" formatCode="_(* #,##0.00_);_(* \(#,##0.00\);_(* &quot;-&quot;??_);_(@_)"/>
    <numFmt numFmtId="166" formatCode="_(* #,##0_);_(* \(#,##0\);_(* &quot;-&quot;??_);_(@_)"/>
    <numFmt numFmtId="167" formatCode="_-&quot;$&quot;\ * #,##0_-;\-&quot;$&quot;\ * #,##0_-;_-&quot;$&quot;\ * &quot;-&quot;??_-;_-@_-"/>
  </numFmts>
  <fonts count="12" x14ac:knownFonts="1">
    <font>
      <sz val="11"/>
      <color theme="1"/>
      <name val="Calibri"/>
      <family val="2"/>
      <scheme val="minor"/>
    </font>
    <font>
      <sz val="11"/>
      <color theme="1"/>
      <name val="Calibri"/>
      <family val="2"/>
      <scheme val="minor"/>
    </font>
    <font>
      <u/>
      <sz val="11"/>
      <color theme="10"/>
      <name val="Calibri"/>
      <family val="2"/>
      <scheme val="minor"/>
    </font>
    <font>
      <sz val="14"/>
      <color theme="1"/>
      <name val="Calibri"/>
      <family val="2"/>
    </font>
    <font>
      <sz val="14"/>
      <name val="Calibri"/>
      <family val="2"/>
    </font>
    <font>
      <b/>
      <sz val="14"/>
      <color theme="1"/>
      <name val="Calibri"/>
      <family val="2"/>
    </font>
    <font>
      <sz val="10"/>
      <name val="Arial"/>
      <family val="2"/>
    </font>
    <font>
      <b/>
      <sz val="14"/>
      <name val="Calibri"/>
      <family val="2"/>
    </font>
    <font>
      <b/>
      <sz val="14"/>
      <color indexed="8"/>
      <name val="Calibri"/>
      <family val="2"/>
    </font>
    <font>
      <b/>
      <sz val="14"/>
      <color rgb="FFFF0000"/>
      <name val="Calibri"/>
      <family val="2"/>
    </font>
    <font>
      <sz val="11"/>
      <name val="Calibri"/>
      <family val="2"/>
    </font>
    <font>
      <sz val="14"/>
      <color theme="1"/>
      <name val="Arial"/>
      <family val="2"/>
    </font>
  </fonts>
  <fills count="5">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9" tint="0.39997558519241921"/>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7">
    <xf numFmtId="0" fontId="0" fillId="0" borderId="0"/>
    <xf numFmtId="0" fontId="6" fillId="0" borderId="0"/>
    <xf numFmtId="43" fontId="1" fillId="0" borderId="0" applyFont="0" applyFill="0" applyBorder="0" applyAlignment="0" applyProtection="0"/>
    <xf numFmtId="165" fontId="6"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115">
    <xf numFmtId="0" fontId="0" fillId="0" borderId="0" xfId="0"/>
    <xf numFmtId="0" fontId="3" fillId="2" borderId="4" xfId="0" applyFont="1" applyFill="1" applyBorder="1" applyAlignment="1">
      <alignment horizontal="left" vertical="center" wrapText="1"/>
    </xf>
    <xf numFmtId="0" fontId="3" fillId="2" borderId="0" xfId="0" applyFont="1" applyFill="1" applyAlignment="1">
      <alignment vertical="center" wrapText="1"/>
    </xf>
    <xf numFmtId="0" fontId="4" fillId="2" borderId="8" xfId="0" applyFont="1" applyFill="1" applyBorder="1" applyAlignment="1">
      <alignment horizontal="left" vertical="center" wrapText="1"/>
    </xf>
    <xf numFmtId="0" fontId="3" fillId="2" borderId="0" xfId="0" applyFont="1" applyFill="1" applyAlignment="1">
      <alignment horizontal="right" vertical="center" wrapText="1"/>
    </xf>
    <xf numFmtId="0" fontId="3" fillId="2" borderId="0" xfId="0" applyFont="1" applyFill="1" applyAlignment="1">
      <alignment horizontal="left" vertical="center" wrapText="1"/>
    </xf>
    <xf numFmtId="0" fontId="3" fillId="2" borderId="0" xfId="0" applyFont="1" applyFill="1" applyAlignment="1">
      <alignment horizontal="center" vertical="center" wrapText="1"/>
    </xf>
    <xf numFmtId="0" fontId="3" fillId="2" borderId="0" xfId="0" applyFont="1" applyFill="1" applyAlignment="1">
      <alignment horizontal="center" wrapText="1"/>
    </xf>
    <xf numFmtId="0" fontId="7" fillId="2" borderId="4" xfId="1" applyFont="1" applyFill="1" applyBorder="1" applyAlignment="1">
      <alignment horizontal="right" vertical="center" wrapText="1"/>
    </xf>
    <xf numFmtId="0" fontId="7" fillId="2" borderId="0" xfId="1" applyFont="1" applyFill="1" applyAlignment="1">
      <alignment horizontal="left" vertical="center" wrapText="1"/>
    </xf>
    <xf numFmtId="0" fontId="7" fillId="2" borderId="4" xfId="1" applyFont="1" applyFill="1" applyBorder="1" applyAlignment="1">
      <alignment horizontal="left" vertical="center" wrapText="1"/>
    </xf>
    <xf numFmtId="164" fontId="7" fillId="2" borderId="4" xfId="2" applyNumberFormat="1" applyFont="1" applyFill="1" applyBorder="1" applyAlignment="1">
      <alignment vertical="center" wrapText="1"/>
    </xf>
    <xf numFmtId="0" fontId="4" fillId="2" borderId="4" xfId="1" applyFont="1" applyFill="1" applyBorder="1" applyAlignment="1">
      <alignment horizontal="center" vertical="center" wrapText="1"/>
    </xf>
    <xf numFmtId="166" fontId="7" fillId="2" borderId="4" xfId="3" applyNumberFormat="1" applyFont="1" applyFill="1" applyBorder="1" applyAlignment="1">
      <alignment horizontal="center" vertical="center" wrapText="1"/>
    </xf>
    <xf numFmtId="166" fontId="7" fillId="2" borderId="4" xfId="3" applyNumberFormat="1" applyFont="1" applyFill="1" applyBorder="1" applyAlignment="1">
      <alignment horizontal="center" wrapText="1"/>
    </xf>
    <xf numFmtId="166" fontId="7" fillId="2" borderId="11" xfId="3" applyNumberFormat="1" applyFont="1" applyFill="1" applyBorder="1" applyAlignment="1">
      <alignment horizontal="right" vertical="center" wrapText="1"/>
    </xf>
    <xf numFmtId="166" fontId="7" fillId="2" borderId="0" xfId="3" applyNumberFormat="1" applyFont="1" applyFill="1" applyBorder="1" applyAlignment="1">
      <alignment horizontal="center" vertical="center" wrapText="1"/>
    </xf>
    <xf numFmtId="0" fontId="4" fillId="2" borderId="4" xfId="1" applyFont="1" applyFill="1" applyBorder="1" applyAlignment="1">
      <alignment horizontal="left" vertical="center" wrapText="1"/>
    </xf>
    <xf numFmtId="164" fontId="4" fillId="2" borderId="4" xfId="1" applyNumberFormat="1" applyFont="1" applyFill="1" applyBorder="1" applyAlignment="1">
      <alignment vertical="center" wrapText="1"/>
    </xf>
    <xf numFmtId="3" fontId="7" fillId="2" borderId="4" xfId="1" applyNumberFormat="1" applyFont="1" applyFill="1" applyBorder="1" applyAlignment="1">
      <alignment horizontal="center" vertical="center" wrapText="1"/>
    </xf>
    <xf numFmtId="166" fontId="7" fillId="2" borderId="8" xfId="3" applyNumberFormat="1" applyFont="1" applyFill="1" applyBorder="1" applyAlignment="1">
      <alignment horizontal="center" vertical="center" wrapText="1"/>
    </xf>
    <xf numFmtId="164" fontId="9" fillId="2" borderId="4" xfId="1" applyNumberFormat="1" applyFont="1" applyFill="1" applyBorder="1" applyAlignment="1">
      <alignment vertical="center" wrapText="1"/>
    </xf>
    <xf numFmtId="166" fontId="7" fillId="2" borderId="4" xfId="3" applyNumberFormat="1" applyFont="1" applyFill="1" applyBorder="1" applyAlignment="1">
      <alignment horizontal="right" vertical="center" wrapText="1"/>
    </xf>
    <xf numFmtId="166" fontId="7" fillId="2" borderId="8" xfId="3" applyNumberFormat="1" applyFont="1" applyFill="1" applyBorder="1" applyAlignment="1">
      <alignment vertical="center" wrapText="1"/>
    </xf>
    <xf numFmtId="166" fontId="7" fillId="2" borderId="9" xfId="3" applyNumberFormat="1" applyFont="1" applyFill="1" applyBorder="1" applyAlignment="1">
      <alignment vertical="center" wrapText="1"/>
    </xf>
    <xf numFmtId="10" fontId="7" fillId="2" borderId="4" xfId="4" applyNumberFormat="1" applyFont="1" applyFill="1" applyBorder="1" applyAlignment="1">
      <alignment vertical="center" wrapText="1"/>
    </xf>
    <xf numFmtId="9" fontId="7" fillId="2" borderId="4" xfId="1" applyNumberFormat="1" applyFont="1" applyFill="1" applyBorder="1" applyAlignment="1">
      <alignment horizontal="center" vertical="center" wrapText="1"/>
    </xf>
    <xf numFmtId="166" fontId="2" fillId="2" borderId="4" xfId="5" applyNumberFormat="1" applyFill="1" applyBorder="1" applyAlignment="1">
      <alignment horizontal="right" vertical="center" wrapText="1"/>
    </xf>
    <xf numFmtId="166" fontId="7" fillId="2" borderId="4" xfId="3"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3" fontId="7" fillId="3" borderId="8" xfId="1" applyNumberFormat="1" applyFont="1" applyFill="1" applyBorder="1" applyAlignment="1">
      <alignment horizontal="center" vertical="center" wrapText="1"/>
    </xf>
    <xf numFmtId="0" fontId="3" fillId="3" borderId="4" xfId="0" applyFont="1" applyFill="1" applyBorder="1" applyAlignment="1">
      <alignment vertical="center" wrapText="1"/>
    </xf>
    <xf numFmtId="3" fontId="7" fillId="3" borderId="4" xfId="1" applyNumberFormat="1" applyFont="1" applyFill="1" applyBorder="1" applyAlignment="1">
      <alignment horizontal="center" vertical="center" wrapText="1"/>
    </xf>
    <xf numFmtId="0" fontId="3" fillId="0" borderId="0" xfId="0" applyFont="1" applyAlignment="1">
      <alignment vertical="center" wrapText="1"/>
    </xf>
    <xf numFmtId="0" fontId="4" fillId="4" borderId="4" xfId="1" applyFont="1" applyFill="1" applyBorder="1" applyAlignment="1">
      <alignment horizontal="center" vertical="center" wrapText="1"/>
    </xf>
    <xf numFmtId="0" fontId="4" fillId="4" borderId="4" xfId="1" applyFont="1" applyFill="1" applyBorder="1" applyAlignment="1">
      <alignment horizontal="center" wrapText="1"/>
    </xf>
    <xf numFmtId="3" fontId="4" fillId="4" borderId="4" xfId="1" applyNumberFormat="1" applyFont="1" applyFill="1" applyBorder="1" applyAlignment="1">
      <alignment horizontal="center" vertical="center" wrapText="1"/>
    </xf>
    <xf numFmtId="0" fontId="3" fillId="4" borderId="4" xfId="0" applyFont="1" applyFill="1" applyBorder="1" applyAlignment="1">
      <alignment horizontal="left" vertical="center" wrapText="1"/>
    </xf>
    <xf numFmtId="0" fontId="3" fillId="4" borderId="4" xfId="0" applyFont="1" applyFill="1" applyBorder="1" applyAlignment="1">
      <alignment vertical="center"/>
    </xf>
    <xf numFmtId="0" fontId="3" fillId="4" borderId="4" xfId="0" applyFont="1" applyFill="1" applyBorder="1" applyAlignment="1">
      <alignment vertical="center" wrapText="1"/>
    </xf>
    <xf numFmtId="0" fontId="5" fillId="4" borderId="0" xfId="0" applyFont="1" applyFill="1" applyAlignment="1">
      <alignment horizontal="center" vertical="center" wrapText="1"/>
    </xf>
    <xf numFmtId="0" fontId="3" fillId="4" borderId="0" xfId="0" applyFont="1" applyFill="1" applyAlignment="1">
      <alignment vertical="center" wrapText="1"/>
    </xf>
    <xf numFmtId="0" fontId="5" fillId="4" borderId="0" xfId="0" applyFont="1" applyFill="1" applyAlignment="1">
      <alignment horizontal="center" vertical="center"/>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10" fillId="0" borderId="4" xfId="6"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14" fontId="4" fillId="0" borderId="4" xfId="0" applyNumberFormat="1" applyFont="1" applyBorder="1" applyAlignment="1">
      <alignment vertical="center" wrapText="1"/>
    </xf>
    <xf numFmtId="0" fontId="11" fillId="0" borderId="4" xfId="0" applyFont="1" applyBorder="1" applyAlignment="1">
      <alignment horizontal="left" vertical="center"/>
    </xf>
    <xf numFmtId="0" fontId="11" fillId="0" borderId="4" xfId="0" applyFont="1" applyBorder="1" applyAlignment="1">
      <alignment vertical="center" wrapText="1"/>
    </xf>
    <xf numFmtId="0" fontId="3" fillId="0" borderId="0" xfId="0" applyFont="1" applyAlignment="1">
      <alignment horizontal="left" vertical="center"/>
    </xf>
    <xf numFmtId="0" fontId="3" fillId="0" borderId="0" xfId="0" applyFont="1" applyAlignment="1">
      <alignment horizontal="center" vertical="center" wrapText="1"/>
    </xf>
    <xf numFmtId="167" fontId="0" fillId="0" borderId="4" xfId="6" applyNumberFormat="1" applyFont="1" applyBorder="1" applyAlignment="1">
      <alignment horizontal="center" vertical="center"/>
    </xf>
    <xf numFmtId="0" fontId="5" fillId="2" borderId="14" xfId="0" applyFont="1" applyFill="1" applyBorder="1" applyAlignment="1">
      <alignment horizontal="center" vertical="center" wrapText="1"/>
    </xf>
    <xf numFmtId="3" fontId="4" fillId="2" borderId="14" xfId="1" applyNumberFormat="1" applyFont="1" applyFill="1" applyBorder="1" applyAlignment="1">
      <alignment horizontal="right" vertical="center" wrapText="1"/>
    </xf>
    <xf numFmtId="0" fontId="5" fillId="2" borderId="0" xfId="0" applyFont="1" applyFill="1" applyAlignment="1">
      <alignment horizontal="center" vertical="center"/>
    </xf>
    <xf numFmtId="0" fontId="5" fillId="2" borderId="0" xfId="0" applyFont="1" applyFill="1" applyAlignment="1">
      <alignment vertical="center"/>
    </xf>
    <xf numFmtId="164" fontId="5" fillId="2" borderId="0" xfId="2" applyNumberFormat="1" applyFont="1" applyFill="1" applyAlignment="1">
      <alignment horizontal="center" vertical="center"/>
    </xf>
    <xf numFmtId="44" fontId="3" fillId="2" borderId="0" xfId="6" applyFont="1" applyFill="1" applyAlignment="1">
      <alignment vertical="center" wrapText="1"/>
    </xf>
    <xf numFmtId="44" fontId="7" fillId="2" borderId="0" xfId="6" applyFont="1" applyFill="1" applyAlignment="1">
      <alignment horizontal="left" vertical="center" wrapText="1"/>
    </xf>
    <xf numFmtId="44" fontId="7" fillId="2" borderId="0" xfId="6" applyFont="1" applyFill="1" applyBorder="1" applyAlignment="1">
      <alignment horizontal="center" vertical="center" wrapText="1"/>
    </xf>
    <xf numFmtId="44" fontId="7" fillId="2" borderId="9" xfId="6" applyFont="1" applyFill="1" applyBorder="1" applyAlignment="1">
      <alignment vertical="center" wrapText="1"/>
    </xf>
    <xf numFmtId="44" fontId="7" fillId="2" borderId="4" xfId="6" applyFont="1" applyFill="1" applyBorder="1" applyAlignment="1">
      <alignment horizontal="left" vertical="center" wrapText="1"/>
    </xf>
    <xf numFmtId="0" fontId="10" fillId="0" borderId="4" xfId="6" applyNumberFormat="1" applyFont="1" applyBorder="1" applyAlignment="1">
      <alignment horizontal="center" vertical="center" wrapText="1"/>
    </xf>
    <xf numFmtId="44" fontId="5" fillId="2" borderId="14" xfId="6" applyFont="1" applyFill="1" applyBorder="1" applyAlignment="1">
      <alignment vertical="center" wrapText="1"/>
    </xf>
    <xf numFmtId="44" fontId="5" fillId="2" borderId="0" xfId="6" applyFont="1" applyFill="1" applyAlignment="1">
      <alignment horizontal="center" vertical="center"/>
    </xf>
    <xf numFmtId="167" fontId="3" fillId="0" borderId="4" xfId="0" applyNumberFormat="1" applyFont="1" applyBorder="1" applyAlignment="1">
      <alignment vertical="center" wrapText="1"/>
    </xf>
    <xf numFmtId="3" fontId="7" fillId="3" borderId="11" xfId="1" applyNumberFormat="1" applyFont="1" applyFill="1" applyBorder="1" applyAlignment="1">
      <alignment horizontal="center" vertical="center" wrapText="1"/>
    </xf>
    <xf numFmtId="3" fontId="7" fillId="3" borderId="13" xfId="1" applyNumberFormat="1" applyFont="1" applyFill="1" applyBorder="1" applyAlignment="1">
      <alignment horizontal="center" vertical="center" wrapText="1"/>
    </xf>
    <xf numFmtId="44" fontId="7" fillId="3" borderId="11" xfId="6" applyFont="1" applyFill="1" applyBorder="1" applyAlignment="1">
      <alignment horizontal="center" vertical="center" wrapText="1"/>
    </xf>
    <xf numFmtId="44" fontId="7" fillId="3" borderId="13" xfId="6" applyFont="1" applyFill="1" applyBorder="1" applyAlignment="1">
      <alignment horizontal="center" vertical="center" wrapText="1"/>
    </xf>
    <xf numFmtId="0" fontId="5" fillId="3" borderId="4" xfId="0" applyFont="1" applyFill="1" applyBorder="1" applyAlignment="1">
      <alignment horizontal="left" vertical="center" wrapText="1"/>
    </xf>
    <xf numFmtId="0" fontId="7" fillId="3" borderId="11" xfId="1" applyFont="1" applyFill="1" applyBorder="1" applyAlignment="1">
      <alignment horizontal="center" vertical="center" wrapText="1"/>
    </xf>
    <xf numFmtId="0" fontId="7" fillId="3" borderId="13" xfId="1" applyFont="1" applyFill="1" applyBorder="1" applyAlignment="1">
      <alignment horizontal="center" vertical="center" wrapText="1"/>
    </xf>
    <xf numFmtId="3" fontId="7" fillId="4" borderId="8" xfId="1" applyNumberFormat="1" applyFont="1" applyFill="1" applyBorder="1" applyAlignment="1">
      <alignment horizontal="center" vertical="center" wrapText="1"/>
    </xf>
    <xf numFmtId="3" fontId="7" fillId="4" borderId="10" xfId="1" applyNumberFormat="1" applyFont="1" applyFill="1" applyBorder="1" applyAlignment="1">
      <alignment horizontal="center" vertical="center" wrapText="1"/>
    </xf>
    <xf numFmtId="3" fontId="7" fillId="3" borderId="11" xfId="1" applyNumberFormat="1" applyFont="1" applyFill="1" applyBorder="1" applyAlignment="1">
      <alignment horizontal="right" vertical="center" wrapText="1"/>
    </xf>
    <xf numFmtId="3" fontId="7" fillId="3" borderId="13" xfId="1" applyNumberFormat="1" applyFont="1" applyFill="1" applyBorder="1" applyAlignment="1">
      <alignment horizontal="right" vertical="center" wrapText="1"/>
    </xf>
    <xf numFmtId="0" fontId="7" fillId="3" borderId="11" xfId="1" applyFont="1" applyFill="1" applyBorder="1" applyAlignment="1">
      <alignment vertical="center" wrapText="1"/>
    </xf>
    <xf numFmtId="0" fontId="7" fillId="3" borderId="12" xfId="1" applyFont="1" applyFill="1" applyBorder="1" applyAlignment="1">
      <alignment vertical="center" wrapText="1"/>
    </xf>
    <xf numFmtId="0" fontId="7" fillId="3" borderId="13" xfId="1" applyFont="1" applyFill="1" applyBorder="1" applyAlignment="1">
      <alignment vertical="center" wrapText="1"/>
    </xf>
    <xf numFmtId="0" fontId="7" fillId="3" borderId="12"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7" fillId="3" borderId="3" xfId="1" applyFont="1" applyFill="1" applyBorder="1" applyAlignment="1">
      <alignment horizontal="center" vertical="center" wrapText="1"/>
    </xf>
    <xf numFmtId="0" fontId="7" fillId="3" borderId="5" xfId="1" applyFont="1" applyFill="1" applyBorder="1" applyAlignment="1">
      <alignment horizontal="center" vertical="center" wrapText="1"/>
    </xf>
    <xf numFmtId="0" fontId="7" fillId="3" borderId="7" xfId="1" applyFont="1" applyFill="1" applyBorder="1" applyAlignment="1">
      <alignment horizontal="center" vertical="center" wrapText="1"/>
    </xf>
    <xf numFmtId="166" fontId="7" fillId="3" borderId="8" xfId="3" applyNumberFormat="1" applyFont="1" applyFill="1" applyBorder="1" applyAlignment="1">
      <alignment horizontal="center" vertical="center" wrapText="1"/>
    </xf>
    <xf numFmtId="166" fontId="7" fillId="3" borderId="10" xfId="3" applyNumberFormat="1" applyFont="1" applyFill="1" applyBorder="1" applyAlignment="1">
      <alignment horizontal="center" vertical="center" wrapText="1"/>
    </xf>
    <xf numFmtId="0" fontId="7" fillId="2" borderId="8" xfId="1" applyFont="1" applyFill="1" applyBorder="1" applyAlignment="1">
      <alignment horizontal="left" vertical="center" wrapText="1"/>
    </xf>
    <xf numFmtId="0" fontId="7" fillId="2" borderId="9" xfId="1" applyFont="1" applyFill="1" applyBorder="1" applyAlignment="1">
      <alignment horizontal="left" vertical="center" wrapText="1"/>
    </xf>
    <xf numFmtId="0" fontId="7" fillId="2" borderId="10" xfId="1" applyFont="1" applyFill="1" applyBorder="1" applyAlignment="1">
      <alignment horizontal="left" vertical="center" wrapText="1"/>
    </xf>
    <xf numFmtId="0" fontId="4" fillId="2" borderId="8" xfId="1" applyFont="1" applyFill="1" applyBorder="1" applyAlignment="1">
      <alignment horizontal="left" vertical="center" wrapText="1"/>
    </xf>
    <xf numFmtId="0" fontId="4" fillId="2" borderId="9" xfId="1" applyFont="1" applyFill="1" applyBorder="1" applyAlignment="1">
      <alignment horizontal="left" vertical="center" wrapText="1"/>
    </xf>
    <xf numFmtId="0" fontId="4" fillId="2" borderId="10" xfId="1" applyFont="1" applyFill="1" applyBorder="1" applyAlignment="1">
      <alignment horizontal="left" vertical="center" wrapText="1"/>
    </xf>
    <xf numFmtId="166" fontId="7" fillId="2" borderId="8" xfId="3" applyNumberFormat="1" applyFont="1" applyFill="1" applyBorder="1" applyAlignment="1">
      <alignment horizontal="left" vertical="center" wrapText="1"/>
    </xf>
    <xf numFmtId="166" fontId="7" fillId="2" borderId="9" xfId="3" applyNumberFormat="1" applyFont="1" applyFill="1" applyBorder="1" applyAlignment="1">
      <alignment horizontal="left" vertical="center" wrapText="1"/>
    </xf>
    <xf numFmtId="0" fontId="5" fillId="3" borderId="11" xfId="0" applyFont="1" applyFill="1" applyBorder="1" applyAlignment="1">
      <alignment vertical="center" wrapText="1"/>
    </xf>
    <xf numFmtId="0" fontId="5" fillId="3" borderId="12" xfId="0" applyFont="1" applyFill="1" applyBorder="1" applyAlignment="1">
      <alignment vertical="center" wrapText="1"/>
    </xf>
    <xf numFmtId="0" fontId="5" fillId="3" borderId="13" xfId="0" applyFont="1" applyFill="1" applyBorder="1" applyAlignment="1">
      <alignment vertical="center" wrapText="1"/>
    </xf>
    <xf numFmtId="0" fontId="7" fillId="3" borderId="11" xfId="1" applyFont="1" applyFill="1" applyBorder="1" applyAlignment="1">
      <alignment horizontal="left" vertical="center" wrapText="1"/>
    </xf>
    <xf numFmtId="0" fontId="7" fillId="3" borderId="12" xfId="1" applyFont="1" applyFill="1" applyBorder="1" applyAlignment="1">
      <alignment horizontal="left" vertical="center" wrapText="1"/>
    </xf>
    <xf numFmtId="0" fontId="7" fillId="3" borderId="13"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cellXfs>
  <cellStyles count="7">
    <cellStyle name="Hipervínculo 2" xfId="5" xr:uid="{34795338-501E-458A-9E28-526C1DDEFD6E}"/>
    <cellStyle name="Millares 10" xfId="3" xr:uid="{54F546F2-2389-4B78-AEF7-1D4672447853}"/>
    <cellStyle name="Millares 2" xfId="2" xr:uid="{9A104580-F8AE-4D31-A5F8-3596700FF5A7}"/>
    <cellStyle name="Moneda 2" xfId="6" xr:uid="{A9E16549-2377-46BE-8373-CF2F3CDCBA38}"/>
    <cellStyle name="Normal" xfId="0" builtinId="0"/>
    <cellStyle name="Normal 14" xfId="1" xr:uid="{ED6042D8-8E8D-4252-9701-80B994EF7A9B}"/>
    <cellStyle name="Porcentaje 2" xfId="4" xr:uid="{9468762D-7C7F-4284-895B-7C0D369673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489376</xdr:colOff>
      <xdr:row>0</xdr:row>
      <xdr:rowOff>0</xdr:rowOff>
    </xdr:from>
    <xdr:to>
      <xdr:col>18</xdr:col>
      <xdr:colOff>1714499</xdr:colOff>
      <xdr:row>11</xdr:row>
      <xdr:rowOff>110699</xdr:rowOff>
    </xdr:to>
    <xdr:pic>
      <xdr:nvPicPr>
        <xdr:cNvPr id="2" name="Imagen 1">
          <a:extLst>
            <a:ext uri="{FF2B5EF4-FFF2-40B4-BE49-F238E27FC236}">
              <a16:creationId xmlns:a16="http://schemas.microsoft.com/office/drawing/2014/main" id="{0756B78D-C3A7-4616-91D6-CEBD240754E0}"/>
            </a:ext>
          </a:extLst>
        </xdr:cNvPr>
        <xdr:cNvPicPr>
          <a:picLocks noChangeAspect="1"/>
        </xdr:cNvPicPr>
      </xdr:nvPicPr>
      <xdr:blipFill>
        <a:blip xmlns:r="http://schemas.openxmlformats.org/officeDocument/2006/relationships" r:embed="rId1"/>
        <a:stretch>
          <a:fillRect/>
        </a:stretch>
      </xdr:blipFill>
      <xdr:spPr>
        <a:xfrm>
          <a:off x="37827376" y="0"/>
          <a:ext cx="3215848" cy="3215849"/>
        </a:xfrm>
        <a:prstGeom prst="rect">
          <a:avLst/>
        </a:prstGeom>
      </xdr:spPr>
    </xdr:pic>
    <xdr:clientData/>
  </xdr:twoCellAnchor>
  <xdr:twoCellAnchor editAs="oneCell">
    <xdr:from>
      <xdr:col>3</xdr:col>
      <xdr:colOff>13804</xdr:colOff>
      <xdr:row>41</xdr:row>
      <xdr:rowOff>41413</xdr:rowOff>
    </xdr:from>
    <xdr:to>
      <xdr:col>3</xdr:col>
      <xdr:colOff>1380434</xdr:colOff>
      <xdr:row>42</xdr:row>
      <xdr:rowOff>170953</xdr:rowOff>
    </xdr:to>
    <xdr:pic>
      <xdr:nvPicPr>
        <xdr:cNvPr id="3" name="Picture 4">
          <a:extLst>
            <a:ext uri="{FF2B5EF4-FFF2-40B4-BE49-F238E27FC236}">
              <a16:creationId xmlns:a16="http://schemas.microsoft.com/office/drawing/2014/main" id="{B664854E-C393-4CD8-B39C-777ED2AA4F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81956" y="35007826"/>
          <a:ext cx="1366630" cy="3780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165652</xdr:colOff>
      <xdr:row>9</xdr:row>
      <xdr:rowOff>41413</xdr:rowOff>
    </xdr:from>
    <xdr:to>
      <xdr:col>13</xdr:col>
      <xdr:colOff>1325217</xdr:colOff>
      <xdr:row>10</xdr:row>
      <xdr:rowOff>231112</xdr:rowOff>
    </xdr:to>
    <xdr:pic>
      <xdr:nvPicPr>
        <xdr:cNvPr id="4" name="Imagen 3" descr="Imagen que contiene tabla&#10;&#10;Descripción generada automáticamente">
          <a:extLst>
            <a:ext uri="{FF2B5EF4-FFF2-40B4-BE49-F238E27FC236}">
              <a16:creationId xmlns:a16="http://schemas.microsoft.com/office/drawing/2014/main" id="{69C650D4-30CA-49EB-981F-BA95C88BD8DD}"/>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443043" y="2636630"/>
          <a:ext cx="1159565" cy="451982"/>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cera@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64821-7125-4AD7-8DFC-6B4881089A96}">
  <dimension ref="A1:AA45"/>
  <sheetViews>
    <sheetView tabSelected="1" topLeftCell="H2" zoomScale="69" zoomScaleNormal="69" zoomScaleSheetLayoutView="40" zoomScalePageLayoutView="55" workbookViewId="0">
      <selection activeCell="A4" sqref="A4:Q4"/>
    </sheetView>
  </sheetViews>
  <sheetFormatPr baseColWidth="10" defaultColWidth="24.140625" defaultRowHeight="18.75" x14ac:dyDescent="0.3"/>
  <cols>
    <col min="1" max="1" width="43.85546875" style="2" customWidth="1"/>
    <col min="2" max="2" width="35.28515625" style="2" customWidth="1"/>
    <col min="3" max="3" width="33" style="5" customWidth="1"/>
    <col min="4" max="4" width="28.140625" style="5" customWidth="1"/>
    <col min="5" max="5" width="32.42578125" style="5" customWidth="1"/>
    <col min="6" max="6" width="49.140625" style="2" customWidth="1"/>
    <col min="7" max="7" width="24.28515625" style="6" bestFit="1" customWidth="1"/>
    <col min="8" max="8" width="24.28515625" style="6" customWidth="1"/>
    <col min="9" max="9" width="24.28515625" style="7" customWidth="1"/>
    <col min="10" max="11" width="24.28515625" style="2" customWidth="1"/>
    <col min="12" max="12" width="24.28515625" style="4" bestFit="1" customWidth="1"/>
    <col min="13" max="13" width="42" style="4" customWidth="1"/>
    <col min="14" max="14" width="29.85546875" style="2" customWidth="1"/>
    <col min="15" max="15" width="47.7109375" style="59" customWidth="1"/>
    <col min="16" max="16" width="18.7109375" style="2" customWidth="1"/>
    <col min="17" max="17" width="54.140625" style="5" customWidth="1"/>
    <col min="18" max="18" width="29.85546875" style="2" customWidth="1"/>
    <col min="19" max="19" width="35.28515625" style="2" customWidth="1"/>
    <col min="20" max="16384" width="24.140625" style="2"/>
  </cols>
  <sheetData>
    <row r="1" spans="1:27" ht="21.75" customHeight="1" x14ac:dyDescent="0.25">
      <c r="A1" s="103"/>
      <c r="B1" s="104"/>
      <c r="C1" s="104"/>
      <c r="D1" s="104"/>
      <c r="E1" s="104"/>
      <c r="F1" s="104"/>
      <c r="G1" s="104"/>
      <c r="H1" s="104"/>
      <c r="I1" s="104"/>
      <c r="J1" s="104"/>
      <c r="K1" s="104"/>
      <c r="L1" s="104"/>
      <c r="M1" s="104"/>
      <c r="N1" s="104"/>
      <c r="O1" s="104"/>
      <c r="P1" s="105"/>
      <c r="Q1" s="1" t="s">
        <v>0</v>
      </c>
    </row>
    <row r="2" spans="1:27" ht="30.75" customHeight="1" x14ac:dyDescent="0.25">
      <c r="A2" s="106"/>
      <c r="B2" s="107"/>
      <c r="C2" s="107"/>
      <c r="D2" s="107"/>
      <c r="E2" s="107"/>
      <c r="F2" s="107"/>
      <c r="G2" s="107"/>
      <c r="H2" s="107"/>
      <c r="I2" s="107"/>
      <c r="J2" s="107"/>
      <c r="K2" s="107"/>
      <c r="L2" s="107"/>
      <c r="M2" s="107"/>
      <c r="N2" s="107"/>
      <c r="O2" s="107"/>
      <c r="P2" s="108"/>
      <c r="Q2" s="3" t="s">
        <v>1</v>
      </c>
    </row>
    <row r="3" spans="1:27" ht="34.5" customHeight="1" x14ac:dyDescent="0.25">
      <c r="A3" s="109" t="s">
        <v>2</v>
      </c>
      <c r="B3" s="110"/>
      <c r="C3" s="110"/>
      <c r="D3" s="110"/>
      <c r="E3" s="110"/>
      <c r="F3" s="110"/>
      <c r="G3" s="110"/>
      <c r="H3" s="110"/>
      <c r="I3" s="110"/>
      <c r="J3" s="110"/>
      <c r="K3" s="110"/>
      <c r="L3" s="110"/>
      <c r="M3" s="110"/>
      <c r="N3" s="110"/>
      <c r="O3" s="110"/>
      <c r="P3" s="110"/>
      <c r="Q3" s="110"/>
    </row>
    <row r="4" spans="1:27" ht="20.25" customHeight="1" x14ac:dyDescent="0.25">
      <c r="A4" s="111" t="s">
        <v>3</v>
      </c>
      <c r="B4" s="112"/>
      <c r="C4" s="112"/>
      <c r="D4" s="112"/>
      <c r="E4" s="112"/>
      <c r="F4" s="112"/>
      <c r="G4" s="112"/>
      <c r="H4" s="112"/>
      <c r="I4" s="112"/>
      <c r="J4" s="112"/>
      <c r="K4" s="112"/>
      <c r="L4" s="112"/>
      <c r="M4" s="112"/>
      <c r="N4" s="112"/>
      <c r="O4" s="112"/>
      <c r="P4" s="112"/>
      <c r="Q4" s="112"/>
    </row>
    <row r="5" spans="1:27" x14ac:dyDescent="0.25">
      <c r="A5" s="112"/>
      <c r="B5" s="112"/>
      <c r="C5" s="112"/>
      <c r="D5" s="112"/>
      <c r="E5" s="112"/>
      <c r="F5" s="112"/>
      <c r="G5" s="112"/>
      <c r="H5" s="112"/>
      <c r="I5" s="112"/>
      <c r="J5" s="112"/>
      <c r="K5" s="112"/>
      <c r="L5" s="112"/>
      <c r="M5" s="112"/>
      <c r="N5" s="112"/>
      <c r="O5" s="112"/>
      <c r="P5" s="112"/>
      <c r="Q5" s="112"/>
    </row>
    <row r="6" spans="1:27" ht="20.25" customHeight="1" x14ac:dyDescent="0.25">
      <c r="A6" s="113">
        <v>2024</v>
      </c>
      <c r="B6" s="114"/>
      <c r="C6" s="114"/>
      <c r="D6" s="114"/>
      <c r="E6" s="114"/>
      <c r="F6" s="114"/>
      <c r="G6" s="114"/>
      <c r="H6" s="114"/>
      <c r="I6" s="114"/>
      <c r="J6" s="114"/>
      <c r="K6" s="114"/>
      <c r="L6" s="114"/>
      <c r="M6" s="114"/>
      <c r="N6" s="114"/>
      <c r="O6" s="114"/>
      <c r="P6" s="114"/>
      <c r="Q6" s="114"/>
    </row>
    <row r="7" spans="1:27" x14ac:dyDescent="0.25">
      <c r="A7" s="89" t="s">
        <v>4</v>
      </c>
      <c r="B7" s="90"/>
      <c r="C7" s="90"/>
      <c r="D7" s="90"/>
      <c r="E7" s="90"/>
      <c r="F7" s="90"/>
      <c r="G7" s="90"/>
      <c r="H7" s="90"/>
      <c r="I7" s="90"/>
      <c r="J7" s="90"/>
      <c r="K7" s="90"/>
      <c r="L7" s="91"/>
    </row>
    <row r="8" spans="1:27" x14ac:dyDescent="0.3">
      <c r="M8" s="8"/>
      <c r="N8" s="9"/>
      <c r="O8" s="60"/>
      <c r="P8" s="9"/>
    </row>
    <row r="9" spans="1:27" ht="20.25" customHeight="1" x14ac:dyDescent="0.3">
      <c r="A9" s="89" t="s">
        <v>5</v>
      </c>
      <c r="B9" s="90"/>
      <c r="C9" s="91"/>
      <c r="D9" s="10"/>
      <c r="E9" s="10"/>
      <c r="F9" s="11">
        <v>2800470596</v>
      </c>
      <c r="G9" s="12"/>
      <c r="H9" s="13"/>
      <c r="I9" s="14"/>
      <c r="J9" s="13"/>
      <c r="K9" s="13"/>
      <c r="L9" s="15"/>
      <c r="M9" s="15"/>
      <c r="N9" s="16"/>
      <c r="O9" s="61"/>
      <c r="P9" s="16"/>
    </row>
    <row r="10" spans="1:27" ht="20.25" customHeight="1" x14ac:dyDescent="0.3">
      <c r="A10" s="92"/>
      <c r="B10" s="93"/>
      <c r="C10" s="94"/>
      <c r="D10" s="17"/>
      <c r="E10" s="17"/>
      <c r="F10" s="18"/>
      <c r="G10" s="19"/>
      <c r="H10" s="13"/>
      <c r="I10" s="14"/>
      <c r="J10" s="12"/>
      <c r="K10" s="20"/>
      <c r="L10" s="95" t="s">
        <v>6</v>
      </c>
      <c r="M10" s="96"/>
      <c r="N10" s="96"/>
      <c r="O10" s="96"/>
      <c r="P10" s="96"/>
      <c r="Q10" s="96"/>
    </row>
    <row r="11" spans="1:27" ht="20.25" customHeight="1" x14ac:dyDescent="0.3">
      <c r="A11" s="89" t="s">
        <v>7</v>
      </c>
      <c r="B11" s="90"/>
      <c r="C11" s="91"/>
      <c r="D11" s="17"/>
      <c r="E11" s="17"/>
      <c r="F11" s="21">
        <f>+F9-O42</f>
        <v>3164628</v>
      </c>
      <c r="G11" s="19"/>
      <c r="H11" s="13"/>
      <c r="I11" s="14"/>
      <c r="J11" s="13"/>
      <c r="K11" s="20"/>
      <c r="L11" s="22" t="s">
        <v>8</v>
      </c>
      <c r="M11" s="23" t="s">
        <v>9</v>
      </c>
      <c r="N11" s="24"/>
      <c r="O11" s="62"/>
      <c r="P11" s="24"/>
      <c r="Q11" s="24"/>
    </row>
    <row r="12" spans="1:27" x14ac:dyDescent="0.3">
      <c r="A12" s="89" t="s">
        <v>10</v>
      </c>
      <c r="B12" s="90"/>
      <c r="C12" s="91"/>
      <c r="D12" s="17"/>
      <c r="E12" s="17"/>
      <c r="F12" s="25">
        <f>+O42/F9</f>
        <v>0.99886996563916075</v>
      </c>
      <c r="G12" s="26"/>
      <c r="H12" s="13"/>
      <c r="I12" s="14"/>
      <c r="J12" s="13"/>
      <c r="K12" s="20"/>
      <c r="L12" s="22" t="s">
        <v>11</v>
      </c>
      <c r="M12" s="27" t="s">
        <v>12</v>
      </c>
      <c r="N12" s="28"/>
      <c r="O12" s="63"/>
      <c r="P12" s="28"/>
      <c r="Q12" s="29"/>
    </row>
    <row r="13" spans="1:27" ht="42.75" customHeight="1" x14ac:dyDescent="0.25">
      <c r="A13" s="97" t="s">
        <v>13</v>
      </c>
      <c r="B13" s="79" t="s">
        <v>14</v>
      </c>
      <c r="C13" s="100" t="s">
        <v>15</v>
      </c>
      <c r="D13" s="100" t="s">
        <v>16</v>
      </c>
      <c r="E13" s="100" t="s">
        <v>17</v>
      </c>
      <c r="F13" s="79" t="s">
        <v>18</v>
      </c>
      <c r="G13" s="73" t="s">
        <v>19</v>
      </c>
      <c r="H13" s="83" t="s">
        <v>20</v>
      </c>
      <c r="I13" s="84"/>
      <c r="J13" s="87" t="s">
        <v>21</v>
      </c>
      <c r="K13" s="88"/>
      <c r="L13" s="77" t="s">
        <v>22</v>
      </c>
      <c r="M13" s="77" t="s">
        <v>23</v>
      </c>
      <c r="N13" s="68" t="s">
        <v>22</v>
      </c>
      <c r="O13" s="70" t="s">
        <v>23</v>
      </c>
      <c r="P13" s="30" t="s">
        <v>24</v>
      </c>
      <c r="Q13" s="72" t="s">
        <v>25</v>
      </c>
      <c r="R13" s="31"/>
      <c r="S13" s="31"/>
    </row>
    <row r="14" spans="1:27" ht="30.75" customHeight="1" x14ac:dyDescent="0.25">
      <c r="A14" s="98"/>
      <c r="B14" s="80"/>
      <c r="C14" s="101"/>
      <c r="D14" s="101"/>
      <c r="E14" s="101"/>
      <c r="F14" s="80"/>
      <c r="G14" s="82"/>
      <c r="H14" s="85"/>
      <c r="I14" s="86"/>
      <c r="J14" s="73" t="s">
        <v>26</v>
      </c>
      <c r="K14" s="73" t="s">
        <v>27</v>
      </c>
      <c r="L14" s="78"/>
      <c r="M14" s="78"/>
      <c r="N14" s="69"/>
      <c r="O14" s="71"/>
      <c r="P14" s="32" t="s">
        <v>28</v>
      </c>
      <c r="Q14" s="72"/>
      <c r="R14" s="31"/>
      <c r="S14" s="31"/>
      <c r="T14" s="33"/>
      <c r="U14" s="33"/>
      <c r="V14" s="33"/>
      <c r="W14" s="33"/>
    </row>
    <row r="15" spans="1:27" s="41" customFormat="1" ht="15" customHeight="1" x14ac:dyDescent="0.3">
      <c r="A15" s="99"/>
      <c r="B15" s="81"/>
      <c r="C15" s="102"/>
      <c r="D15" s="102"/>
      <c r="E15" s="102"/>
      <c r="F15" s="81"/>
      <c r="G15" s="74"/>
      <c r="H15" s="34" t="s">
        <v>29</v>
      </c>
      <c r="I15" s="35" t="s">
        <v>30</v>
      </c>
      <c r="J15" s="74"/>
      <c r="K15" s="74"/>
      <c r="L15" s="75" t="s">
        <v>31</v>
      </c>
      <c r="M15" s="76"/>
      <c r="N15" s="75" t="s">
        <v>32</v>
      </c>
      <c r="O15" s="76"/>
      <c r="P15" s="36"/>
      <c r="Q15" s="37"/>
      <c r="R15" s="38" t="s">
        <v>33</v>
      </c>
      <c r="S15" s="39" t="s">
        <v>34</v>
      </c>
      <c r="U15" s="42"/>
      <c r="V15" s="42"/>
      <c r="W15" s="40"/>
      <c r="X15" s="40"/>
      <c r="Y15" s="40"/>
      <c r="Z15" s="40"/>
      <c r="AA15" s="40"/>
    </row>
    <row r="16" spans="1:27" s="33" customFormat="1" ht="76.5" customHeight="1" x14ac:dyDescent="0.25">
      <c r="A16" s="43" t="s">
        <v>35</v>
      </c>
      <c r="B16" s="43" t="s">
        <v>36</v>
      </c>
      <c r="C16" s="44" t="s">
        <v>51</v>
      </c>
      <c r="D16" s="44" t="s">
        <v>52</v>
      </c>
      <c r="E16" s="44" t="s">
        <v>53</v>
      </c>
      <c r="F16" s="45" t="s">
        <v>54</v>
      </c>
      <c r="G16" s="46">
        <v>1</v>
      </c>
      <c r="H16" s="46">
        <v>10</v>
      </c>
      <c r="I16" s="47"/>
      <c r="J16" s="48">
        <v>45323</v>
      </c>
      <c r="K16" s="48">
        <v>45626</v>
      </c>
      <c r="L16" s="53">
        <v>4465545</v>
      </c>
      <c r="M16" s="53">
        <f t="shared" ref="M16:M41" si="0">+((H16*L16)+(L16/30)*I16)*G16</f>
        <v>44655450</v>
      </c>
      <c r="N16" s="53"/>
      <c r="O16" s="53">
        <f t="shared" ref="O16:O18" si="1">+((H16*N16)+(N16/30)*I16)*G16</f>
        <v>0</v>
      </c>
      <c r="P16" s="43"/>
      <c r="Q16" s="49"/>
      <c r="R16" s="50" t="s">
        <v>37</v>
      </c>
      <c r="S16" s="50" t="s">
        <v>50</v>
      </c>
      <c r="V16" s="51"/>
      <c r="Y16" s="52"/>
      <c r="Z16" s="52"/>
      <c r="AA16" s="52"/>
    </row>
    <row r="17" spans="1:27" s="33" customFormat="1" ht="76.5" customHeight="1" x14ac:dyDescent="0.25">
      <c r="A17" s="43" t="s">
        <v>35</v>
      </c>
      <c r="B17" s="43" t="s">
        <v>36</v>
      </c>
      <c r="C17" s="44" t="s">
        <v>51</v>
      </c>
      <c r="D17" s="44" t="s">
        <v>52</v>
      </c>
      <c r="E17" s="44" t="s">
        <v>53</v>
      </c>
      <c r="F17" s="45" t="s">
        <v>54</v>
      </c>
      <c r="G17" s="46">
        <v>1</v>
      </c>
      <c r="H17" s="46">
        <v>10</v>
      </c>
      <c r="I17" s="47"/>
      <c r="J17" s="48">
        <v>45323</v>
      </c>
      <c r="K17" s="48">
        <v>45626</v>
      </c>
      <c r="L17" s="53">
        <v>4465545</v>
      </c>
      <c r="M17" s="53">
        <f t="shared" si="0"/>
        <v>44655450</v>
      </c>
      <c r="N17" s="53"/>
      <c r="O17" s="53">
        <f t="shared" si="1"/>
        <v>0</v>
      </c>
      <c r="P17" s="43"/>
      <c r="Q17" s="49"/>
      <c r="R17" s="50" t="s">
        <v>39</v>
      </c>
      <c r="S17" s="50" t="s">
        <v>50</v>
      </c>
      <c r="V17" s="51"/>
      <c r="Y17" s="52"/>
      <c r="Z17" s="52"/>
      <c r="AA17" s="52"/>
    </row>
    <row r="18" spans="1:27" s="33" customFormat="1" ht="147" customHeight="1" x14ac:dyDescent="0.25">
      <c r="A18" s="43" t="s">
        <v>35</v>
      </c>
      <c r="B18" s="43" t="s">
        <v>36</v>
      </c>
      <c r="C18" s="44" t="s">
        <v>51</v>
      </c>
      <c r="D18" s="44" t="s">
        <v>52</v>
      </c>
      <c r="E18" s="44" t="s">
        <v>53</v>
      </c>
      <c r="F18" s="45" t="s">
        <v>54</v>
      </c>
      <c r="G18" s="46">
        <v>6</v>
      </c>
      <c r="H18" s="46">
        <v>10</v>
      </c>
      <c r="I18" s="47"/>
      <c r="J18" s="48">
        <v>45323</v>
      </c>
      <c r="K18" s="48">
        <v>45626</v>
      </c>
      <c r="L18" s="53">
        <v>4465545</v>
      </c>
      <c r="M18" s="53">
        <f t="shared" si="0"/>
        <v>267932700</v>
      </c>
      <c r="N18" s="53"/>
      <c r="O18" s="53">
        <f t="shared" si="1"/>
        <v>0</v>
      </c>
      <c r="P18" s="43"/>
      <c r="Q18" s="49"/>
      <c r="R18" s="50" t="s">
        <v>37</v>
      </c>
      <c r="S18" s="50" t="s">
        <v>50</v>
      </c>
      <c r="V18" s="51"/>
      <c r="Y18" s="52"/>
      <c r="Z18" s="52"/>
      <c r="AA18" s="52"/>
    </row>
    <row r="19" spans="1:27" s="33" customFormat="1" ht="76.5" customHeight="1" x14ac:dyDescent="0.25">
      <c r="A19" s="43" t="s">
        <v>35</v>
      </c>
      <c r="B19" s="43" t="s">
        <v>36</v>
      </c>
      <c r="C19" s="44" t="s">
        <v>40</v>
      </c>
      <c r="D19" s="44" t="s">
        <v>55</v>
      </c>
      <c r="E19" s="44" t="s">
        <v>41</v>
      </c>
      <c r="F19" s="45" t="s">
        <v>56</v>
      </c>
      <c r="G19" s="46">
        <v>1</v>
      </c>
      <c r="H19" s="46">
        <v>9</v>
      </c>
      <c r="I19" s="47"/>
      <c r="J19" s="48">
        <v>45352</v>
      </c>
      <c r="K19" s="48">
        <v>45626</v>
      </c>
      <c r="L19" s="53"/>
      <c r="M19" s="53">
        <f t="shared" si="0"/>
        <v>0</v>
      </c>
      <c r="N19" s="53">
        <v>3452303</v>
      </c>
      <c r="O19" s="53">
        <f>+((H19*N19)+(N19/30)*I19)*G19</f>
        <v>31070727</v>
      </c>
      <c r="P19" s="43"/>
      <c r="Q19" s="49"/>
      <c r="R19" s="50" t="s">
        <v>36</v>
      </c>
      <c r="S19" s="50" t="s">
        <v>50</v>
      </c>
      <c r="V19" s="51"/>
      <c r="Y19" s="52"/>
      <c r="Z19" s="52"/>
      <c r="AA19" s="52"/>
    </row>
    <row r="20" spans="1:27" s="33" customFormat="1" ht="76.5" customHeight="1" x14ac:dyDescent="0.25">
      <c r="A20" s="43" t="s">
        <v>35</v>
      </c>
      <c r="B20" s="43" t="s">
        <v>36</v>
      </c>
      <c r="C20" s="44" t="s">
        <v>40</v>
      </c>
      <c r="D20" s="44" t="s">
        <v>55</v>
      </c>
      <c r="E20" s="44" t="s">
        <v>41</v>
      </c>
      <c r="F20" s="45" t="s">
        <v>56</v>
      </c>
      <c r="G20" s="46">
        <v>2</v>
      </c>
      <c r="H20" s="46">
        <v>10</v>
      </c>
      <c r="I20" s="47"/>
      <c r="J20" s="48">
        <v>45323</v>
      </c>
      <c r="K20" s="48">
        <v>45626</v>
      </c>
      <c r="L20" s="53"/>
      <c r="M20" s="53">
        <f t="shared" si="0"/>
        <v>0</v>
      </c>
      <c r="N20" s="53">
        <v>3452303</v>
      </c>
      <c r="O20" s="53">
        <f>+((H20*N20)+(N20/30)*I20)*G20</f>
        <v>69046060</v>
      </c>
      <c r="P20" s="67"/>
      <c r="Q20" s="49"/>
      <c r="R20" s="50" t="s">
        <v>36</v>
      </c>
      <c r="S20" s="50" t="s">
        <v>50</v>
      </c>
      <c r="V20" s="51"/>
      <c r="Y20" s="52"/>
      <c r="Z20" s="52"/>
      <c r="AA20" s="52"/>
    </row>
    <row r="21" spans="1:27" s="33" customFormat="1" ht="76.5" customHeight="1" x14ac:dyDescent="0.25">
      <c r="A21" s="43" t="s">
        <v>35</v>
      </c>
      <c r="B21" s="43" t="s">
        <v>36</v>
      </c>
      <c r="C21" s="44" t="s">
        <v>40</v>
      </c>
      <c r="D21" s="44" t="s">
        <v>55</v>
      </c>
      <c r="E21" s="44" t="s">
        <v>41</v>
      </c>
      <c r="F21" s="45" t="s">
        <v>56</v>
      </c>
      <c r="G21" s="46">
        <v>1</v>
      </c>
      <c r="H21" s="46">
        <v>10</v>
      </c>
      <c r="I21" s="47"/>
      <c r="J21" s="48">
        <v>45323</v>
      </c>
      <c r="K21" s="48">
        <v>45626</v>
      </c>
      <c r="L21" s="53">
        <v>4465545</v>
      </c>
      <c r="M21" s="53">
        <f t="shared" si="0"/>
        <v>44655450</v>
      </c>
      <c r="N21" s="53"/>
      <c r="O21" s="53">
        <f t="shared" ref="O21:O41" si="2">+((H21*N21)+(N21/30)*I21)*G21</f>
        <v>0</v>
      </c>
      <c r="P21" s="43"/>
      <c r="Q21" s="49"/>
      <c r="R21" s="50" t="s">
        <v>37</v>
      </c>
      <c r="S21" s="50" t="s">
        <v>50</v>
      </c>
      <c r="V21" s="51"/>
      <c r="Y21" s="52"/>
      <c r="Z21" s="52"/>
      <c r="AA21" s="52"/>
    </row>
    <row r="22" spans="1:27" s="33" customFormat="1" ht="76.5" customHeight="1" x14ac:dyDescent="0.25">
      <c r="A22" s="43" t="s">
        <v>35</v>
      </c>
      <c r="B22" s="43" t="s">
        <v>36</v>
      </c>
      <c r="C22" s="44" t="s">
        <v>57</v>
      </c>
      <c r="D22" s="44" t="s">
        <v>38</v>
      </c>
      <c r="E22" s="44" t="s">
        <v>58</v>
      </c>
      <c r="F22" s="45" t="s">
        <v>59</v>
      </c>
      <c r="G22" s="46">
        <v>2</v>
      </c>
      <c r="H22" s="46">
        <v>10</v>
      </c>
      <c r="I22" s="47"/>
      <c r="J22" s="48">
        <v>45323</v>
      </c>
      <c r="K22" s="48">
        <v>45626</v>
      </c>
      <c r="L22" s="53">
        <v>4465545</v>
      </c>
      <c r="M22" s="53">
        <f t="shared" si="0"/>
        <v>89310900</v>
      </c>
      <c r="N22" s="53"/>
      <c r="O22" s="53">
        <f t="shared" si="2"/>
        <v>0</v>
      </c>
      <c r="P22" s="43"/>
      <c r="Q22" s="49"/>
      <c r="R22" s="50" t="s">
        <v>37</v>
      </c>
      <c r="S22" s="50" t="s">
        <v>50</v>
      </c>
      <c r="V22" s="51"/>
      <c r="Y22" s="52"/>
      <c r="Z22" s="52"/>
      <c r="AA22" s="52"/>
    </row>
    <row r="23" spans="1:27" s="33" customFormat="1" ht="76.5" customHeight="1" x14ac:dyDescent="0.25">
      <c r="A23" s="43" t="s">
        <v>35</v>
      </c>
      <c r="B23" s="43" t="s">
        <v>36</v>
      </c>
      <c r="C23" s="44" t="s">
        <v>60</v>
      </c>
      <c r="D23" s="44" t="s">
        <v>45</v>
      </c>
      <c r="E23" s="44" t="s">
        <v>61</v>
      </c>
      <c r="F23" s="64" t="s">
        <v>62</v>
      </c>
      <c r="G23" s="46">
        <v>1</v>
      </c>
      <c r="H23" s="46">
        <v>10</v>
      </c>
      <c r="I23" s="47"/>
      <c r="J23" s="48">
        <v>45323</v>
      </c>
      <c r="K23" s="48">
        <v>45626</v>
      </c>
      <c r="L23" s="53">
        <v>3349158.75</v>
      </c>
      <c r="M23" s="53">
        <f t="shared" si="0"/>
        <v>33491587.5</v>
      </c>
      <c r="N23" s="53"/>
      <c r="O23" s="53">
        <f t="shared" si="2"/>
        <v>0</v>
      </c>
      <c r="P23" s="43"/>
      <c r="Q23" s="49"/>
      <c r="R23" s="50" t="s">
        <v>37</v>
      </c>
      <c r="S23" s="50" t="s">
        <v>50</v>
      </c>
      <c r="V23" s="51"/>
      <c r="Y23" s="52"/>
      <c r="Z23" s="52"/>
      <c r="AA23" s="52"/>
    </row>
    <row r="24" spans="1:27" s="33" customFormat="1" ht="122.25" customHeight="1" x14ac:dyDescent="0.25">
      <c r="A24" s="43" t="s">
        <v>35</v>
      </c>
      <c r="B24" s="43" t="s">
        <v>36</v>
      </c>
      <c r="C24" s="44" t="s">
        <v>60</v>
      </c>
      <c r="D24" s="44" t="s">
        <v>45</v>
      </c>
      <c r="E24" s="44" t="s">
        <v>61</v>
      </c>
      <c r="F24" s="64" t="s">
        <v>62</v>
      </c>
      <c r="G24" s="46">
        <v>3</v>
      </c>
      <c r="H24" s="46">
        <v>10</v>
      </c>
      <c r="I24" s="47"/>
      <c r="J24" s="48">
        <v>45323</v>
      </c>
      <c r="K24" s="48">
        <v>45626</v>
      </c>
      <c r="L24" s="53">
        <v>4465545</v>
      </c>
      <c r="M24" s="53">
        <f t="shared" si="0"/>
        <v>133966350</v>
      </c>
      <c r="N24" s="53"/>
      <c r="O24" s="53">
        <f t="shared" si="2"/>
        <v>0</v>
      </c>
      <c r="P24" s="43"/>
      <c r="Q24" s="49"/>
      <c r="R24" s="50" t="s">
        <v>37</v>
      </c>
      <c r="S24" s="50" t="s">
        <v>50</v>
      </c>
      <c r="V24" s="51"/>
      <c r="Y24" s="52"/>
      <c r="Z24" s="52"/>
      <c r="AA24" s="52"/>
    </row>
    <row r="25" spans="1:27" s="33" customFormat="1" ht="76.5" customHeight="1" x14ac:dyDescent="0.25">
      <c r="A25" s="43" t="s">
        <v>35</v>
      </c>
      <c r="B25" s="43" t="s">
        <v>36</v>
      </c>
      <c r="C25" s="44" t="s">
        <v>60</v>
      </c>
      <c r="D25" s="44" t="s">
        <v>45</v>
      </c>
      <c r="E25" s="44" t="s">
        <v>61</v>
      </c>
      <c r="F25" s="64" t="s">
        <v>62</v>
      </c>
      <c r="G25" s="46">
        <v>1</v>
      </c>
      <c r="H25" s="46">
        <v>10</v>
      </c>
      <c r="I25" s="47"/>
      <c r="J25" s="48">
        <v>45323</v>
      </c>
      <c r="K25" s="48">
        <v>45626</v>
      </c>
      <c r="L25" s="53">
        <v>3349158.75</v>
      </c>
      <c r="M25" s="53">
        <f t="shared" si="0"/>
        <v>33491587.5</v>
      </c>
      <c r="N25" s="53"/>
      <c r="O25" s="53">
        <f t="shared" si="2"/>
        <v>0</v>
      </c>
      <c r="P25" s="43"/>
      <c r="Q25" s="49"/>
      <c r="R25" s="50" t="s">
        <v>39</v>
      </c>
      <c r="S25" s="50" t="s">
        <v>50</v>
      </c>
      <c r="V25" s="51"/>
      <c r="Y25" s="52"/>
      <c r="Z25" s="52"/>
      <c r="AA25" s="52"/>
    </row>
    <row r="26" spans="1:27" s="33" customFormat="1" ht="76.5" customHeight="1" x14ac:dyDescent="0.25">
      <c r="A26" s="43" t="s">
        <v>35</v>
      </c>
      <c r="B26" s="43" t="s">
        <v>36</v>
      </c>
      <c r="C26" s="44" t="s">
        <v>60</v>
      </c>
      <c r="D26" s="44" t="s">
        <v>45</v>
      </c>
      <c r="E26" s="44" t="s">
        <v>61</v>
      </c>
      <c r="F26" s="64" t="s">
        <v>62</v>
      </c>
      <c r="G26" s="46">
        <v>1</v>
      </c>
      <c r="H26" s="46">
        <v>10</v>
      </c>
      <c r="I26" s="47"/>
      <c r="J26" s="48">
        <v>45323</v>
      </c>
      <c r="K26" s="48">
        <v>45626</v>
      </c>
      <c r="L26" s="53">
        <v>4465545</v>
      </c>
      <c r="M26" s="53">
        <f t="shared" si="0"/>
        <v>44655450</v>
      </c>
      <c r="N26" s="53"/>
      <c r="O26" s="53">
        <f t="shared" si="2"/>
        <v>0</v>
      </c>
      <c r="P26" s="43"/>
      <c r="Q26" s="49"/>
      <c r="R26" s="50" t="s">
        <v>37</v>
      </c>
      <c r="S26" s="50" t="s">
        <v>50</v>
      </c>
      <c r="V26" s="51"/>
      <c r="Y26" s="52"/>
      <c r="Z26" s="52"/>
      <c r="AA26" s="52"/>
    </row>
    <row r="27" spans="1:27" s="33" customFormat="1" ht="267.75" customHeight="1" x14ac:dyDescent="0.25">
      <c r="A27" s="43" t="s">
        <v>35</v>
      </c>
      <c r="B27" s="43" t="s">
        <v>36</v>
      </c>
      <c r="C27" s="44" t="s">
        <v>60</v>
      </c>
      <c r="D27" s="44" t="s">
        <v>45</v>
      </c>
      <c r="E27" s="44" t="s">
        <v>61</v>
      </c>
      <c r="F27" s="64" t="s">
        <v>62</v>
      </c>
      <c r="G27" s="46">
        <v>12</v>
      </c>
      <c r="H27" s="46">
        <v>10</v>
      </c>
      <c r="I27" s="47"/>
      <c r="J27" s="48">
        <v>45323</v>
      </c>
      <c r="K27" s="48">
        <v>45626</v>
      </c>
      <c r="L27" s="53">
        <v>4465545</v>
      </c>
      <c r="M27" s="53">
        <f t="shared" si="0"/>
        <v>535865400</v>
      </c>
      <c r="N27" s="53"/>
      <c r="O27" s="53">
        <f t="shared" si="2"/>
        <v>0</v>
      </c>
      <c r="P27" s="43"/>
      <c r="Q27" s="49"/>
      <c r="R27" s="50" t="s">
        <v>37</v>
      </c>
      <c r="S27" s="50" t="s">
        <v>50</v>
      </c>
      <c r="V27" s="51"/>
      <c r="Y27" s="52"/>
      <c r="Z27" s="52"/>
      <c r="AA27" s="52"/>
    </row>
    <row r="28" spans="1:27" s="33" customFormat="1" ht="76.5" customHeight="1" x14ac:dyDescent="0.25">
      <c r="A28" s="43" t="s">
        <v>35</v>
      </c>
      <c r="B28" s="43" t="s">
        <v>36</v>
      </c>
      <c r="C28" s="44" t="s">
        <v>60</v>
      </c>
      <c r="D28" s="44" t="s">
        <v>63</v>
      </c>
      <c r="E28" s="44" t="s">
        <v>64</v>
      </c>
      <c r="F28" s="45" t="s">
        <v>65</v>
      </c>
      <c r="G28" s="46">
        <v>1</v>
      </c>
      <c r="H28" s="46">
        <v>10</v>
      </c>
      <c r="I28" s="47"/>
      <c r="J28" s="48">
        <v>45323</v>
      </c>
      <c r="K28" s="48">
        <v>45626</v>
      </c>
      <c r="L28" s="53">
        <v>4465545</v>
      </c>
      <c r="M28" s="53">
        <f t="shared" si="0"/>
        <v>44655450</v>
      </c>
      <c r="N28" s="53"/>
      <c r="O28" s="53">
        <f t="shared" si="2"/>
        <v>0</v>
      </c>
      <c r="P28" s="43"/>
      <c r="Q28" s="49"/>
      <c r="R28" s="50" t="s">
        <v>37</v>
      </c>
      <c r="S28" s="50" t="s">
        <v>50</v>
      </c>
      <c r="V28" s="51"/>
      <c r="Y28" s="52"/>
      <c r="Z28" s="52"/>
      <c r="AA28" s="52"/>
    </row>
    <row r="29" spans="1:27" s="33" customFormat="1" ht="76.5" customHeight="1" x14ac:dyDescent="0.25">
      <c r="A29" s="43" t="s">
        <v>35</v>
      </c>
      <c r="B29" s="43" t="s">
        <v>36</v>
      </c>
      <c r="C29" s="44" t="s">
        <v>60</v>
      </c>
      <c r="D29" s="44" t="s">
        <v>63</v>
      </c>
      <c r="E29" s="44" t="s">
        <v>64</v>
      </c>
      <c r="F29" s="45" t="s">
        <v>65</v>
      </c>
      <c r="G29" s="46">
        <v>2</v>
      </c>
      <c r="H29" s="46">
        <v>10</v>
      </c>
      <c r="I29" s="47"/>
      <c r="J29" s="48">
        <v>45323</v>
      </c>
      <c r="K29" s="48">
        <v>45626</v>
      </c>
      <c r="L29" s="53">
        <v>4465545</v>
      </c>
      <c r="M29" s="53">
        <f t="shared" si="0"/>
        <v>89310900</v>
      </c>
      <c r="N29" s="53"/>
      <c r="O29" s="53">
        <f t="shared" si="2"/>
        <v>0</v>
      </c>
      <c r="P29" s="43"/>
      <c r="Q29" s="49"/>
      <c r="R29" s="50" t="s">
        <v>37</v>
      </c>
      <c r="S29" s="50" t="s">
        <v>50</v>
      </c>
      <c r="V29" s="51"/>
      <c r="Y29" s="52"/>
      <c r="Z29" s="52"/>
      <c r="AA29" s="52"/>
    </row>
    <row r="30" spans="1:27" s="33" customFormat="1" ht="76.5" customHeight="1" x14ac:dyDescent="0.25">
      <c r="A30" s="43" t="s">
        <v>35</v>
      </c>
      <c r="B30" s="43" t="s">
        <v>36</v>
      </c>
      <c r="C30" s="44" t="s">
        <v>42</v>
      </c>
      <c r="D30" s="44" t="s">
        <v>43</v>
      </c>
      <c r="E30" s="44" t="s">
        <v>44</v>
      </c>
      <c r="F30" s="45" t="s">
        <v>66</v>
      </c>
      <c r="G30" s="46">
        <v>1</v>
      </c>
      <c r="H30" s="46">
        <v>10</v>
      </c>
      <c r="I30" s="47"/>
      <c r="J30" s="48">
        <v>45323</v>
      </c>
      <c r="K30" s="48">
        <v>45626</v>
      </c>
      <c r="L30" s="53">
        <v>4465545</v>
      </c>
      <c r="M30" s="53">
        <f t="shared" si="0"/>
        <v>44655450</v>
      </c>
      <c r="N30" s="53"/>
      <c r="O30" s="53">
        <f t="shared" si="2"/>
        <v>0</v>
      </c>
      <c r="P30" s="43"/>
      <c r="Q30" s="49"/>
      <c r="R30" s="50" t="s">
        <v>37</v>
      </c>
      <c r="S30" s="50" t="s">
        <v>50</v>
      </c>
      <c r="V30" s="51"/>
      <c r="Y30" s="52"/>
      <c r="Z30" s="52"/>
      <c r="AA30" s="52"/>
    </row>
    <row r="31" spans="1:27" s="33" customFormat="1" ht="76.5" customHeight="1" x14ac:dyDescent="0.25">
      <c r="A31" s="43" t="s">
        <v>35</v>
      </c>
      <c r="B31" s="43" t="s">
        <v>36</v>
      </c>
      <c r="C31" s="44" t="s">
        <v>42</v>
      </c>
      <c r="D31" s="44" t="s">
        <v>43</v>
      </c>
      <c r="E31" s="44" t="s">
        <v>44</v>
      </c>
      <c r="F31" s="45" t="s">
        <v>66</v>
      </c>
      <c r="G31" s="46">
        <v>2</v>
      </c>
      <c r="H31" s="46">
        <v>10</v>
      </c>
      <c r="I31" s="47"/>
      <c r="J31" s="48">
        <v>45323</v>
      </c>
      <c r="K31" s="48">
        <v>45626</v>
      </c>
      <c r="L31" s="53">
        <v>4465545</v>
      </c>
      <c r="M31" s="53">
        <f t="shared" si="0"/>
        <v>89310900</v>
      </c>
      <c r="N31" s="53"/>
      <c r="O31" s="53">
        <f t="shared" si="2"/>
        <v>0</v>
      </c>
      <c r="P31" s="43"/>
      <c r="Q31" s="49"/>
      <c r="R31" s="50" t="s">
        <v>37</v>
      </c>
      <c r="S31" s="50" t="s">
        <v>50</v>
      </c>
      <c r="V31" s="51"/>
      <c r="Y31" s="52"/>
      <c r="Z31" s="52"/>
      <c r="AA31" s="52"/>
    </row>
    <row r="32" spans="1:27" s="33" customFormat="1" ht="76.5" customHeight="1" x14ac:dyDescent="0.25">
      <c r="A32" s="43" t="s">
        <v>35</v>
      </c>
      <c r="B32" s="43" t="s">
        <v>36</v>
      </c>
      <c r="C32" s="44" t="s">
        <v>67</v>
      </c>
      <c r="D32" s="44" t="s">
        <v>68</v>
      </c>
      <c r="E32" s="44" t="s">
        <v>69</v>
      </c>
      <c r="F32" s="45" t="s">
        <v>70</v>
      </c>
      <c r="G32" s="46">
        <v>2</v>
      </c>
      <c r="H32" s="46">
        <v>10</v>
      </c>
      <c r="I32" s="47"/>
      <c r="J32" s="48">
        <v>45323</v>
      </c>
      <c r="K32" s="48">
        <v>45626</v>
      </c>
      <c r="L32" s="53">
        <v>4465545</v>
      </c>
      <c r="M32" s="53">
        <f t="shared" si="0"/>
        <v>89310900</v>
      </c>
      <c r="N32" s="53"/>
      <c r="O32" s="53">
        <f t="shared" si="2"/>
        <v>0</v>
      </c>
      <c r="P32" s="43"/>
      <c r="Q32" s="49"/>
      <c r="R32" s="50" t="s">
        <v>37</v>
      </c>
      <c r="S32" s="50" t="s">
        <v>50</v>
      </c>
      <c r="V32" s="51"/>
      <c r="Y32" s="52"/>
      <c r="Z32" s="52"/>
      <c r="AA32" s="52"/>
    </row>
    <row r="33" spans="1:27" s="33" customFormat="1" ht="181.5" customHeight="1" x14ac:dyDescent="0.25">
      <c r="A33" s="43" t="s">
        <v>35</v>
      </c>
      <c r="B33" s="43" t="s">
        <v>36</v>
      </c>
      <c r="C33" s="44" t="s">
        <v>67</v>
      </c>
      <c r="D33" s="44" t="s">
        <v>68</v>
      </c>
      <c r="E33" s="44" t="s">
        <v>69</v>
      </c>
      <c r="F33" s="45" t="s">
        <v>70</v>
      </c>
      <c r="G33" s="46">
        <v>9</v>
      </c>
      <c r="H33" s="46">
        <v>10</v>
      </c>
      <c r="I33" s="47"/>
      <c r="J33" s="48">
        <v>45323</v>
      </c>
      <c r="K33" s="48">
        <v>45626</v>
      </c>
      <c r="L33" s="53">
        <v>4465545</v>
      </c>
      <c r="M33" s="53">
        <f t="shared" si="0"/>
        <v>401899050</v>
      </c>
      <c r="N33" s="53"/>
      <c r="O33" s="53">
        <f t="shared" si="2"/>
        <v>0</v>
      </c>
      <c r="P33" s="43"/>
      <c r="Q33" s="49"/>
      <c r="R33" s="50" t="s">
        <v>37</v>
      </c>
      <c r="S33" s="50" t="s">
        <v>50</v>
      </c>
      <c r="V33" s="51"/>
      <c r="Y33" s="52"/>
      <c r="Z33" s="52"/>
      <c r="AA33" s="52"/>
    </row>
    <row r="34" spans="1:27" s="33" customFormat="1" ht="76.5" customHeight="1" x14ac:dyDescent="0.25">
      <c r="A34" s="43" t="s">
        <v>35</v>
      </c>
      <c r="B34" s="43" t="s">
        <v>36</v>
      </c>
      <c r="C34" s="44" t="s">
        <v>46</v>
      </c>
      <c r="D34" s="44" t="s">
        <v>71</v>
      </c>
      <c r="E34" s="44" t="s">
        <v>47</v>
      </c>
      <c r="F34" s="45" t="s">
        <v>72</v>
      </c>
      <c r="G34" s="46">
        <v>1</v>
      </c>
      <c r="H34" s="46">
        <v>10</v>
      </c>
      <c r="I34" s="47"/>
      <c r="J34" s="48">
        <v>45323</v>
      </c>
      <c r="K34" s="48">
        <v>45626</v>
      </c>
      <c r="L34" s="53">
        <v>4465545</v>
      </c>
      <c r="M34" s="53">
        <f t="shared" si="0"/>
        <v>44655450</v>
      </c>
      <c r="N34" s="53"/>
      <c r="O34" s="53">
        <f t="shared" si="2"/>
        <v>0</v>
      </c>
      <c r="P34" s="43"/>
      <c r="Q34" s="49"/>
      <c r="R34" s="50" t="s">
        <v>39</v>
      </c>
      <c r="S34" s="50" t="s">
        <v>50</v>
      </c>
      <c r="V34" s="51"/>
      <c r="Y34" s="52"/>
      <c r="Z34" s="52"/>
      <c r="AA34" s="52"/>
    </row>
    <row r="35" spans="1:27" s="33" customFormat="1" ht="76.5" customHeight="1" x14ac:dyDescent="0.25">
      <c r="A35" s="43" t="s">
        <v>35</v>
      </c>
      <c r="B35" s="43" t="s">
        <v>36</v>
      </c>
      <c r="C35" s="44" t="s">
        <v>46</v>
      </c>
      <c r="D35" s="44" t="s">
        <v>71</v>
      </c>
      <c r="E35" s="44" t="s">
        <v>47</v>
      </c>
      <c r="F35" s="45" t="s">
        <v>72</v>
      </c>
      <c r="G35" s="46">
        <v>3</v>
      </c>
      <c r="H35" s="46">
        <v>10</v>
      </c>
      <c r="I35" s="47"/>
      <c r="J35" s="48">
        <v>45323</v>
      </c>
      <c r="K35" s="48">
        <v>45626</v>
      </c>
      <c r="L35" s="53">
        <v>4465545</v>
      </c>
      <c r="M35" s="53">
        <f t="shared" si="0"/>
        <v>133966350</v>
      </c>
      <c r="N35" s="53"/>
      <c r="O35" s="53">
        <f t="shared" si="2"/>
        <v>0</v>
      </c>
      <c r="P35" s="43"/>
      <c r="Q35" s="49"/>
      <c r="R35" s="50" t="s">
        <v>37</v>
      </c>
      <c r="S35" s="50" t="s">
        <v>50</v>
      </c>
      <c r="V35" s="51"/>
      <c r="Y35" s="52"/>
      <c r="Z35" s="52"/>
      <c r="AA35" s="52"/>
    </row>
    <row r="36" spans="1:27" s="33" customFormat="1" ht="76.5" customHeight="1" x14ac:dyDescent="0.25">
      <c r="A36" s="43" t="s">
        <v>35</v>
      </c>
      <c r="B36" s="43" t="s">
        <v>36</v>
      </c>
      <c r="C36" s="44" t="s">
        <v>73</v>
      </c>
      <c r="D36" s="44" t="s">
        <v>74</v>
      </c>
      <c r="E36" s="44" t="s">
        <v>75</v>
      </c>
      <c r="F36" s="45" t="s">
        <v>76</v>
      </c>
      <c r="G36" s="46">
        <v>1</v>
      </c>
      <c r="H36" s="46">
        <v>10</v>
      </c>
      <c r="I36" s="47"/>
      <c r="J36" s="48">
        <v>45323</v>
      </c>
      <c r="K36" s="48">
        <v>45626</v>
      </c>
      <c r="L36" s="53">
        <v>4465545</v>
      </c>
      <c r="M36" s="53">
        <f t="shared" si="0"/>
        <v>44655450</v>
      </c>
      <c r="N36" s="53"/>
      <c r="O36" s="53">
        <f t="shared" si="2"/>
        <v>0</v>
      </c>
      <c r="P36" s="43"/>
      <c r="Q36" s="49"/>
      <c r="R36" s="50" t="s">
        <v>37</v>
      </c>
      <c r="S36" s="50" t="s">
        <v>50</v>
      </c>
      <c r="V36" s="51"/>
      <c r="Y36" s="52"/>
      <c r="Z36" s="52"/>
      <c r="AA36" s="52"/>
    </row>
    <row r="37" spans="1:27" s="33" customFormat="1" ht="86.25" customHeight="1" x14ac:dyDescent="0.25">
      <c r="A37" s="43" t="s">
        <v>35</v>
      </c>
      <c r="B37" s="43" t="s">
        <v>36</v>
      </c>
      <c r="C37" s="44" t="s">
        <v>77</v>
      </c>
      <c r="D37" s="44" t="s">
        <v>78</v>
      </c>
      <c r="E37" s="44" t="s">
        <v>79</v>
      </c>
      <c r="F37" s="45" t="s">
        <v>80</v>
      </c>
      <c r="G37" s="46">
        <v>4</v>
      </c>
      <c r="H37" s="46">
        <v>10</v>
      </c>
      <c r="I37" s="47"/>
      <c r="J37" s="48">
        <v>45323</v>
      </c>
      <c r="K37" s="48">
        <v>45626</v>
      </c>
      <c r="L37" s="53">
        <v>4465545</v>
      </c>
      <c r="M37" s="53">
        <f t="shared" si="0"/>
        <v>178621800</v>
      </c>
      <c r="N37" s="53"/>
      <c r="O37" s="53">
        <f t="shared" si="2"/>
        <v>0</v>
      </c>
      <c r="P37" s="43"/>
      <c r="Q37" s="49"/>
      <c r="R37" s="50" t="s">
        <v>37</v>
      </c>
      <c r="S37" s="50" t="s">
        <v>50</v>
      </c>
      <c r="V37" s="51"/>
      <c r="Y37" s="52"/>
      <c r="Z37" s="52"/>
      <c r="AA37" s="52"/>
    </row>
    <row r="38" spans="1:27" s="33" customFormat="1" ht="76.5" customHeight="1" x14ac:dyDescent="0.25">
      <c r="A38" s="43" t="s">
        <v>35</v>
      </c>
      <c r="B38" s="43" t="s">
        <v>36</v>
      </c>
      <c r="C38" s="44" t="s">
        <v>81</v>
      </c>
      <c r="D38" s="44" t="s">
        <v>82</v>
      </c>
      <c r="E38" s="44" t="s">
        <v>83</v>
      </c>
      <c r="F38" s="45" t="s">
        <v>84</v>
      </c>
      <c r="G38" s="46">
        <v>1</v>
      </c>
      <c r="H38" s="46">
        <v>10</v>
      </c>
      <c r="I38" s="47"/>
      <c r="J38" s="48">
        <v>45323</v>
      </c>
      <c r="K38" s="48">
        <v>45626</v>
      </c>
      <c r="L38" s="53">
        <v>4465545</v>
      </c>
      <c r="M38" s="53">
        <f t="shared" si="0"/>
        <v>44655450</v>
      </c>
      <c r="N38" s="53"/>
      <c r="O38" s="53">
        <f t="shared" si="2"/>
        <v>0</v>
      </c>
      <c r="P38" s="43"/>
      <c r="Q38" s="49"/>
      <c r="R38" s="50" t="s">
        <v>37</v>
      </c>
      <c r="S38" s="50" t="s">
        <v>50</v>
      </c>
      <c r="V38" s="51"/>
      <c r="Y38" s="52"/>
      <c r="Z38" s="52"/>
      <c r="AA38" s="52"/>
    </row>
    <row r="39" spans="1:27" s="33" customFormat="1" ht="76.5" customHeight="1" x14ac:dyDescent="0.25">
      <c r="A39" s="43" t="s">
        <v>35</v>
      </c>
      <c r="B39" s="43" t="s">
        <v>36</v>
      </c>
      <c r="C39" s="44" t="s">
        <v>81</v>
      </c>
      <c r="D39" s="44" t="s">
        <v>82</v>
      </c>
      <c r="E39" s="44" t="s">
        <v>83</v>
      </c>
      <c r="F39" s="45" t="s">
        <v>84</v>
      </c>
      <c r="G39" s="46">
        <v>3</v>
      </c>
      <c r="H39" s="46">
        <v>10</v>
      </c>
      <c r="I39" s="47"/>
      <c r="J39" s="48">
        <v>45323</v>
      </c>
      <c r="K39" s="48">
        <v>45626</v>
      </c>
      <c r="L39" s="53">
        <v>4465545</v>
      </c>
      <c r="M39" s="53">
        <f t="shared" si="0"/>
        <v>133966350</v>
      </c>
      <c r="N39" s="53"/>
      <c r="O39" s="53">
        <f t="shared" si="2"/>
        <v>0</v>
      </c>
      <c r="P39" s="43"/>
      <c r="Q39" s="49"/>
      <c r="R39" s="50" t="s">
        <v>37</v>
      </c>
      <c r="S39" s="50" t="s">
        <v>50</v>
      </c>
      <c r="V39" s="51"/>
      <c r="Y39" s="52"/>
      <c r="Z39" s="52"/>
      <c r="AA39" s="52"/>
    </row>
    <row r="40" spans="1:27" s="33" customFormat="1" ht="76.5" customHeight="1" x14ac:dyDescent="0.25">
      <c r="A40" s="43" t="s">
        <v>35</v>
      </c>
      <c r="B40" s="43" t="s">
        <v>36</v>
      </c>
      <c r="C40" s="44" t="s">
        <v>85</v>
      </c>
      <c r="D40" s="44" t="s">
        <v>86</v>
      </c>
      <c r="E40" s="44" t="s">
        <v>87</v>
      </c>
      <c r="F40" s="45" t="s">
        <v>88</v>
      </c>
      <c r="G40" s="46">
        <v>1</v>
      </c>
      <c r="H40" s="46">
        <v>9</v>
      </c>
      <c r="I40" s="47"/>
      <c r="J40" s="48">
        <v>45352</v>
      </c>
      <c r="K40" s="48">
        <v>45626</v>
      </c>
      <c r="L40" s="53">
        <v>4465545</v>
      </c>
      <c r="M40" s="53">
        <f t="shared" si="0"/>
        <v>40189905</v>
      </c>
      <c r="N40" s="53"/>
      <c r="O40" s="53">
        <f t="shared" si="2"/>
        <v>0</v>
      </c>
      <c r="P40" s="43"/>
      <c r="Q40" s="49"/>
      <c r="R40" s="50" t="s">
        <v>37</v>
      </c>
      <c r="S40" s="50" t="s">
        <v>50</v>
      </c>
      <c r="V40" s="51"/>
      <c r="Y40" s="52"/>
      <c r="Z40" s="52"/>
      <c r="AA40" s="52"/>
    </row>
    <row r="41" spans="1:27" s="33" customFormat="1" ht="76.5" customHeight="1" thickBot="1" x14ac:dyDescent="0.3">
      <c r="A41" s="43" t="s">
        <v>35</v>
      </c>
      <c r="B41" s="43" t="s">
        <v>36</v>
      </c>
      <c r="C41" s="44" t="s">
        <v>85</v>
      </c>
      <c r="D41" s="44" t="s">
        <v>86</v>
      </c>
      <c r="E41" s="44" t="s">
        <v>87</v>
      </c>
      <c r="F41" s="45" t="s">
        <v>88</v>
      </c>
      <c r="G41" s="46">
        <v>1</v>
      </c>
      <c r="H41" s="46">
        <v>10</v>
      </c>
      <c r="I41" s="47"/>
      <c r="J41" s="48">
        <v>45323</v>
      </c>
      <c r="K41" s="48">
        <v>45626</v>
      </c>
      <c r="L41" s="53">
        <v>4465545</v>
      </c>
      <c r="M41" s="53">
        <f t="shared" si="0"/>
        <v>44655450</v>
      </c>
      <c r="N41" s="53"/>
      <c r="O41" s="53">
        <f t="shared" si="2"/>
        <v>0</v>
      </c>
      <c r="P41" s="43"/>
      <c r="Q41" s="49"/>
      <c r="R41" s="50" t="s">
        <v>37</v>
      </c>
      <c r="S41" s="50" t="s">
        <v>50</v>
      </c>
      <c r="V41" s="51"/>
      <c r="Y41" s="52"/>
      <c r="Z41" s="52"/>
      <c r="AA41" s="52"/>
    </row>
    <row r="42" spans="1:27" ht="19.5" thickBot="1" x14ac:dyDescent="0.35">
      <c r="G42" s="54">
        <f>SUM(G16:G41)</f>
        <v>64</v>
      </c>
      <c r="M42" s="55">
        <f>SUM(M16:M41)</f>
        <v>2697189180</v>
      </c>
      <c r="O42" s="65">
        <v>2797305968</v>
      </c>
      <c r="Q42" s="2"/>
    </row>
    <row r="44" spans="1:27" x14ac:dyDescent="0.25">
      <c r="D44" s="56" t="s">
        <v>48</v>
      </c>
      <c r="E44" s="56"/>
      <c r="F44" s="57"/>
      <c r="G44" s="56"/>
      <c r="H44" s="56"/>
      <c r="I44" s="56"/>
      <c r="J44" s="56"/>
      <c r="K44" s="56"/>
      <c r="L44" s="56"/>
      <c r="M44" s="58"/>
      <c r="N44" s="56"/>
      <c r="O44" s="66"/>
      <c r="P44" s="56"/>
      <c r="Q44" s="56"/>
      <c r="R44" s="56"/>
      <c r="S44" s="56"/>
    </row>
    <row r="45" spans="1:27" x14ac:dyDescent="0.25">
      <c r="D45" s="56" t="s">
        <v>49</v>
      </c>
      <c r="E45" s="56"/>
      <c r="F45" s="57"/>
      <c r="G45" s="56"/>
      <c r="H45" s="56"/>
      <c r="I45" s="56"/>
      <c r="J45" s="56"/>
      <c r="K45" s="56"/>
      <c r="L45" s="56"/>
      <c r="M45" s="56"/>
      <c r="N45" s="56"/>
      <c r="O45" s="66"/>
      <c r="P45" s="56"/>
      <c r="Q45" s="56"/>
      <c r="R45" s="56"/>
      <c r="S45" s="56"/>
    </row>
  </sheetData>
  <mergeCells count="29">
    <mergeCell ref="A7:L7"/>
    <mergeCell ref="A1:P2"/>
    <mergeCell ref="A3:Q3"/>
    <mergeCell ref="A4:Q4"/>
    <mergeCell ref="A5:Q5"/>
    <mergeCell ref="A6:Q6"/>
    <mergeCell ref="A13:A15"/>
    <mergeCell ref="B13:B15"/>
    <mergeCell ref="C13:C15"/>
    <mergeCell ref="D13:D15"/>
    <mergeCell ref="E13:E15"/>
    <mergeCell ref="A9:C9"/>
    <mergeCell ref="A10:C10"/>
    <mergeCell ref="L10:Q10"/>
    <mergeCell ref="A11:C11"/>
    <mergeCell ref="A12:C12"/>
    <mergeCell ref="F13:F15"/>
    <mergeCell ref="G13:G15"/>
    <mergeCell ref="H13:I14"/>
    <mergeCell ref="J13:K13"/>
    <mergeCell ref="L13:L14"/>
    <mergeCell ref="N13:N14"/>
    <mergeCell ref="O13:O14"/>
    <mergeCell ref="Q13:Q14"/>
    <mergeCell ref="J14:J15"/>
    <mergeCell ref="K14:K15"/>
    <mergeCell ref="L15:M15"/>
    <mergeCell ref="N15:O15"/>
    <mergeCell ref="M13:M14"/>
  </mergeCells>
  <hyperlinks>
    <hyperlink ref="M12" r:id="rId1" xr:uid="{5A0C58F5-5551-42B0-8D90-DCB2A1B46A6E}"/>
  </hyperlinks>
  <pageMargins left="0.25" right="0.13636363636363635" top="0.75" bottom="0.75" header="0.3" footer="0.3"/>
  <pageSetup scale="40" fitToWidth="0" fitToHeight="0" orientation="portrait" verticalDpi="12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Articulación con la media</vt:lpstr>
      <vt:lpstr>'Articulación con la media'!Área_de_impresión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Paola De La Cruz Villalba</dc:creator>
  <cp:lastModifiedBy>Adriana Lucía Martínez Cury</cp:lastModifiedBy>
  <dcterms:created xsi:type="dcterms:W3CDTF">2024-01-20T21:25:00Z</dcterms:created>
  <dcterms:modified xsi:type="dcterms:W3CDTF">2024-01-26T17:06:17Z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2024-01-20T21:25:05Z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5e92b33b-fba7-4dca-b073-5e434462e407</vt:lpwstr>
  </property>
  <property fmtid="{D5CDD505-2E9C-101B-9397-08002B2CF9AE}" pid="8" name="MSIP_Label_1299739c-ad3d-4908-806e-4d91151a6e13_ContentBits">
    <vt:lpwstr>0</vt:lpwstr>
  </property>
</Properties>
</file>