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henaoca\Desktop\VIGENCIA 2024\PROCESOS DE CONTRATACION\VIDRIOS\"/>
    </mc:Choice>
  </mc:AlternateContent>
  <bookViews>
    <workbookView xWindow="0" yWindow="0" windowWidth="28800" windowHeight="12180" activeTab="3"/>
  </bookViews>
  <sheets>
    <sheet name="VIDRIOS HISTORICO " sheetId="12" r:id="rId1"/>
    <sheet name="DECORGLASS CE" sheetId="15" r:id="rId2"/>
    <sheet name="DECORGRAFF" sheetId="16" r:id="rId3"/>
    <sheet name="CONSOLIDADO" sheetId="14" r:id="rId4"/>
  </sheets>
  <definedNames>
    <definedName name="_xlnm._FilterDatabase" localSheetId="3" hidden="1">CONSOLIDADO!$A$10:$K$54</definedName>
    <definedName name="_xlnm._FilterDatabase" localSheetId="0" hidden="1">'VIDRIOS HISTORICO '!$A$13:$N$57</definedName>
    <definedName name="_xlnm.Print_Area" localSheetId="3">CONSOLIDADO!$A$1:$K$62</definedName>
    <definedName name="_xlnm.Print_Area" localSheetId="0">'VIDRIOS HISTORICO '!$A$1:$N$65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6" i="14" l="1"/>
  <c r="K46" i="14" s="1"/>
  <c r="J42" i="14"/>
  <c r="J36" i="14"/>
  <c r="J33" i="14"/>
  <c r="J25" i="14"/>
  <c r="J20" i="14"/>
  <c r="J14" i="14"/>
  <c r="I13" i="14"/>
  <c r="J13" i="14" s="1"/>
  <c r="I14" i="14"/>
  <c r="I15" i="14"/>
  <c r="J15" i="14" s="1"/>
  <c r="I16" i="14"/>
  <c r="J16" i="14" s="1"/>
  <c r="I18" i="14"/>
  <c r="J18" i="14" s="1"/>
  <c r="I19" i="14"/>
  <c r="J19" i="14" s="1"/>
  <c r="I20" i="14"/>
  <c r="I22" i="14"/>
  <c r="J22" i="14" s="1"/>
  <c r="I23" i="14"/>
  <c r="J23" i="14" s="1"/>
  <c r="I25" i="14"/>
  <c r="I27" i="14"/>
  <c r="J27" i="14" s="1"/>
  <c r="I29" i="14"/>
  <c r="J29" i="14" s="1"/>
  <c r="I30" i="14"/>
  <c r="J30" i="14" s="1"/>
  <c r="I31" i="14"/>
  <c r="J31" i="14" s="1"/>
  <c r="I33" i="14"/>
  <c r="I34" i="14"/>
  <c r="J34" i="14" s="1"/>
  <c r="I35" i="14"/>
  <c r="J35" i="14" s="1"/>
  <c r="I36" i="14"/>
  <c r="I37" i="14"/>
  <c r="J37" i="14" s="1"/>
  <c r="I38" i="14"/>
  <c r="J38" i="14" s="1"/>
  <c r="I39" i="14"/>
  <c r="J39" i="14" s="1"/>
  <c r="I41" i="14"/>
  <c r="J41" i="14" s="1"/>
  <c r="I42" i="14"/>
  <c r="I43" i="14"/>
  <c r="J43" i="14" s="1"/>
  <c r="I45" i="14"/>
  <c r="J45" i="14" s="1"/>
  <c r="K45" i="14" s="1"/>
  <c r="I46" i="14"/>
  <c r="I47" i="14"/>
  <c r="J47" i="14" s="1"/>
  <c r="K47" i="14" s="1"/>
  <c r="I48" i="14"/>
  <c r="J48" i="14" s="1"/>
  <c r="K48" i="14" s="1"/>
  <c r="I49" i="14"/>
  <c r="J49" i="14" s="1"/>
  <c r="K49" i="14" s="1"/>
  <c r="I51" i="14"/>
  <c r="J51" i="14" s="1"/>
  <c r="K51" i="14" s="1"/>
  <c r="I12" i="14"/>
  <c r="H51" i="14"/>
  <c r="H46" i="14"/>
  <c r="H48" i="14"/>
  <c r="H45" i="14"/>
  <c r="H41" i="14"/>
  <c r="G13" i="14"/>
  <c r="G14" i="14"/>
  <c r="G15" i="14"/>
  <c r="G16" i="14"/>
  <c r="G18" i="14"/>
  <c r="G19" i="14"/>
  <c r="G20" i="14"/>
  <c r="G22" i="14"/>
  <c r="G23" i="14"/>
  <c r="G25" i="14"/>
  <c r="G27" i="14"/>
  <c r="G29" i="14"/>
  <c r="G30" i="14"/>
  <c r="G31" i="14"/>
  <c r="G33" i="14"/>
  <c r="G34" i="14"/>
  <c r="G35" i="14"/>
  <c r="G36" i="14"/>
  <c r="G37" i="14"/>
  <c r="G38" i="14"/>
  <c r="G39" i="14"/>
  <c r="G41" i="14"/>
  <c r="G42" i="14"/>
  <c r="G43" i="14"/>
  <c r="G45" i="14"/>
  <c r="G46" i="14"/>
  <c r="G47" i="14"/>
  <c r="H47" i="14" s="1"/>
  <c r="G48" i="14"/>
  <c r="G49" i="14"/>
  <c r="H49" i="14" s="1"/>
  <c r="G51" i="14"/>
  <c r="G12" i="14"/>
  <c r="H12" i="14"/>
  <c r="F12" i="14"/>
  <c r="E31" i="14"/>
  <c r="E33" i="14"/>
  <c r="E34" i="14"/>
  <c r="E35" i="14"/>
  <c r="E36" i="14"/>
  <c r="E37" i="14"/>
  <c r="E38" i="14"/>
  <c r="E39" i="14"/>
  <c r="E41" i="14"/>
  <c r="E42" i="14"/>
  <c r="E43" i="14"/>
  <c r="E45" i="14"/>
  <c r="F45" i="14" s="1"/>
  <c r="E46" i="14"/>
  <c r="F46" i="14" s="1"/>
  <c r="E47" i="14"/>
  <c r="F47" i="14" s="1"/>
  <c r="E48" i="14"/>
  <c r="F48" i="14" s="1"/>
  <c r="E49" i="14"/>
  <c r="F49" i="14" s="1"/>
  <c r="E51" i="14"/>
  <c r="F51" i="14" s="1"/>
  <c r="E30" i="14"/>
  <c r="E18" i="14"/>
  <c r="E19" i="14"/>
  <c r="E20" i="14"/>
  <c r="E22" i="14"/>
  <c r="E23" i="14"/>
  <c r="E25" i="14"/>
  <c r="E27" i="14"/>
  <c r="E29" i="14"/>
  <c r="E13" i="14"/>
  <c r="E14" i="14"/>
  <c r="E15" i="14"/>
  <c r="E16" i="14"/>
  <c r="E12" i="14"/>
  <c r="G57" i="15" l="1"/>
  <c r="F58" i="16"/>
  <c r="N55" i="12"/>
  <c r="H43" i="14"/>
  <c r="K43" i="14" s="1"/>
  <c r="F43" i="14"/>
  <c r="H42" i="14"/>
  <c r="F42" i="14"/>
  <c r="F41" i="14"/>
  <c r="H39" i="14"/>
  <c r="F39" i="14"/>
  <c r="H38" i="14"/>
  <c r="F38" i="14"/>
  <c r="H37" i="14"/>
  <c r="F37" i="14"/>
  <c r="H36" i="14"/>
  <c r="F36" i="14"/>
  <c r="H35" i="14"/>
  <c r="F35" i="14"/>
  <c r="H34" i="14"/>
  <c r="F34" i="14"/>
  <c r="H33" i="14"/>
  <c r="F33" i="14"/>
  <c r="H31" i="14"/>
  <c r="F31" i="14"/>
  <c r="H30" i="14"/>
  <c r="F30" i="14"/>
  <c r="H29" i="14"/>
  <c r="F29" i="14"/>
  <c r="H27" i="14"/>
  <c r="F27" i="14"/>
  <c r="H25" i="14"/>
  <c r="F25" i="14"/>
  <c r="H23" i="14"/>
  <c r="F23" i="14"/>
  <c r="H22" i="14"/>
  <c r="F22" i="14"/>
  <c r="H20" i="14"/>
  <c r="F20" i="14"/>
  <c r="H19" i="14"/>
  <c r="F19" i="14"/>
  <c r="H18" i="14"/>
  <c r="F18" i="14"/>
  <c r="H16" i="14"/>
  <c r="F16" i="14"/>
  <c r="H15" i="14"/>
  <c r="F15" i="14"/>
  <c r="H14" i="14"/>
  <c r="F14" i="14"/>
  <c r="H13" i="14"/>
  <c r="F13" i="14"/>
  <c r="J12" i="14"/>
  <c r="M15" i="12"/>
  <c r="K15" i="12"/>
  <c r="K12" i="14" l="1"/>
  <c r="J52" i="14"/>
  <c r="K19" i="14"/>
  <c r="K27" i="14"/>
  <c r="K15" i="14"/>
  <c r="H52" i="14"/>
  <c r="H53" i="14" s="1"/>
  <c r="H54" i="14" s="1"/>
  <c r="K16" i="14"/>
  <c r="K20" i="14"/>
  <c r="K29" i="14"/>
  <c r="K38" i="14"/>
  <c r="K42" i="14"/>
  <c r="K30" i="14"/>
  <c r="K37" i="14"/>
  <c r="K14" i="14"/>
  <c r="K25" i="14"/>
  <c r="K36" i="14"/>
  <c r="J53" i="14"/>
  <c r="J54" i="14" s="1"/>
  <c r="K34" i="14"/>
  <c r="K39" i="14"/>
  <c r="K31" i="14"/>
  <c r="K35" i="14"/>
  <c r="K41" i="14"/>
  <c r="K33" i="14"/>
  <c r="K18" i="14"/>
  <c r="K22" i="14"/>
  <c r="K23" i="14"/>
  <c r="F52" i="14"/>
  <c r="F53" i="14" s="1"/>
  <c r="F54" i="14" s="1"/>
  <c r="K13" i="14"/>
  <c r="K52" i="14" l="1"/>
  <c r="J46" i="12"/>
  <c r="J55" i="12" s="1"/>
  <c r="J45" i="12"/>
  <c r="J44" i="12"/>
  <c r="J42" i="12"/>
  <c r="J41" i="12"/>
  <c r="J40" i="12"/>
  <c r="J39" i="12"/>
  <c r="J38" i="12"/>
  <c r="J37" i="12"/>
  <c r="J36" i="12"/>
  <c r="J34" i="12"/>
  <c r="J33" i="12"/>
  <c r="J32" i="12"/>
  <c r="J30" i="12"/>
  <c r="J28" i="12"/>
  <c r="J26" i="12"/>
  <c r="J25" i="12"/>
  <c r="J23" i="12"/>
  <c r="J22" i="12"/>
  <c r="J21" i="12"/>
  <c r="J19" i="12"/>
  <c r="J18" i="12"/>
  <c r="J17" i="12"/>
  <c r="J16" i="12"/>
  <c r="J15" i="12"/>
  <c r="K54" i="14" l="1"/>
  <c r="K53" i="14"/>
  <c r="F46" i="12"/>
  <c r="F45" i="12"/>
  <c r="F44" i="12"/>
  <c r="F42" i="12"/>
  <c r="F41" i="12"/>
  <c r="F40" i="12"/>
  <c r="F39" i="12"/>
  <c r="F38" i="12"/>
  <c r="F37" i="12"/>
  <c r="F36" i="12"/>
  <c r="F34" i="12"/>
  <c r="F33" i="12"/>
  <c r="F32" i="12"/>
  <c r="F30" i="12"/>
  <c r="F28" i="12"/>
  <c r="F26" i="12"/>
  <c r="F25" i="12"/>
  <c r="F23" i="12"/>
  <c r="F22" i="12"/>
  <c r="F21" i="12"/>
  <c r="F19" i="12"/>
  <c r="F18" i="12"/>
  <c r="F17" i="12"/>
  <c r="F16" i="12"/>
  <c r="F15" i="12"/>
  <c r="H46" i="12"/>
  <c r="H45" i="12"/>
  <c r="H44" i="12"/>
  <c r="H42" i="12"/>
  <c r="K42" i="12" s="1"/>
  <c r="H41" i="12"/>
  <c r="H40" i="12"/>
  <c r="H39" i="12"/>
  <c r="K39" i="12" s="1"/>
  <c r="H38" i="12"/>
  <c r="H37" i="12"/>
  <c r="K37" i="12" s="1"/>
  <c r="H36" i="12"/>
  <c r="H34" i="12"/>
  <c r="K34" i="12" s="1"/>
  <c r="H33" i="12"/>
  <c r="K33" i="12" s="1"/>
  <c r="H32" i="12"/>
  <c r="K32" i="12" s="1"/>
  <c r="H30" i="12"/>
  <c r="H28" i="12"/>
  <c r="K28" i="12" s="1"/>
  <c r="H26" i="12"/>
  <c r="H25" i="12"/>
  <c r="K25" i="12" s="1"/>
  <c r="H23" i="12"/>
  <c r="H22" i="12"/>
  <c r="K22" i="12" s="1"/>
  <c r="H21" i="12"/>
  <c r="K21" i="12" s="1"/>
  <c r="H19" i="12"/>
  <c r="K19" i="12" s="1"/>
  <c r="H18" i="12"/>
  <c r="H17" i="12"/>
  <c r="H16" i="12"/>
  <c r="H15" i="12"/>
  <c r="F55" i="12" l="1"/>
  <c r="F56" i="12" s="1"/>
  <c r="K41" i="12"/>
  <c r="K23" i="12"/>
  <c r="K36" i="12"/>
  <c r="K45" i="12"/>
  <c r="K46" i="12"/>
  <c r="H55" i="12"/>
  <c r="L39" i="12"/>
  <c r="M39" i="12" s="1"/>
  <c r="N39" i="12" s="1"/>
  <c r="L15" i="12"/>
  <c r="N15" i="12" s="1"/>
  <c r="K18" i="12"/>
  <c r="K30" i="12"/>
  <c r="K40" i="12"/>
  <c r="L32" i="12"/>
  <c r="M32" i="12" s="1"/>
  <c r="N32" i="12" s="1"/>
  <c r="L42" i="12"/>
  <c r="M42" i="12"/>
  <c r="N42" i="12" s="1"/>
  <c r="L22" i="12"/>
  <c r="M22" i="12" s="1"/>
  <c r="N22" i="12" s="1"/>
  <c r="L34" i="12"/>
  <c r="M34" i="12" s="1"/>
  <c r="N34" i="12" s="1"/>
  <c r="K44" i="12"/>
  <c r="L41" i="12"/>
  <c r="M41" i="12" s="1"/>
  <c r="N41" i="12" s="1"/>
  <c r="L33" i="12"/>
  <c r="M33" i="12" s="1"/>
  <c r="N33" i="12" s="1"/>
  <c r="L45" i="12"/>
  <c r="M45" i="12"/>
  <c r="N45" i="12" s="1"/>
  <c r="L28" i="12"/>
  <c r="M28" i="12" s="1"/>
  <c r="N28" i="12" s="1"/>
  <c r="L19" i="12"/>
  <c r="M19" i="12"/>
  <c r="N19" i="12" s="1"/>
  <c r="L21" i="12"/>
  <c r="M21" i="12" s="1"/>
  <c r="N21" i="12" s="1"/>
  <c r="L23" i="12"/>
  <c r="M23" i="12" s="1"/>
  <c r="N23" i="12" s="1"/>
  <c r="L36" i="12"/>
  <c r="M36" i="12"/>
  <c r="N36" i="12" s="1"/>
  <c r="L25" i="12"/>
  <c r="M25" i="12" s="1"/>
  <c r="N25" i="12" s="1"/>
  <c r="L37" i="12"/>
  <c r="M37" i="12" s="1"/>
  <c r="N37" i="12" s="1"/>
  <c r="L46" i="12"/>
  <c r="M46" i="12"/>
  <c r="N46" i="12" s="1"/>
  <c r="K17" i="12"/>
  <c r="K16" i="12"/>
  <c r="K26" i="12"/>
  <c r="K38" i="12"/>
  <c r="J56" i="12"/>
  <c r="L44" i="12" l="1"/>
  <c r="M44" i="12" s="1"/>
  <c r="N44" i="12" s="1"/>
  <c r="L30" i="12"/>
  <c r="M30" i="12" s="1"/>
  <c r="N30" i="12" s="1"/>
  <c r="L18" i="12"/>
  <c r="M18" i="12" s="1"/>
  <c r="N18" i="12" s="1"/>
  <c r="L40" i="12"/>
  <c r="M40" i="12"/>
  <c r="N40" i="12" s="1"/>
  <c r="L17" i="12"/>
  <c r="M17" i="12" s="1"/>
  <c r="N17" i="12" s="1"/>
  <c r="L38" i="12"/>
  <c r="M38" i="12" s="1"/>
  <c r="N38" i="12" s="1"/>
  <c r="L26" i="12"/>
  <c r="M26" i="12"/>
  <c r="N26" i="12" s="1"/>
  <c r="L16" i="12"/>
  <c r="M16" i="12" s="1"/>
  <c r="N16" i="12" s="1"/>
  <c r="N56" i="12" l="1"/>
  <c r="N57" i="12" s="1"/>
  <c r="J57" i="12"/>
  <c r="F57" i="12" l="1"/>
  <c r="H56" i="12"/>
  <c r="H57" i="12" l="1"/>
</calcChain>
</file>

<file path=xl/sharedStrings.xml><?xml version="1.0" encoding="utf-8"?>
<sst xmlns="http://schemas.openxmlformats.org/spreadsheetml/2006/main" count="438" uniqueCount="137">
  <si>
    <t>Consejo Superior de la Judicatura</t>
  </si>
  <si>
    <t>FORMATO ESTUDIO DE MERCADOS</t>
  </si>
  <si>
    <t xml:space="preserve">NOMBRE DE LA EMPRESA: </t>
  </si>
  <si>
    <t>DISEÑOS ARQUITECTONICOSACOSTA S.A.S</t>
  </si>
  <si>
    <t>PROMEDIOS</t>
  </si>
  <si>
    <t xml:space="preserve">DIRECCIÓN: </t>
  </si>
  <si>
    <t>CARRERA 70 N° 68A-46</t>
  </si>
  <si>
    <t>CORREO:</t>
  </si>
  <si>
    <t>gerencia@arquitectonicosacosta.com</t>
  </si>
  <si>
    <t>TELÉFONO:</t>
  </si>
  <si>
    <t xml:space="preserve">FORMA DE PAGO : </t>
  </si>
  <si>
    <t>A CONVENIR</t>
  </si>
  <si>
    <t>VALIDEZ DE LA OFERTA:</t>
  </si>
  <si>
    <t>1 MES</t>
  </si>
  <si>
    <t xml:space="preserve">GARANTÍA Y PLAZO DE ENTREGA: </t>
  </si>
  <si>
    <t>ITEM</t>
  </si>
  <si>
    <t>DESCRIPCIÓN</t>
  </si>
  <si>
    <t>UNIDAD</t>
  </si>
  <si>
    <t>CANTIDAD</t>
  </si>
  <si>
    <t>VALOR UNITARIO</t>
  </si>
  <si>
    <t xml:space="preserve">VALOR PARCIAL </t>
  </si>
  <si>
    <t xml:space="preserve">PROMEDIO </t>
  </si>
  <si>
    <t>Suministro e instalación pisavidrios en aluminio.</t>
  </si>
  <si>
    <t>Subtotal</t>
  </si>
  <si>
    <t>PROMEDIO ARITMETICO</t>
  </si>
  <si>
    <t>I.V.A 19 %</t>
  </si>
  <si>
    <t>Total incluido IVA</t>
  </si>
  <si>
    <t xml:space="preserve">Coordinador Área Administrativa </t>
  </si>
  <si>
    <t xml:space="preserve">Objeto: Contratar el suministro, retiro e instalación de vidrios, espejos, película sandblasting, películas de seguridad y solares, con el fin de suplir las necesidades que se presenten en las diferentes sedes administrativas y despachos judiciales a cargo de la Dirección Seccional de Administración Judicial Bogotá. </t>
  </si>
  <si>
    <t>Vidrio crudo</t>
  </si>
  <si>
    <t>suministro e instalación de vidrio crudo 8mm</t>
  </si>
  <si>
    <t>Suministro e instalación de vidrio crudo 6mm</t>
  </si>
  <si>
    <t>suministro e instalación de vidrio crudo 5mm</t>
  </si>
  <si>
    <t>suministro e instalación de vidrio crudo 4mm</t>
  </si>
  <si>
    <t>suministro e instalación de vidrio crudo 2mm</t>
  </si>
  <si>
    <t>Vidrio Templado</t>
  </si>
  <si>
    <t>Suministro e instalación de vidrio templado 4mm</t>
  </si>
  <si>
    <t>Suministro e instalación de vidrio templado 6mm</t>
  </si>
  <si>
    <t>Suministro e instalación de vidrio templado 8mm</t>
  </si>
  <si>
    <t>Vidrio laminado</t>
  </si>
  <si>
    <t>Suministro e instalación de vidrio laminado 3+3</t>
  </si>
  <si>
    <t>Suministro e instalación de vidrio laminado 4+4</t>
  </si>
  <si>
    <t>Divisiones para oficina</t>
  </si>
  <si>
    <t>Espejos</t>
  </si>
  <si>
    <t>suministro e instalación de espejo 4mm biselado y pulido cuatro lados</t>
  </si>
  <si>
    <t>Accesorios</t>
  </si>
  <si>
    <t xml:space="preserve">Suministro e instalación empaques para vidrios </t>
  </si>
  <si>
    <t>Suministro e instalación de zocalos en aluminio</t>
  </si>
  <si>
    <t>Herrajes en aluminio</t>
  </si>
  <si>
    <t>Suministro e instalación de bisagra hidraulica de piso</t>
  </si>
  <si>
    <t>Suministro e instalación de Manija Tipo Roma</t>
  </si>
  <si>
    <t>Tubo de giro piso techo de 2"</t>
  </si>
  <si>
    <t>Cerradura aérea 90-90</t>
  </si>
  <si>
    <t>Brazo Hidraulico</t>
  </si>
  <si>
    <t>Botella de giro para puerta en vidrio templado</t>
  </si>
  <si>
    <t>pie de amigo para vidrio templado</t>
  </si>
  <si>
    <t>Peliculas</t>
  </si>
  <si>
    <t>Suministro e instalación de pelicula de seguridad transparente</t>
  </si>
  <si>
    <t xml:space="preserve">Suministro e instalación de pelicula de control Rayos UV </t>
  </si>
  <si>
    <t>Suministro e instalación de Sandblasting o froost</t>
  </si>
  <si>
    <t>m2</t>
  </si>
  <si>
    <t>m</t>
  </si>
  <si>
    <t>und</t>
  </si>
  <si>
    <t>Carrera 8 # 7-98 SIBATÉ-CUNDINAMARCA</t>
  </si>
  <si>
    <t>DIVIEXPORT EU</t>
  </si>
  <si>
    <t>TREINTA DÍAS</t>
  </si>
  <si>
    <t xml:space="preserve">diviexporteu@gmail.com </t>
  </si>
  <si>
    <t>JHON ALEXANDER VARGAS MELO</t>
  </si>
  <si>
    <t xml:space="preserve">Bogotá </t>
  </si>
  <si>
    <t>Dirección Seccional de Administración Judicial</t>
  </si>
  <si>
    <t>SERVIVIDRIOS</t>
  </si>
  <si>
    <t>Carrera 6 # 8 - 09</t>
  </si>
  <si>
    <t>Oscarvidrios.71@hotmail.com</t>
  </si>
  <si>
    <t>60 dias</t>
  </si>
  <si>
    <t>Precio 2024</t>
  </si>
  <si>
    <t>Total</t>
  </si>
  <si>
    <t xml:space="preserve"> I.V.A.</t>
  </si>
  <si>
    <t xml:space="preserve"> </t>
  </si>
  <si>
    <t>Suministro e instalación de divisiones para oficina en vidrio templado 10mm (incluye herrajes)</t>
  </si>
  <si>
    <t>Ventaneria</t>
  </si>
  <si>
    <t>Suministro e instalaciòn de ventana fija con marco en aluminio y vidrio templado 4mm (incluye herrajes y cerradura)</t>
  </si>
  <si>
    <t>Suministro e instalaciòn de ventana con un batiente con marco en aluminio y vidrio templado 4mm (incluye herrajes y cerradura)</t>
  </si>
  <si>
    <t>Suministro e instalaciòn de ventana con doble batiente con marco en aluminio y vidrio templado 4mm (incluye herrajes y cerradura)</t>
  </si>
  <si>
    <t>Suministro e instalaciòn de ventana con proyectante con marco en aluminio y vidrio templado 4mm (incluye herrajes y cerradura)</t>
  </si>
  <si>
    <t>Suministro e instalaciòn de ventana con corredera con marco en aluminio y vidrio templado 4mm (incluye herrajes y cerradura)</t>
  </si>
  <si>
    <t>Suministro e instalaciòn de puerta en vidrio con marco en aluminio (incluye herrajes y cerradura)</t>
  </si>
  <si>
    <t>SOLICITUD DE COTIZACION</t>
  </si>
  <si>
    <t>CONSEJO SUPERIOR DE LA JUDICATURA</t>
  </si>
  <si>
    <t>DIRECCIÓN SECCIONAL DE ADMINISTRACION JUDICIAL BOGOTÀ</t>
  </si>
  <si>
    <t>GRUPO DE MANTENIMIENTO</t>
  </si>
  <si>
    <t>Objeto:  Contratar el suministro, retiro e instalación de vidrios, espejos, sandblasting, películas de seguridad y solares con el fin de</t>
  </si>
  <si>
    <t>ÍTEM</t>
  </si>
  <si>
    <t>VALOR UNITARIO 2024</t>
  </si>
  <si>
    <t>VALOR TOTAL</t>
  </si>
  <si>
    <t>SUBTOTAL</t>
  </si>
  <si>
    <t>I.V.A</t>
  </si>
  <si>
    <t>Cualquier información comunicarse con Jhon Alexander Vargas Melo  al celular: 3204155808 o al correo  electrónico: jvargasme@cendoj.ramajudicial.gov.co</t>
  </si>
  <si>
    <t>La formulación de la solicitud, ni la presentación de la cotización genera un compromiso u obligación por parte del Consejo Superior de la Judicatura, ya que la presente se realiza como parte de los estudios previos.</t>
  </si>
  <si>
    <t>NOMBRE DE LA EMPRESA:  DECORGLASS CE</t>
  </si>
  <si>
    <t>dia:     29
mes:  01</t>
  </si>
  <si>
    <t>Formato:</t>
  </si>
  <si>
    <t>DESAJ-05-07</t>
  </si>
  <si>
    <t>Versión No. SP.1</t>
  </si>
  <si>
    <t>Fecha de Solicitud: E300</t>
  </si>
  <si>
    <t>DIRECCIÓN: DIAGONAL 3A 70B-25</t>
  </si>
  <si>
    <t>año:        2024</t>
  </si>
  <si>
    <t>TELÉFONO:  3133645941</t>
  </si>
  <si>
    <t>NIT: 80,734,653-0</t>
  </si>
  <si>
    <t>FORMA DE PAGO :  A CONVENIR</t>
  </si>
  <si>
    <t>C.C. 80734653</t>
  </si>
  <si>
    <t>VALIDEZ DE LA OFERTA: 90DIAS</t>
  </si>
  <si>
    <t>E-MAIL:decorglass_camiloecheverry@hotm</t>
  </si>
  <si>
    <t>GARANTÍA Y PLAZO DE ENTREGA: A CONVENIR</t>
  </si>
  <si>
    <t>Suministro e instalación empaques para vidrios</t>
  </si>
  <si>
    <t>Suministro e instalación de pelicula de control Rayos UV</t>
  </si>
  <si>
    <t>Suministro e instalaciòn de puerta en vidrio con marco en
aluminio (incluye herrajes y cerradura)</t>
  </si>
  <si>
    <r>
      <rPr>
        <sz val="4.5"/>
        <color rgb="FF340D6F"/>
        <rFont val="Arial"/>
        <family val="2"/>
      </rPr>
      <t>NIT: 80.734.653-0</t>
    </r>
  </si>
  <si>
    <r>
      <rPr>
        <sz val="11"/>
        <color rgb="FF340D6F"/>
        <rFont val="Arial"/>
        <family val="2"/>
      </rPr>
      <t>Ventanería -Fachadas-puertas de Seguridad Acero inoxidable - Aluminio
Depósito - ferretería Vidrios y Espejos</t>
    </r>
  </si>
  <si>
    <r>
      <rPr>
        <sz val="8"/>
        <rFont val="Arial"/>
        <family val="2"/>
      </rPr>
      <t>suministro e instalación de divisiones para oficina en vidrio
templado 10mm (incluye herrajes)</t>
    </r>
  </si>
  <si>
    <r>
      <rPr>
        <sz val="8"/>
        <rFont val="Arial"/>
        <family val="2"/>
      </rPr>
      <t>suministro e instalación de espejo 4mm biselado y pulido cuatro
lados</t>
    </r>
  </si>
  <si>
    <t>Suministro e instalación de vidrio crudo 8mm</t>
  </si>
  <si>
    <t>La DSAJ de Bogotá pretende adelantar un proceso de contratación para contar con el suministro, retiro e instalación de vidrios, espejos, sandblasting, películas de seguridad y solares con el fin de suplir las necesidades que se presenten en las diferentes sedes administrativas y despachos judiciales a su cargo</t>
  </si>
  <si>
    <t>NOMBRE DE LA EMPRESA:  DECORGRAFF</t>
  </si>
  <si>
    <t>DIRECCIÓN: CALLE 44 SUR 68G-62</t>
  </si>
  <si>
    <t>TELÉFONO:  3133808580</t>
  </si>
  <si>
    <t>NIT: 52728877-7</t>
  </si>
  <si>
    <t>C.C. 52728877</t>
  </si>
  <si>
    <t>VALIDEZ DE LA OFERTA 120 DIAS</t>
  </si>
  <si>
    <t>E-MAIL: dianaccastanedag@gmail.com</t>
  </si>
  <si>
    <r>
      <rPr>
        <b/>
        <sz val="7.5"/>
        <color rgb="FF756EB3"/>
        <rFont val="Arial"/>
        <family val="2"/>
      </rPr>
      <t xml:space="preserve">DIANA CASTAÑEDA
</t>
    </r>
    <r>
      <rPr>
        <b/>
        <sz val="7.5"/>
        <color rgb="FFC6C4E1"/>
        <rFont val="Arial"/>
        <family val="2"/>
      </rPr>
      <t>C.C 52.728.877</t>
    </r>
  </si>
  <si>
    <r>
      <rPr>
        <sz val="8"/>
        <rFont val="Arial"/>
        <family val="2"/>
      </rPr>
      <t>Suministro e instalaciòn de puerta en vidrio con marco en
aluminio (incluye herrajes y cerradura)</t>
    </r>
  </si>
  <si>
    <r>
      <rPr>
        <sz val="8"/>
        <rFont val="Arial"/>
        <family val="2"/>
      </rPr>
      <t>dia:    28
mes:  01</t>
    </r>
  </si>
  <si>
    <t>Historico</t>
  </si>
  <si>
    <t>DECORGLASS CE</t>
  </si>
  <si>
    <t xml:space="preserve"> DIAGONAL 3A 70B-25</t>
  </si>
  <si>
    <t>DECORGRAFF</t>
  </si>
  <si>
    <t>CALLE 44 SUR 68G-62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</si>
</sst>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&quot;$&quot;#,##0"/>
    <numFmt numFmtId="169" formatCode="[$$-240A]\ #,##0.00"/>
    <numFmt numFmtId="170" formatCode="&quot;$&quot;\ #,##0"/>
    <numFmt numFmtId="171" formatCode="&quot;$&quot;\ #,##0.00"/>
    <numFmt numFmtId="172" formatCode="0.0"/>
    <numFmt numFmtId="173" formatCode="\$\ #,##0.00"/>
    <numFmt numFmtId="174" formatCode="\$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10"/>
      <color rgb="FF000000"/>
      <name val="Times New Roman"/>
      <family val="1"/>
    </font>
    <font>
      <b/>
      <sz val="7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4.5"/>
      <name val="Arial"/>
      <family val="2"/>
    </font>
    <font>
      <sz val="4.5"/>
      <color rgb="FF340D6F"/>
      <name val="Arial"/>
      <family val="2"/>
    </font>
    <font>
      <sz val="11"/>
      <color rgb="FF340D6F"/>
      <name val="Arial"/>
      <family val="2"/>
    </font>
    <font>
      <sz val="7"/>
      <name val="Arial"/>
      <family val="2"/>
    </font>
    <font>
      <b/>
      <sz val="6.5"/>
      <name val="Arial"/>
      <family val="2"/>
    </font>
    <font>
      <b/>
      <sz val="7"/>
      <color rgb="FF000000"/>
      <name val="Arial"/>
      <family val="2"/>
    </font>
    <font>
      <b/>
      <sz val="7.5"/>
      <color rgb="FF756EB3"/>
      <name val="Arial"/>
      <family val="2"/>
    </font>
    <font>
      <b/>
      <sz val="7.5"/>
      <color rgb="FFC6C4E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0CECE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167" fontId="5" fillId="0" borderId="0" applyFont="0" applyFill="0" applyBorder="0" applyAlignment="0" applyProtection="0"/>
    <xf numFmtId="0" fontId="3" fillId="0" borderId="0"/>
    <xf numFmtId="0" fontId="5" fillId="0" borderId="0"/>
    <xf numFmtId="0" fontId="20" fillId="0" borderId="0"/>
  </cellStyleXfs>
  <cellXfs count="206">
    <xf numFmtId="0" fontId="0" fillId="0" borderId="0" xfId="0"/>
    <xf numFmtId="0" fontId="2" fillId="0" borderId="0" xfId="0" applyFont="1"/>
    <xf numFmtId="3" fontId="9" fillId="3" borderId="1" xfId="0" applyNumberFormat="1" applyFont="1" applyFill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166" fontId="11" fillId="0" borderId="1" xfId="1" applyNumberFormat="1" applyFont="1" applyBorder="1" applyAlignment="1">
      <alignment vertical="center"/>
    </xf>
    <xf numFmtId="0" fontId="9" fillId="2" borderId="1" xfId="2" applyFont="1" applyFill="1" applyBorder="1" applyAlignment="1" applyProtection="1">
      <alignment vertical="center" wrapText="1"/>
      <protection locked="0"/>
    </xf>
    <xf numFmtId="0" fontId="8" fillId="2" borderId="1" xfId="2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wrapText="1"/>
    </xf>
    <xf numFmtId="168" fontId="12" fillId="0" borderId="0" xfId="6" applyNumberFormat="1" applyFont="1" applyBorder="1" applyAlignment="1">
      <alignment vertical="center"/>
    </xf>
    <xf numFmtId="0" fontId="2" fillId="2" borderId="0" xfId="0" applyFont="1" applyFill="1"/>
    <xf numFmtId="0" fontId="4" fillId="0" borderId="0" xfId="0" applyFont="1"/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center" vertical="center"/>
    </xf>
    <xf numFmtId="0" fontId="4" fillId="2" borderId="0" xfId="0" applyFont="1" applyFill="1"/>
    <xf numFmtId="169" fontId="13" fillId="0" borderId="0" xfId="0" applyNumberFormat="1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166" fontId="2" fillId="2" borderId="0" xfId="0" applyNumberFormat="1" applyFont="1" applyFill="1"/>
    <xf numFmtId="166" fontId="11" fillId="0" borderId="1" xfId="1" applyNumberFormat="1" applyFont="1" applyFill="1" applyBorder="1" applyAlignment="1">
      <alignment vertical="center"/>
    </xf>
    <xf numFmtId="170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17" fillId="5" borderId="1" xfId="0" applyFont="1" applyFill="1" applyBorder="1" applyAlignment="1" applyProtection="1">
      <alignment horizontal="center" vertical="center" wrapText="1"/>
    </xf>
    <xf numFmtId="171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170" fontId="10" fillId="0" borderId="8" xfId="0" applyNumberFormat="1" applyFont="1" applyBorder="1" applyAlignment="1">
      <alignment horizontal="center" vertical="center" wrapText="1"/>
    </xf>
    <xf numFmtId="171" fontId="10" fillId="0" borderId="8" xfId="0" applyNumberFormat="1" applyFont="1" applyBorder="1" applyAlignment="1">
      <alignment horizontal="center" vertical="center" wrapText="1"/>
    </xf>
    <xf numFmtId="166" fontId="11" fillId="0" borderId="8" xfId="1" applyNumberFormat="1" applyFont="1" applyBorder="1" applyAlignment="1">
      <alignment vertical="center"/>
    </xf>
    <xf numFmtId="166" fontId="11" fillId="0" borderId="8" xfId="1" applyNumberFormat="1" applyFont="1" applyFill="1" applyBorder="1" applyAlignment="1">
      <alignment vertical="center"/>
    </xf>
    <xf numFmtId="3" fontId="8" fillId="5" borderId="7" xfId="0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170" fontId="10" fillId="5" borderId="7" xfId="0" applyNumberFormat="1" applyFont="1" applyFill="1" applyBorder="1" applyAlignment="1">
      <alignment horizontal="center" vertical="center" wrapText="1"/>
    </xf>
    <xf numFmtId="166" fontId="11" fillId="5" borderId="7" xfId="1" applyNumberFormat="1" applyFont="1" applyFill="1" applyBorder="1" applyAlignment="1">
      <alignment vertical="center"/>
    </xf>
    <xf numFmtId="0" fontId="17" fillId="5" borderId="2" xfId="0" applyFont="1" applyFill="1" applyBorder="1" applyAlignment="1" applyProtection="1">
      <alignment horizontal="left" vertical="center" wrapText="1"/>
    </xf>
    <xf numFmtId="166" fontId="12" fillId="5" borderId="8" xfId="1" applyNumberFormat="1" applyFont="1" applyFill="1" applyBorder="1" applyAlignment="1">
      <alignment vertical="center"/>
    </xf>
    <xf numFmtId="166" fontId="12" fillId="5" borderId="1" xfId="1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0" fontId="2" fillId="0" borderId="9" xfId="0" applyFont="1" applyBorder="1" applyAlignment="1" applyProtection="1">
      <alignment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8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9" fillId="0" borderId="15" xfId="12" applyFont="1" applyFill="1" applyBorder="1" applyAlignment="1">
      <alignment horizontal="center" vertical="center" wrapText="1"/>
    </xf>
    <xf numFmtId="173" fontId="22" fillId="0" borderId="15" xfId="12" applyNumberFormat="1" applyFont="1" applyFill="1" applyBorder="1" applyAlignment="1">
      <alignment horizontal="left" vertical="top" shrinkToFit="1"/>
    </xf>
    <xf numFmtId="172" fontId="22" fillId="0" borderId="15" xfId="12" applyNumberFormat="1" applyFont="1" applyFill="1" applyBorder="1" applyAlignment="1">
      <alignment horizontal="left" vertical="top" indent="1" shrinkToFit="1"/>
    </xf>
    <xf numFmtId="1" fontId="22" fillId="6" borderId="15" xfId="12" applyNumberFormat="1" applyFont="1" applyFill="1" applyBorder="1" applyAlignment="1">
      <alignment horizontal="center" vertical="top" shrinkToFit="1"/>
    </xf>
    <xf numFmtId="1" fontId="22" fillId="6" borderId="15" xfId="12" applyNumberFormat="1" applyFont="1" applyFill="1" applyBorder="1" applyAlignment="1">
      <alignment horizontal="right" vertical="top" shrinkToFit="1"/>
    </xf>
    <xf numFmtId="172" fontId="22" fillId="0" borderId="15" xfId="12" applyNumberFormat="1" applyFont="1" applyFill="1" applyBorder="1" applyAlignment="1">
      <alignment horizontal="right" vertical="top" shrinkToFit="1"/>
    </xf>
    <xf numFmtId="173" fontId="22" fillId="0" borderId="15" xfId="12" applyNumberFormat="1" applyFont="1" applyFill="1" applyBorder="1" applyAlignment="1">
      <alignment horizontal="center" vertical="center" shrinkToFit="1"/>
    </xf>
    <xf numFmtId="0" fontId="9" fillId="0" borderId="15" xfId="12" applyFont="1" applyFill="1" applyBorder="1" applyAlignment="1">
      <alignment horizontal="right" vertical="top" wrapText="1"/>
    </xf>
    <xf numFmtId="173" fontId="22" fillId="0" borderId="15" xfId="12" applyNumberFormat="1" applyFont="1" applyFill="1" applyBorder="1" applyAlignment="1">
      <alignment horizontal="right" vertical="top" shrinkToFit="1"/>
    </xf>
    <xf numFmtId="173" fontId="22" fillId="0" borderId="15" xfId="12" applyNumberFormat="1" applyFont="1" applyFill="1" applyBorder="1" applyAlignment="1">
      <alignment horizontal="right" vertical="center" shrinkToFit="1"/>
    </xf>
    <xf numFmtId="174" fontId="22" fillId="0" borderId="15" xfId="12" applyNumberFormat="1" applyFont="1" applyFill="1" applyBorder="1" applyAlignment="1">
      <alignment horizontal="right" vertical="top" shrinkToFit="1"/>
    </xf>
    <xf numFmtId="0" fontId="23" fillId="0" borderId="0" xfId="12" applyFont="1" applyFill="1" applyBorder="1" applyAlignment="1">
      <alignment vertical="top" wrapText="1"/>
    </xf>
    <xf numFmtId="0" fontId="23" fillId="0" borderId="0" xfId="12" applyFont="1" applyFill="1" applyBorder="1" applyAlignment="1">
      <alignment horizontal="left" vertical="top"/>
    </xf>
    <xf numFmtId="0" fontId="28" fillId="0" borderId="15" xfId="12" applyFont="1" applyFill="1" applyBorder="1" applyAlignment="1">
      <alignment horizontal="left" vertical="top" wrapText="1"/>
    </xf>
    <xf numFmtId="0" fontId="23" fillId="0" borderId="15" xfId="12" applyFont="1" applyFill="1" applyBorder="1" applyAlignment="1">
      <alignment horizontal="right" wrapText="1"/>
    </xf>
    <xf numFmtId="0" fontId="10" fillId="0" borderId="0" xfId="12" applyFont="1" applyFill="1" applyBorder="1" applyAlignment="1">
      <alignment horizontal="left" vertical="top"/>
    </xf>
    <xf numFmtId="0" fontId="8" fillId="0" borderId="15" xfId="12" applyFont="1" applyFill="1" applyBorder="1" applyAlignment="1">
      <alignment horizontal="left" vertical="top" wrapText="1"/>
    </xf>
    <xf numFmtId="0" fontId="8" fillId="0" borderId="15" xfId="12" applyFont="1" applyFill="1" applyBorder="1" applyAlignment="1">
      <alignment horizontal="right" vertical="top" wrapText="1"/>
    </xf>
    <xf numFmtId="0" fontId="10" fillId="6" borderId="15" xfId="12" applyFont="1" applyFill="1" applyBorder="1" applyAlignment="1">
      <alignment horizontal="left" wrapText="1"/>
    </xf>
    <xf numFmtId="0" fontId="10" fillId="6" borderId="15" xfId="12" applyFont="1" applyFill="1" applyBorder="1" applyAlignment="1">
      <alignment horizontal="right" wrapText="1"/>
    </xf>
    <xf numFmtId="172" fontId="10" fillId="0" borderId="15" xfId="12" applyNumberFormat="1" applyFont="1" applyFill="1" applyBorder="1" applyAlignment="1">
      <alignment horizontal="left" vertical="top" indent="1" shrinkToFit="1"/>
    </xf>
    <xf numFmtId="0" fontId="8" fillId="0" borderId="15" xfId="12" applyFont="1" applyFill="1" applyBorder="1" applyAlignment="1">
      <alignment horizontal="center" vertical="top" wrapText="1"/>
    </xf>
    <xf numFmtId="1" fontId="10" fillId="0" borderId="15" xfId="12" applyNumberFormat="1" applyFont="1" applyFill="1" applyBorder="1" applyAlignment="1">
      <alignment horizontal="center" vertical="top" shrinkToFit="1"/>
    </xf>
    <xf numFmtId="0" fontId="10" fillId="0" borderId="15" xfId="12" applyFont="1" applyFill="1" applyBorder="1" applyAlignment="1">
      <alignment horizontal="left" wrapText="1"/>
    </xf>
    <xf numFmtId="0" fontId="10" fillId="0" borderId="15" xfId="12" applyFont="1" applyFill="1" applyBorder="1" applyAlignment="1">
      <alignment horizontal="left" vertical="center" wrapText="1"/>
    </xf>
    <xf numFmtId="0" fontId="8" fillId="0" borderId="15" xfId="12" applyFont="1" applyFill="1" applyBorder="1" applyAlignment="1">
      <alignment horizontal="right" vertical="center" wrapText="1" indent="2"/>
    </xf>
    <xf numFmtId="1" fontId="10" fillId="0" borderId="15" xfId="12" applyNumberFormat="1" applyFont="1" applyFill="1" applyBorder="1" applyAlignment="1">
      <alignment horizontal="right" vertical="center" indent="4" shrinkToFit="1"/>
    </xf>
    <xf numFmtId="0" fontId="10" fillId="0" borderId="15" xfId="12" applyFont="1" applyFill="1" applyBorder="1" applyAlignment="1">
      <alignment horizontal="left" vertical="top" wrapText="1"/>
    </xf>
    <xf numFmtId="0" fontId="8" fillId="0" borderId="15" xfId="12" applyFont="1" applyFill="1" applyBorder="1" applyAlignment="1">
      <alignment horizontal="right" vertical="top" wrapText="1" indent="2"/>
    </xf>
    <xf numFmtId="1" fontId="10" fillId="0" borderId="15" xfId="12" applyNumberFormat="1" applyFont="1" applyFill="1" applyBorder="1" applyAlignment="1">
      <alignment horizontal="right" vertical="top" indent="4" shrinkToFit="1"/>
    </xf>
    <xf numFmtId="0" fontId="23" fillId="0" borderId="0" xfId="12" applyFont="1" applyFill="1" applyBorder="1" applyAlignment="1">
      <alignment horizontal="right" vertical="top"/>
    </xf>
    <xf numFmtId="172" fontId="10" fillId="0" borderId="15" xfId="12" applyNumberFormat="1" applyFont="1" applyFill="1" applyBorder="1" applyAlignment="1">
      <alignment horizontal="center" vertical="center" shrinkToFit="1"/>
    </xf>
    <xf numFmtId="1" fontId="10" fillId="6" borderId="15" xfId="12" applyNumberFormat="1" applyFont="1" applyFill="1" applyBorder="1" applyAlignment="1">
      <alignment horizontal="center" vertical="center" shrinkToFit="1"/>
    </xf>
    <xf numFmtId="1" fontId="22" fillId="6" borderId="15" xfId="12" applyNumberFormat="1" applyFont="1" applyFill="1" applyBorder="1" applyAlignment="1">
      <alignment horizontal="center" vertical="center" shrinkToFit="1"/>
    </xf>
    <xf numFmtId="172" fontId="22" fillId="0" borderId="15" xfId="12" applyNumberFormat="1" applyFont="1" applyFill="1" applyBorder="1" applyAlignment="1">
      <alignment horizontal="center" vertical="center" shrinkToFit="1"/>
    </xf>
    <xf numFmtId="0" fontId="29" fillId="0" borderId="15" xfId="12" applyFont="1" applyFill="1" applyBorder="1" applyAlignment="1">
      <alignment horizontal="left" vertical="center" wrapText="1"/>
    </xf>
    <xf numFmtId="0" fontId="29" fillId="0" borderId="15" xfId="12" applyFont="1" applyFill="1" applyBorder="1" applyAlignment="1">
      <alignment horizontal="center" vertical="center" wrapText="1"/>
    </xf>
    <xf numFmtId="0" fontId="29" fillId="0" borderId="15" xfId="12" applyFont="1" applyFill="1" applyBorder="1" applyAlignment="1">
      <alignment horizontal="center" vertical="top" wrapText="1"/>
    </xf>
    <xf numFmtId="0" fontId="29" fillId="0" borderId="15" xfId="12" applyFont="1" applyFill="1" applyBorder="1" applyAlignment="1">
      <alignment horizontal="left" vertical="top" wrapText="1"/>
    </xf>
    <xf numFmtId="174" fontId="30" fillId="0" borderId="15" xfId="12" applyNumberFormat="1" applyFont="1" applyFill="1" applyBorder="1" applyAlignment="1">
      <alignment horizontal="center" vertical="top" shrinkToFit="1"/>
    </xf>
    <xf numFmtId="0" fontId="21" fillId="0" borderId="15" xfId="12" applyFont="1" applyFill="1" applyBorder="1" applyAlignment="1">
      <alignment horizontal="right" vertical="top" wrapText="1"/>
    </xf>
    <xf numFmtId="0" fontId="23" fillId="0" borderId="15" xfId="12" applyFont="1" applyFill="1" applyBorder="1" applyAlignment="1">
      <alignment horizontal="left" wrapText="1"/>
    </xf>
    <xf numFmtId="0" fontId="9" fillId="6" borderId="15" xfId="12" applyFont="1" applyFill="1" applyBorder="1" applyAlignment="1">
      <alignment horizontal="center" vertical="top" wrapText="1"/>
    </xf>
    <xf numFmtId="0" fontId="9" fillId="6" borderId="19" xfId="12" applyFont="1" applyFill="1" applyBorder="1" applyAlignment="1">
      <alignment horizontal="center" vertical="top" wrapText="1"/>
    </xf>
    <xf numFmtId="173" fontId="33" fillId="0" borderId="15" xfId="12" applyNumberFormat="1" applyFont="1" applyFill="1" applyBorder="1" applyAlignment="1">
      <alignment horizontal="center" vertical="top" shrinkToFit="1"/>
    </xf>
    <xf numFmtId="0" fontId="9" fillId="6" borderId="15" xfId="12" applyFont="1" applyFill="1" applyBorder="1" applyAlignment="1">
      <alignment horizontal="left" vertical="top" wrapText="1" indent="8"/>
    </xf>
    <xf numFmtId="0" fontId="8" fillId="0" borderId="15" xfId="12" applyFont="1" applyFill="1" applyBorder="1" applyAlignment="1">
      <alignment horizontal="center" vertical="center" wrapText="1"/>
    </xf>
    <xf numFmtId="1" fontId="10" fillId="0" borderId="15" xfId="12" applyNumberFormat="1" applyFont="1" applyFill="1" applyBorder="1" applyAlignment="1">
      <alignment horizontal="center" vertical="center" shrinkToFit="1"/>
    </xf>
    <xf numFmtId="172" fontId="22" fillId="0" borderId="15" xfId="12" applyNumberFormat="1" applyFont="1" applyFill="1" applyBorder="1" applyAlignment="1">
      <alignment horizontal="center" vertical="top" shrinkToFit="1"/>
    </xf>
    <xf numFmtId="174" fontId="34" fillId="0" borderId="15" xfId="12" applyNumberFormat="1" applyFont="1" applyFill="1" applyBorder="1" applyAlignment="1">
      <alignment horizontal="center" vertical="top" shrinkToFit="1"/>
    </xf>
    <xf numFmtId="171" fontId="10" fillId="5" borderId="0" xfId="0" applyNumberFormat="1" applyFont="1" applyFill="1" applyBorder="1" applyAlignment="1">
      <alignment horizontal="center" vertical="center" wrapText="1"/>
    </xf>
    <xf numFmtId="170" fontId="10" fillId="5" borderId="0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0" fontId="9" fillId="4" borderId="1" xfId="2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/>
    </xf>
    <xf numFmtId="0" fontId="6" fillId="2" borderId="1" xfId="5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4" fillId="0" borderId="5" xfId="11" applyFont="1" applyBorder="1" applyAlignment="1" applyProtection="1">
      <alignment horizontal="center" vertical="center" wrapText="1"/>
      <protection locked="0"/>
    </xf>
    <xf numFmtId="0" fontId="14" fillId="0" borderId="0" xfId="11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3" fontId="16" fillId="0" borderId="6" xfId="0" applyNumberFormat="1" applyFont="1" applyBorder="1" applyAlignment="1">
      <alignment horizontal="center" vertical="center" wrapText="1"/>
    </xf>
    <xf numFmtId="3" fontId="16" fillId="0" borderId="7" xfId="0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9" fillId="0" borderId="22" xfId="12" applyFont="1" applyFill="1" applyBorder="1" applyAlignment="1">
      <alignment horizontal="left" vertical="top" wrapText="1" indent="2"/>
    </xf>
    <xf numFmtId="0" fontId="9" fillId="0" borderId="24" xfId="12" applyFont="1" applyFill="1" applyBorder="1" applyAlignment="1">
      <alignment horizontal="left" vertical="top" wrapText="1" indent="2"/>
    </xf>
    <xf numFmtId="0" fontId="9" fillId="0" borderId="23" xfId="12" applyFont="1" applyFill="1" applyBorder="1" applyAlignment="1">
      <alignment horizontal="left" vertical="top" wrapText="1" indent="2"/>
    </xf>
    <xf numFmtId="0" fontId="9" fillId="6" borderId="22" xfId="12" applyFont="1" applyFill="1" applyBorder="1" applyAlignment="1">
      <alignment horizontal="center" vertical="top" wrapText="1"/>
    </xf>
    <xf numFmtId="0" fontId="9" fillId="6" borderId="23" xfId="12" applyFont="1" applyFill="1" applyBorder="1" applyAlignment="1">
      <alignment horizontal="center" vertical="top" wrapText="1"/>
    </xf>
    <xf numFmtId="0" fontId="8" fillId="0" borderId="22" xfId="12" applyFont="1" applyFill="1" applyBorder="1" applyAlignment="1">
      <alignment horizontal="left" vertical="top" wrapText="1"/>
    </xf>
    <xf numFmtId="0" fontId="8" fillId="0" borderId="23" xfId="12" applyFont="1" applyFill="1" applyBorder="1" applyAlignment="1">
      <alignment horizontal="left" vertical="top" wrapText="1"/>
    </xf>
    <xf numFmtId="0" fontId="9" fillId="0" borderId="22" xfId="12" applyFont="1" applyFill="1" applyBorder="1" applyAlignment="1">
      <alignment horizontal="right" vertical="top" wrapText="1"/>
    </xf>
    <xf numFmtId="0" fontId="9" fillId="0" borderId="24" xfId="12" applyFont="1" applyFill="1" applyBorder="1" applyAlignment="1">
      <alignment horizontal="right" vertical="top" wrapText="1"/>
    </xf>
    <xf numFmtId="0" fontId="9" fillId="0" borderId="23" xfId="12" applyFont="1" applyFill="1" applyBorder="1" applyAlignment="1">
      <alignment horizontal="right" vertical="top" wrapText="1"/>
    </xf>
    <xf numFmtId="0" fontId="10" fillId="0" borderId="22" xfId="12" applyFont="1" applyFill="1" applyBorder="1" applyAlignment="1">
      <alignment horizontal="left" wrapText="1"/>
    </xf>
    <xf numFmtId="0" fontId="10" fillId="0" borderId="24" xfId="12" applyFont="1" applyFill="1" applyBorder="1" applyAlignment="1">
      <alignment horizontal="left" wrapText="1"/>
    </xf>
    <xf numFmtId="0" fontId="10" fillId="0" borderId="23" xfId="12" applyFont="1" applyFill="1" applyBorder="1" applyAlignment="1">
      <alignment horizontal="left" wrapText="1"/>
    </xf>
    <xf numFmtId="0" fontId="9" fillId="0" borderId="22" xfId="12" applyFont="1" applyFill="1" applyBorder="1" applyAlignment="1">
      <alignment horizontal="left" vertical="top" wrapText="1" indent="3"/>
    </xf>
    <xf numFmtId="0" fontId="9" fillId="0" borderId="24" xfId="12" applyFont="1" applyFill="1" applyBorder="1" applyAlignment="1">
      <alignment horizontal="left" vertical="top" wrapText="1" indent="3"/>
    </xf>
    <xf numFmtId="0" fontId="9" fillId="0" borderId="23" xfId="12" applyFont="1" applyFill="1" applyBorder="1" applyAlignment="1">
      <alignment horizontal="left" vertical="top" wrapText="1" indent="3"/>
    </xf>
    <xf numFmtId="0" fontId="10" fillId="0" borderId="22" xfId="12" applyFont="1" applyFill="1" applyBorder="1" applyAlignment="1">
      <alignment horizontal="left" vertical="top" wrapText="1"/>
    </xf>
    <xf numFmtId="0" fontId="10" fillId="0" borderId="23" xfId="12" applyFont="1" applyFill="1" applyBorder="1" applyAlignment="1">
      <alignment horizontal="left" vertical="top" wrapText="1"/>
    </xf>
    <xf numFmtId="0" fontId="9" fillId="6" borderId="22" xfId="12" applyFont="1" applyFill="1" applyBorder="1" applyAlignment="1">
      <alignment horizontal="left" vertical="top" wrapText="1" indent="8"/>
    </xf>
    <xf numFmtId="0" fontId="9" fillId="6" borderId="23" xfId="12" applyFont="1" applyFill="1" applyBorder="1" applyAlignment="1">
      <alignment horizontal="left" vertical="top" wrapText="1" indent="8"/>
    </xf>
    <xf numFmtId="0" fontId="8" fillId="0" borderId="12" xfId="12" applyFont="1" applyFill="1" applyBorder="1" applyAlignment="1">
      <alignment horizontal="left" vertical="top" wrapText="1"/>
    </xf>
    <xf numFmtId="0" fontId="8" fillId="0" borderId="14" xfId="12" applyFont="1" applyFill="1" applyBorder="1" applyAlignment="1">
      <alignment horizontal="left" vertical="top" wrapText="1"/>
    </xf>
    <xf numFmtId="0" fontId="8" fillId="0" borderId="24" xfId="12" applyFont="1" applyFill="1" applyBorder="1" applyAlignment="1">
      <alignment horizontal="left" vertical="top" wrapText="1"/>
    </xf>
    <xf numFmtId="0" fontId="9" fillId="0" borderId="22" xfId="12" applyFont="1" applyFill="1" applyBorder="1" applyAlignment="1">
      <alignment horizontal="center" vertical="center" wrapText="1"/>
    </xf>
    <xf numFmtId="0" fontId="9" fillId="0" borderId="23" xfId="12" applyFont="1" applyFill="1" applyBorder="1" applyAlignment="1">
      <alignment horizontal="center" vertical="center" wrapText="1"/>
    </xf>
    <xf numFmtId="0" fontId="9" fillId="6" borderId="27" xfId="12" applyFont="1" applyFill="1" applyBorder="1" applyAlignment="1">
      <alignment horizontal="center" vertical="top" wrapText="1"/>
    </xf>
    <xf numFmtId="0" fontId="9" fillId="6" borderId="28" xfId="12" applyFont="1" applyFill="1" applyBorder="1" applyAlignment="1">
      <alignment horizontal="center" vertical="top" wrapText="1"/>
    </xf>
    <xf numFmtId="0" fontId="8" fillId="0" borderId="25" xfId="12" applyFont="1" applyFill="1" applyBorder="1" applyAlignment="1">
      <alignment horizontal="left" vertical="top" wrapText="1"/>
    </xf>
    <xf numFmtId="0" fontId="8" fillId="0" borderId="26" xfId="12" applyFont="1" applyFill="1" applyBorder="1" applyAlignment="1">
      <alignment horizontal="left" vertical="top" wrapText="1"/>
    </xf>
    <xf numFmtId="0" fontId="9" fillId="0" borderId="22" xfId="12" applyFont="1" applyFill="1" applyBorder="1" applyAlignment="1">
      <alignment horizontal="center" vertical="top" wrapText="1"/>
    </xf>
    <xf numFmtId="0" fontId="9" fillId="0" borderId="24" xfId="12" applyFont="1" applyFill="1" applyBorder="1" applyAlignment="1">
      <alignment horizontal="center" vertical="top" wrapText="1"/>
    </xf>
    <xf numFmtId="0" fontId="9" fillId="0" borderId="23" xfId="12" applyFont="1" applyFill="1" applyBorder="1" applyAlignment="1">
      <alignment horizontal="center" vertical="top" wrapText="1"/>
    </xf>
    <xf numFmtId="0" fontId="25" fillId="0" borderId="0" xfId="12" applyFont="1" applyFill="1" applyBorder="1" applyAlignment="1">
      <alignment horizontal="left" wrapText="1" indent="17"/>
    </xf>
    <xf numFmtId="0" fontId="24" fillId="0" borderId="10" xfId="12" applyFont="1" applyFill="1" applyBorder="1" applyAlignment="1">
      <alignment horizontal="center" vertical="top" wrapText="1"/>
    </xf>
    <xf numFmtId="0" fontId="23" fillId="0" borderId="11" xfId="12" applyFont="1" applyFill="1" applyBorder="1" applyAlignment="1">
      <alignment horizontal="left" vertical="top" wrapText="1"/>
    </xf>
    <xf numFmtId="0" fontId="23" fillId="0" borderId="16" xfId="12" applyFont="1" applyFill="1" applyBorder="1" applyAlignment="1">
      <alignment horizontal="left" vertical="top" wrapText="1"/>
    </xf>
    <xf numFmtId="0" fontId="23" fillId="0" borderId="19" xfId="12" applyFont="1" applyFill="1" applyBorder="1" applyAlignment="1">
      <alignment horizontal="left" vertical="top" wrapText="1"/>
    </xf>
    <xf numFmtId="0" fontId="9" fillId="0" borderId="12" xfId="12" applyFont="1" applyFill="1" applyBorder="1" applyAlignment="1">
      <alignment horizontal="center" vertical="center" wrapText="1"/>
    </xf>
    <xf numFmtId="0" fontId="9" fillId="0" borderId="13" xfId="12" applyFont="1" applyFill="1" applyBorder="1" applyAlignment="1">
      <alignment horizontal="center" vertical="center" wrapText="1"/>
    </xf>
    <xf numFmtId="0" fontId="9" fillId="0" borderId="14" xfId="12" applyFont="1" applyFill="1" applyBorder="1" applyAlignment="1">
      <alignment horizontal="center" vertical="center" wrapText="1"/>
    </xf>
    <xf numFmtId="0" fontId="9" fillId="0" borderId="17" xfId="12" applyFont="1" applyFill="1" applyBorder="1" applyAlignment="1">
      <alignment horizontal="center" vertical="center" wrapText="1"/>
    </xf>
    <xf numFmtId="0" fontId="9" fillId="0" borderId="0" xfId="12" applyFont="1" applyFill="1" applyBorder="1" applyAlignment="1">
      <alignment horizontal="center" vertical="center" wrapText="1"/>
    </xf>
    <xf numFmtId="0" fontId="9" fillId="0" borderId="18" xfId="12" applyFont="1" applyFill="1" applyBorder="1" applyAlignment="1">
      <alignment horizontal="center" vertical="center" wrapText="1"/>
    </xf>
    <xf numFmtId="0" fontId="9" fillId="0" borderId="20" xfId="12" applyFont="1" applyFill="1" applyBorder="1" applyAlignment="1">
      <alignment horizontal="center" vertical="center" wrapText="1"/>
    </xf>
    <xf numFmtId="0" fontId="9" fillId="0" borderId="10" xfId="12" applyFont="1" applyFill="1" applyBorder="1" applyAlignment="1">
      <alignment horizontal="center" vertical="center" wrapText="1"/>
    </xf>
    <xf numFmtId="0" fontId="9" fillId="0" borderId="21" xfId="12" applyFont="1" applyFill="1" applyBorder="1" applyAlignment="1">
      <alignment horizontal="center" vertical="center" wrapText="1"/>
    </xf>
    <xf numFmtId="0" fontId="28" fillId="0" borderId="22" xfId="12" applyFont="1" applyFill="1" applyBorder="1" applyAlignment="1">
      <alignment horizontal="left" vertical="top" wrapText="1" indent="4"/>
    </xf>
    <xf numFmtId="0" fontId="28" fillId="0" borderId="23" xfId="12" applyFont="1" applyFill="1" applyBorder="1" applyAlignment="1">
      <alignment horizontal="left" vertical="top" wrapText="1" indent="4"/>
    </xf>
    <xf numFmtId="0" fontId="21" fillId="0" borderId="22" xfId="12" applyFont="1" applyFill="1" applyBorder="1" applyAlignment="1">
      <alignment horizontal="left" vertical="top" wrapText="1" indent="2"/>
    </xf>
    <xf numFmtId="0" fontId="21" fillId="0" borderId="24" xfId="12" applyFont="1" applyFill="1" applyBorder="1" applyAlignment="1">
      <alignment horizontal="left" vertical="top" wrapText="1" indent="2"/>
    </xf>
    <xf numFmtId="0" fontId="21" fillId="0" borderId="23" xfId="12" applyFont="1" applyFill="1" applyBorder="1" applyAlignment="1">
      <alignment horizontal="left" vertical="top" wrapText="1" indent="2"/>
    </xf>
    <xf numFmtId="0" fontId="9" fillId="6" borderId="27" xfId="12" applyFont="1" applyFill="1" applyBorder="1" applyAlignment="1">
      <alignment horizontal="left" vertical="top" wrapText="1"/>
    </xf>
    <xf numFmtId="0" fontId="9" fillId="6" borderId="28" xfId="12" applyFont="1" applyFill="1" applyBorder="1" applyAlignment="1">
      <alignment horizontal="left" vertical="top" wrapText="1"/>
    </xf>
    <xf numFmtId="0" fontId="21" fillId="0" borderId="22" xfId="12" applyFont="1" applyFill="1" applyBorder="1" applyAlignment="1">
      <alignment horizontal="right" vertical="top" wrapText="1"/>
    </xf>
    <xf numFmtId="0" fontId="21" fillId="0" borderId="24" xfId="12" applyFont="1" applyFill="1" applyBorder="1" applyAlignment="1">
      <alignment horizontal="right" vertical="top" wrapText="1"/>
    </xf>
    <xf numFmtId="0" fontId="21" fillId="0" borderId="23" xfId="12" applyFont="1" applyFill="1" applyBorder="1" applyAlignment="1">
      <alignment horizontal="right" vertical="top" wrapText="1"/>
    </xf>
    <xf numFmtId="0" fontId="23" fillId="0" borderId="22" xfId="12" applyFont="1" applyFill="1" applyBorder="1" applyAlignment="1">
      <alignment horizontal="left" wrapText="1"/>
    </xf>
    <xf numFmtId="0" fontId="23" fillId="0" borderId="24" xfId="12" applyFont="1" applyFill="1" applyBorder="1" applyAlignment="1">
      <alignment horizontal="left" wrapText="1"/>
    </xf>
    <xf numFmtId="0" fontId="23" fillId="0" borderId="23" xfId="12" applyFont="1" applyFill="1" applyBorder="1" applyAlignment="1">
      <alignment horizontal="left" wrapText="1"/>
    </xf>
    <xf numFmtId="0" fontId="21" fillId="0" borderId="22" xfId="12" applyFont="1" applyFill="1" applyBorder="1" applyAlignment="1">
      <alignment horizontal="left" vertical="top" wrapText="1" indent="3"/>
    </xf>
    <xf numFmtId="0" fontId="21" fillId="0" borderId="24" xfId="12" applyFont="1" applyFill="1" applyBorder="1" applyAlignment="1">
      <alignment horizontal="left" vertical="top" wrapText="1" indent="3"/>
    </xf>
    <xf numFmtId="0" fontId="21" fillId="0" borderId="23" xfId="12" applyFont="1" applyFill="1" applyBorder="1" applyAlignment="1">
      <alignment horizontal="left" vertical="top" wrapText="1" indent="3"/>
    </xf>
    <xf numFmtId="0" fontId="9" fillId="0" borderId="12" xfId="12" applyFont="1" applyFill="1" applyBorder="1" applyAlignment="1">
      <alignment horizontal="left" vertical="center" wrapText="1"/>
    </xf>
    <xf numFmtId="0" fontId="9" fillId="0" borderId="13" xfId="12" applyFont="1" applyFill="1" applyBorder="1" applyAlignment="1">
      <alignment horizontal="left" vertical="center" wrapText="1"/>
    </xf>
    <xf numFmtId="0" fontId="9" fillId="0" borderId="14" xfId="12" applyFont="1" applyFill="1" applyBorder="1" applyAlignment="1">
      <alignment horizontal="left" vertical="center" wrapText="1"/>
    </xf>
    <xf numFmtId="0" fontId="8" fillId="0" borderId="1" xfId="12" applyFont="1" applyFill="1" applyBorder="1" applyAlignment="1">
      <alignment horizontal="left" vertical="top" wrapText="1"/>
    </xf>
    <xf numFmtId="0" fontId="8" fillId="0" borderId="20" xfId="12" applyFont="1" applyFill="1" applyBorder="1" applyAlignment="1">
      <alignment horizontal="left" vertical="top" wrapText="1"/>
    </xf>
    <xf numFmtId="0" fontId="8" fillId="0" borderId="10" xfId="12" applyFont="1" applyFill="1" applyBorder="1" applyAlignment="1">
      <alignment horizontal="left" vertical="top" wrapText="1"/>
    </xf>
    <xf numFmtId="0" fontId="8" fillId="0" borderId="21" xfId="12" applyFont="1" applyFill="1" applyBorder="1" applyAlignment="1">
      <alignment horizontal="left" vertical="top" wrapText="1"/>
    </xf>
    <xf numFmtId="0" fontId="23" fillId="0" borderId="0" xfId="12" applyFont="1" applyFill="1" applyBorder="1" applyAlignment="1">
      <alignment horizontal="right" vertical="top" wrapText="1" indent="5"/>
    </xf>
    <xf numFmtId="0" fontId="9" fillId="0" borderId="12" xfId="12" applyFont="1" applyFill="1" applyBorder="1" applyAlignment="1">
      <alignment horizontal="center" vertical="top" wrapText="1"/>
    </xf>
    <xf numFmtId="0" fontId="9" fillId="0" borderId="13" xfId="12" applyFont="1" applyFill="1" applyBorder="1" applyAlignment="1">
      <alignment horizontal="center" vertical="top" wrapText="1"/>
    </xf>
    <xf numFmtId="0" fontId="9" fillId="0" borderId="14" xfId="12" applyFont="1" applyFill="1" applyBorder="1" applyAlignment="1">
      <alignment horizontal="center" vertical="top" wrapText="1"/>
    </xf>
    <xf numFmtId="0" fontId="9" fillId="0" borderId="17" xfId="12" applyFont="1" applyFill="1" applyBorder="1" applyAlignment="1">
      <alignment horizontal="center" vertical="top" wrapText="1"/>
    </xf>
    <xf numFmtId="0" fontId="9" fillId="0" borderId="0" xfId="12" applyFont="1" applyFill="1" applyBorder="1" applyAlignment="1">
      <alignment horizontal="center" vertical="top" wrapText="1"/>
    </xf>
    <xf numFmtId="0" fontId="9" fillId="0" borderId="18" xfId="12" applyFont="1" applyFill="1" applyBorder="1" applyAlignment="1">
      <alignment horizontal="center" vertical="top" wrapText="1"/>
    </xf>
    <xf numFmtId="0" fontId="9" fillId="0" borderId="20" xfId="12" applyFont="1" applyFill="1" applyBorder="1" applyAlignment="1">
      <alignment horizontal="center" vertical="top" wrapText="1"/>
    </xf>
    <xf numFmtId="0" fontId="9" fillId="0" borderId="10" xfId="12" applyFont="1" applyFill="1" applyBorder="1" applyAlignment="1">
      <alignment horizontal="center" vertical="top" wrapText="1"/>
    </xf>
    <xf numFmtId="0" fontId="9" fillId="0" borderId="21" xfId="12" applyFont="1" applyFill="1" applyBorder="1" applyAlignment="1">
      <alignment horizontal="center" vertical="top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9" fillId="2" borderId="29" xfId="0" applyFont="1" applyFill="1" applyBorder="1" applyAlignment="1" applyProtection="1">
      <alignment horizontal="center" vertical="center"/>
      <protection locked="0"/>
    </xf>
    <xf numFmtId="0" fontId="9" fillId="2" borderId="8" xfId="0" applyFont="1" applyFill="1" applyBorder="1" applyAlignment="1" applyProtection="1">
      <alignment horizontal="center" vertical="center"/>
      <protection locked="0"/>
    </xf>
    <xf numFmtId="3" fontId="19" fillId="0" borderId="6" xfId="0" applyNumberFormat="1" applyFont="1" applyBorder="1" applyAlignment="1">
      <alignment horizontal="left" vertical="center" wrapText="1"/>
    </xf>
    <xf numFmtId="3" fontId="19" fillId="0" borderId="7" xfId="0" applyNumberFormat="1" applyFont="1" applyBorder="1" applyAlignment="1">
      <alignment horizontal="left" vertical="center" wrapText="1"/>
    </xf>
  </cellXfs>
  <cellStyles count="13">
    <cellStyle name="Hipervínculo" xfId="5" builtinId="8"/>
    <cellStyle name="Moneda" xfId="1" builtinId="4"/>
    <cellStyle name="Moneda [0] 2" xfId="6"/>
    <cellStyle name="Moneda 2" xfId="3"/>
    <cellStyle name="Moneda 2 4" xfId="9"/>
    <cellStyle name="Moneda 3" xfId="7"/>
    <cellStyle name="Normal" xfId="0" builtinId="0"/>
    <cellStyle name="Normal 2" xfId="2"/>
    <cellStyle name="Normal 2 2" xfId="10"/>
    <cellStyle name="Normal 2_ESTUDIO DE MERCADOS (Persianas)" xfId="4"/>
    <cellStyle name="Normal 3" xfId="12"/>
    <cellStyle name="Normal 9" xfId="8"/>
    <cellStyle name="Normal_ESTUDIO DE MERCADOS (mobiliario)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1619250</xdr:colOff>
      <xdr:row>2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47625"/>
          <a:ext cx="192405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80182</xdr:colOff>
      <xdr:row>1</xdr:row>
      <xdr:rowOff>81227</xdr:rowOff>
    </xdr:from>
    <xdr:ext cx="980465" cy="345666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82" y="263068"/>
          <a:ext cx="980465" cy="34566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285751</xdr:rowOff>
    </xdr:from>
    <xdr:ext cx="1168977" cy="608726"/>
    <xdr:pic>
      <xdr:nvPicPr>
        <xdr:cNvPr id="3" name="image2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2115"/>
          <a:ext cx="1168977" cy="60872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62864</xdr:colOff>
      <xdr:row>1</xdr:row>
      <xdr:rowOff>58877</xdr:rowOff>
    </xdr:from>
    <xdr:ext cx="733209" cy="258495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4" y="306527"/>
          <a:ext cx="733209" cy="258495"/>
        </a:xfrm>
        <a:prstGeom prst="rect">
          <a:avLst/>
        </a:prstGeom>
      </xdr:spPr>
    </xdr:pic>
    <xdr:clientData/>
  </xdr:oneCellAnchor>
  <xdr:oneCellAnchor>
    <xdr:from>
      <xdr:col>1</xdr:col>
      <xdr:colOff>234811</xdr:colOff>
      <xdr:row>0</xdr:row>
      <xdr:rowOff>0</xdr:rowOff>
    </xdr:from>
    <xdr:ext cx="1413014" cy="371475"/>
    <xdr:grpSp>
      <xdr:nvGrpSpPr>
        <xdr:cNvPr id="3" name="Group 3"/>
        <xdr:cNvGrpSpPr/>
      </xdr:nvGrpSpPr>
      <xdr:grpSpPr>
        <a:xfrm>
          <a:off x="576124" y="0"/>
          <a:ext cx="1413014" cy="371475"/>
          <a:chOff x="-5" y="0"/>
          <a:chExt cx="1753875" cy="598170"/>
        </a:xfrm>
      </xdr:grpSpPr>
      <xdr:pic>
        <xdr:nvPicPr>
          <xdr:cNvPr id="4" name="image2.jpeg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072" y="232224"/>
            <a:ext cx="574509" cy="365817"/>
          </a:xfrm>
          <a:prstGeom prst="rect">
            <a:avLst/>
          </a:prstGeom>
        </xdr:spPr>
      </xdr:pic>
      <xdr:sp macro="" textlink="">
        <xdr:nvSpPr>
          <xdr:cNvPr id="5" name="Shape 5"/>
          <xdr:cNvSpPr/>
        </xdr:nvSpPr>
        <xdr:spPr>
          <a:xfrm>
            <a:off x="530041" y="221"/>
            <a:ext cx="869950" cy="189865"/>
          </a:xfrm>
          <a:custGeom>
            <a:avLst/>
            <a:gdLst/>
            <a:ahLst/>
            <a:cxnLst/>
            <a:rect l="0" t="0" r="0" b="0"/>
            <a:pathLst>
              <a:path w="869950" h="189865">
                <a:moveTo>
                  <a:pt x="35471" y="155105"/>
                </a:moveTo>
                <a:lnTo>
                  <a:pt x="0" y="155105"/>
                </a:lnTo>
                <a:lnTo>
                  <a:pt x="35471" y="187896"/>
                </a:lnTo>
                <a:lnTo>
                  <a:pt x="35471" y="155105"/>
                </a:lnTo>
                <a:close/>
              </a:path>
              <a:path w="869950" h="189865">
                <a:moveTo>
                  <a:pt x="35471" y="116433"/>
                </a:moveTo>
                <a:lnTo>
                  <a:pt x="0" y="116433"/>
                </a:lnTo>
                <a:lnTo>
                  <a:pt x="0" y="149021"/>
                </a:lnTo>
                <a:lnTo>
                  <a:pt x="35471" y="149021"/>
                </a:lnTo>
                <a:lnTo>
                  <a:pt x="35471" y="116433"/>
                </a:lnTo>
                <a:close/>
              </a:path>
              <a:path w="869950" h="189865">
                <a:moveTo>
                  <a:pt x="35471" y="77762"/>
                </a:moveTo>
                <a:lnTo>
                  <a:pt x="0" y="77762"/>
                </a:lnTo>
                <a:lnTo>
                  <a:pt x="0" y="110566"/>
                </a:lnTo>
                <a:lnTo>
                  <a:pt x="35471" y="110566"/>
                </a:lnTo>
                <a:lnTo>
                  <a:pt x="35471" y="77762"/>
                </a:lnTo>
                <a:close/>
              </a:path>
              <a:path w="869950" h="189865">
                <a:moveTo>
                  <a:pt x="35471" y="38887"/>
                </a:moveTo>
                <a:lnTo>
                  <a:pt x="0" y="38887"/>
                </a:lnTo>
                <a:lnTo>
                  <a:pt x="0" y="71691"/>
                </a:lnTo>
                <a:lnTo>
                  <a:pt x="35471" y="71691"/>
                </a:lnTo>
                <a:lnTo>
                  <a:pt x="35471" y="38887"/>
                </a:lnTo>
                <a:close/>
              </a:path>
              <a:path w="869950" h="189865">
                <a:moveTo>
                  <a:pt x="35471" y="215"/>
                </a:moveTo>
                <a:lnTo>
                  <a:pt x="0" y="32804"/>
                </a:lnTo>
                <a:lnTo>
                  <a:pt x="35471" y="32804"/>
                </a:lnTo>
                <a:lnTo>
                  <a:pt x="35471" y="215"/>
                </a:lnTo>
                <a:close/>
              </a:path>
              <a:path w="869950" h="189865">
                <a:moveTo>
                  <a:pt x="77571" y="155105"/>
                </a:moveTo>
                <a:lnTo>
                  <a:pt x="42087" y="155105"/>
                </a:lnTo>
                <a:lnTo>
                  <a:pt x="42087" y="187896"/>
                </a:lnTo>
                <a:lnTo>
                  <a:pt x="77571" y="187896"/>
                </a:lnTo>
                <a:lnTo>
                  <a:pt x="77571" y="155105"/>
                </a:lnTo>
                <a:close/>
              </a:path>
              <a:path w="869950" h="189865">
                <a:moveTo>
                  <a:pt x="77571" y="215"/>
                </a:moveTo>
                <a:lnTo>
                  <a:pt x="42087" y="215"/>
                </a:lnTo>
                <a:lnTo>
                  <a:pt x="42087" y="32804"/>
                </a:lnTo>
                <a:lnTo>
                  <a:pt x="77571" y="32804"/>
                </a:lnTo>
                <a:lnTo>
                  <a:pt x="77571" y="215"/>
                </a:lnTo>
                <a:close/>
              </a:path>
              <a:path w="869950" h="189865">
                <a:moveTo>
                  <a:pt x="119430" y="155105"/>
                </a:moveTo>
                <a:lnTo>
                  <a:pt x="83947" y="155105"/>
                </a:lnTo>
                <a:lnTo>
                  <a:pt x="83947" y="187896"/>
                </a:lnTo>
                <a:lnTo>
                  <a:pt x="119430" y="187896"/>
                </a:lnTo>
                <a:lnTo>
                  <a:pt x="119430" y="155105"/>
                </a:lnTo>
                <a:close/>
              </a:path>
              <a:path w="869950" h="189865">
                <a:moveTo>
                  <a:pt x="119430" y="215"/>
                </a:moveTo>
                <a:lnTo>
                  <a:pt x="83947" y="215"/>
                </a:lnTo>
                <a:lnTo>
                  <a:pt x="83947" y="32804"/>
                </a:lnTo>
                <a:lnTo>
                  <a:pt x="119430" y="32804"/>
                </a:lnTo>
                <a:lnTo>
                  <a:pt x="119430" y="215"/>
                </a:lnTo>
                <a:close/>
              </a:path>
              <a:path w="869950" h="189865">
                <a:moveTo>
                  <a:pt x="161061" y="116433"/>
                </a:moveTo>
                <a:lnTo>
                  <a:pt x="125577" y="116433"/>
                </a:lnTo>
                <a:lnTo>
                  <a:pt x="125577" y="149021"/>
                </a:lnTo>
                <a:lnTo>
                  <a:pt x="161061" y="149021"/>
                </a:lnTo>
                <a:lnTo>
                  <a:pt x="161061" y="116433"/>
                </a:lnTo>
                <a:close/>
              </a:path>
              <a:path w="869950" h="189865">
                <a:moveTo>
                  <a:pt x="161061" y="77762"/>
                </a:moveTo>
                <a:lnTo>
                  <a:pt x="125577" y="77762"/>
                </a:lnTo>
                <a:lnTo>
                  <a:pt x="125577" y="110566"/>
                </a:lnTo>
                <a:lnTo>
                  <a:pt x="161061" y="110566"/>
                </a:lnTo>
                <a:lnTo>
                  <a:pt x="161061" y="77762"/>
                </a:lnTo>
                <a:close/>
              </a:path>
              <a:path w="869950" h="189865">
                <a:moveTo>
                  <a:pt x="161061" y="38887"/>
                </a:moveTo>
                <a:lnTo>
                  <a:pt x="125577" y="38887"/>
                </a:lnTo>
                <a:lnTo>
                  <a:pt x="125577" y="71691"/>
                </a:lnTo>
                <a:lnTo>
                  <a:pt x="161061" y="71691"/>
                </a:lnTo>
                <a:lnTo>
                  <a:pt x="161061" y="38887"/>
                </a:lnTo>
                <a:close/>
              </a:path>
              <a:path w="869950" h="189865">
                <a:moveTo>
                  <a:pt x="161061" y="32804"/>
                </a:moveTo>
                <a:lnTo>
                  <a:pt x="125577" y="215"/>
                </a:lnTo>
                <a:lnTo>
                  <a:pt x="125577" y="32804"/>
                </a:lnTo>
                <a:lnTo>
                  <a:pt x="161061" y="32804"/>
                </a:lnTo>
                <a:close/>
              </a:path>
              <a:path w="869950" h="189865">
                <a:moveTo>
                  <a:pt x="214515" y="155105"/>
                </a:moveTo>
                <a:lnTo>
                  <a:pt x="179044" y="155105"/>
                </a:lnTo>
                <a:lnTo>
                  <a:pt x="179044" y="187896"/>
                </a:lnTo>
                <a:lnTo>
                  <a:pt x="214515" y="187896"/>
                </a:lnTo>
                <a:lnTo>
                  <a:pt x="214515" y="155105"/>
                </a:lnTo>
                <a:close/>
              </a:path>
              <a:path w="869950" h="189865">
                <a:moveTo>
                  <a:pt x="214515" y="116217"/>
                </a:moveTo>
                <a:lnTo>
                  <a:pt x="179044" y="116217"/>
                </a:lnTo>
                <a:lnTo>
                  <a:pt x="179044" y="149021"/>
                </a:lnTo>
                <a:lnTo>
                  <a:pt x="214515" y="149021"/>
                </a:lnTo>
                <a:lnTo>
                  <a:pt x="214515" y="116217"/>
                </a:lnTo>
                <a:close/>
              </a:path>
              <a:path w="869950" h="189865">
                <a:moveTo>
                  <a:pt x="214515" y="77330"/>
                </a:moveTo>
                <a:lnTo>
                  <a:pt x="179044" y="77330"/>
                </a:lnTo>
                <a:lnTo>
                  <a:pt x="179044" y="110350"/>
                </a:lnTo>
                <a:lnTo>
                  <a:pt x="214515" y="110350"/>
                </a:lnTo>
                <a:lnTo>
                  <a:pt x="214515" y="77330"/>
                </a:lnTo>
                <a:close/>
              </a:path>
              <a:path w="869950" h="189865">
                <a:moveTo>
                  <a:pt x="214515" y="38887"/>
                </a:moveTo>
                <a:lnTo>
                  <a:pt x="179044" y="38887"/>
                </a:lnTo>
                <a:lnTo>
                  <a:pt x="179044" y="71691"/>
                </a:lnTo>
                <a:lnTo>
                  <a:pt x="214515" y="71691"/>
                </a:lnTo>
                <a:lnTo>
                  <a:pt x="214515" y="38887"/>
                </a:lnTo>
                <a:close/>
              </a:path>
              <a:path w="869950" h="189865">
                <a:moveTo>
                  <a:pt x="214515" y="0"/>
                </a:moveTo>
                <a:lnTo>
                  <a:pt x="179044" y="0"/>
                </a:lnTo>
                <a:lnTo>
                  <a:pt x="179044" y="32804"/>
                </a:lnTo>
                <a:lnTo>
                  <a:pt x="214515" y="32804"/>
                </a:lnTo>
                <a:lnTo>
                  <a:pt x="214515" y="0"/>
                </a:lnTo>
                <a:close/>
              </a:path>
              <a:path w="869950" h="189865">
                <a:moveTo>
                  <a:pt x="256387" y="77330"/>
                </a:moveTo>
                <a:lnTo>
                  <a:pt x="220662" y="77330"/>
                </a:lnTo>
                <a:lnTo>
                  <a:pt x="220662" y="110350"/>
                </a:lnTo>
                <a:lnTo>
                  <a:pt x="256387" y="110350"/>
                </a:lnTo>
                <a:lnTo>
                  <a:pt x="256387" y="77330"/>
                </a:lnTo>
                <a:close/>
              </a:path>
              <a:path w="869950" h="189865">
                <a:moveTo>
                  <a:pt x="256387" y="0"/>
                </a:moveTo>
                <a:lnTo>
                  <a:pt x="220662" y="0"/>
                </a:lnTo>
                <a:lnTo>
                  <a:pt x="220662" y="32804"/>
                </a:lnTo>
                <a:lnTo>
                  <a:pt x="256387" y="32804"/>
                </a:lnTo>
                <a:lnTo>
                  <a:pt x="256387" y="0"/>
                </a:lnTo>
                <a:close/>
              </a:path>
              <a:path w="869950" h="189865">
                <a:moveTo>
                  <a:pt x="298005" y="116217"/>
                </a:moveTo>
                <a:lnTo>
                  <a:pt x="262763" y="116217"/>
                </a:lnTo>
                <a:lnTo>
                  <a:pt x="298005" y="149021"/>
                </a:lnTo>
                <a:lnTo>
                  <a:pt x="298005" y="116217"/>
                </a:lnTo>
                <a:close/>
              </a:path>
              <a:path w="869950" h="189865">
                <a:moveTo>
                  <a:pt x="298005" y="77330"/>
                </a:moveTo>
                <a:lnTo>
                  <a:pt x="262763" y="77330"/>
                </a:lnTo>
                <a:lnTo>
                  <a:pt x="262763" y="110350"/>
                </a:lnTo>
                <a:lnTo>
                  <a:pt x="298005" y="110350"/>
                </a:lnTo>
                <a:lnTo>
                  <a:pt x="298005" y="77330"/>
                </a:lnTo>
                <a:close/>
              </a:path>
              <a:path w="869950" h="189865">
                <a:moveTo>
                  <a:pt x="298005" y="0"/>
                </a:moveTo>
                <a:lnTo>
                  <a:pt x="262763" y="0"/>
                </a:lnTo>
                <a:lnTo>
                  <a:pt x="262763" y="32804"/>
                </a:lnTo>
                <a:lnTo>
                  <a:pt x="298005" y="32804"/>
                </a:lnTo>
                <a:lnTo>
                  <a:pt x="298005" y="0"/>
                </a:lnTo>
                <a:close/>
              </a:path>
              <a:path w="869950" h="189865">
                <a:moveTo>
                  <a:pt x="339864" y="155105"/>
                </a:moveTo>
                <a:lnTo>
                  <a:pt x="304622" y="155105"/>
                </a:lnTo>
                <a:lnTo>
                  <a:pt x="304622" y="187896"/>
                </a:lnTo>
                <a:lnTo>
                  <a:pt x="339864" y="187896"/>
                </a:lnTo>
                <a:lnTo>
                  <a:pt x="339864" y="155105"/>
                </a:lnTo>
                <a:close/>
              </a:path>
              <a:path w="869950" h="189865">
                <a:moveTo>
                  <a:pt x="339864" y="38887"/>
                </a:moveTo>
                <a:lnTo>
                  <a:pt x="304622" y="38887"/>
                </a:lnTo>
                <a:lnTo>
                  <a:pt x="304622" y="71691"/>
                </a:lnTo>
                <a:lnTo>
                  <a:pt x="339864" y="71691"/>
                </a:lnTo>
                <a:lnTo>
                  <a:pt x="339864" y="38887"/>
                </a:lnTo>
                <a:close/>
              </a:path>
              <a:path w="869950" h="189865">
                <a:moveTo>
                  <a:pt x="339877" y="149021"/>
                </a:moveTo>
                <a:lnTo>
                  <a:pt x="304622" y="116217"/>
                </a:lnTo>
                <a:lnTo>
                  <a:pt x="304622" y="149021"/>
                </a:lnTo>
                <a:lnTo>
                  <a:pt x="339877" y="149021"/>
                </a:lnTo>
                <a:close/>
              </a:path>
              <a:path w="869950" h="189865">
                <a:moveTo>
                  <a:pt x="339877" y="77330"/>
                </a:moveTo>
                <a:lnTo>
                  <a:pt x="304622" y="77330"/>
                </a:lnTo>
                <a:lnTo>
                  <a:pt x="304622" y="110350"/>
                </a:lnTo>
                <a:lnTo>
                  <a:pt x="339877" y="77330"/>
                </a:lnTo>
                <a:close/>
              </a:path>
              <a:path w="869950" h="189865">
                <a:moveTo>
                  <a:pt x="339877" y="32804"/>
                </a:moveTo>
                <a:lnTo>
                  <a:pt x="304622" y="0"/>
                </a:lnTo>
                <a:lnTo>
                  <a:pt x="304622" y="32804"/>
                </a:lnTo>
                <a:lnTo>
                  <a:pt x="339877" y="32804"/>
                </a:lnTo>
                <a:close/>
              </a:path>
              <a:path w="869950" h="189865">
                <a:moveTo>
                  <a:pt x="390715" y="116217"/>
                </a:moveTo>
                <a:lnTo>
                  <a:pt x="355244" y="116217"/>
                </a:lnTo>
                <a:lnTo>
                  <a:pt x="355244" y="149021"/>
                </a:lnTo>
                <a:lnTo>
                  <a:pt x="390715" y="149021"/>
                </a:lnTo>
                <a:lnTo>
                  <a:pt x="390715" y="116217"/>
                </a:lnTo>
                <a:close/>
              </a:path>
              <a:path w="869950" h="189865">
                <a:moveTo>
                  <a:pt x="390715" y="77762"/>
                </a:moveTo>
                <a:lnTo>
                  <a:pt x="355244" y="77762"/>
                </a:lnTo>
                <a:lnTo>
                  <a:pt x="355244" y="110566"/>
                </a:lnTo>
                <a:lnTo>
                  <a:pt x="390715" y="110566"/>
                </a:lnTo>
                <a:lnTo>
                  <a:pt x="390715" y="77762"/>
                </a:lnTo>
                <a:close/>
              </a:path>
              <a:path w="869950" h="189865">
                <a:moveTo>
                  <a:pt x="390715" y="38887"/>
                </a:moveTo>
                <a:lnTo>
                  <a:pt x="355244" y="38887"/>
                </a:lnTo>
                <a:lnTo>
                  <a:pt x="355244" y="71691"/>
                </a:lnTo>
                <a:lnTo>
                  <a:pt x="390715" y="71691"/>
                </a:lnTo>
                <a:lnTo>
                  <a:pt x="390715" y="38887"/>
                </a:lnTo>
                <a:close/>
              </a:path>
              <a:path w="869950" h="189865">
                <a:moveTo>
                  <a:pt x="390728" y="155105"/>
                </a:moveTo>
                <a:lnTo>
                  <a:pt x="355244" y="155105"/>
                </a:lnTo>
                <a:lnTo>
                  <a:pt x="390728" y="187896"/>
                </a:lnTo>
                <a:lnTo>
                  <a:pt x="390728" y="155105"/>
                </a:lnTo>
                <a:close/>
              </a:path>
              <a:path w="869950" h="189865">
                <a:moveTo>
                  <a:pt x="390728" y="0"/>
                </a:moveTo>
                <a:lnTo>
                  <a:pt x="355244" y="32804"/>
                </a:lnTo>
                <a:lnTo>
                  <a:pt x="390728" y="32804"/>
                </a:lnTo>
                <a:lnTo>
                  <a:pt x="390728" y="0"/>
                </a:lnTo>
                <a:close/>
              </a:path>
              <a:path w="869950" h="189865">
                <a:moveTo>
                  <a:pt x="432346" y="155105"/>
                </a:moveTo>
                <a:lnTo>
                  <a:pt x="396875" y="155105"/>
                </a:lnTo>
                <a:lnTo>
                  <a:pt x="396875" y="187896"/>
                </a:lnTo>
                <a:lnTo>
                  <a:pt x="432346" y="187896"/>
                </a:lnTo>
                <a:lnTo>
                  <a:pt x="432346" y="155105"/>
                </a:lnTo>
                <a:close/>
              </a:path>
              <a:path w="869950" h="189865">
                <a:moveTo>
                  <a:pt x="432346" y="0"/>
                </a:moveTo>
                <a:lnTo>
                  <a:pt x="396875" y="0"/>
                </a:lnTo>
                <a:lnTo>
                  <a:pt x="396875" y="32804"/>
                </a:lnTo>
                <a:lnTo>
                  <a:pt x="432346" y="32804"/>
                </a:lnTo>
                <a:lnTo>
                  <a:pt x="432346" y="0"/>
                </a:lnTo>
                <a:close/>
              </a:path>
              <a:path w="869950" h="189865">
                <a:moveTo>
                  <a:pt x="474459" y="155105"/>
                </a:moveTo>
                <a:lnTo>
                  <a:pt x="438975" y="155105"/>
                </a:lnTo>
                <a:lnTo>
                  <a:pt x="438975" y="187896"/>
                </a:lnTo>
                <a:lnTo>
                  <a:pt x="474459" y="187896"/>
                </a:lnTo>
                <a:lnTo>
                  <a:pt x="474459" y="155105"/>
                </a:lnTo>
                <a:close/>
              </a:path>
              <a:path w="869950" h="189865">
                <a:moveTo>
                  <a:pt x="474459" y="77762"/>
                </a:moveTo>
                <a:lnTo>
                  <a:pt x="438975" y="77762"/>
                </a:lnTo>
                <a:lnTo>
                  <a:pt x="438975" y="110566"/>
                </a:lnTo>
                <a:lnTo>
                  <a:pt x="474459" y="110566"/>
                </a:lnTo>
                <a:lnTo>
                  <a:pt x="474459" y="77762"/>
                </a:lnTo>
                <a:close/>
              </a:path>
              <a:path w="869950" h="189865">
                <a:moveTo>
                  <a:pt x="474459" y="0"/>
                </a:moveTo>
                <a:lnTo>
                  <a:pt x="438975" y="0"/>
                </a:lnTo>
                <a:lnTo>
                  <a:pt x="438975" y="32804"/>
                </a:lnTo>
                <a:lnTo>
                  <a:pt x="474459" y="32804"/>
                </a:lnTo>
                <a:lnTo>
                  <a:pt x="474459" y="0"/>
                </a:lnTo>
                <a:close/>
              </a:path>
              <a:path w="869950" h="189865">
                <a:moveTo>
                  <a:pt x="516039" y="116217"/>
                </a:moveTo>
                <a:lnTo>
                  <a:pt x="480568" y="116217"/>
                </a:lnTo>
                <a:lnTo>
                  <a:pt x="480568" y="149021"/>
                </a:lnTo>
                <a:lnTo>
                  <a:pt x="516039" y="149021"/>
                </a:lnTo>
                <a:lnTo>
                  <a:pt x="516039" y="116217"/>
                </a:lnTo>
                <a:close/>
              </a:path>
              <a:path w="869950" h="189865">
                <a:moveTo>
                  <a:pt x="516115" y="155105"/>
                </a:moveTo>
                <a:lnTo>
                  <a:pt x="480568" y="155105"/>
                </a:lnTo>
                <a:lnTo>
                  <a:pt x="480568" y="187896"/>
                </a:lnTo>
                <a:lnTo>
                  <a:pt x="516115" y="155105"/>
                </a:lnTo>
                <a:close/>
              </a:path>
              <a:path w="869950" h="189865">
                <a:moveTo>
                  <a:pt x="516115" y="110566"/>
                </a:moveTo>
                <a:lnTo>
                  <a:pt x="480568" y="77774"/>
                </a:lnTo>
                <a:lnTo>
                  <a:pt x="480568" y="110566"/>
                </a:lnTo>
                <a:lnTo>
                  <a:pt x="516115" y="110566"/>
                </a:lnTo>
                <a:close/>
              </a:path>
              <a:path w="869950" h="189865">
                <a:moveTo>
                  <a:pt x="516115" y="32804"/>
                </a:moveTo>
                <a:lnTo>
                  <a:pt x="480568" y="0"/>
                </a:lnTo>
                <a:lnTo>
                  <a:pt x="480568" y="32804"/>
                </a:lnTo>
                <a:lnTo>
                  <a:pt x="516115" y="32804"/>
                </a:lnTo>
                <a:close/>
              </a:path>
              <a:path w="869950" h="189865">
                <a:moveTo>
                  <a:pt x="567182" y="157276"/>
                </a:moveTo>
                <a:lnTo>
                  <a:pt x="531698" y="157276"/>
                </a:lnTo>
                <a:lnTo>
                  <a:pt x="531698" y="189865"/>
                </a:lnTo>
                <a:lnTo>
                  <a:pt x="567182" y="189865"/>
                </a:lnTo>
                <a:lnTo>
                  <a:pt x="567182" y="157276"/>
                </a:lnTo>
                <a:close/>
              </a:path>
              <a:path w="869950" h="189865">
                <a:moveTo>
                  <a:pt x="567182" y="118173"/>
                </a:moveTo>
                <a:lnTo>
                  <a:pt x="531698" y="118173"/>
                </a:lnTo>
                <a:lnTo>
                  <a:pt x="531698" y="150977"/>
                </a:lnTo>
                <a:lnTo>
                  <a:pt x="567182" y="150977"/>
                </a:lnTo>
                <a:lnTo>
                  <a:pt x="567182" y="118173"/>
                </a:lnTo>
                <a:close/>
              </a:path>
              <a:path w="869950" h="189865">
                <a:moveTo>
                  <a:pt x="567182" y="79286"/>
                </a:moveTo>
                <a:lnTo>
                  <a:pt x="531698" y="79286"/>
                </a:lnTo>
                <a:lnTo>
                  <a:pt x="531698" y="112090"/>
                </a:lnTo>
                <a:lnTo>
                  <a:pt x="567182" y="112090"/>
                </a:lnTo>
                <a:lnTo>
                  <a:pt x="567182" y="79286"/>
                </a:lnTo>
                <a:close/>
              </a:path>
              <a:path w="869950" h="189865">
                <a:moveTo>
                  <a:pt x="567182" y="41059"/>
                </a:moveTo>
                <a:lnTo>
                  <a:pt x="531698" y="41059"/>
                </a:lnTo>
                <a:lnTo>
                  <a:pt x="531698" y="73634"/>
                </a:lnTo>
                <a:lnTo>
                  <a:pt x="567182" y="73634"/>
                </a:lnTo>
                <a:lnTo>
                  <a:pt x="567182" y="41059"/>
                </a:lnTo>
                <a:close/>
              </a:path>
              <a:path w="869950" h="189865">
                <a:moveTo>
                  <a:pt x="567182" y="1955"/>
                </a:moveTo>
                <a:lnTo>
                  <a:pt x="531698" y="1955"/>
                </a:lnTo>
                <a:lnTo>
                  <a:pt x="531698" y="34759"/>
                </a:lnTo>
                <a:lnTo>
                  <a:pt x="567182" y="34759"/>
                </a:lnTo>
                <a:lnTo>
                  <a:pt x="567182" y="1955"/>
                </a:lnTo>
                <a:close/>
              </a:path>
              <a:path w="869950" h="189865">
                <a:moveTo>
                  <a:pt x="609053" y="79286"/>
                </a:moveTo>
                <a:lnTo>
                  <a:pt x="573582" y="79286"/>
                </a:lnTo>
                <a:lnTo>
                  <a:pt x="573582" y="112090"/>
                </a:lnTo>
                <a:lnTo>
                  <a:pt x="609053" y="112090"/>
                </a:lnTo>
                <a:lnTo>
                  <a:pt x="609053" y="79286"/>
                </a:lnTo>
                <a:close/>
              </a:path>
              <a:path w="869950" h="189865">
                <a:moveTo>
                  <a:pt x="609053" y="1955"/>
                </a:moveTo>
                <a:lnTo>
                  <a:pt x="573582" y="1955"/>
                </a:lnTo>
                <a:lnTo>
                  <a:pt x="573582" y="34759"/>
                </a:lnTo>
                <a:lnTo>
                  <a:pt x="609053" y="34759"/>
                </a:lnTo>
                <a:lnTo>
                  <a:pt x="609053" y="1955"/>
                </a:lnTo>
                <a:close/>
              </a:path>
              <a:path w="869950" h="189865">
                <a:moveTo>
                  <a:pt x="650621" y="118173"/>
                </a:moveTo>
                <a:lnTo>
                  <a:pt x="615454" y="118173"/>
                </a:lnTo>
                <a:lnTo>
                  <a:pt x="650621" y="150977"/>
                </a:lnTo>
                <a:lnTo>
                  <a:pt x="650621" y="118173"/>
                </a:lnTo>
                <a:close/>
              </a:path>
              <a:path w="869950" h="189865">
                <a:moveTo>
                  <a:pt x="650697" y="79286"/>
                </a:moveTo>
                <a:lnTo>
                  <a:pt x="615454" y="79286"/>
                </a:lnTo>
                <a:lnTo>
                  <a:pt x="615454" y="112090"/>
                </a:lnTo>
                <a:lnTo>
                  <a:pt x="650697" y="112090"/>
                </a:lnTo>
                <a:lnTo>
                  <a:pt x="650697" y="79286"/>
                </a:lnTo>
                <a:close/>
              </a:path>
              <a:path w="869950" h="189865">
                <a:moveTo>
                  <a:pt x="650697" y="1955"/>
                </a:moveTo>
                <a:lnTo>
                  <a:pt x="615454" y="1955"/>
                </a:lnTo>
                <a:lnTo>
                  <a:pt x="615454" y="34759"/>
                </a:lnTo>
                <a:lnTo>
                  <a:pt x="650697" y="34759"/>
                </a:lnTo>
                <a:lnTo>
                  <a:pt x="650697" y="1955"/>
                </a:lnTo>
                <a:close/>
              </a:path>
              <a:path w="869950" h="189865">
                <a:moveTo>
                  <a:pt x="692721" y="157276"/>
                </a:moveTo>
                <a:lnTo>
                  <a:pt x="657237" y="157276"/>
                </a:lnTo>
                <a:lnTo>
                  <a:pt x="657237" y="189865"/>
                </a:lnTo>
                <a:lnTo>
                  <a:pt x="692721" y="189865"/>
                </a:lnTo>
                <a:lnTo>
                  <a:pt x="692721" y="157276"/>
                </a:lnTo>
                <a:close/>
              </a:path>
              <a:path w="869950" h="189865">
                <a:moveTo>
                  <a:pt x="692721" y="41059"/>
                </a:moveTo>
                <a:lnTo>
                  <a:pt x="657237" y="41059"/>
                </a:lnTo>
                <a:lnTo>
                  <a:pt x="657237" y="73634"/>
                </a:lnTo>
                <a:lnTo>
                  <a:pt x="692721" y="73634"/>
                </a:lnTo>
                <a:lnTo>
                  <a:pt x="692721" y="41059"/>
                </a:lnTo>
                <a:close/>
              </a:path>
              <a:path w="869950" h="189865">
                <a:moveTo>
                  <a:pt x="692797" y="150977"/>
                </a:moveTo>
                <a:lnTo>
                  <a:pt x="657237" y="118173"/>
                </a:lnTo>
                <a:lnTo>
                  <a:pt x="657237" y="150977"/>
                </a:lnTo>
                <a:lnTo>
                  <a:pt x="692797" y="150977"/>
                </a:lnTo>
                <a:close/>
              </a:path>
              <a:path w="869950" h="189865">
                <a:moveTo>
                  <a:pt x="692797" y="79286"/>
                </a:moveTo>
                <a:lnTo>
                  <a:pt x="657237" y="79286"/>
                </a:lnTo>
                <a:lnTo>
                  <a:pt x="657237" y="112090"/>
                </a:lnTo>
                <a:lnTo>
                  <a:pt x="692797" y="79286"/>
                </a:lnTo>
                <a:close/>
              </a:path>
              <a:path w="869950" h="189865">
                <a:moveTo>
                  <a:pt x="692797" y="34759"/>
                </a:moveTo>
                <a:lnTo>
                  <a:pt x="657237" y="1955"/>
                </a:lnTo>
                <a:lnTo>
                  <a:pt x="657237" y="34759"/>
                </a:lnTo>
                <a:lnTo>
                  <a:pt x="692797" y="34759"/>
                </a:lnTo>
                <a:close/>
              </a:path>
              <a:path w="869950" h="189865">
                <a:moveTo>
                  <a:pt x="743800" y="155105"/>
                </a:moveTo>
                <a:lnTo>
                  <a:pt x="708088" y="155105"/>
                </a:lnTo>
                <a:lnTo>
                  <a:pt x="708088" y="187896"/>
                </a:lnTo>
                <a:lnTo>
                  <a:pt x="743800" y="187896"/>
                </a:lnTo>
                <a:lnTo>
                  <a:pt x="743800" y="155105"/>
                </a:lnTo>
                <a:close/>
              </a:path>
              <a:path w="869950" h="189865">
                <a:moveTo>
                  <a:pt x="743800" y="116433"/>
                </a:moveTo>
                <a:lnTo>
                  <a:pt x="708088" y="116433"/>
                </a:lnTo>
                <a:lnTo>
                  <a:pt x="708088" y="149237"/>
                </a:lnTo>
                <a:lnTo>
                  <a:pt x="743800" y="149237"/>
                </a:lnTo>
                <a:lnTo>
                  <a:pt x="743800" y="116433"/>
                </a:lnTo>
                <a:close/>
              </a:path>
              <a:path w="869950" h="189865">
                <a:moveTo>
                  <a:pt x="743800" y="77762"/>
                </a:moveTo>
                <a:lnTo>
                  <a:pt x="708088" y="77762"/>
                </a:lnTo>
                <a:lnTo>
                  <a:pt x="708088" y="110566"/>
                </a:lnTo>
                <a:lnTo>
                  <a:pt x="743800" y="110566"/>
                </a:lnTo>
                <a:lnTo>
                  <a:pt x="743800" y="77762"/>
                </a:lnTo>
                <a:close/>
              </a:path>
              <a:path w="869950" h="189865">
                <a:moveTo>
                  <a:pt x="743800" y="38887"/>
                </a:moveTo>
                <a:lnTo>
                  <a:pt x="708088" y="38887"/>
                </a:lnTo>
                <a:lnTo>
                  <a:pt x="708088" y="71691"/>
                </a:lnTo>
                <a:lnTo>
                  <a:pt x="743800" y="71691"/>
                </a:lnTo>
                <a:lnTo>
                  <a:pt x="743800" y="38887"/>
                </a:lnTo>
                <a:close/>
              </a:path>
              <a:path w="869950" h="189865">
                <a:moveTo>
                  <a:pt x="743826" y="215"/>
                </a:moveTo>
                <a:lnTo>
                  <a:pt x="708088" y="33235"/>
                </a:lnTo>
                <a:lnTo>
                  <a:pt x="743826" y="33235"/>
                </a:lnTo>
                <a:lnTo>
                  <a:pt x="743826" y="215"/>
                </a:lnTo>
                <a:close/>
              </a:path>
              <a:path w="869950" h="189865">
                <a:moveTo>
                  <a:pt x="785736" y="77762"/>
                </a:moveTo>
                <a:lnTo>
                  <a:pt x="750252" y="77762"/>
                </a:lnTo>
                <a:lnTo>
                  <a:pt x="750252" y="110566"/>
                </a:lnTo>
                <a:lnTo>
                  <a:pt x="785736" y="110566"/>
                </a:lnTo>
                <a:lnTo>
                  <a:pt x="785736" y="77762"/>
                </a:lnTo>
                <a:close/>
              </a:path>
              <a:path w="869950" h="189865">
                <a:moveTo>
                  <a:pt x="785736" y="215"/>
                </a:moveTo>
                <a:lnTo>
                  <a:pt x="750252" y="215"/>
                </a:lnTo>
                <a:lnTo>
                  <a:pt x="750252" y="33235"/>
                </a:lnTo>
                <a:lnTo>
                  <a:pt x="785736" y="33235"/>
                </a:lnTo>
                <a:lnTo>
                  <a:pt x="785736" y="215"/>
                </a:lnTo>
                <a:close/>
              </a:path>
              <a:path w="869950" h="189865">
                <a:moveTo>
                  <a:pt x="827570" y="77762"/>
                </a:moveTo>
                <a:lnTo>
                  <a:pt x="792327" y="77762"/>
                </a:lnTo>
                <a:lnTo>
                  <a:pt x="792327" y="110566"/>
                </a:lnTo>
                <a:lnTo>
                  <a:pt x="827570" y="110566"/>
                </a:lnTo>
                <a:lnTo>
                  <a:pt x="827570" y="77762"/>
                </a:lnTo>
                <a:close/>
              </a:path>
              <a:path w="869950" h="189865">
                <a:moveTo>
                  <a:pt x="827570" y="215"/>
                </a:moveTo>
                <a:lnTo>
                  <a:pt x="792327" y="215"/>
                </a:lnTo>
                <a:lnTo>
                  <a:pt x="792327" y="33235"/>
                </a:lnTo>
                <a:lnTo>
                  <a:pt x="827570" y="33235"/>
                </a:lnTo>
                <a:lnTo>
                  <a:pt x="827570" y="215"/>
                </a:lnTo>
                <a:close/>
              </a:path>
              <a:path w="869950" h="189865">
                <a:moveTo>
                  <a:pt x="869442" y="155105"/>
                </a:moveTo>
                <a:lnTo>
                  <a:pt x="833729" y="155105"/>
                </a:lnTo>
                <a:lnTo>
                  <a:pt x="833729" y="187896"/>
                </a:lnTo>
                <a:lnTo>
                  <a:pt x="869442" y="187896"/>
                </a:lnTo>
                <a:lnTo>
                  <a:pt x="869442" y="155105"/>
                </a:lnTo>
                <a:close/>
              </a:path>
              <a:path w="869950" h="189865">
                <a:moveTo>
                  <a:pt x="869442" y="116433"/>
                </a:moveTo>
                <a:lnTo>
                  <a:pt x="833729" y="116433"/>
                </a:lnTo>
                <a:lnTo>
                  <a:pt x="833729" y="149237"/>
                </a:lnTo>
                <a:lnTo>
                  <a:pt x="869442" y="149237"/>
                </a:lnTo>
                <a:lnTo>
                  <a:pt x="869442" y="116433"/>
                </a:lnTo>
                <a:close/>
              </a:path>
              <a:path w="869950" h="189865">
                <a:moveTo>
                  <a:pt x="869442" y="77762"/>
                </a:moveTo>
                <a:lnTo>
                  <a:pt x="833729" y="77762"/>
                </a:lnTo>
                <a:lnTo>
                  <a:pt x="833729" y="110566"/>
                </a:lnTo>
                <a:lnTo>
                  <a:pt x="869442" y="110566"/>
                </a:lnTo>
                <a:lnTo>
                  <a:pt x="869442" y="77762"/>
                </a:lnTo>
                <a:close/>
              </a:path>
              <a:path w="869950" h="189865">
                <a:moveTo>
                  <a:pt x="869442" y="38887"/>
                </a:moveTo>
                <a:lnTo>
                  <a:pt x="833729" y="38887"/>
                </a:lnTo>
                <a:lnTo>
                  <a:pt x="833729" y="71691"/>
                </a:lnTo>
                <a:lnTo>
                  <a:pt x="869442" y="71691"/>
                </a:lnTo>
                <a:lnTo>
                  <a:pt x="869442" y="38887"/>
                </a:lnTo>
                <a:close/>
              </a:path>
              <a:path w="869950" h="189865">
                <a:moveTo>
                  <a:pt x="869467" y="33235"/>
                </a:moveTo>
                <a:lnTo>
                  <a:pt x="833729" y="215"/>
                </a:lnTo>
                <a:lnTo>
                  <a:pt x="833729" y="33235"/>
                </a:lnTo>
                <a:lnTo>
                  <a:pt x="869467" y="33235"/>
                </a:lnTo>
                <a:close/>
              </a:path>
            </a:pathLst>
          </a:custGeom>
          <a:solidFill>
            <a:srgbClr val="756EB3"/>
          </a:solidFill>
        </xdr:spPr>
      </xdr:sp>
      <xdr:sp macro="" textlink="">
        <xdr:nvSpPr>
          <xdr:cNvPr id="6" name="Shape 6"/>
          <xdr:cNvSpPr/>
        </xdr:nvSpPr>
        <xdr:spPr>
          <a:xfrm>
            <a:off x="-5" y="5"/>
            <a:ext cx="1753870" cy="188595"/>
          </a:xfrm>
          <a:custGeom>
            <a:avLst/>
            <a:gdLst/>
            <a:ahLst/>
            <a:cxnLst/>
            <a:rect l="0" t="0" r="0" b="0"/>
            <a:pathLst>
              <a:path w="1753870" h="188595">
                <a:moveTo>
                  <a:pt x="35471" y="155321"/>
                </a:moveTo>
                <a:lnTo>
                  <a:pt x="0" y="155321"/>
                </a:lnTo>
                <a:lnTo>
                  <a:pt x="0" y="187896"/>
                </a:lnTo>
                <a:lnTo>
                  <a:pt x="35471" y="187896"/>
                </a:lnTo>
                <a:lnTo>
                  <a:pt x="35471" y="155321"/>
                </a:lnTo>
                <a:close/>
              </a:path>
              <a:path w="1753870" h="188595">
                <a:moveTo>
                  <a:pt x="35471" y="116433"/>
                </a:moveTo>
                <a:lnTo>
                  <a:pt x="0" y="116433"/>
                </a:lnTo>
                <a:lnTo>
                  <a:pt x="0" y="149237"/>
                </a:lnTo>
                <a:lnTo>
                  <a:pt x="35471" y="149237"/>
                </a:lnTo>
                <a:lnTo>
                  <a:pt x="35471" y="116433"/>
                </a:lnTo>
                <a:close/>
              </a:path>
              <a:path w="1753870" h="188595">
                <a:moveTo>
                  <a:pt x="35471" y="77546"/>
                </a:moveTo>
                <a:lnTo>
                  <a:pt x="0" y="77546"/>
                </a:lnTo>
                <a:lnTo>
                  <a:pt x="0" y="110566"/>
                </a:lnTo>
                <a:lnTo>
                  <a:pt x="35471" y="110566"/>
                </a:lnTo>
                <a:lnTo>
                  <a:pt x="35471" y="77546"/>
                </a:lnTo>
                <a:close/>
              </a:path>
              <a:path w="1753870" h="188595">
                <a:moveTo>
                  <a:pt x="35471" y="39090"/>
                </a:moveTo>
                <a:lnTo>
                  <a:pt x="0" y="39090"/>
                </a:lnTo>
                <a:lnTo>
                  <a:pt x="0" y="71678"/>
                </a:lnTo>
                <a:lnTo>
                  <a:pt x="35471" y="71678"/>
                </a:lnTo>
                <a:lnTo>
                  <a:pt x="35471" y="39090"/>
                </a:lnTo>
                <a:close/>
              </a:path>
              <a:path w="1753870" h="188595">
                <a:moveTo>
                  <a:pt x="35471" y="215"/>
                </a:moveTo>
                <a:lnTo>
                  <a:pt x="0" y="215"/>
                </a:lnTo>
                <a:lnTo>
                  <a:pt x="0" y="33020"/>
                </a:lnTo>
                <a:lnTo>
                  <a:pt x="35471" y="33020"/>
                </a:lnTo>
                <a:lnTo>
                  <a:pt x="35471" y="215"/>
                </a:lnTo>
                <a:close/>
              </a:path>
              <a:path w="1753870" h="188595">
                <a:moveTo>
                  <a:pt x="77343" y="155321"/>
                </a:moveTo>
                <a:lnTo>
                  <a:pt x="41859" y="155321"/>
                </a:lnTo>
                <a:lnTo>
                  <a:pt x="41859" y="187896"/>
                </a:lnTo>
                <a:lnTo>
                  <a:pt x="77343" y="187896"/>
                </a:lnTo>
                <a:lnTo>
                  <a:pt x="77343" y="155321"/>
                </a:lnTo>
                <a:close/>
              </a:path>
              <a:path w="1753870" h="188595">
                <a:moveTo>
                  <a:pt x="77343" y="215"/>
                </a:moveTo>
                <a:lnTo>
                  <a:pt x="41859" y="215"/>
                </a:lnTo>
                <a:lnTo>
                  <a:pt x="41859" y="33020"/>
                </a:lnTo>
                <a:lnTo>
                  <a:pt x="77343" y="33020"/>
                </a:lnTo>
                <a:lnTo>
                  <a:pt x="77343" y="215"/>
                </a:lnTo>
                <a:close/>
              </a:path>
              <a:path w="1753870" h="188595">
                <a:moveTo>
                  <a:pt x="119443" y="155321"/>
                </a:moveTo>
                <a:lnTo>
                  <a:pt x="83731" y="155321"/>
                </a:lnTo>
                <a:lnTo>
                  <a:pt x="83731" y="187896"/>
                </a:lnTo>
                <a:lnTo>
                  <a:pt x="119443" y="187896"/>
                </a:lnTo>
                <a:lnTo>
                  <a:pt x="119443" y="155321"/>
                </a:lnTo>
                <a:close/>
              </a:path>
              <a:path w="1753870" h="188595">
                <a:moveTo>
                  <a:pt x="119443" y="215"/>
                </a:moveTo>
                <a:lnTo>
                  <a:pt x="83731" y="215"/>
                </a:lnTo>
                <a:lnTo>
                  <a:pt x="83731" y="33020"/>
                </a:lnTo>
                <a:lnTo>
                  <a:pt x="119443" y="33020"/>
                </a:lnTo>
                <a:lnTo>
                  <a:pt x="119443" y="215"/>
                </a:lnTo>
                <a:close/>
              </a:path>
              <a:path w="1753870" h="188595">
                <a:moveTo>
                  <a:pt x="161061" y="116433"/>
                </a:moveTo>
                <a:lnTo>
                  <a:pt x="125590" y="116433"/>
                </a:lnTo>
                <a:lnTo>
                  <a:pt x="125590" y="149237"/>
                </a:lnTo>
                <a:lnTo>
                  <a:pt x="161061" y="149237"/>
                </a:lnTo>
                <a:lnTo>
                  <a:pt x="161061" y="116433"/>
                </a:lnTo>
                <a:close/>
              </a:path>
              <a:path w="1753870" h="188595">
                <a:moveTo>
                  <a:pt x="161061" y="77546"/>
                </a:moveTo>
                <a:lnTo>
                  <a:pt x="125590" y="77546"/>
                </a:lnTo>
                <a:lnTo>
                  <a:pt x="125590" y="110566"/>
                </a:lnTo>
                <a:lnTo>
                  <a:pt x="161061" y="110566"/>
                </a:lnTo>
                <a:lnTo>
                  <a:pt x="161061" y="77546"/>
                </a:lnTo>
                <a:close/>
              </a:path>
              <a:path w="1753870" h="188595">
                <a:moveTo>
                  <a:pt x="161061" y="39090"/>
                </a:moveTo>
                <a:lnTo>
                  <a:pt x="125590" y="39090"/>
                </a:lnTo>
                <a:lnTo>
                  <a:pt x="125590" y="71678"/>
                </a:lnTo>
                <a:lnTo>
                  <a:pt x="161061" y="71678"/>
                </a:lnTo>
                <a:lnTo>
                  <a:pt x="161061" y="39090"/>
                </a:lnTo>
                <a:close/>
              </a:path>
              <a:path w="1753870" h="188595">
                <a:moveTo>
                  <a:pt x="161074" y="155321"/>
                </a:moveTo>
                <a:lnTo>
                  <a:pt x="125590" y="155321"/>
                </a:lnTo>
                <a:lnTo>
                  <a:pt x="125590" y="187896"/>
                </a:lnTo>
                <a:lnTo>
                  <a:pt x="161074" y="155321"/>
                </a:lnTo>
                <a:close/>
              </a:path>
              <a:path w="1753870" h="188595">
                <a:moveTo>
                  <a:pt x="161074" y="33020"/>
                </a:moveTo>
                <a:lnTo>
                  <a:pt x="125590" y="215"/>
                </a:lnTo>
                <a:lnTo>
                  <a:pt x="125590" y="33020"/>
                </a:lnTo>
                <a:lnTo>
                  <a:pt x="161074" y="33020"/>
                </a:lnTo>
                <a:close/>
              </a:path>
              <a:path w="1753870" h="188595">
                <a:moveTo>
                  <a:pt x="211455" y="154889"/>
                </a:moveTo>
                <a:lnTo>
                  <a:pt x="175971" y="154889"/>
                </a:lnTo>
                <a:lnTo>
                  <a:pt x="175971" y="187693"/>
                </a:lnTo>
                <a:lnTo>
                  <a:pt x="211455" y="187693"/>
                </a:lnTo>
                <a:lnTo>
                  <a:pt x="211455" y="154889"/>
                </a:lnTo>
                <a:close/>
              </a:path>
              <a:path w="1753870" h="188595">
                <a:moveTo>
                  <a:pt x="211455" y="116217"/>
                </a:moveTo>
                <a:lnTo>
                  <a:pt x="175971" y="116217"/>
                </a:lnTo>
                <a:lnTo>
                  <a:pt x="175971" y="149021"/>
                </a:lnTo>
                <a:lnTo>
                  <a:pt x="211455" y="149021"/>
                </a:lnTo>
                <a:lnTo>
                  <a:pt x="211455" y="116217"/>
                </a:lnTo>
                <a:close/>
              </a:path>
              <a:path w="1753870" h="188595">
                <a:moveTo>
                  <a:pt x="211455" y="77330"/>
                </a:moveTo>
                <a:lnTo>
                  <a:pt x="175971" y="77330"/>
                </a:lnTo>
                <a:lnTo>
                  <a:pt x="175971" y="110350"/>
                </a:lnTo>
                <a:lnTo>
                  <a:pt x="211455" y="110350"/>
                </a:lnTo>
                <a:lnTo>
                  <a:pt x="211455" y="77330"/>
                </a:lnTo>
                <a:close/>
              </a:path>
              <a:path w="1753870" h="188595">
                <a:moveTo>
                  <a:pt x="211455" y="38658"/>
                </a:moveTo>
                <a:lnTo>
                  <a:pt x="175971" y="38658"/>
                </a:lnTo>
                <a:lnTo>
                  <a:pt x="175971" y="71462"/>
                </a:lnTo>
                <a:lnTo>
                  <a:pt x="211455" y="71462"/>
                </a:lnTo>
                <a:lnTo>
                  <a:pt x="211455" y="38658"/>
                </a:lnTo>
                <a:close/>
              </a:path>
              <a:path w="1753870" h="188595">
                <a:moveTo>
                  <a:pt x="211455" y="0"/>
                </a:moveTo>
                <a:lnTo>
                  <a:pt x="175971" y="0"/>
                </a:lnTo>
                <a:lnTo>
                  <a:pt x="175971" y="32804"/>
                </a:lnTo>
                <a:lnTo>
                  <a:pt x="211455" y="32804"/>
                </a:lnTo>
                <a:lnTo>
                  <a:pt x="211455" y="0"/>
                </a:lnTo>
                <a:close/>
              </a:path>
              <a:path w="1753870" h="188595">
                <a:moveTo>
                  <a:pt x="253542" y="154889"/>
                </a:moveTo>
                <a:lnTo>
                  <a:pt x="217830" y="154889"/>
                </a:lnTo>
                <a:lnTo>
                  <a:pt x="217830" y="187693"/>
                </a:lnTo>
                <a:lnTo>
                  <a:pt x="253542" y="187693"/>
                </a:lnTo>
                <a:lnTo>
                  <a:pt x="253542" y="154889"/>
                </a:lnTo>
                <a:close/>
              </a:path>
              <a:path w="1753870" h="188595">
                <a:moveTo>
                  <a:pt x="253542" y="77330"/>
                </a:moveTo>
                <a:lnTo>
                  <a:pt x="217830" y="77330"/>
                </a:lnTo>
                <a:lnTo>
                  <a:pt x="217830" y="110350"/>
                </a:lnTo>
                <a:lnTo>
                  <a:pt x="253542" y="110350"/>
                </a:lnTo>
                <a:lnTo>
                  <a:pt x="253542" y="77330"/>
                </a:lnTo>
                <a:close/>
              </a:path>
              <a:path w="1753870" h="188595">
                <a:moveTo>
                  <a:pt x="253542" y="0"/>
                </a:moveTo>
                <a:lnTo>
                  <a:pt x="217830" y="0"/>
                </a:lnTo>
                <a:lnTo>
                  <a:pt x="217830" y="32804"/>
                </a:lnTo>
                <a:lnTo>
                  <a:pt x="253542" y="32804"/>
                </a:lnTo>
                <a:lnTo>
                  <a:pt x="253542" y="0"/>
                </a:lnTo>
                <a:close/>
              </a:path>
              <a:path w="1753870" h="188595">
                <a:moveTo>
                  <a:pt x="294944" y="154889"/>
                </a:moveTo>
                <a:lnTo>
                  <a:pt x="259461" y="154889"/>
                </a:lnTo>
                <a:lnTo>
                  <a:pt x="259461" y="187693"/>
                </a:lnTo>
                <a:lnTo>
                  <a:pt x="294944" y="187693"/>
                </a:lnTo>
                <a:lnTo>
                  <a:pt x="294944" y="154889"/>
                </a:lnTo>
                <a:close/>
              </a:path>
              <a:path w="1753870" h="188595">
                <a:moveTo>
                  <a:pt x="294944" y="77330"/>
                </a:moveTo>
                <a:lnTo>
                  <a:pt x="259461" y="77330"/>
                </a:lnTo>
                <a:lnTo>
                  <a:pt x="259461" y="110350"/>
                </a:lnTo>
                <a:lnTo>
                  <a:pt x="294944" y="110350"/>
                </a:lnTo>
                <a:lnTo>
                  <a:pt x="294944" y="77330"/>
                </a:lnTo>
                <a:close/>
              </a:path>
              <a:path w="1753870" h="188595">
                <a:moveTo>
                  <a:pt x="294944" y="0"/>
                </a:moveTo>
                <a:lnTo>
                  <a:pt x="259461" y="0"/>
                </a:lnTo>
                <a:lnTo>
                  <a:pt x="259461" y="32804"/>
                </a:lnTo>
                <a:lnTo>
                  <a:pt x="294944" y="32804"/>
                </a:lnTo>
                <a:lnTo>
                  <a:pt x="294944" y="0"/>
                </a:lnTo>
                <a:close/>
              </a:path>
              <a:path w="1753870" h="188595">
                <a:moveTo>
                  <a:pt x="337032" y="154889"/>
                </a:moveTo>
                <a:lnTo>
                  <a:pt x="301561" y="154889"/>
                </a:lnTo>
                <a:lnTo>
                  <a:pt x="301561" y="187693"/>
                </a:lnTo>
                <a:lnTo>
                  <a:pt x="337032" y="187693"/>
                </a:lnTo>
                <a:lnTo>
                  <a:pt x="337032" y="154889"/>
                </a:lnTo>
                <a:close/>
              </a:path>
              <a:path w="1753870" h="188595">
                <a:moveTo>
                  <a:pt x="337032" y="0"/>
                </a:moveTo>
                <a:lnTo>
                  <a:pt x="301561" y="0"/>
                </a:lnTo>
                <a:lnTo>
                  <a:pt x="301561" y="32804"/>
                </a:lnTo>
                <a:lnTo>
                  <a:pt x="337032" y="32804"/>
                </a:lnTo>
                <a:lnTo>
                  <a:pt x="337032" y="0"/>
                </a:lnTo>
                <a:close/>
              </a:path>
              <a:path w="1753870" h="188595">
                <a:moveTo>
                  <a:pt x="388366" y="155321"/>
                </a:moveTo>
                <a:lnTo>
                  <a:pt x="353123" y="155321"/>
                </a:lnTo>
                <a:lnTo>
                  <a:pt x="388366" y="188112"/>
                </a:lnTo>
                <a:lnTo>
                  <a:pt x="388366" y="155321"/>
                </a:lnTo>
                <a:close/>
              </a:path>
              <a:path w="1753870" h="188595">
                <a:moveTo>
                  <a:pt x="388366" y="116433"/>
                </a:moveTo>
                <a:lnTo>
                  <a:pt x="353123" y="116433"/>
                </a:lnTo>
                <a:lnTo>
                  <a:pt x="353123" y="149237"/>
                </a:lnTo>
                <a:lnTo>
                  <a:pt x="388366" y="149237"/>
                </a:lnTo>
                <a:lnTo>
                  <a:pt x="388366" y="116433"/>
                </a:lnTo>
                <a:close/>
              </a:path>
              <a:path w="1753870" h="188595">
                <a:moveTo>
                  <a:pt x="388366" y="77546"/>
                </a:moveTo>
                <a:lnTo>
                  <a:pt x="353123" y="77546"/>
                </a:lnTo>
                <a:lnTo>
                  <a:pt x="353123" y="110566"/>
                </a:lnTo>
                <a:lnTo>
                  <a:pt x="388366" y="110566"/>
                </a:lnTo>
                <a:lnTo>
                  <a:pt x="388366" y="77546"/>
                </a:lnTo>
                <a:close/>
              </a:path>
              <a:path w="1753870" h="188595">
                <a:moveTo>
                  <a:pt x="388366" y="39103"/>
                </a:moveTo>
                <a:lnTo>
                  <a:pt x="353123" y="39103"/>
                </a:lnTo>
                <a:lnTo>
                  <a:pt x="353123" y="71907"/>
                </a:lnTo>
                <a:lnTo>
                  <a:pt x="388366" y="71907"/>
                </a:lnTo>
                <a:lnTo>
                  <a:pt x="388366" y="39103"/>
                </a:lnTo>
                <a:close/>
              </a:path>
              <a:path w="1753870" h="188595">
                <a:moveTo>
                  <a:pt x="388366" y="215"/>
                </a:moveTo>
                <a:lnTo>
                  <a:pt x="353123" y="33020"/>
                </a:lnTo>
                <a:lnTo>
                  <a:pt x="388366" y="33020"/>
                </a:lnTo>
                <a:lnTo>
                  <a:pt x="388366" y="215"/>
                </a:lnTo>
                <a:close/>
              </a:path>
              <a:path w="1753870" h="188595">
                <a:moveTo>
                  <a:pt x="430225" y="155321"/>
                </a:moveTo>
                <a:lnTo>
                  <a:pt x="394512" y="155321"/>
                </a:lnTo>
                <a:lnTo>
                  <a:pt x="394512" y="188112"/>
                </a:lnTo>
                <a:lnTo>
                  <a:pt x="430225" y="188112"/>
                </a:lnTo>
                <a:lnTo>
                  <a:pt x="430225" y="155321"/>
                </a:lnTo>
                <a:close/>
              </a:path>
              <a:path w="1753870" h="188595">
                <a:moveTo>
                  <a:pt x="430225" y="215"/>
                </a:moveTo>
                <a:lnTo>
                  <a:pt x="394512" y="215"/>
                </a:lnTo>
                <a:lnTo>
                  <a:pt x="394512" y="33020"/>
                </a:lnTo>
                <a:lnTo>
                  <a:pt x="430225" y="33020"/>
                </a:lnTo>
                <a:lnTo>
                  <a:pt x="430225" y="215"/>
                </a:lnTo>
                <a:close/>
              </a:path>
              <a:path w="1753870" h="188595">
                <a:moveTo>
                  <a:pt x="472097" y="155321"/>
                </a:moveTo>
                <a:lnTo>
                  <a:pt x="436613" y="155321"/>
                </a:lnTo>
                <a:lnTo>
                  <a:pt x="436613" y="188112"/>
                </a:lnTo>
                <a:lnTo>
                  <a:pt x="472097" y="188112"/>
                </a:lnTo>
                <a:lnTo>
                  <a:pt x="472097" y="155321"/>
                </a:lnTo>
                <a:close/>
              </a:path>
              <a:path w="1753870" h="188595">
                <a:moveTo>
                  <a:pt x="472097" y="215"/>
                </a:moveTo>
                <a:lnTo>
                  <a:pt x="436613" y="215"/>
                </a:lnTo>
                <a:lnTo>
                  <a:pt x="436613" y="33020"/>
                </a:lnTo>
                <a:lnTo>
                  <a:pt x="472097" y="33020"/>
                </a:lnTo>
                <a:lnTo>
                  <a:pt x="472097" y="215"/>
                </a:lnTo>
                <a:close/>
              </a:path>
              <a:path w="1753870" h="188595">
                <a:moveTo>
                  <a:pt x="513715" y="155321"/>
                </a:moveTo>
                <a:lnTo>
                  <a:pt x="478713" y="155321"/>
                </a:lnTo>
                <a:lnTo>
                  <a:pt x="478713" y="188112"/>
                </a:lnTo>
                <a:lnTo>
                  <a:pt x="513715" y="155321"/>
                </a:lnTo>
                <a:close/>
              </a:path>
              <a:path w="1753870" h="188595">
                <a:moveTo>
                  <a:pt x="513715" y="116433"/>
                </a:moveTo>
                <a:lnTo>
                  <a:pt x="478713" y="116433"/>
                </a:lnTo>
                <a:lnTo>
                  <a:pt x="478713" y="149237"/>
                </a:lnTo>
                <a:lnTo>
                  <a:pt x="513715" y="149237"/>
                </a:lnTo>
                <a:lnTo>
                  <a:pt x="513715" y="116433"/>
                </a:lnTo>
                <a:close/>
              </a:path>
              <a:path w="1753870" h="188595">
                <a:moveTo>
                  <a:pt x="513715" y="39103"/>
                </a:moveTo>
                <a:lnTo>
                  <a:pt x="478713" y="39103"/>
                </a:lnTo>
                <a:lnTo>
                  <a:pt x="478713" y="71907"/>
                </a:lnTo>
                <a:lnTo>
                  <a:pt x="513715" y="71907"/>
                </a:lnTo>
                <a:lnTo>
                  <a:pt x="513715" y="39103"/>
                </a:lnTo>
                <a:close/>
              </a:path>
              <a:path w="1753870" h="188595">
                <a:moveTo>
                  <a:pt x="513715" y="33020"/>
                </a:moveTo>
                <a:lnTo>
                  <a:pt x="478713" y="215"/>
                </a:lnTo>
                <a:lnTo>
                  <a:pt x="478713" y="33020"/>
                </a:lnTo>
                <a:lnTo>
                  <a:pt x="513715" y="33020"/>
                </a:lnTo>
                <a:close/>
              </a:path>
              <a:path w="1753870" h="188595">
                <a:moveTo>
                  <a:pt x="649478" y="155321"/>
                </a:moveTo>
                <a:lnTo>
                  <a:pt x="613994" y="155321"/>
                </a:lnTo>
                <a:lnTo>
                  <a:pt x="613994" y="188112"/>
                </a:lnTo>
                <a:lnTo>
                  <a:pt x="649478" y="188112"/>
                </a:lnTo>
                <a:lnTo>
                  <a:pt x="649478" y="155321"/>
                </a:lnTo>
                <a:close/>
              </a:path>
              <a:path w="1753870" h="188595">
                <a:moveTo>
                  <a:pt x="691108" y="155321"/>
                </a:moveTo>
                <a:lnTo>
                  <a:pt x="655624" y="155321"/>
                </a:lnTo>
                <a:lnTo>
                  <a:pt x="655624" y="188112"/>
                </a:lnTo>
                <a:lnTo>
                  <a:pt x="691108" y="155321"/>
                </a:lnTo>
                <a:close/>
              </a:path>
              <a:path w="1753870" h="188595">
                <a:moveTo>
                  <a:pt x="1451940" y="155321"/>
                </a:moveTo>
                <a:lnTo>
                  <a:pt x="1416469" y="155321"/>
                </a:lnTo>
                <a:lnTo>
                  <a:pt x="1416469" y="188112"/>
                </a:lnTo>
                <a:lnTo>
                  <a:pt x="1451940" y="188112"/>
                </a:lnTo>
                <a:lnTo>
                  <a:pt x="1451940" y="155321"/>
                </a:lnTo>
                <a:close/>
              </a:path>
              <a:path w="1753870" h="188595">
                <a:moveTo>
                  <a:pt x="1451940" y="116649"/>
                </a:moveTo>
                <a:lnTo>
                  <a:pt x="1416469" y="116649"/>
                </a:lnTo>
                <a:lnTo>
                  <a:pt x="1416469" y="149669"/>
                </a:lnTo>
                <a:lnTo>
                  <a:pt x="1451940" y="149669"/>
                </a:lnTo>
                <a:lnTo>
                  <a:pt x="1451940" y="116649"/>
                </a:lnTo>
                <a:close/>
              </a:path>
              <a:path w="1753870" h="188595">
                <a:moveTo>
                  <a:pt x="1451940" y="77978"/>
                </a:moveTo>
                <a:lnTo>
                  <a:pt x="1416469" y="77978"/>
                </a:lnTo>
                <a:lnTo>
                  <a:pt x="1416469" y="110782"/>
                </a:lnTo>
                <a:lnTo>
                  <a:pt x="1451940" y="110782"/>
                </a:lnTo>
                <a:lnTo>
                  <a:pt x="1451940" y="77978"/>
                </a:lnTo>
                <a:close/>
              </a:path>
              <a:path w="1753870" h="188595">
                <a:moveTo>
                  <a:pt x="1451940" y="39103"/>
                </a:moveTo>
                <a:lnTo>
                  <a:pt x="1416469" y="39103"/>
                </a:lnTo>
                <a:lnTo>
                  <a:pt x="1416469" y="71907"/>
                </a:lnTo>
                <a:lnTo>
                  <a:pt x="1451940" y="71907"/>
                </a:lnTo>
                <a:lnTo>
                  <a:pt x="1451940" y="39103"/>
                </a:lnTo>
                <a:close/>
              </a:path>
              <a:path w="1753870" h="188595">
                <a:moveTo>
                  <a:pt x="1451940" y="431"/>
                </a:moveTo>
                <a:lnTo>
                  <a:pt x="1416469" y="431"/>
                </a:lnTo>
                <a:lnTo>
                  <a:pt x="1416469" y="33451"/>
                </a:lnTo>
                <a:lnTo>
                  <a:pt x="1451940" y="33451"/>
                </a:lnTo>
                <a:lnTo>
                  <a:pt x="1451940" y="431"/>
                </a:lnTo>
                <a:close/>
              </a:path>
              <a:path w="1753870" h="188595">
                <a:moveTo>
                  <a:pt x="1494066" y="77978"/>
                </a:moveTo>
                <a:lnTo>
                  <a:pt x="1458353" y="77978"/>
                </a:lnTo>
                <a:lnTo>
                  <a:pt x="1458353" y="110782"/>
                </a:lnTo>
                <a:lnTo>
                  <a:pt x="1494066" y="110782"/>
                </a:lnTo>
                <a:lnTo>
                  <a:pt x="1494066" y="77978"/>
                </a:lnTo>
                <a:close/>
              </a:path>
              <a:path w="1753870" h="188595">
                <a:moveTo>
                  <a:pt x="1494066" y="431"/>
                </a:moveTo>
                <a:lnTo>
                  <a:pt x="1458353" y="431"/>
                </a:lnTo>
                <a:lnTo>
                  <a:pt x="1458353" y="33451"/>
                </a:lnTo>
                <a:lnTo>
                  <a:pt x="1494066" y="33451"/>
                </a:lnTo>
                <a:lnTo>
                  <a:pt x="1494066" y="431"/>
                </a:lnTo>
                <a:close/>
              </a:path>
              <a:path w="1753870" h="188595">
                <a:moveTo>
                  <a:pt x="1535468" y="77978"/>
                </a:moveTo>
                <a:lnTo>
                  <a:pt x="1500225" y="77978"/>
                </a:lnTo>
                <a:lnTo>
                  <a:pt x="1500225" y="110782"/>
                </a:lnTo>
                <a:lnTo>
                  <a:pt x="1535468" y="110782"/>
                </a:lnTo>
                <a:lnTo>
                  <a:pt x="1535468" y="77978"/>
                </a:lnTo>
                <a:close/>
              </a:path>
              <a:path w="1753870" h="188595">
                <a:moveTo>
                  <a:pt x="1535468" y="431"/>
                </a:moveTo>
                <a:lnTo>
                  <a:pt x="1500225" y="431"/>
                </a:lnTo>
                <a:lnTo>
                  <a:pt x="1500225" y="33451"/>
                </a:lnTo>
                <a:lnTo>
                  <a:pt x="1535468" y="33451"/>
                </a:lnTo>
                <a:lnTo>
                  <a:pt x="1535468" y="431"/>
                </a:lnTo>
                <a:close/>
              </a:path>
              <a:path w="1753870" h="188595">
                <a:moveTo>
                  <a:pt x="1577594" y="431"/>
                </a:moveTo>
                <a:lnTo>
                  <a:pt x="1542110" y="431"/>
                </a:lnTo>
                <a:lnTo>
                  <a:pt x="1542110" y="33451"/>
                </a:lnTo>
                <a:lnTo>
                  <a:pt x="1577594" y="33451"/>
                </a:lnTo>
                <a:lnTo>
                  <a:pt x="1577594" y="431"/>
                </a:lnTo>
                <a:close/>
              </a:path>
              <a:path w="1753870" h="188595">
                <a:moveTo>
                  <a:pt x="1628228" y="155321"/>
                </a:moveTo>
                <a:lnTo>
                  <a:pt x="1592757" y="155321"/>
                </a:lnTo>
                <a:lnTo>
                  <a:pt x="1592757" y="188112"/>
                </a:lnTo>
                <a:lnTo>
                  <a:pt x="1628228" y="188112"/>
                </a:lnTo>
                <a:lnTo>
                  <a:pt x="1628228" y="155321"/>
                </a:lnTo>
                <a:close/>
              </a:path>
              <a:path w="1753870" h="188595">
                <a:moveTo>
                  <a:pt x="1628228" y="116649"/>
                </a:moveTo>
                <a:lnTo>
                  <a:pt x="1592757" y="116649"/>
                </a:lnTo>
                <a:lnTo>
                  <a:pt x="1592757" y="149453"/>
                </a:lnTo>
                <a:lnTo>
                  <a:pt x="1628228" y="149453"/>
                </a:lnTo>
                <a:lnTo>
                  <a:pt x="1628228" y="116649"/>
                </a:lnTo>
                <a:close/>
              </a:path>
              <a:path w="1753870" h="188595">
                <a:moveTo>
                  <a:pt x="1628228" y="77762"/>
                </a:moveTo>
                <a:lnTo>
                  <a:pt x="1592757" y="77762"/>
                </a:lnTo>
                <a:lnTo>
                  <a:pt x="1592757" y="110782"/>
                </a:lnTo>
                <a:lnTo>
                  <a:pt x="1628228" y="110782"/>
                </a:lnTo>
                <a:lnTo>
                  <a:pt x="1628228" y="77762"/>
                </a:lnTo>
                <a:close/>
              </a:path>
              <a:path w="1753870" h="188595">
                <a:moveTo>
                  <a:pt x="1628228" y="39103"/>
                </a:moveTo>
                <a:lnTo>
                  <a:pt x="1592757" y="39103"/>
                </a:lnTo>
                <a:lnTo>
                  <a:pt x="1592757" y="71907"/>
                </a:lnTo>
                <a:lnTo>
                  <a:pt x="1628228" y="71907"/>
                </a:lnTo>
                <a:lnTo>
                  <a:pt x="1628228" y="39103"/>
                </a:lnTo>
                <a:close/>
              </a:path>
              <a:path w="1753870" h="188595">
                <a:moveTo>
                  <a:pt x="1628228" y="431"/>
                </a:moveTo>
                <a:lnTo>
                  <a:pt x="1592757" y="431"/>
                </a:lnTo>
                <a:lnTo>
                  <a:pt x="1592757" y="33235"/>
                </a:lnTo>
                <a:lnTo>
                  <a:pt x="1628228" y="33235"/>
                </a:lnTo>
                <a:lnTo>
                  <a:pt x="1628228" y="431"/>
                </a:lnTo>
                <a:close/>
              </a:path>
              <a:path w="1753870" h="188595">
                <a:moveTo>
                  <a:pt x="1670024" y="77762"/>
                </a:moveTo>
                <a:lnTo>
                  <a:pt x="1634540" y="77762"/>
                </a:lnTo>
                <a:lnTo>
                  <a:pt x="1634540" y="110782"/>
                </a:lnTo>
                <a:lnTo>
                  <a:pt x="1670024" y="110782"/>
                </a:lnTo>
                <a:lnTo>
                  <a:pt x="1670024" y="77762"/>
                </a:lnTo>
                <a:close/>
              </a:path>
              <a:path w="1753870" h="188595">
                <a:moveTo>
                  <a:pt x="1670024" y="431"/>
                </a:moveTo>
                <a:lnTo>
                  <a:pt x="1634540" y="431"/>
                </a:lnTo>
                <a:lnTo>
                  <a:pt x="1634540" y="33235"/>
                </a:lnTo>
                <a:lnTo>
                  <a:pt x="1670024" y="33235"/>
                </a:lnTo>
                <a:lnTo>
                  <a:pt x="1670024" y="431"/>
                </a:lnTo>
                <a:close/>
              </a:path>
              <a:path w="1753870" h="188595">
                <a:moveTo>
                  <a:pt x="1711667" y="77762"/>
                </a:moveTo>
                <a:lnTo>
                  <a:pt x="1676425" y="77762"/>
                </a:lnTo>
                <a:lnTo>
                  <a:pt x="1676425" y="110782"/>
                </a:lnTo>
                <a:lnTo>
                  <a:pt x="1711667" y="110782"/>
                </a:lnTo>
                <a:lnTo>
                  <a:pt x="1711667" y="77762"/>
                </a:lnTo>
                <a:close/>
              </a:path>
              <a:path w="1753870" h="188595">
                <a:moveTo>
                  <a:pt x="1711667" y="431"/>
                </a:moveTo>
                <a:lnTo>
                  <a:pt x="1676425" y="431"/>
                </a:lnTo>
                <a:lnTo>
                  <a:pt x="1676425" y="33235"/>
                </a:lnTo>
                <a:lnTo>
                  <a:pt x="1711667" y="33235"/>
                </a:lnTo>
                <a:lnTo>
                  <a:pt x="1711667" y="431"/>
                </a:lnTo>
                <a:close/>
              </a:path>
              <a:path w="1753870" h="188595">
                <a:moveTo>
                  <a:pt x="1753819" y="431"/>
                </a:moveTo>
                <a:lnTo>
                  <a:pt x="1718106" y="431"/>
                </a:lnTo>
                <a:lnTo>
                  <a:pt x="1718106" y="33235"/>
                </a:lnTo>
                <a:lnTo>
                  <a:pt x="1753819" y="33235"/>
                </a:lnTo>
                <a:lnTo>
                  <a:pt x="1753819" y="431"/>
                </a:lnTo>
                <a:close/>
              </a:path>
            </a:pathLst>
          </a:custGeom>
          <a:solidFill>
            <a:srgbClr val="756EB3"/>
          </a:solidFill>
        </xdr:spPr>
      </xdr:sp>
      <xdr:sp macro="" textlink="">
        <xdr:nvSpPr>
          <xdr:cNvPr id="7" name="Textbox 7"/>
          <xdr:cNvSpPr txBox="1"/>
        </xdr:nvSpPr>
        <xdr:spPr>
          <a:xfrm>
            <a:off x="0" y="0"/>
            <a:ext cx="1753870" cy="59817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r>
              <a:rPr sz="1050" b="0" spc="-20">
                <a:solidFill>
                  <a:srgbClr val="0093D9"/>
                </a:solidFill>
                <a:latin typeface="Arial MT"/>
                <a:cs typeface="Arial MT"/>
              </a:rPr>
              <a:t>P</a:t>
            </a:r>
            <a:r>
              <a:rPr sz="1050" b="0" spc="-10">
                <a:solidFill>
                  <a:srgbClr val="0093D9"/>
                </a:solidFill>
                <a:latin typeface="Arial MT"/>
                <a:cs typeface="Arial MT"/>
              </a:rPr>
              <a:t>u</a:t>
            </a:r>
            <a:r>
              <a:rPr sz="1050" b="0" spc="-5">
                <a:solidFill>
                  <a:srgbClr val="0093D9"/>
                </a:solidFill>
                <a:latin typeface="Arial MT"/>
                <a:cs typeface="Arial MT"/>
              </a:rPr>
              <a:t>b</a:t>
            </a:r>
            <a:r>
              <a:rPr sz="1050" b="0" spc="10">
                <a:solidFill>
                  <a:srgbClr val="0093D9"/>
                </a:solidFill>
                <a:latin typeface="Arial MT"/>
                <a:cs typeface="Arial MT"/>
              </a:rPr>
              <a:t>l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-25">
                <a:solidFill>
                  <a:srgbClr val="0093D9"/>
                </a:solidFill>
                <a:latin typeface="Arial MT"/>
                <a:cs typeface="Arial MT"/>
              </a:rPr>
              <a:t>c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-10">
                <a:solidFill>
                  <a:srgbClr val="0093D9"/>
                </a:solidFill>
                <a:latin typeface="Arial MT"/>
                <a:cs typeface="Arial MT"/>
              </a:rPr>
              <a:t>d</a:t>
            </a:r>
            <a:r>
              <a:rPr sz="1050" b="0" spc="-25">
                <a:solidFill>
                  <a:srgbClr val="0093D9"/>
                </a:solidFill>
                <a:latin typeface="Arial MT"/>
                <a:cs typeface="Arial MT"/>
              </a:rPr>
              <a:t>a</a:t>
            </a:r>
            <a:r>
              <a:rPr sz="1050" b="0" spc="50">
                <a:solidFill>
                  <a:srgbClr val="0093D9"/>
                </a:solidFill>
                <a:latin typeface="Arial MT"/>
                <a:cs typeface="Arial MT"/>
              </a:rPr>
              <a:t>d</a:t>
            </a:r>
            <a:r>
              <a:rPr sz="1050" b="0" spc="0">
                <a:solidFill>
                  <a:srgbClr val="0093D9"/>
                </a:solidFill>
                <a:latin typeface="Arial MT"/>
                <a:cs typeface="Arial MT"/>
              </a:rPr>
              <a:t>-</a:t>
            </a:r>
            <a:r>
              <a:rPr sz="1050" b="0" spc="40">
                <a:solidFill>
                  <a:srgbClr val="0093D9"/>
                </a:solidFill>
                <a:latin typeface="Arial MT"/>
                <a:cs typeface="Arial MT"/>
              </a:rPr>
              <a:t> </a:t>
            </a:r>
            <a:r>
              <a:rPr sz="1050" b="0" spc="5">
                <a:solidFill>
                  <a:srgbClr val="0093D9"/>
                </a:solidFill>
                <a:latin typeface="Arial MT"/>
                <a:cs typeface="Arial MT"/>
              </a:rPr>
              <a:t>V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-10">
                <a:solidFill>
                  <a:srgbClr val="0093D9"/>
                </a:solidFill>
                <a:latin typeface="Arial MT"/>
                <a:cs typeface="Arial MT"/>
              </a:rPr>
              <a:t>d</a:t>
            </a:r>
            <a:r>
              <a:rPr sz="1050" b="0" spc="-15">
                <a:solidFill>
                  <a:srgbClr val="0093D9"/>
                </a:solidFill>
                <a:latin typeface="Arial MT"/>
                <a:cs typeface="Arial MT"/>
              </a:rPr>
              <a:t>r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0">
                <a:solidFill>
                  <a:srgbClr val="0093D9"/>
                </a:solidFill>
                <a:latin typeface="Arial MT"/>
                <a:cs typeface="Arial MT"/>
              </a:rPr>
              <a:t>o </a:t>
            </a:r>
            <a:r>
              <a:rPr sz="1050" b="0" spc="-35">
                <a:solidFill>
                  <a:srgbClr val="0093D9"/>
                </a:solidFill>
                <a:latin typeface="Arial MT"/>
                <a:cs typeface="Arial MT"/>
              </a:rPr>
              <a:t>A</a:t>
            </a:r>
            <a:r>
              <a:rPr sz="1050" b="0" spc="10">
                <a:solidFill>
                  <a:srgbClr val="0093D9"/>
                </a:solidFill>
                <a:latin typeface="Arial MT"/>
                <a:cs typeface="Arial MT"/>
              </a:rPr>
              <a:t>l</a:t>
            </a:r>
            <a:r>
              <a:rPr sz="1050" b="0" spc="-10">
                <a:solidFill>
                  <a:srgbClr val="0093D9"/>
                </a:solidFill>
                <a:latin typeface="Arial MT"/>
                <a:cs typeface="Arial MT"/>
              </a:rPr>
              <a:t>u</a:t>
            </a:r>
            <a:r>
              <a:rPr sz="1050" b="0" spc="-35">
                <a:solidFill>
                  <a:srgbClr val="0093D9"/>
                </a:solidFill>
                <a:latin typeface="Arial MT"/>
                <a:cs typeface="Arial MT"/>
              </a:rPr>
              <a:t>m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-15">
                <a:solidFill>
                  <a:srgbClr val="0093D9"/>
                </a:solidFill>
                <a:latin typeface="Arial MT"/>
                <a:cs typeface="Arial MT"/>
              </a:rPr>
              <a:t>n</a:t>
            </a:r>
            <a:r>
              <a:rPr sz="1050" b="0" spc="-30">
                <a:solidFill>
                  <a:srgbClr val="0093D9"/>
                </a:solidFill>
                <a:latin typeface="Arial MT"/>
                <a:cs typeface="Arial MT"/>
              </a:rPr>
              <a:t>i</a:t>
            </a:r>
            <a:r>
              <a:rPr sz="1050" b="0" spc="15">
                <a:solidFill>
                  <a:srgbClr val="0093D9"/>
                </a:solidFill>
                <a:latin typeface="Arial MT"/>
                <a:cs typeface="Arial MT"/>
              </a:rPr>
              <a:t>o</a:t>
            </a:r>
            <a:r>
              <a:rPr sz="1050" b="0" spc="0">
                <a:solidFill>
                  <a:srgbClr val="0093D9"/>
                </a:solidFill>
                <a:latin typeface="Arial MT"/>
                <a:cs typeface="Arial MT"/>
              </a:rPr>
              <a:t>-</a:t>
            </a:r>
            <a:r>
              <a:rPr sz="1050" b="0" spc="40">
                <a:solidFill>
                  <a:srgbClr val="0093D9"/>
                </a:solidFill>
                <a:latin typeface="Arial MT"/>
                <a:cs typeface="Arial MT"/>
              </a:rPr>
              <a:t> </a:t>
            </a:r>
            <a:r>
              <a:rPr sz="1050" b="0" spc="-25">
                <a:solidFill>
                  <a:srgbClr val="0093D9"/>
                </a:solidFill>
                <a:latin typeface="Arial MT"/>
                <a:cs typeface="Arial MT"/>
              </a:rPr>
              <a:t>ac</a:t>
            </a:r>
            <a:r>
              <a:rPr sz="1050" b="0" spc="-15">
                <a:solidFill>
                  <a:srgbClr val="0093D9"/>
                </a:solidFill>
                <a:latin typeface="Arial MT"/>
                <a:cs typeface="Arial MT"/>
              </a:rPr>
              <a:t>er</a:t>
            </a:r>
            <a:r>
              <a:rPr sz="1050" b="0" spc="0">
                <a:solidFill>
                  <a:srgbClr val="0093D9"/>
                </a:solidFill>
                <a:latin typeface="Arial MT"/>
                <a:cs typeface="Arial MT"/>
              </a:rPr>
              <a:t>o</a:t>
            </a:r>
          </a:p>
        </xdr:txBody>
      </xdr:sp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1619250</xdr:colOff>
      <xdr:row>2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47625"/>
          <a:ext cx="1924050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scarvidrios.71@hotmail.com" TargetMode="External"/><Relationship Id="rId2" Type="http://schemas.openxmlformats.org/officeDocument/2006/relationships/hyperlink" Target="mailto:diviexporteu@gmail.com" TargetMode="External"/><Relationship Id="rId1" Type="http://schemas.openxmlformats.org/officeDocument/2006/relationships/hyperlink" Target="mailto:gerencia@arquitectonicosacosta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jvargasme@cendoj.ramajudicial.gov.c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vargasme@cendoj.ramajudicial.gov.co" TargetMode="External"/><Relationship Id="rId1" Type="http://schemas.openxmlformats.org/officeDocument/2006/relationships/hyperlink" Target="mailto:dianaccastanedag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V73"/>
  <sheetViews>
    <sheetView showGridLines="0" view="pageBreakPreview" topLeftCell="A40" zoomScaleNormal="100" zoomScaleSheetLayoutView="100" workbookViewId="0">
      <selection activeCell="N56" sqref="N56"/>
    </sheetView>
  </sheetViews>
  <sheetFormatPr baseColWidth="10" defaultColWidth="11.42578125" defaultRowHeight="12" x14ac:dyDescent="0.2"/>
  <cols>
    <col min="1" max="1" width="5.5703125" style="1" customWidth="1"/>
    <col min="2" max="2" width="50.28515625" style="8" customWidth="1"/>
    <col min="3" max="3" width="10.140625" style="1" customWidth="1"/>
    <col min="4" max="4" width="9.140625" style="1" customWidth="1"/>
    <col min="5" max="6" width="14.85546875" style="1" customWidth="1"/>
    <col min="7" max="7" width="16.28515625" style="1" customWidth="1"/>
    <col min="8" max="8" width="17.85546875" style="1" customWidth="1"/>
    <col min="9" max="9" width="15.85546875" style="1" customWidth="1"/>
    <col min="10" max="10" width="13" style="1" bestFit="1" customWidth="1"/>
    <col min="11" max="11" width="14.7109375" style="1" customWidth="1"/>
    <col min="12" max="12" width="12.85546875" style="1" customWidth="1"/>
    <col min="13" max="13" width="13.42578125" style="10" bestFit="1" customWidth="1"/>
    <col min="14" max="14" width="10.85546875" style="10" customWidth="1"/>
    <col min="15" max="46" width="11.42578125" style="10"/>
    <col min="47" max="16384" width="11.42578125" style="1"/>
  </cols>
  <sheetData>
    <row r="1" spans="1:48" x14ac:dyDescent="0.2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48" x14ac:dyDescent="0.2">
      <c r="A2" s="111" t="s">
        <v>69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48" x14ac:dyDescent="0.2">
      <c r="A3" s="113" t="s">
        <v>68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</row>
    <row r="4" spans="1:48" x14ac:dyDescent="0.2">
      <c r="A4" s="115" t="s">
        <v>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</row>
    <row r="5" spans="1:48" ht="15" x14ac:dyDescent="0.2">
      <c r="A5" s="118" t="s">
        <v>28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48" x14ac:dyDescent="0.2">
      <c r="A6" s="106" t="s">
        <v>2</v>
      </c>
      <c r="B6" s="106"/>
      <c r="C6" s="106"/>
      <c r="D6" s="106"/>
      <c r="E6" s="120" t="s">
        <v>64</v>
      </c>
      <c r="F6" s="120"/>
      <c r="G6" s="120" t="s">
        <v>3</v>
      </c>
      <c r="H6" s="120"/>
      <c r="I6" s="120" t="s">
        <v>70</v>
      </c>
      <c r="J6" s="120"/>
      <c r="K6" s="117" t="s">
        <v>4</v>
      </c>
      <c r="L6" s="117"/>
      <c r="M6" s="117"/>
      <c r="N6" s="117"/>
    </row>
    <row r="7" spans="1:48" s="11" customFormat="1" ht="11.25" x14ac:dyDescent="0.2">
      <c r="A7" s="106" t="s">
        <v>5</v>
      </c>
      <c r="B7" s="106"/>
      <c r="C7" s="106"/>
      <c r="D7" s="106"/>
      <c r="E7" s="121" t="s">
        <v>63</v>
      </c>
      <c r="F7" s="121"/>
      <c r="G7" s="121" t="s">
        <v>6</v>
      </c>
      <c r="H7" s="121"/>
      <c r="I7" s="121" t="s">
        <v>71</v>
      </c>
      <c r="J7" s="121"/>
      <c r="K7" s="117"/>
      <c r="L7" s="117"/>
      <c r="M7" s="117"/>
      <c r="N7" s="117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</row>
    <row r="8" spans="1:48" x14ac:dyDescent="0.2">
      <c r="A8" s="106" t="s">
        <v>7</v>
      </c>
      <c r="B8" s="106"/>
      <c r="C8" s="106"/>
      <c r="D8" s="106"/>
      <c r="E8" s="107" t="s">
        <v>66</v>
      </c>
      <c r="F8" s="108"/>
      <c r="G8" s="107" t="s">
        <v>8</v>
      </c>
      <c r="H8" s="103"/>
      <c r="I8" s="107" t="s">
        <v>72</v>
      </c>
      <c r="J8" s="103"/>
      <c r="K8" s="117"/>
      <c r="L8" s="117"/>
      <c r="M8" s="117"/>
      <c r="N8" s="117"/>
    </row>
    <row r="9" spans="1:48" x14ac:dyDescent="0.2">
      <c r="A9" s="106" t="s">
        <v>9</v>
      </c>
      <c r="B9" s="106"/>
      <c r="C9" s="106"/>
      <c r="D9" s="106"/>
      <c r="E9" s="103">
        <v>3137357575</v>
      </c>
      <c r="F9" s="103"/>
      <c r="G9" s="103">
        <v>3138483105</v>
      </c>
      <c r="H9" s="103"/>
      <c r="I9" s="103">
        <v>3103246785</v>
      </c>
      <c r="J9" s="103"/>
      <c r="K9" s="117"/>
      <c r="L9" s="117"/>
      <c r="M9" s="117"/>
      <c r="N9" s="117"/>
    </row>
    <row r="10" spans="1:48" x14ac:dyDescent="0.2">
      <c r="A10" s="106" t="s">
        <v>10</v>
      </c>
      <c r="B10" s="106"/>
      <c r="C10" s="106"/>
      <c r="D10" s="106"/>
      <c r="E10" s="103" t="s">
        <v>11</v>
      </c>
      <c r="F10" s="103"/>
      <c r="G10" s="103" t="s">
        <v>11</v>
      </c>
      <c r="H10" s="103"/>
      <c r="I10" s="103" t="s">
        <v>11</v>
      </c>
      <c r="J10" s="103"/>
      <c r="K10" s="117"/>
      <c r="L10" s="117"/>
      <c r="M10" s="117"/>
      <c r="N10" s="117"/>
    </row>
    <row r="11" spans="1:48" x14ac:dyDescent="0.2">
      <c r="A11" s="106" t="s">
        <v>12</v>
      </c>
      <c r="B11" s="106"/>
      <c r="C11" s="106"/>
      <c r="D11" s="106"/>
      <c r="E11" s="103" t="s">
        <v>65</v>
      </c>
      <c r="F11" s="103"/>
      <c r="G11" s="103" t="s">
        <v>13</v>
      </c>
      <c r="H11" s="103"/>
      <c r="I11" s="103" t="s">
        <v>73</v>
      </c>
      <c r="J11" s="103"/>
      <c r="K11" s="117"/>
      <c r="L11" s="117"/>
      <c r="M11" s="117"/>
      <c r="N11" s="117"/>
    </row>
    <row r="12" spans="1:48" x14ac:dyDescent="0.2">
      <c r="A12" s="106" t="s">
        <v>14</v>
      </c>
      <c r="B12" s="106"/>
      <c r="C12" s="106"/>
      <c r="D12" s="106"/>
      <c r="E12" s="103" t="s">
        <v>11</v>
      </c>
      <c r="F12" s="103"/>
      <c r="G12" s="103" t="s">
        <v>11</v>
      </c>
      <c r="H12" s="103"/>
      <c r="I12" s="103" t="s">
        <v>11</v>
      </c>
      <c r="J12" s="103"/>
      <c r="K12" s="117"/>
      <c r="L12" s="117"/>
      <c r="M12" s="117"/>
      <c r="N12" s="117"/>
      <c r="AU12" s="10"/>
      <c r="AV12" s="10"/>
    </row>
    <row r="13" spans="1:48" ht="22.5" x14ac:dyDescent="0.2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19</v>
      </c>
      <c r="F13" s="2" t="s">
        <v>20</v>
      </c>
      <c r="G13" s="2" t="s">
        <v>19</v>
      </c>
      <c r="H13" s="2" t="s">
        <v>20</v>
      </c>
      <c r="I13" s="2" t="s">
        <v>19</v>
      </c>
      <c r="J13" s="2" t="s">
        <v>20</v>
      </c>
      <c r="K13" s="2" t="s">
        <v>21</v>
      </c>
      <c r="L13" s="2" t="s">
        <v>76</v>
      </c>
      <c r="M13" s="2" t="s">
        <v>75</v>
      </c>
      <c r="N13" s="2" t="s">
        <v>74</v>
      </c>
      <c r="AU13" s="10"/>
      <c r="AV13" s="10"/>
    </row>
    <row r="14" spans="1:48" x14ac:dyDescent="0.2">
      <c r="A14" s="27">
        <v>1</v>
      </c>
      <c r="B14" s="41" t="s">
        <v>29</v>
      </c>
      <c r="C14" s="37"/>
      <c r="D14" s="38"/>
      <c r="E14" s="39"/>
      <c r="F14" s="39"/>
      <c r="G14" s="39"/>
      <c r="H14" s="39"/>
      <c r="I14" s="39"/>
      <c r="J14" s="39"/>
      <c r="K14" s="40"/>
      <c r="L14" s="40"/>
      <c r="M14" s="40"/>
      <c r="N14" s="37"/>
      <c r="AU14" s="10"/>
      <c r="AV14" s="10"/>
    </row>
    <row r="15" spans="1:48" x14ac:dyDescent="0.2">
      <c r="A15" s="23">
        <v>1.1000000000000001</v>
      </c>
      <c r="B15" s="22" t="s">
        <v>30</v>
      </c>
      <c r="C15" s="31" t="s">
        <v>60</v>
      </c>
      <c r="D15" s="32">
        <v>1</v>
      </c>
      <c r="E15" s="33">
        <v>210000</v>
      </c>
      <c r="F15" s="33">
        <f>+D15*E15</f>
        <v>210000</v>
      </c>
      <c r="G15" s="34">
        <v>319327.73</v>
      </c>
      <c r="H15" s="33">
        <f>+G15*D15</f>
        <v>319327.73</v>
      </c>
      <c r="I15" s="33">
        <v>352941</v>
      </c>
      <c r="J15" s="33">
        <f>+I15*D15</f>
        <v>352941</v>
      </c>
      <c r="K15" s="35">
        <f>AVERAGE((J15,H15,F15))</f>
        <v>294089.57666666666</v>
      </c>
      <c r="L15" s="36">
        <f>+K15*19%</f>
        <v>55877.01956666667</v>
      </c>
      <c r="M15" s="36">
        <f>K15+L15</f>
        <v>349966.59623333334</v>
      </c>
      <c r="N15" s="42">
        <f>M15+(M15*9.28%)</f>
        <v>382443.49636378669</v>
      </c>
    </row>
    <row r="16" spans="1:48" x14ac:dyDescent="0.2">
      <c r="A16" s="23">
        <v>1.2</v>
      </c>
      <c r="B16" s="22" t="s">
        <v>31</v>
      </c>
      <c r="C16" s="21" t="s">
        <v>60</v>
      </c>
      <c r="D16" s="29">
        <v>1</v>
      </c>
      <c r="E16" s="20">
        <v>190000</v>
      </c>
      <c r="F16" s="20">
        <f t="shared" ref="F16:F19" si="0">+D16*E16</f>
        <v>190000</v>
      </c>
      <c r="G16" s="28">
        <v>252100.84</v>
      </c>
      <c r="H16" s="20">
        <f t="shared" ref="H16:H46" si="1">+G16*D16</f>
        <v>252100.84</v>
      </c>
      <c r="I16" s="20">
        <v>294118</v>
      </c>
      <c r="J16" s="20">
        <f>+I16*D16</f>
        <v>294118</v>
      </c>
      <c r="K16" s="5">
        <f>AVERAGE((J16,H16,F16))</f>
        <v>245406.28</v>
      </c>
      <c r="L16" s="19">
        <f>+K16*19%</f>
        <v>46627.193200000002</v>
      </c>
      <c r="M16" s="19">
        <f t="shared" ref="M16:M46" si="2">K16+L16</f>
        <v>292033.47320000001</v>
      </c>
      <c r="N16" s="43">
        <f>M16+(M16*9.28%)</f>
        <v>319134.17951296002</v>
      </c>
    </row>
    <row r="17" spans="1:48" ht="12.75" x14ac:dyDescent="0.2">
      <c r="A17" s="23">
        <v>1.3</v>
      </c>
      <c r="B17" s="22" t="s">
        <v>32</v>
      </c>
      <c r="C17" s="25" t="s">
        <v>60</v>
      </c>
      <c r="D17" s="29">
        <v>1</v>
      </c>
      <c r="E17" s="20">
        <v>160000</v>
      </c>
      <c r="F17" s="20">
        <f t="shared" si="0"/>
        <v>160000</v>
      </c>
      <c r="G17" s="28">
        <v>210084.03</v>
      </c>
      <c r="H17" s="20">
        <f t="shared" si="1"/>
        <v>210084.03</v>
      </c>
      <c r="I17" s="20">
        <v>235294</v>
      </c>
      <c r="J17" s="20">
        <f>+I17*D17</f>
        <v>235294</v>
      </c>
      <c r="K17" s="5">
        <f>AVERAGE((J17,H17,F17))</f>
        <v>201792.67666666667</v>
      </c>
      <c r="L17" s="19">
        <f>+K17*19%</f>
        <v>38340.60856666667</v>
      </c>
      <c r="M17" s="19">
        <f t="shared" si="2"/>
        <v>240133.28523333333</v>
      </c>
      <c r="N17" s="43">
        <f>M17+(M17*9.28%)</f>
        <v>262417.65410298668</v>
      </c>
    </row>
    <row r="18" spans="1:48" x14ac:dyDescent="0.2">
      <c r="A18" s="23">
        <v>1.4</v>
      </c>
      <c r="B18" s="22" t="s">
        <v>33</v>
      </c>
      <c r="C18" s="21" t="s">
        <v>60</v>
      </c>
      <c r="D18" s="29">
        <v>1</v>
      </c>
      <c r="E18" s="20">
        <v>130000</v>
      </c>
      <c r="F18" s="20">
        <f t="shared" si="0"/>
        <v>130000</v>
      </c>
      <c r="G18" s="28">
        <v>151260.5</v>
      </c>
      <c r="H18" s="20">
        <f t="shared" si="1"/>
        <v>151260.5</v>
      </c>
      <c r="I18" s="20">
        <v>184874</v>
      </c>
      <c r="J18" s="20">
        <f>+I18*D18</f>
        <v>184874</v>
      </c>
      <c r="K18" s="5">
        <f>AVERAGE((J18,H18,F18))</f>
        <v>155378.16666666666</v>
      </c>
      <c r="L18" s="19">
        <f>+K18*19%</f>
        <v>29521.851666666666</v>
      </c>
      <c r="M18" s="19">
        <f t="shared" si="2"/>
        <v>184900.01833333331</v>
      </c>
      <c r="N18" s="43">
        <f>M18+(M18*9.28%)</f>
        <v>202058.74003466664</v>
      </c>
    </row>
    <row r="19" spans="1:48" x14ac:dyDescent="0.2">
      <c r="A19" s="23">
        <v>1.5</v>
      </c>
      <c r="B19" s="22" t="s">
        <v>34</v>
      </c>
      <c r="C19" s="21" t="s">
        <v>60</v>
      </c>
      <c r="D19" s="29">
        <v>1</v>
      </c>
      <c r="E19" s="20">
        <v>90000</v>
      </c>
      <c r="F19" s="20">
        <f t="shared" si="0"/>
        <v>90000</v>
      </c>
      <c r="G19" s="28">
        <v>84033.61</v>
      </c>
      <c r="H19" s="20">
        <f t="shared" si="1"/>
        <v>84033.61</v>
      </c>
      <c r="I19" s="20">
        <v>126050</v>
      </c>
      <c r="J19" s="20">
        <f>+I19*D19</f>
        <v>126050</v>
      </c>
      <c r="K19" s="5">
        <f>AVERAGE((J19,H19,F19))</f>
        <v>100027.87</v>
      </c>
      <c r="L19" s="19">
        <f>+K19*19%</f>
        <v>19005.295299999998</v>
      </c>
      <c r="M19" s="19">
        <f t="shared" si="2"/>
        <v>119033.16529999999</v>
      </c>
      <c r="N19" s="43">
        <f>M19+(M19*9.28%)</f>
        <v>130079.44303984</v>
      </c>
    </row>
    <row r="20" spans="1:48" x14ac:dyDescent="0.2">
      <c r="A20" s="27">
        <v>2</v>
      </c>
      <c r="B20" s="41" t="s">
        <v>35</v>
      </c>
      <c r="C20" s="37"/>
      <c r="D20" s="38"/>
      <c r="E20" s="39"/>
      <c r="F20" s="39"/>
      <c r="G20" s="39"/>
      <c r="H20" s="39"/>
      <c r="I20" s="39"/>
      <c r="J20" s="39"/>
      <c r="K20" s="40"/>
      <c r="L20" s="40"/>
      <c r="M20" s="40"/>
      <c r="N20" s="37"/>
      <c r="AU20" s="10"/>
      <c r="AV20" s="10"/>
    </row>
    <row r="21" spans="1:48" ht="12.75" x14ac:dyDescent="0.2">
      <c r="A21" s="23">
        <v>2.1</v>
      </c>
      <c r="B21" s="22" t="s">
        <v>36</v>
      </c>
      <c r="C21" s="25" t="s">
        <v>60</v>
      </c>
      <c r="D21" s="29">
        <v>1</v>
      </c>
      <c r="E21" s="20">
        <v>185000</v>
      </c>
      <c r="F21" s="20">
        <f>+D21*E21</f>
        <v>185000</v>
      </c>
      <c r="G21" s="28">
        <v>252100.84</v>
      </c>
      <c r="H21" s="20">
        <f t="shared" si="1"/>
        <v>252100.84</v>
      </c>
      <c r="I21" s="20">
        <v>294118</v>
      </c>
      <c r="J21" s="20">
        <f>+I21*D21</f>
        <v>294118</v>
      </c>
      <c r="K21" s="5">
        <f>AVERAGE((J21,H21,F21))</f>
        <v>243739.61333333331</v>
      </c>
      <c r="L21" s="19">
        <f>+K21*19%</f>
        <v>46310.52653333333</v>
      </c>
      <c r="M21" s="19">
        <f t="shared" si="2"/>
        <v>290050.13986666664</v>
      </c>
      <c r="N21" s="43">
        <f t="shared" ref="N21:N46" si="3">M21+(M21*9.28%)</f>
        <v>316966.79284629331</v>
      </c>
    </row>
    <row r="22" spans="1:48" x14ac:dyDescent="0.2">
      <c r="A22" s="23">
        <v>2.2000000000000002</v>
      </c>
      <c r="B22" s="22" t="s">
        <v>37</v>
      </c>
      <c r="C22" s="21" t="s">
        <v>60</v>
      </c>
      <c r="D22" s="29">
        <v>1</v>
      </c>
      <c r="E22" s="20">
        <v>240000</v>
      </c>
      <c r="F22" s="20">
        <f>+D22*E22</f>
        <v>240000</v>
      </c>
      <c r="G22" s="28">
        <v>336134.45</v>
      </c>
      <c r="H22" s="20">
        <f t="shared" si="1"/>
        <v>336134.45</v>
      </c>
      <c r="I22" s="20">
        <v>378151</v>
      </c>
      <c r="J22" s="20">
        <f>+I22*D22</f>
        <v>378151</v>
      </c>
      <c r="K22" s="5">
        <f>AVERAGE((J22,H22,F22))</f>
        <v>318095.14999999997</v>
      </c>
      <c r="L22" s="19">
        <f>+K22*19%</f>
        <v>60438.078499999996</v>
      </c>
      <c r="M22" s="19">
        <f t="shared" si="2"/>
        <v>378533.22849999997</v>
      </c>
      <c r="N22" s="43">
        <f t="shared" si="3"/>
        <v>413661.11210479995</v>
      </c>
    </row>
    <row r="23" spans="1:48" x14ac:dyDescent="0.2">
      <c r="A23" s="23">
        <v>2.2999999999999998</v>
      </c>
      <c r="B23" s="22" t="s">
        <v>38</v>
      </c>
      <c r="C23" s="21" t="s">
        <v>60</v>
      </c>
      <c r="D23" s="29">
        <v>1</v>
      </c>
      <c r="E23" s="20">
        <v>300000</v>
      </c>
      <c r="F23" s="20">
        <f>+D23*E23</f>
        <v>300000</v>
      </c>
      <c r="G23" s="28">
        <v>378151.26</v>
      </c>
      <c r="H23" s="20">
        <f t="shared" si="1"/>
        <v>378151.26</v>
      </c>
      <c r="I23" s="20">
        <v>394958</v>
      </c>
      <c r="J23" s="20">
        <f>+I23*D23</f>
        <v>394958</v>
      </c>
      <c r="K23" s="5">
        <f>AVERAGE((J23,H23,F23))</f>
        <v>357703.08666666667</v>
      </c>
      <c r="L23" s="19">
        <f>+K23*19%</f>
        <v>67963.586466666675</v>
      </c>
      <c r="M23" s="19">
        <f t="shared" si="2"/>
        <v>425666.67313333333</v>
      </c>
      <c r="N23" s="43">
        <f t="shared" si="3"/>
        <v>465168.54040010669</v>
      </c>
    </row>
    <row r="24" spans="1:48" x14ac:dyDescent="0.2">
      <c r="A24" s="27">
        <v>3</v>
      </c>
      <c r="B24" s="41" t="s">
        <v>39</v>
      </c>
      <c r="C24" s="37"/>
      <c r="D24" s="38"/>
      <c r="E24" s="39"/>
      <c r="F24" s="39"/>
      <c r="G24" s="39"/>
      <c r="H24" s="39"/>
      <c r="I24" s="39"/>
      <c r="J24" s="39"/>
      <c r="K24" s="40"/>
      <c r="L24" s="40"/>
      <c r="M24" s="40"/>
      <c r="N24" s="37"/>
      <c r="AU24" s="10"/>
      <c r="AV24" s="10"/>
    </row>
    <row r="25" spans="1:48" ht="12.75" x14ac:dyDescent="0.2">
      <c r="A25" s="23">
        <v>3.1</v>
      </c>
      <c r="B25" s="22" t="s">
        <v>40</v>
      </c>
      <c r="C25" s="25" t="s">
        <v>60</v>
      </c>
      <c r="D25" s="29">
        <v>1</v>
      </c>
      <c r="E25" s="20">
        <v>190000</v>
      </c>
      <c r="F25" s="20">
        <f>+D25*E25</f>
        <v>190000</v>
      </c>
      <c r="G25" s="28">
        <v>378151.26</v>
      </c>
      <c r="H25" s="20">
        <f t="shared" si="1"/>
        <v>378151.26</v>
      </c>
      <c r="I25" s="20">
        <v>403361</v>
      </c>
      <c r="J25" s="20">
        <f>+I25*D25</f>
        <v>403361</v>
      </c>
      <c r="K25" s="5">
        <f>AVERAGE((J25,H25,F25))</f>
        <v>323837.42</v>
      </c>
      <c r="L25" s="19">
        <f>+K25*19%</f>
        <v>61529.109799999998</v>
      </c>
      <c r="M25" s="19">
        <f t="shared" si="2"/>
        <v>385366.52979999996</v>
      </c>
      <c r="N25" s="43">
        <f t="shared" si="3"/>
        <v>421128.54376543994</v>
      </c>
    </row>
    <row r="26" spans="1:48" x14ac:dyDescent="0.2">
      <c r="A26" s="23">
        <v>3.2</v>
      </c>
      <c r="B26" s="22" t="s">
        <v>41</v>
      </c>
      <c r="C26" s="21" t="s">
        <v>60</v>
      </c>
      <c r="D26" s="29">
        <v>1</v>
      </c>
      <c r="E26" s="20">
        <v>210000</v>
      </c>
      <c r="F26" s="20">
        <f>+D26*E26</f>
        <v>210000</v>
      </c>
      <c r="G26" s="28">
        <v>420168.07</v>
      </c>
      <c r="H26" s="20">
        <f t="shared" si="1"/>
        <v>420168.07</v>
      </c>
      <c r="I26" s="20">
        <v>462185</v>
      </c>
      <c r="J26" s="20">
        <f>+I26*D26</f>
        <v>462185</v>
      </c>
      <c r="K26" s="5">
        <f>AVERAGE((J26,H26,F26))</f>
        <v>364117.69</v>
      </c>
      <c r="L26" s="19">
        <f>+K26*19%</f>
        <v>69182.361099999995</v>
      </c>
      <c r="M26" s="19">
        <f t="shared" si="2"/>
        <v>433300.05109999998</v>
      </c>
      <c r="N26" s="43">
        <f t="shared" si="3"/>
        <v>473510.29584207997</v>
      </c>
    </row>
    <row r="27" spans="1:48" x14ac:dyDescent="0.2">
      <c r="A27" s="27">
        <v>4</v>
      </c>
      <c r="B27" s="41" t="s">
        <v>42</v>
      </c>
      <c r="C27" s="37"/>
      <c r="D27" s="38"/>
      <c r="E27" s="39"/>
      <c r="F27" s="39"/>
      <c r="G27" s="39"/>
      <c r="H27" s="39"/>
      <c r="I27" s="39"/>
      <c r="J27" s="39"/>
      <c r="K27" s="40"/>
      <c r="L27" s="40"/>
      <c r="M27" s="40"/>
      <c r="N27" s="37"/>
      <c r="AU27" s="10"/>
      <c r="AV27" s="10"/>
    </row>
    <row r="28" spans="1:48" ht="24" x14ac:dyDescent="0.2">
      <c r="A28" s="23">
        <v>4.0999999999999996</v>
      </c>
      <c r="B28" s="22" t="s">
        <v>78</v>
      </c>
      <c r="C28" s="21" t="s">
        <v>60</v>
      </c>
      <c r="D28" s="29">
        <v>1</v>
      </c>
      <c r="E28" s="20">
        <v>550000</v>
      </c>
      <c r="F28" s="20">
        <f>+D28*E28</f>
        <v>550000</v>
      </c>
      <c r="G28" s="28">
        <v>588235.29</v>
      </c>
      <c r="H28" s="20">
        <f t="shared" si="1"/>
        <v>588235.29</v>
      </c>
      <c r="I28" s="20">
        <v>630252</v>
      </c>
      <c r="J28" s="20">
        <f>+I28*D28</f>
        <v>630252</v>
      </c>
      <c r="K28" s="5">
        <f>AVERAGE((J28,H28,F28))</f>
        <v>589495.76333333331</v>
      </c>
      <c r="L28" s="19">
        <f>+K28*19%</f>
        <v>112004.19503333332</v>
      </c>
      <c r="M28" s="19">
        <f t="shared" si="2"/>
        <v>701499.95836666669</v>
      </c>
      <c r="N28" s="43">
        <f t="shared" si="3"/>
        <v>766599.15450309333</v>
      </c>
    </row>
    <row r="29" spans="1:48" x14ac:dyDescent="0.2">
      <c r="A29" s="27">
        <v>5</v>
      </c>
      <c r="B29" s="41" t="s">
        <v>43</v>
      </c>
      <c r="C29" s="37"/>
      <c r="D29" s="38"/>
      <c r="E29" s="39"/>
      <c r="F29" s="39"/>
      <c r="G29" s="39"/>
      <c r="H29" s="39"/>
      <c r="I29" s="39"/>
      <c r="J29" s="39"/>
      <c r="K29" s="40"/>
      <c r="L29" s="40"/>
      <c r="M29" s="40"/>
      <c r="N29" s="37"/>
      <c r="AU29" s="10"/>
      <c r="AV29" s="10"/>
    </row>
    <row r="30" spans="1:48" ht="24" x14ac:dyDescent="0.2">
      <c r="A30" s="48">
        <v>5.0999999999999996</v>
      </c>
      <c r="B30" s="24" t="s">
        <v>44</v>
      </c>
      <c r="C30" s="26" t="s">
        <v>60</v>
      </c>
      <c r="D30" s="29">
        <v>1</v>
      </c>
      <c r="E30" s="20">
        <v>180000</v>
      </c>
      <c r="F30" s="20">
        <f>+D30*E30</f>
        <v>180000</v>
      </c>
      <c r="G30" s="28">
        <v>252100.84</v>
      </c>
      <c r="H30" s="20">
        <f t="shared" si="1"/>
        <v>252100.84</v>
      </c>
      <c r="I30" s="20">
        <v>294118</v>
      </c>
      <c r="J30" s="20">
        <f>+I30*D30</f>
        <v>294118</v>
      </c>
      <c r="K30" s="5">
        <f>AVERAGE((J30,H30,F30))</f>
        <v>242072.94666666666</v>
      </c>
      <c r="L30" s="19">
        <f>+K30*19%</f>
        <v>45993.859866666666</v>
      </c>
      <c r="M30" s="19">
        <f t="shared" si="2"/>
        <v>288066.80653333332</v>
      </c>
      <c r="N30" s="43">
        <f t="shared" si="3"/>
        <v>314799.40617962665</v>
      </c>
    </row>
    <row r="31" spans="1:48" x14ac:dyDescent="0.2">
      <c r="A31" s="27">
        <v>6</v>
      </c>
      <c r="B31" s="41" t="s">
        <v>45</v>
      </c>
      <c r="C31" s="37"/>
      <c r="D31" s="38"/>
      <c r="E31" s="39"/>
      <c r="F31" s="39"/>
      <c r="G31" s="39"/>
      <c r="H31" s="39"/>
      <c r="I31" s="39"/>
      <c r="J31" s="39"/>
      <c r="K31" s="40"/>
      <c r="L31" s="40"/>
      <c r="M31" s="40"/>
      <c r="N31" s="37"/>
      <c r="AU31" s="10"/>
      <c r="AV31" s="10"/>
    </row>
    <row r="32" spans="1:48" ht="12.75" x14ac:dyDescent="0.2">
      <c r="A32" s="23">
        <v>6.1</v>
      </c>
      <c r="B32" s="22" t="s">
        <v>22</v>
      </c>
      <c r="C32" s="25" t="s">
        <v>61</v>
      </c>
      <c r="D32" s="29">
        <v>1</v>
      </c>
      <c r="E32" s="20">
        <v>50000</v>
      </c>
      <c r="F32" s="20">
        <f>+D32*E32</f>
        <v>50000</v>
      </c>
      <c r="G32" s="28">
        <v>42016.81</v>
      </c>
      <c r="H32" s="20">
        <f t="shared" si="1"/>
        <v>42016.81</v>
      </c>
      <c r="I32" s="20">
        <v>58824</v>
      </c>
      <c r="J32" s="20">
        <f>+I32*D32</f>
        <v>58824</v>
      </c>
      <c r="K32" s="5">
        <f>AVERAGE((J32,H32,F32))</f>
        <v>50280.27</v>
      </c>
      <c r="L32" s="19">
        <f>+K32*19%</f>
        <v>9553.2512999999999</v>
      </c>
      <c r="M32" s="19">
        <f t="shared" si="2"/>
        <v>59833.521299999993</v>
      </c>
      <c r="N32" s="43">
        <f t="shared" si="3"/>
        <v>65386.07207663999</v>
      </c>
    </row>
    <row r="33" spans="1:48" ht="12.75" x14ac:dyDescent="0.2">
      <c r="A33" s="23">
        <v>6.2</v>
      </c>
      <c r="B33" s="22" t="s">
        <v>46</v>
      </c>
      <c r="C33" s="25" t="s">
        <v>61</v>
      </c>
      <c r="D33" s="29">
        <v>1</v>
      </c>
      <c r="E33" s="20">
        <v>5000</v>
      </c>
      <c r="F33" s="20">
        <f>+D33*E33</f>
        <v>5000</v>
      </c>
      <c r="G33" s="28">
        <v>12605.04</v>
      </c>
      <c r="H33" s="20">
        <f t="shared" si="1"/>
        <v>12605.04</v>
      </c>
      <c r="I33" s="20">
        <v>25210</v>
      </c>
      <c r="J33" s="20">
        <f>+I33*D33</f>
        <v>25210</v>
      </c>
      <c r="K33" s="5">
        <f>AVERAGE((J33,H33,F33))</f>
        <v>14271.68</v>
      </c>
      <c r="L33" s="19">
        <f>+K33*19%</f>
        <v>2711.6192000000001</v>
      </c>
      <c r="M33" s="19">
        <f t="shared" si="2"/>
        <v>16983.299200000001</v>
      </c>
      <c r="N33" s="43">
        <f t="shared" si="3"/>
        <v>18559.349365760001</v>
      </c>
    </row>
    <row r="34" spans="1:48" ht="12.75" x14ac:dyDescent="0.2">
      <c r="A34" s="23">
        <v>6.3</v>
      </c>
      <c r="B34" s="22" t="s">
        <v>47</v>
      </c>
      <c r="C34" s="25" t="s">
        <v>61</v>
      </c>
      <c r="D34" s="29">
        <v>1</v>
      </c>
      <c r="E34" s="20">
        <v>170000</v>
      </c>
      <c r="F34" s="20">
        <f>+D34*E34</f>
        <v>170000</v>
      </c>
      <c r="G34" s="28">
        <v>67226.89</v>
      </c>
      <c r="H34" s="20">
        <f t="shared" si="1"/>
        <v>67226.89</v>
      </c>
      <c r="I34" s="20">
        <v>84034</v>
      </c>
      <c r="J34" s="20">
        <f>+I34*D34</f>
        <v>84034</v>
      </c>
      <c r="K34" s="5">
        <f>AVERAGE((J34,H34,F34))</f>
        <v>107086.96333333333</v>
      </c>
      <c r="L34" s="19">
        <f>+K34*19%</f>
        <v>20346.523033333335</v>
      </c>
      <c r="M34" s="19">
        <f t="shared" si="2"/>
        <v>127433.48636666666</v>
      </c>
      <c r="N34" s="43">
        <f t="shared" si="3"/>
        <v>139259.31390149333</v>
      </c>
    </row>
    <row r="35" spans="1:48" x14ac:dyDescent="0.2">
      <c r="A35" s="27">
        <v>7</v>
      </c>
      <c r="B35" s="41" t="s">
        <v>48</v>
      </c>
      <c r="C35" s="37"/>
      <c r="D35" s="38"/>
      <c r="E35" s="39"/>
      <c r="F35" s="39"/>
      <c r="G35" s="39"/>
      <c r="H35" s="39"/>
      <c r="I35" s="39"/>
      <c r="J35" s="39"/>
      <c r="K35" s="40"/>
      <c r="L35" s="40"/>
      <c r="M35" s="40"/>
      <c r="N35" s="37"/>
      <c r="AU35" s="10"/>
      <c r="AV35" s="10"/>
    </row>
    <row r="36" spans="1:48" x14ac:dyDescent="0.2">
      <c r="A36" s="23">
        <v>7.1</v>
      </c>
      <c r="B36" s="22" t="s">
        <v>49</v>
      </c>
      <c r="C36" s="21" t="s">
        <v>62</v>
      </c>
      <c r="D36" s="29">
        <v>1</v>
      </c>
      <c r="E36" s="20">
        <v>860000</v>
      </c>
      <c r="F36" s="20">
        <f t="shared" ref="F36:F42" si="4">+D36*E36</f>
        <v>860000</v>
      </c>
      <c r="G36" s="28">
        <v>756302.52</v>
      </c>
      <c r="H36" s="20">
        <f t="shared" si="1"/>
        <v>756302.52</v>
      </c>
      <c r="I36" s="20">
        <v>840336</v>
      </c>
      <c r="J36" s="20">
        <f t="shared" ref="J36:J42" si="5">+I36*D36</f>
        <v>840336</v>
      </c>
      <c r="K36" s="5">
        <f>AVERAGE((J36,H36,F36))</f>
        <v>818879.50666666671</v>
      </c>
      <c r="L36" s="19">
        <f t="shared" ref="L36:L42" si="6">+K36*19%</f>
        <v>155587.10626666667</v>
      </c>
      <c r="M36" s="19">
        <f t="shared" si="2"/>
        <v>974466.61293333338</v>
      </c>
      <c r="N36" s="43">
        <f t="shared" si="3"/>
        <v>1064897.1146135468</v>
      </c>
    </row>
    <row r="37" spans="1:48" x14ac:dyDescent="0.2">
      <c r="A37" s="23">
        <v>7.2</v>
      </c>
      <c r="B37" s="22" t="s">
        <v>50</v>
      </c>
      <c r="C37" s="21" t="s">
        <v>62</v>
      </c>
      <c r="D37" s="29">
        <v>1</v>
      </c>
      <c r="E37" s="20">
        <v>105000</v>
      </c>
      <c r="F37" s="20">
        <f t="shared" si="4"/>
        <v>105000</v>
      </c>
      <c r="G37" s="28">
        <v>117647.06</v>
      </c>
      <c r="H37" s="20">
        <f t="shared" si="1"/>
        <v>117647.06</v>
      </c>
      <c r="I37" s="20">
        <v>151261</v>
      </c>
      <c r="J37" s="20">
        <f t="shared" si="5"/>
        <v>151261</v>
      </c>
      <c r="K37" s="5">
        <f>AVERAGE((J37,H37,F37))</f>
        <v>124636.02</v>
      </c>
      <c r="L37" s="19">
        <f t="shared" si="6"/>
        <v>23680.843800000002</v>
      </c>
      <c r="M37" s="19">
        <f t="shared" si="2"/>
        <v>148316.86379999999</v>
      </c>
      <c r="N37" s="43">
        <f t="shared" si="3"/>
        <v>162080.66876063999</v>
      </c>
    </row>
    <row r="38" spans="1:48" x14ac:dyDescent="0.2">
      <c r="A38" s="23">
        <v>7.3</v>
      </c>
      <c r="B38" s="22" t="s">
        <v>51</v>
      </c>
      <c r="C38" s="21" t="s">
        <v>62</v>
      </c>
      <c r="D38" s="29">
        <v>1</v>
      </c>
      <c r="E38" s="20">
        <v>180000</v>
      </c>
      <c r="F38" s="20">
        <f t="shared" si="4"/>
        <v>180000</v>
      </c>
      <c r="G38" s="28">
        <v>319327.73</v>
      </c>
      <c r="H38" s="20">
        <f t="shared" si="1"/>
        <v>319327.73</v>
      </c>
      <c r="I38" s="20">
        <v>352941</v>
      </c>
      <c r="J38" s="20">
        <f t="shared" si="5"/>
        <v>352941</v>
      </c>
      <c r="K38" s="5">
        <f>AVERAGE((J38,H38,F38))</f>
        <v>284089.57666666666</v>
      </c>
      <c r="L38" s="19">
        <f t="shared" si="6"/>
        <v>53977.01956666667</v>
      </c>
      <c r="M38" s="19">
        <f t="shared" si="2"/>
        <v>338066.59623333334</v>
      </c>
      <c r="N38" s="43">
        <f t="shared" si="3"/>
        <v>369439.17636378668</v>
      </c>
    </row>
    <row r="39" spans="1:48" x14ac:dyDescent="0.2">
      <c r="A39" s="23">
        <v>7.4</v>
      </c>
      <c r="B39" s="22" t="s">
        <v>52</v>
      </c>
      <c r="C39" s="21" t="s">
        <v>62</v>
      </c>
      <c r="D39" s="29">
        <v>1</v>
      </c>
      <c r="E39" s="20">
        <v>230000</v>
      </c>
      <c r="F39" s="20">
        <f t="shared" si="4"/>
        <v>230000</v>
      </c>
      <c r="G39" s="28">
        <v>352941.18</v>
      </c>
      <c r="H39" s="20">
        <f t="shared" si="1"/>
        <v>352941.18</v>
      </c>
      <c r="I39" s="20">
        <v>394958</v>
      </c>
      <c r="J39" s="20">
        <f t="shared" si="5"/>
        <v>394958</v>
      </c>
      <c r="K39" s="5">
        <f>AVERAGE((J39,H39,F39))</f>
        <v>325966.39333333331</v>
      </c>
      <c r="L39" s="19">
        <f t="shared" si="6"/>
        <v>61933.614733333328</v>
      </c>
      <c r="M39" s="19">
        <f t="shared" si="2"/>
        <v>387900.00806666666</v>
      </c>
      <c r="N39" s="43">
        <f t="shared" si="3"/>
        <v>423897.12881525332</v>
      </c>
    </row>
    <row r="40" spans="1:48" x14ac:dyDescent="0.2">
      <c r="A40" s="23">
        <v>7.5</v>
      </c>
      <c r="B40" s="22" t="s">
        <v>53</v>
      </c>
      <c r="C40" s="21" t="s">
        <v>62</v>
      </c>
      <c r="D40" s="29">
        <v>1</v>
      </c>
      <c r="E40" s="20">
        <v>250000</v>
      </c>
      <c r="F40" s="20">
        <f t="shared" si="4"/>
        <v>250000</v>
      </c>
      <c r="G40" s="28">
        <v>193277.31</v>
      </c>
      <c r="H40" s="20">
        <f t="shared" si="1"/>
        <v>193277.31</v>
      </c>
      <c r="I40" s="20">
        <v>226891</v>
      </c>
      <c r="J40" s="20">
        <f t="shared" si="5"/>
        <v>226891</v>
      </c>
      <c r="K40" s="5">
        <f>AVERAGE((J40,H40,F40))</f>
        <v>223389.43666666668</v>
      </c>
      <c r="L40" s="19">
        <f t="shared" si="6"/>
        <v>42443.992966666672</v>
      </c>
      <c r="M40" s="19">
        <f t="shared" si="2"/>
        <v>265833.42963333335</v>
      </c>
      <c r="N40" s="43">
        <f t="shared" si="3"/>
        <v>290502.77190330671</v>
      </c>
    </row>
    <row r="41" spans="1:48" x14ac:dyDescent="0.2">
      <c r="A41" s="23">
        <v>7.6</v>
      </c>
      <c r="B41" s="22" t="s">
        <v>54</v>
      </c>
      <c r="C41" s="21" t="s">
        <v>62</v>
      </c>
      <c r="D41" s="29">
        <v>1</v>
      </c>
      <c r="E41" s="20">
        <v>190000</v>
      </c>
      <c r="F41" s="20">
        <f t="shared" si="4"/>
        <v>190000</v>
      </c>
      <c r="G41" s="28">
        <v>100840.34</v>
      </c>
      <c r="H41" s="20">
        <f t="shared" si="1"/>
        <v>100840.34</v>
      </c>
      <c r="I41" s="20">
        <v>126050</v>
      </c>
      <c r="J41" s="20">
        <f t="shared" si="5"/>
        <v>126050</v>
      </c>
      <c r="K41" s="5">
        <f>AVERAGE((J41,H41,F41))</f>
        <v>138963.44666666666</v>
      </c>
      <c r="L41" s="19">
        <f t="shared" si="6"/>
        <v>26403.054866666665</v>
      </c>
      <c r="M41" s="19">
        <f t="shared" si="2"/>
        <v>165366.50153333333</v>
      </c>
      <c r="N41" s="43">
        <f t="shared" si="3"/>
        <v>180712.51287562665</v>
      </c>
    </row>
    <row r="42" spans="1:48" x14ac:dyDescent="0.2">
      <c r="A42" s="23">
        <v>7.7</v>
      </c>
      <c r="B42" s="22" t="s">
        <v>55</v>
      </c>
      <c r="C42" s="21" t="s">
        <v>62</v>
      </c>
      <c r="D42" s="29">
        <v>1</v>
      </c>
      <c r="E42" s="20">
        <v>40000</v>
      </c>
      <c r="F42" s="20">
        <f t="shared" si="4"/>
        <v>40000</v>
      </c>
      <c r="G42" s="28">
        <v>46218.49</v>
      </c>
      <c r="H42" s="20">
        <f t="shared" si="1"/>
        <v>46218.49</v>
      </c>
      <c r="I42" s="20">
        <v>67227</v>
      </c>
      <c r="J42" s="20">
        <f t="shared" si="5"/>
        <v>67227</v>
      </c>
      <c r="K42" s="5">
        <f>AVERAGE((J42,H42,F42))</f>
        <v>51148.496666666666</v>
      </c>
      <c r="L42" s="19">
        <f t="shared" si="6"/>
        <v>9718.214366666667</v>
      </c>
      <c r="M42" s="19">
        <f t="shared" si="2"/>
        <v>60866.711033333333</v>
      </c>
      <c r="N42" s="43">
        <f t="shared" si="3"/>
        <v>66515.141817226671</v>
      </c>
    </row>
    <row r="43" spans="1:48" x14ac:dyDescent="0.2">
      <c r="A43" s="27">
        <v>8</v>
      </c>
      <c r="B43" s="41" t="s">
        <v>56</v>
      </c>
      <c r="C43" s="37"/>
      <c r="D43" s="38"/>
      <c r="E43" s="39"/>
      <c r="F43" s="39"/>
      <c r="G43" s="39"/>
      <c r="H43" s="39"/>
      <c r="I43" s="39"/>
      <c r="J43" s="39"/>
      <c r="K43" s="40"/>
      <c r="L43" s="40"/>
      <c r="M43" s="40"/>
      <c r="N43" s="37"/>
      <c r="AU43" s="10"/>
      <c r="AV43" s="10"/>
    </row>
    <row r="44" spans="1:48" ht="24" x14ac:dyDescent="0.2">
      <c r="A44" s="23">
        <v>8.1</v>
      </c>
      <c r="B44" s="22" t="s">
        <v>57</v>
      </c>
      <c r="C44" s="25" t="s">
        <v>60</v>
      </c>
      <c r="D44" s="29">
        <v>1</v>
      </c>
      <c r="E44" s="20">
        <v>65000</v>
      </c>
      <c r="F44" s="20">
        <f>+D44*E44</f>
        <v>65000</v>
      </c>
      <c r="G44" s="28">
        <v>126050.42</v>
      </c>
      <c r="H44" s="20">
        <f t="shared" si="1"/>
        <v>126050.42</v>
      </c>
      <c r="I44" s="20">
        <v>151261</v>
      </c>
      <c r="J44" s="20">
        <f>+I44*D44</f>
        <v>151261</v>
      </c>
      <c r="K44" s="5">
        <f>AVERAGE((J44,H44,F44))</f>
        <v>114103.80666666666</v>
      </c>
      <c r="L44" s="19">
        <f>+K44*19%</f>
        <v>21679.723266666664</v>
      </c>
      <c r="M44" s="19">
        <f t="shared" si="2"/>
        <v>135783.52993333331</v>
      </c>
      <c r="N44" s="43">
        <f t="shared" si="3"/>
        <v>148384.24151114665</v>
      </c>
    </row>
    <row r="45" spans="1:48" x14ac:dyDescent="0.2">
      <c r="A45" s="23">
        <v>8.1999999999999993</v>
      </c>
      <c r="B45" s="22" t="s">
        <v>58</v>
      </c>
      <c r="C45" s="21" t="s">
        <v>60</v>
      </c>
      <c r="D45" s="29">
        <v>1</v>
      </c>
      <c r="E45" s="20">
        <v>55000</v>
      </c>
      <c r="F45" s="20">
        <f>+D45*E45</f>
        <v>55000</v>
      </c>
      <c r="G45" s="28">
        <v>126050.42</v>
      </c>
      <c r="H45" s="20">
        <f t="shared" si="1"/>
        <v>126050.42</v>
      </c>
      <c r="I45" s="20">
        <v>151261</v>
      </c>
      <c r="J45" s="20">
        <f>+I45*D45</f>
        <v>151261</v>
      </c>
      <c r="K45" s="5">
        <f>AVERAGE((J45,H45,F45))</f>
        <v>110770.47333333333</v>
      </c>
      <c r="L45" s="19">
        <f>+K45*19%</f>
        <v>21046.389933333332</v>
      </c>
      <c r="M45" s="19">
        <f t="shared" si="2"/>
        <v>131816.86326666665</v>
      </c>
      <c r="N45" s="43">
        <f t="shared" si="3"/>
        <v>144049.46817781331</v>
      </c>
    </row>
    <row r="46" spans="1:48" ht="12.75" x14ac:dyDescent="0.2">
      <c r="A46" s="23">
        <v>8.3000000000000007</v>
      </c>
      <c r="B46" s="22" t="s">
        <v>59</v>
      </c>
      <c r="C46" s="25" t="s">
        <v>60</v>
      </c>
      <c r="D46" s="29">
        <v>1</v>
      </c>
      <c r="E46" s="20">
        <v>60000</v>
      </c>
      <c r="F46" s="20">
        <f>+D46*E46</f>
        <v>60000</v>
      </c>
      <c r="G46" s="28">
        <v>84033.61</v>
      </c>
      <c r="H46" s="20">
        <f t="shared" si="1"/>
        <v>84033.61</v>
      </c>
      <c r="I46" s="20">
        <v>151261</v>
      </c>
      <c r="J46" s="20">
        <f>+I46*D46</f>
        <v>151261</v>
      </c>
      <c r="K46" s="5">
        <f>AVERAGE((J46,H46,F46))</f>
        <v>98431.536666666667</v>
      </c>
      <c r="L46" s="19">
        <f>+K46*19%</f>
        <v>18701.991966666668</v>
      </c>
      <c r="M46" s="19">
        <f t="shared" si="2"/>
        <v>117133.52863333334</v>
      </c>
      <c r="N46" s="43">
        <f t="shared" si="3"/>
        <v>128003.52009050667</v>
      </c>
    </row>
    <row r="47" spans="1:48" x14ac:dyDescent="0.2">
      <c r="A47" s="27">
        <v>9</v>
      </c>
      <c r="B47" s="41" t="s">
        <v>79</v>
      </c>
      <c r="C47" s="37"/>
      <c r="D47" s="38"/>
      <c r="E47" s="39"/>
      <c r="F47" s="39"/>
      <c r="G47" s="39"/>
      <c r="H47" s="39"/>
      <c r="I47" s="39"/>
      <c r="J47" s="39"/>
      <c r="K47" s="40"/>
      <c r="L47" s="40"/>
      <c r="M47" s="40"/>
      <c r="N47" s="37"/>
      <c r="AU47" s="10"/>
      <c r="AV47" s="10"/>
    </row>
    <row r="48" spans="1:48" ht="24" x14ac:dyDescent="0.2">
      <c r="A48" s="23">
        <v>9.1</v>
      </c>
      <c r="B48" s="22" t="s">
        <v>80</v>
      </c>
      <c r="C48" s="25"/>
      <c r="D48" s="30"/>
      <c r="E48" s="20"/>
      <c r="F48" s="20"/>
      <c r="G48" s="28"/>
      <c r="H48" s="20"/>
      <c r="I48" s="20"/>
      <c r="J48" s="20"/>
      <c r="K48" s="5"/>
      <c r="L48" s="19"/>
      <c r="M48" s="19"/>
      <c r="N48" s="43"/>
    </row>
    <row r="49" spans="1:48" ht="36" x14ac:dyDescent="0.2">
      <c r="A49" s="23">
        <v>9.1999999999999993</v>
      </c>
      <c r="B49" s="22" t="s">
        <v>81</v>
      </c>
      <c r="C49" s="25"/>
      <c r="D49" s="30"/>
      <c r="E49" s="20"/>
      <c r="F49" s="20"/>
      <c r="G49" s="28"/>
      <c r="H49" s="20"/>
      <c r="I49" s="20"/>
      <c r="J49" s="20"/>
      <c r="K49" s="5"/>
      <c r="L49" s="19"/>
      <c r="M49" s="19"/>
      <c r="N49" s="43"/>
    </row>
    <row r="50" spans="1:48" ht="36" x14ac:dyDescent="0.2">
      <c r="A50" s="23">
        <v>9.3000000000000007</v>
      </c>
      <c r="B50" s="22" t="s">
        <v>82</v>
      </c>
      <c r="C50" s="25"/>
      <c r="D50" s="30"/>
      <c r="E50" s="20"/>
      <c r="F50" s="20"/>
      <c r="G50" s="28"/>
      <c r="H50" s="20"/>
      <c r="I50" s="20"/>
      <c r="J50" s="20"/>
      <c r="K50" s="5"/>
      <c r="L50" s="19"/>
      <c r="M50" s="19"/>
      <c r="N50" s="43"/>
    </row>
    <row r="51" spans="1:48" ht="36" x14ac:dyDescent="0.2">
      <c r="A51" s="23">
        <v>9.4</v>
      </c>
      <c r="B51" s="22" t="s">
        <v>83</v>
      </c>
      <c r="C51" s="25"/>
      <c r="D51" s="30"/>
      <c r="E51" s="20"/>
      <c r="F51" s="20"/>
      <c r="G51" s="28"/>
      <c r="H51" s="20"/>
      <c r="I51" s="20"/>
      <c r="J51" s="20"/>
      <c r="K51" s="5"/>
      <c r="L51" s="19"/>
      <c r="M51" s="19"/>
      <c r="N51" s="43"/>
    </row>
    <row r="52" spans="1:48" ht="36" x14ac:dyDescent="0.2">
      <c r="A52" s="46">
        <v>9.5</v>
      </c>
      <c r="B52" s="45" t="s">
        <v>84</v>
      </c>
      <c r="C52" s="25"/>
      <c r="D52" s="30"/>
      <c r="E52" s="20"/>
      <c r="F52" s="20"/>
      <c r="G52" s="28"/>
      <c r="H52" s="20"/>
      <c r="I52" s="20"/>
      <c r="J52" s="20"/>
      <c r="K52" s="5"/>
      <c r="L52" s="19"/>
      <c r="M52" s="19"/>
      <c r="N52" s="43"/>
    </row>
    <row r="53" spans="1:48" x14ac:dyDescent="0.2">
      <c r="A53" s="27">
        <v>10</v>
      </c>
      <c r="B53" s="41" t="s">
        <v>79</v>
      </c>
      <c r="C53" s="37"/>
      <c r="D53" s="38"/>
      <c r="E53" s="39"/>
      <c r="F53" s="39"/>
      <c r="G53" s="39"/>
      <c r="H53" s="39"/>
      <c r="I53" s="39"/>
      <c r="J53" s="39"/>
      <c r="K53" s="40"/>
      <c r="L53" s="40"/>
      <c r="M53" s="40"/>
      <c r="N53" s="37"/>
      <c r="AU53" s="10"/>
      <c r="AV53" s="10"/>
    </row>
    <row r="54" spans="1:48" ht="24" x14ac:dyDescent="0.2">
      <c r="A54" s="47">
        <v>10.1</v>
      </c>
      <c r="B54" s="45" t="s">
        <v>85</v>
      </c>
      <c r="C54" s="25"/>
      <c r="D54" s="30"/>
      <c r="E54" s="20"/>
      <c r="F54" s="20"/>
      <c r="G54" s="28"/>
      <c r="H54" s="20"/>
      <c r="I54" s="20"/>
      <c r="J54" s="20"/>
      <c r="K54" s="5"/>
      <c r="L54" s="19"/>
      <c r="M54" s="19"/>
      <c r="N54" s="43"/>
    </row>
    <row r="55" spans="1:48" x14ac:dyDescent="0.2">
      <c r="A55" s="102" t="s">
        <v>77</v>
      </c>
      <c r="B55" s="102"/>
      <c r="C55" s="102"/>
      <c r="D55" s="102"/>
      <c r="E55" s="6" t="s">
        <v>23</v>
      </c>
      <c r="F55" s="3">
        <f>SUM(F15:F46)</f>
        <v>4895000</v>
      </c>
      <c r="G55" s="6" t="s">
        <v>23</v>
      </c>
      <c r="H55" s="3">
        <f>SUM(H15:H46)</f>
        <v>5966386.5399999991</v>
      </c>
      <c r="I55" s="6" t="s">
        <v>23</v>
      </c>
      <c r="J55" s="3">
        <f>SUM(J15:J46)</f>
        <v>6831935</v>
      </c>
      <c r="L55" s="10"/>
      <c r="M55" s="104" t="s">
        <v>24</v>
      </c>
      <c r="N55" s="43">
        <f>SUM(N15:N54)</f>
        <v>7669653.838968426</v>
      </c>
    </row>
    <row r="56" spans="1:48" x14ac:dyDescent="0.2">
      <c r="A56" s="102"/>
      <c r="B56" s="102"/>
      <c r="C56" s="102"/>
      <c r="D56" s="102"/>
      <c r="E56" s="7" t="s">
        <v>25</v>
      </c>
      <c r="F56" s="4">
        <f>+F55*19%</f>
        <v>930050</v>
      </c>
      <c r="G56" s="7" t="s">
        <v>25</v>
      </c>
      <c r="H56" s="4">
        <f>+H55*19%</f>
        <v>1133613.4426</v>
      </c>
      <c r="I56" s="7" t="s">
        <v>25</v>
      </c>
      <c r="J56" s="4">
        <f>+J55*19%</f>
        <v>1298067.6499999999</v>
      </c>
      <c r="L56" s="10"/>
      <c r="M56" s="104"/>
      <c r="N56" s="43">
        <f>+N55*19%</f>
        <v>1457234.229404001</v>
      </c>
    </row>
    <row r="57" spans="1:48" x14ac:dyDescent="0.2">
      <c r="A57" s="102"/>
      <c r="B57" s="102"/>
      <c r="C57" s="102"/>
      <c r="D57" s="102"/>
      <c r="E57" s="7" t="s">
        <v>26</v>
      </c>
      <c r="F57" s="3">
        <f>+F55+F56</f>
        <v>5825050</v>
      </c>
      <c r="G57" s="7" t="s">
        <v>26</v>
      </c>
      <c r="H57" s="3">
        <f>SUM(H55:H56)</f>
        <v>7099999.9825999988</v>
      </c>
      <c r="I57" s="7" t="s">
        <v>26</v>
      </c>
      <c r="J57" s="3">
        <f>SUM(J55:J56)</f>
        <v>8130002.6500000004</v>
      </c>
      <c r="L57" s="10"/>
      <c r="M57" s="104"/>
      <c r="N57" s="43">
        <f>SUM(N55:N56)</f>
        <v>9126888.0683724266</v>
      </c>
    </row>
    <row r="58" spans="1:48" x14ac:dyDescent="0.2">
      <c r="K58" s="8"/>
      <c r="L58" s="10"/>
      <c r="N58" s="18"/>
    </row>
    <row r="59" spans="1:48" x14ac:dyDescent="0.2">
      <c r="K59" s="8"/>
      <c r="L59" s="9"/>
    </row>
    <row r="60" spans="1:48" ht="12.75" x14ac:dyDescent="0.2">
      <c r="A60" s="12"/>
      <c r="B60" s="44"/>
      <c r="C60" s="12"/>
      <c r="D60" s="12"/>
      <c r="E60" s="15"/>
      <c r="F60" s="12"/>
      <c r="G60" s="13"/>
      <c r="H60" s="16"/>
      <c r="I60" s="16"/>
      <c r="J60" s="16"/>
      <c r="K60" s="16"/>
      <c r="L60" s="17"/>
    </row>
    <row r="61" spans="1:48" ht="12.75" x14ac:dyDescent="0.2">
      <c r="A61" s="12"/>
      <c r="B61" s="44"/>
      <c r="C61" s="12"/>
      <c r="D61" s="12"/>
      <c r="E61" s="15"/>
      <c r="F61" s="12"/>
      <c r="G61" s="13"/>
      <c r="H61" s="16"/>
      <c r="I61" s="16"/>
      <c r="J61" s="16"/>
      <c r="K61" s="16"/>
      <c r="L61" s="17"/>
    </row>
    <row r="62" spans="1:48" ht="12.75" x14ac:dyDescent="0.2">
      <c r="A62" s="12"/>
      <c r="B62" s="44"/>
      <c r="C62" s="12"/>
      <c r="D62" s="12"/>
      <c r="E62" s="15"/>
      <c r="F62" s="12"/>
      <c r="G62" s="13"/>
      <c r="H62" s="16"/>
      <c r="I62" s="16"/>
      <c r="J62" s="16"/>
      <c r="K62" s="16"/>
      <c r="L62" s="17"/>
    </row>
    <row r="63" spans="1:48" ht="12.75" x14ac:dyDescent="0.2">
      <c r="A63" s="12"/>
      <c r="B63" s="44"/>
      <c r="C63" s="12"/>
      <c r="D63" s="12"/>
      <c r="E63" s="15"/>
      <c r="F63" s="12"/>
      <c r="G63" s="12"/>
      <c r="H63" s="16"/>
      <c r="I63" s="16"/>
      <c r="J63" s="16"/>
      <c r="K63" s="16"/>
      <c r="L63" s="13"/>
    </row>
    <row r="64" spans="1:48" ht="12.75" x14ac:dyDescent="0.2">
      <c r="G64" s="12"/>
      <c r="H64" s="105" t="s">
        <v>67</v>
      </c>
      <c r="I64" s="105"/>
      <c r="J64" s="105"/>
      <c r="K64" s="105"/>
      <c r="L64" s="12"/>
      <c r="AT64" s="1"/>
    </row>
    <row r="65" spans="8:46" x14ac:dyDescent="0.2">
      <c r="H65" s="101" t="s">
        <v>27</v>
      </c>
      <c r="I65" s="101"/>
      <c r="J65" s="101"/>
      <c r="K65" s="101"/>
      <c r="AT65" s="1"/>
    </row>
    <row r="66" spans="8:46" ht="12.75" x14ac:dyDescent="0.2">
      <c r="H66" s="12"/>
      <c r="I66" s="12"/>
      <c r="J66" s="12"/>
      <c r="K66" s="12"/>
      <c r="L66" s="10"/>
      <c r="AT66" s="1"/>
    </row>
    <row r="67" spans="8:46" x14ac:dyDescent="0.2">
      <c r="L67" s="10"/>
      <c r="AT67" s="1"/>
    </row>
    <row r="68" spans="8:46" x14ac:dyDescent="0.2">
      <c r="L68" s="10"/>
      <c r="AT68" s="1"/>
    </row>
    <row r="69" spans="8:46" x14ac:dyDescent="0.2">
      <c r="L69" s="10"/>
      <c r="AT69" s="1"/>
    </row>
    <row r="70" spans="8:46" x14ac:dyDescent="0.2">
      <c r="L70" s="10"/>
      <c r="AT70" s="1"/>
    </row>
    <row r="71" spans="8:46" x14ac:dyDescent="0.2">
      <c r="L71" s="10"/>
      <c r="AT71" s="1"/>
    </row>
    <row r="72" spans="8:46" x14ac:dyDescent="0.2">
      <c r="L72" s="10"/>
    </row>
    <row r="73" spans="8:46" x14ac:dyDescent="0.2">
      <c r="L73" s="10"/>
    </row>
  </sheetData>
  <autoFilter ref="A13:N57"/>
  <mergeCells count="38">
    <mergeCell ref="A11:D11"/>
    <mergeCell ref="E11:F11"/>
    <mergeCell ref="I11:J11"/>
    <mergeCell ref="G10:H10"/>
    <mergeCell ref="G11:H11"/>
    <mergeCell ref="A10:D10"/>
    <mergeCell ref="A1:L1"/>
    <mergeCell ref="A2:L2"/>
    <mergeCell ref="A3:L3"/>
    <mergeCell ref="E9:F9"/>
    <mergeCell ref="I9:J9"/>
    <mergeCell ref="A7:D7"/>
    <mergeCell ref="A4:M4"/>
    <mergeCell ref="K6:N12"/>
    <mergeCell ref="A5:N5"/>
    <mergeCell ref="A6:D6"/>
    <mergeCell ref="E6:F6"/>
    <mergeCell ref="I6:J6"/>
    <mergeCell ref="G6:H6"/>
    <mergeCell ref="G7:H7"/>
    <mergeCell ref="E7:F7"/>
    <mergeCell ref="I7:J7"/>
    <mergeCell ref="E10:F10"/>
    <mergeCell ref="I10:J10"/>
    <mergeCell ref="G8:H8"/>
    <mergeCell ref="G9:H9"/>
    <mergeCell ref="A8:D8"/>
    <mergeCell ref="I8:J8"/>
    <mergeCell ref="E8:F8"/>
    <mergeCell ref="A9:D9"/>
    <mergeCell ref="H65:K65"/>
    <mergeCell ref="A55:D57"/>
    <mergeCell ref="G12:H12"/>
    <mergeCell ref="M55:M57"/>
    <mergeCell ref="H64:K64"/>
    <mergeCell ref="A12:D12"/>
    <mergeCell ref="E12:F12"/>
    <mergeCell ref="I12:J12"/>
  </mergeCells>
  <hyperlinks>
    <hyperlink ref="G8" r:id="rId1"/>
    <hyperlink ref="E8" r:id="rId2"/>
    <hyperlink ref="I8" r:id="rId3"/>
  </hyperlinks>
  <printOptions horizontalCentered="1"/>
  <pageMargins left="0.70866141732283472" right="0.70866141732283472" top="0.74803149606299213" bottom="0.74803149606299213" header="0.31496062992125984" footer="0.31496062992125984"/>
  <pageSetup scale="52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showGridLines="0" topLeftCell="A28" zoomScale="110" zoomScaleNormal="110" workbookViewId="0">
      <selection activeCell="A11" sqref="A11:E11"/>
    </sheetView>
  </sheetViews>
  <sheetFormatPr baseColWidth="10" defaultColWidth="8" defaultRowHeight="12.75" x14ac:dyDescent="0.25"/>
  <cols>
    <col min="1" max="1" width="5.140625" style="61" customWidth="1"/>
    <col min="2" max="2" width="41.140625" style="61" customWidth="1"/>
    <col min="3" max="3" width="1.5703125" style="61" customWidth="1"/>
    <col min="4" max="4" width="9.5703125" style="61" customWidth="1"/>
    <col min="5" max="5" width="13.7109375" style="61" customWidth="1"/>
    <col min="6" max="6" width="11.42578125" style="61" customWidth="1"/>
    <col min="7" max="7" width="10.7109375" style="79" customWidth="1"/>
    <col min="8" max="8" width="28" style="61" customWidth="1"/>
    <col min="9" max="16384" width="8" style="61"/>
  </cols>
  <sheetData>
    <row r="1" spans="1:8" ht="14.25" x14ac:dyDescent="0.15">
      <c r="A1" s="154" t="s">
        <v>116</v>
      </c>
      <c r="B1" s="154"/>
      <c r="C1" s="155" t="s">
        <v>117</v>
      </c>
      <c r="D1" s="155"/>
      <c r="E1" s="155"/>
      <c r="F1" s="155"/>
      <c r="G1" s="155"/>
      <c r="H1" s="60"/>
    </row>
    <row r="2" spans="1:8" x14ac:dyDescent="0.2">
      <c r="A2" s="156"/>
      <c r="B2" s="159" t="s">
        <v>86</v>
      </c>
      <c r="C2" s="160"/>
      <c r="D2" s="160"/>
      <c r="E2" s="161"/>
      <c r="F2" s="62" t="s">
        <v>100</v>
      </c>
      <c r="G2" s="63"/>
    </row>
    <row r="3" spans="1:8" ht="64.5" customHeight="1" x14ac:dyDescent="0.2">
      <c r="A3" s="157"/>
      <c r="B3" s="162"/>
      <c r="C3" s="163"/>
      <c r="D3" s="163"/>
      <c r="E3" s="164"/>
      <c r="F3" s="62" t="s">
        <v>101</v>
      </c>
      <c r="G3" s="63"/>
    </row>
    <row r="4" spans="1:8" ht="24" customHeight="1" x14ac:dyDescent="0.25">
      <c r="A4" s="158"/>
      <c r="B4" s="165"/>
      <c r="C4" s="166"/>
      <c r="D4" s="166"/>
      <c r="E4" s="167"/>
      <c r="F4" s="168" t="s">
        <v>102</v>
      </c>
      <c r="G4" s="169"/>
    </row>
    <row r="5" spans="1:8" s="64" customFormat="1" ht="11.25" x14ac:dyDescent="0.25">
      <c r="A5" s="151" t="s">
        <v>87</v>
      </c>
      <c r="B5" s="152"/>
      <c r="C5" s="152"/>
      <c r="D5" s="152"/>
      <c r="E5" s="152"/>
      <c r="F5" s="152"/>
      <c r="G5" s="153"/>
    </row>
    <row r="6" spans="1:8" s="64" customFormat="1" ht="11.25" x14ac:dyDescent="0.25">
      <c r="A6" s="151" t="s">
        <v>88</v>
      </c>
      <c r="B6" s="152"/>
      <c r="C6" s="152"/>
      <c r="D6" s="152"/>
      <c r="E6" s="152"/>
      <c r="F6" s="152"/>
      <c r="G6" s="153"/>
    </row>
    <row r="7" spans="1:8" s="64" customFormat="1" ht="11.25" x14ac:dyDescent="0.25">
      <c r="A7" s="151" t="s">
        <v>89</v>
      </c>
      <c r="B7" s="152"/>
      <c r="C7" s="152"/>
      <c r="D7" s="152"/>
      <c r="E7" s="152"/>
      <c r="F7" s="152"/>
      <c r="G7" s="153"/>
    </row>
    <row r="8" spans="1:8" s="64" customFormat="1" ht="47.25" customHeight="1" x14ac:dyDescent="0.25">
      <c r="A8" s="127" t="s">
        <v>121</v>
      </c>
      <c r="B8" s="144"/>
      <c r="C8" s="144"/>
      <c r="D8" s="144"/>
      <c r="E8" s="144"/>
      <c r="F8" s="144"/>
      <c r="G8" s="128"/>
    </row>
    <row r="9" spans="1:8" s="64" customFormat="1" ht="11.25" x14ac:dyDescent="0.25">
      <c r="A9" s="127" t="s">
        <v>98</v>
      </c>
      <c r="B9" s="144"/>
      <c r="C9" s="144"/>
      <c r="D9" s="144"/>
      <c r="E9" s="128"/>
      <c r="F9" s="127" t="s">
        <v>103</v>
      </c>
      <c r="G9" s="128"/>
    </row>
    <row r="10" spans="1:8" s="64" customFormat="1" ht="22.5" x14ac:dyDescent="0.25">
      <c r="A10" s="127" t="s">
        <v>104</v>
      </c>
      <c r="B10" s="144"/>
      <c r="C10" s="144"/>
      <c r="D10" s="144"/>
      <c r="E10" s="128"/>
      <c r="F10" s="65" t="s">
        <v>99</v>
      </c>
      <c r="G10" s="66" t="s">
        <v>105</v>
      </c>
    </row>
    <row r="11" spans="1:8" s="64" customFormat="1" ht="11.25" x14ac:dyDescent="0.25">
      <c r="A11" s="127" t="s">
        <v>106</v>
      </c>
      <c r="B11" s="144"/>
      <c r="C11" s="144"/>
      <c r="D11" s="144"/>
      <c r="E11" s="128"/>
      <c r="F11" s="127" t="s">
        <v>107</v>
      </c>
      <c r="G11" s="128"/>
    </row>
    <row r="12" spans="1:8" s="64" customFormat="1" ht="11.25" x14ac:dyDescent="0.25">
      <c r="A12" s="127" t="s">
        <v>108</v>
      </c>
      <c r="B12" s="144"/>
      <c r="C12" s="144"/>
      <c r="D12" s="144"/>
      <c r="E12" s="128"/>
      <c r="F12" s="127" t="s">
        <v>109</v>
      </c>
      <c r="G12" s="128"/>
    </row>
    <row r="13" spans="1:8" s="64" customFormat="1" ht="11.25" x14ac:dyDescent="0.25">
      <c r="A13" s="127" t="s">
        <v>110</v>
      </c>
      <c r="B13" s="144"/>
      <c r="C13" s="144"/>
      <c r="D13" s="144"/>
      <c r="E13" s="128"/>
      <c r="F13" s="127" t="s">
        <v>111</v>
      </c>
      <c r="G13" s="128"/>
    </row>
    <row r="14" spans="1:8" s="64" customFormat="1" ht="11.25" x14ac:dyDescent="0.2">
      <c r="A14" s="127" t="s">
        <v>112</v>
      </c>
      <c r="B14" s="144"/>
      <c r="C14" s="144"/>
      <c r="D14" s="144"/>
      <c r="E14" s="128"/>
      <c r="F14" s="132"/>
      <c r="G14" s="134"/>
    </row>
    <row r="15" spans="1:8" s="64" customFormat="1" ht="33.75" x14ac:dyDescent="0.25">
      <c r="A15" s="49" t="s">
        <v>91</v>
      </c>
      <c r="B15" s="145" t="s">
        <v>16</v>
      </c>
      <c r="C15" s="146"/>
      <c r="D15" s="49" t="s">
        <v>17</v>
      </c>
      <c r="E15" s="49" t="s">
        <v>18</v>
      </c>
      <c r="F15" s="49" t="s">
        <v>92</v>
      </c>
      <c r="G15" s="49" t="s">
        <v>93</v>
      </c>
    </row>
    <row r="16" spans="1:8" s="64" customFormat="1" ht="11.25" x14ac:dyDescent="0.2">
      <c r="A16" s="81">
        <v>1</v>
      </c>
      <c r="B16" s="147" t="s">
        <v>29</v>
      </c>
      <c r="C16" s="148"/>
      <c r="D16" s="67"/>
      <c r="E16" s="67"/>
      <c r="F16" s="67"/>
      <c r="G16" s="68"/>
    </row>
    <row r="17" spans="1:7" s="64" customFormat="1" ht="11.25" x14ac:dyDescent="0.2">
      <c r="A17" s="80">
        <v>1.1000000000000001</v>
      </c>
      <c r="B17" s="149" t="s">
        <v>120</v>
      </c>
      <c r="C17" s="150"/>
      <c r="D17" s="70" t="s">
        <v>60</v>
      </c>
      <c r="E17" s="71">
        <v>1</v>
      </c>
      <c r="F17" s="72"/>
      <c r="G17" s="57">
        <v>280000</v>
      </c>
    </row>
    <row r="18" spans="1:7" s="64" customFormat="1" ht="11.25" x14ac:dyDescent="0.2">
      <c r="A18" s="80">
        <v>1.2</v>
      </c>
      <c r="B18" s="127" t="s">
        <v>31</v>
      </c>
      <c r="C18" s="128"/>
      <c r="D18" s="70" t="s">
        <v>60</v>
      </c>
      <c r="E18" s="71">
        <v>1</v>
      </c>
      <c r="F18" s="72"/>
      <c r="G18" s="57">
        <v>270000</v>
      </c>
    </row>
    <row r="19" spans="1:7" s="64" customFormat="1" ht="11.25" x14ac:dyDescent="0.2">
      <c r="A19" s="80">
        <v>1.3</v>
      </c>
      <c r="B19" s="127" t="s">
        <v>32</v>
      </c>
      <c r="C19" s="128"/>
      <c r="D19" s="70" t="s">
        <v>60</v>
      </c>
      <c r="E19" s="71">
        <v>1</v>
      </c>
      <c r="F19" s="72"/>
      <c r="G19" s="57">
        <v>250000</v>
      </c>
    </row>
    <row r="20" spans="1:7" s="64" customFormat="1" ht="11.25" x14ac:dyDescent="0.2">
      <c r="A20" s="80">
        <v>1.4</v>
      </c>
      <c r="B20" s="127" t="s">
        <v>33</v>
      </c>
      <c r="C20" s="128"/>
      <c r="D20" s="70" t="s">
        <v>60</v>
      </c>
      <c r="E20" s="71">
        <v>1</v>
      </c>
      <c r="F20" s="72"/>
      <c r="G20" s="57">
        <v>240000</v>
      </c>
    </row>
    <row r="21" spans="1:7" s="64" customFormat="1" ht="11.25" x14ac:dyDescent="0.2">
      <c r="A21" s="80">
        <v>1.5</v>
      </c>
      <c r="B21" s="142" t="s">
        <v>34</v>
      </c>
      <c r="C21" s="143"/>
      <c r="D21" s="70" t="s">
        <v>60</v>
      </c>
      <c r="E21" s="71">
        <v>1</v>
      </c>
      <c r="F21" s="72"/>
      <c r="G21" s="57">
        <v>250000</v>
      </c>
    </row>
    <row r="22" spans="1:7" s="64" customFormat="1" ht="11.25" x14ac:dyDescent="0.2">
      <c r="A22" s="82">
        <v>2</v>
      </c>
      <c r="B22" s="125" t="s">
        <v>35</v>
      </c>
      <c r="C22" s="126"/>
      <c r="D22" s="67"/>
      <c r="E22" s="67"/>
      <c r="F22" s="67"/>
      <c r="G22" s="68"/>
    </row>
    <row r="23" spans="1:7" s="64" customFormat="1" ht="11.25" x14ac:dyDescent="0.2">
      <c r="A23" s="80">
        <v>2.1</v>
      </c>
      <c r="B23" s="127" t="s">
        <v>36</v>
      </c>
      <c r="C23" s="128"/>
      <c r="D23" s="70" t="s">
        <v>60</v>
      </c>
      <c r="E23" s="71">
        <v>1</v>
      </c>
      <c r="F23" s="72"/>
      <c r="G23" s="57">
        <v>340000</v>
      </c>
    </row>
    <row r="24" spans="1:7" s="64" customFormat="1" ht="11.25" x14ac:dyDescent="0.2">
      <c r="A24" s="80">
        <v>2.2000000000000002</v>
      </c>
      <c r="B24" s="127" t="s">
        <v>37</v>
      </c>
      <c r="C24" s="128"/>
      <c r="D24" s="70" t="s">
        <v>60</v>
      </c>
      <c r="E24" s="71">
        <v>1</v>
      </c>
      <c r="F24" s="72"/>
      <c r="G24" s="57">
        <v>370000</v>
      </c>
    </row>
    <row r="25" spans="1:7" s="64" customFormat="1" ht="11.25" x14ac:dyDescent="0.2">
      <c r="A25" s="80">
        <v>2.2999999999999998</v>
      </c>
      <c r="B25" s="127" t="s">
        <v>38</v>
      </c>
      <c r="C25" s="128"/>
      <c r="D25" s="70" t="s">
        <v>60</v>
      </c>
      <c r="E25" s="72"/>
      <c r="F25" s="72"/>
      <c r="G25" s="57">
        <v>480000</v>
      </c>
    </row>
    <row r="26" spans="1:7" s="64" customFormat="1" ht="11.25" x14ac:dyDescent="0.2">
      <c r="A26" s="82">
        <v>3</v>
      </c>
      <c r="B26" s="125" t="s">
        <v>39</v>
      </c>
      <c r="C26" s="126"/>
      <c r="D26" s="67"/>
      <c r="E26" s="67"/>
      <c r="F26" s="67"/>
      <c r="G26" s="68"/>
    </row>
    <row r="27" spans="1:7" s="64" customFormat="1" ht="11.25" x14ac:dyDescent="0.2">
      <c r="A27" s="80">
        <v>3.1</v>
      </c>
      <c r="B27" s="127" t="s">
        <v>40</v>
      </c>
      <c r="C27" s="128"/>
      <c r="D27" s="70" t="s">
        <v>60</v>
      </c>
      <c r="E27" s="71">
        <v>1</v>
      </c>
      <c r="F27" s="72"/>
      <c r="G27" s="57">
        <v>240000</v>
      </c>
    </row>
    <row r="28" spans="1:7" s="64" customFormat="1" ht="11.25" x14ac:dyDescent="0.2">
      <c r="A28" s="80">
        <v>3.2</v>
      </c>
      <c r="B28" s="127" t="s">
        <v>41</v>
      </c>
      <c r="C28" s="128"/>
      <c r="D28" s="70" t="s">
        <v>60</v>
      </c>
      <c r="E28" s="71">
        <v>1</v>
      </c>
      <c r="F28" s="72"/>
      <c r="G28" s="57">
        <v>290000</v>
      </c>
    </row>
    <row r="29" spans="1:7" s="64" customFormat="1" ht="11.25" x14ac:dyDescent="0.2">
      <c r="A29" s="82">
        <v>4</v>
      </c>
      <c r="B29" s="140" t="s">
        <v>42</v>
      </c>
      <c r="C29" s="141"/>
      <c r="D29" s="67"/>
      <c r="E29" s="67"/>
      <c r="F29" s="67"/>
      <c r="G29" s="68"/>
    </row>
    <row r="30" spans="1:7" s="64" customFormat="1" ht="11.25" x14ac:dyDescent="0.25">
      <c r="A30" s="80">
        <v>4.0999999999999996</v>
      </c>
      <c r="B30" s="138" t="s">
        <v>118</v>
      </c>
      <c r="C30" s="139"/>
      <c r="D30" s="70" t="s">
        <v>60</v>
      </c>
      <c r="E30" s="71">
        <v>1</v>
      </c>
      <c r="F30" s="73"/>
      <c r="G30" s="57">
        <v>1020000</v>
      </c>
    </row>
    <row r="31" spans="1:7" s="64" customFormat="1" ht="11.25" x14ac:dyDescent="0.2">
      <c r="A31" s="82">
        <v>5</v>
      </c>
      <c r="B31" s="125" t="s">
        <v>43</v>
      </c>
      <c r="C31" s="126"/>
      <c r="D31" s="67"/>
      <c r="E31" s="67"/>
      <c r="F31" s="67"/>
      <c r="G31" s="68"/>
    </row>
    <row r="32" spans="1:7" s="64" customFormat="1" ht="11.25" x14ac:dyDescent="0.25">
      <c r="A32" s="80">
        <v>5.0999999999999996</v>
      </c>
      <c r="B32" s="138" t="s">
        <v>119</v>
      </c>
      <c r="C32" s="139"/>
      <c r="D32" s="70" t="s">
        <v>60</v>
      </c>
      <c r="E32" s="71">
        <v>1</v>
      </c>
      <c r="F32" s="73"/>
      <c r="G32" s="57">
        <v>170000</v>
      </c>
    </row>
    <row r="33" spans="1:7" s="64" customFormat="1" ht="11.25" x14ac:dyDescent="0.2">
      <c r="A33" s="82">
        <v>6</v>
      </c>
      <c r="B33" s="125" t="s">
        <v>45</v>
      </c>
      <c r="C33" s="126"/>
      <c r="D33" s="67"/>
      <c r="E33" s="67"/>
      <c r="F33" s="67"/>
      <c r="G33" s="68"/>
    </row>
    <row r="34" spans="1:7" s="64" customFormat="1" ht="11.25" x14ac:dyDescent="0.2">
      <c r="A34" s="80">
        <v>6.1</v>
      </c>
      <c r="B34" s="127" t="s">
        <v>22</v>
      </c>
      <c r="C34" s="128"/>
      <c r="D34" s="70" t="s">
        <v>61</v>
      </c>
      <c r="E34" s="71">
        <v>1</v>
      </c>
      <c r="F34" s="72"/>
      <c r="G34" s="57">
        <v>180000</v>
      </c>
    </row>
    <row r="35" spans="1:7" s="64" customFormat="1" ht="11.25" x14ac:dyDescent="0.2">
      <c r="A35" s="80">
        <v>6.2</v>
      </c>
      <c r="B35" s="127" t="s">
        <v>113</v>
      </c>
      <c r="C35" s="128"/>
      <c r="D35" s="70" t="s">
        <v>61</v>
      </c>
      <c r="E35" s="71">
        <v>1</v>
      </c>
      <c r="F35" s="72"/>
      <c r="G35" s="57">
        <v>98000</v>
      </c>
    </row>
    <row r="36" spans="1:7" s="64" customFormat="1" ht="11.25" x14ac:dyDescent="0.2">
      <c r="A36" s="80">
        <v>6.3</v>
      </c>
      <c r="B36" s="127" t="s">
        <v>47</v>
      </c>
      <c r="C36" s="128"/>
      <c r="D36" s="70" t="s">
        <v>61</v>
      </c>
      <c r="E36" s="71">
        <v>1</v>
      </c>
      <c r="F36" s="72"/>
      <c r="G36" s="57">
        <v>540000</v>
      </c>
    </row>
    <row r="37" spans="1:7" s="64" customFormat="1" ht="11.25" x14ac:dyDescent="0.2">
      <c r="A37" s="82">
        <v>7</v>
      </c>
      <c r="B37" s="125" t="s">
        <v>48</v>
      </c>
      <c r="C37" s="126"/>
      <c r="D37" s="67"/>
      <c r="E37" s="67"/>
      <c r="F37" s="67"/>
      <c r="G37" s="68"/>
    </row>
    <row r="38" spans="1:7" s="64" customFormat="1" ht="11.25" x14ac:dyDescent="0.2">
      <c r="A38" s="80">
        <v>7.1</v>
      </c>
      <c r="B38" s="127" t="s">
        <v>49</v>
      </c>
      <c r="C38" s="128"/>
      <c r="D38" s="70" t="s">
        <v>62</v>
      </c>
      <c r="E38" s="71">
        <v>1</v>
      </c>
      <c r="F38" s="72"/>
      <c r="G38" s="57">
        <v>1450000</v>
      </c>
    </row>
    <row r="39" spans="1:7" s="64" customFormat="1" ht="11.25" x14ac:dyDescent="0.2">
      <c r="A39" s="80">
        <v>7.2</v>
      </c>
      <c r="B39" s="127" t="s">
        <v>50</v>
      </c>
      <c r="C39" s="128"/>
      <c r="D39" s="70" t="s">
        <v>62</v>
      </c>
      <c r="E39" s="71">
        <v>1</v>
      </c>
      <c r="F39" s="72"/>
      <c r="G39" s="57">
        <v>260000</v>
      </c>
    </row>
    <row r="40" spans="1:7" s="64" customFormat="1" ht="11.25" x14ac:dyDescent="0.2">
      <c r="A40" s="80">
        <v>7.3</v>
      </c>
      <c r="B40" s="127" t="s">
        <v>51</v>
      </c>
      <c r="C40" s="128"/>
      <c r="D40" s="70" t="s">
        <v>62</v>
      </c>
      <c r="E40" s="71">
        <v>1</v>
      </c>
      <c r="F40" s="72"/>
      <c r="G40" s="57">
        <v>800000</v>
      </c>
    </row>
    <row r="41" spans="1:7" s="64" customFormat="1" ht="11.25" x14ac:dyDescent="0.2">
      <c r="A41" s="80">
        <v>7.4</v>
      </c>
      <c r="B41" s="127" t="s">
        <v>52</v>
      </c>
      <c r="C41" s="128"/>
      <c r="D41" s="70" t="s">
        <v>62</v>
      </c>
      <c r="E41" s="71">
        <v>1</v>
      </c>
      <c r="F41" s="72"/>
      <c r="G41" s="57">
        <v>540000</v>
      </c>
    </row>
    <row r="42" spans="1:7" s="64" customFormat="1" ht="11.25" x14ac:dyDescent="0.2">
      <c r="A42" s="80">
        <v>7.5</v>
      </c>
      <c r="B42" s="127" t="s">
        <v>53</v>
      </c>
      <c r="C42" s="128"/>
      <c r="D42" s="70" t="s">
        <v>62</v>
      </c>
      <c r="E42" s="71">
        <v>1</v>
      </c>
      <c r="F42" s="72"/>
      <c r="G42" s="57">
        <v>880000</v>
      </c>
    </row>
    <row r="43" spans="1:7" s="64" customFormat="1" ht="11.25" x14ac:dyDescent="0.2">
      <c r="A43" s="80">
        <v>7.6</v>
      </c>
      <c r="B43" s="127" t="s">
        <v>54</v>
      </c>
      <c r="C43" s="128"/>
      <c r="D43" s="70" t="s">
        <v>62</v>
      </c>
      <c r="E43" s="71">
        <v>1</v>
      </c>
      <c r="F43" s="72"/>
      <c r="G43" s="57">
        <v>740000</v>
      </c>
    </row>
    <row r="44" spans="1:7" s="64" customFormat="1" ht="11.25" x14ac:dyDescent="0.2">
      <c r="A44" s="80">
        <v>7.7</v>
      </c>
      <c r="B44" s="127" t="s">
        <v>55</v>
      </c>
      <c r="C44" s="128"/>
      <c r="D44" s="70" t="s">
        <v>61</v>
      </c>
      <c r="E44" s="71">
        <v>1</v>
      </c>
      <c r="F44" s="72"/>
      <c r="G44" s="57">
        <v>320000</v>
      </c>
    </row>
    <row r="45" spans="1:7" s="64" customFormat="1" ht="11.25" x14ac:dyDescent="0.2">
      <c r="A45" s="82">
        <v>8</v>
      </c>
      <c r="B45" s="125" t="s">
        <v>56</v>
      </c>
      <c r="C45" s="126"/>
      <c r="D45" s="67"/>
      <c r="E45" s="67"/>
      <c r="F45" s="67"/>
      <c r="G45" s="68"/>
    </row>
    <row r="46" spans="1:7" s="64" customFormat="1" ht="11.25" x14ac:dyDescent="0.25">
      <c r="A46" s="80">
        <v>8.1</v>
      </c>
      <c r="B46" s="127" t="s">
        <v>57</v>
      </c>
      <c r="C46" s="128"/>
      <c r="D46" s="70" t="s">
        <v>60</v>
      </c>
      <c r="E46" s="71">
        <v>1</v>
      </c>
      <c r="F46" s="73"/>
      <c r="G46" s="57">
        <v>145000</v>
      </c>
    </row>
    <row r="47" spans="1:7" s="64" customFormat="1" ht="11.25" x14ac:dyDescent="0.2">
      <c r="A47" s="80">
        <v>8.1999999999999993</v>
      </c>
      <c r="B47" s="127" t="s">
        <v>114</v>
      </c>
      <c r="C47" s="128"/>
      <c r="D47" s="70" t="s">
        <v>60</v>
      </c>
      <c r="E47" s="71">
        <v>1</v>
      </c>
      <c r="F47" s="72"/>
      <c r="G47" s="57">
        <v>145000</v>
      </c>
    </row>
    <row r="48" spans="1:7" s="64" customFormat="1" ht="11.25" x14ac:dyDescent="0.2">
      <c r="A48" s="80">
        <v>8.3000000000000007</v>
      </c>
      <c r="B48" s="127" t="s">
        <v>59</v>
      </c>
      <c r="C48" s="128"/>
      <c r="D48" s="70" t="s">
        <v>60</v>
      </c>
      <c r="E48" s="71">
        <v>1</v>
      </c>
      <c r="F48" s="72"/>
      <c r="G48" s="57">
        <v>145000</v>
      </c>
    </row>
    <row r="49" spans="1:8" s="64" customFormat="1" ht="11.25" x14ac:dyDescent="0.2">
      <c r="A49" s="82">
        <v>9</v>
      </c>
      <c r="B49" s="125" t="s">
        <v>79</v>
      </c>
      <c r="C49" s="126"/>
      <c r="D49" s="67"/>
      <c r="E49" s="67"/>
      <c r="F49" s="67"/>
      <c r="G49" s="68"/>
    </row>
    <row r="50" spans="1:8" s="64" customFormat="1" ht="11.25" x14ac:dyDescent="0.25">
      <c r="A50" s="80">
        <v>9.1</v>
      </c>
      <c r="B50" s="127" t="s">
        <v>80</v>
      </c>
      <c r="C50" s="128"/>
      <c r="D50" s="74" t="s">
        <v>60</v>
      </c>
      <c r="E50" s="75">
        <v>1</v>
      </c>
      <c r="F50" s="76"/>
      <c r="G50" s="58">
        <v>850000</v>
      </c>
    </row>
    <row r="51" spans="1:8" s="64" customFormat="1" ht="11.25" x14ac:dyDescent="0.25">
      <c r="A51" s="80">
        <v>9.1999999999999993</v>
      </c>
      <c r="B51" s="127" t="s">
        <v>81</v>
      </c>
      <c r="C51" s="128"/>
      <c r="D51" s="74" t="s">
        <v>60</v>
      </c>
      <c r="E51" s="75">
        <v>1</v>
      </c>
      <c r="F51" s="76"/>
      <c r="G51" s="58">
        <v>920000</v>
      </c>
    </row>
    <row r="52" spans="1:8" s="64" customFormat="1" ht="11.25" x14ac:dyDescent="0.25">
      <c r="A52" s="80">
        <v>9.3000000000000007</v>
      </c>
      <c r="B52" s="127" t="s">
        <v>82</v>
      </c>
      <c r="C52" s="128"/>
      <c r="D52" s="74" t="s">
        <v>60</v>
      </c>
      <c r="E52" s="75">
        <v>1</v>
      </c>
      <c r="F52" s="76"/>
      <c r="G52" s="58">
        <v>980000</v>
      </c>
    </row>
    <row r="53" spans="1:8" s="64" customFormat="1" ht="11.25" x14ac:dyDescent="0.25">
      <c r="A53" s="80">
        <v>9.4</v>
      </c>
      <c r="B53" s="127" t="s">
        <v>83</v>
      </c>
      <c r="C53" s="128"/>
      <c r="D53" s="74" t="s">
        <v>60</v>
      </c>
      <c r="E53" s="75">
        <v>1</v>
      </c>
      <c r="F53" s="76"/>
      <c r="G53" s="58">
        <v>950000</v>
      </c>
    </row>
    <row r="54" spans="1:8" s="64" customFormat="1" ht="11.25" x14ac:dyDescent="0.25">
      <c r="A54" s="80">
        <v>9.5</v>
      </c>
      <c r="B54" s="127" t="s">
        <v>84</v>
      </c>
      <c r="C54" s="128"/>
      <c r="D54" s="74" t="s">
        <v>60</v>
      </c>
      <c r="E54" s="75">
        <v>1</v>
      </c>
      <c r="F54" s="76"/>
      <c r="G54" s="58">
        <v>980000</v>
      </c>
    </row>
    <row r="55" spans="1:8" s="64" customFormat="1" ht="11.25" x14ac:dyDescent="0.2">
      <c r="A55" s="82">
        <v>10</v>
      </c>
      <c r="B55" s="125" t="s">
        <v>79</v>
      </c>
      <c r="C55" s="126"/>
      <c r="D55" s="67"/>
      <c r="E55" s="67"/>
      <c r="F55" s="67"/>
      <c r="G55" s="68"/>
    </row>
    <row r="56" spans="1:8" s="64" customFormat="1" ht="11.25" x14ac:dyDescent="0.25">
      <c r="A56" s="80">
        <v>10.1</v>
      </c>
      <c r="B56" s="127" t="s">
        <v>115</v>
      </c>
      <c r="C56" s="128"/>
      <c r="D56" s="77" t="s">
        <v>60</v>
      </c>
      <c r="E56" s="78">
        <v>1</v>
      </c>
      <c r="F56" s="73"/>
      <c r="G56" s="57">
        <v>1480000</v>
      </c>
    </row>
    <row r="57" spans="1:8" s="64" customFormat="1" ht="11.25" x14ac:dyDescent="0.25">
      <c r="A57" s="129" t="s">
        <v>94</v>
      </c>
      <c r="B57" s="130"/>
      <c r="C57" s="130"/>
      <c r="D57" s="130"/>
      <c r="E57" s="130"/>
      <c r="F57" s="131"/>
      <c r="G57" s="57">
        <f>SUM(G17:G56)</f>
        <v>16603000</v>
      </c>
      <c r="H57" s="58">
        <v>10443000</v>
      </c>
    </row>
    <row r="58" spans="1:8" s="64" customFormat="1" ht="11.25" x14ac:dyDescent="0.2">
      <c r="A58" s="132"/>
      <c r="B58" s="133"/>
      <c r="C58" s="133"/>
      <c r="D58" s="133"/>
      <c r="E58" s="134"/>
      <c r="F58" s="56" t="s">
        <v>95</v>
      </c>
      <c r="G58" s="59">
        <v>1984170</v>
      </c>
    </row>
    <row r="59" spans="1:8" s="64" customFormat="1" ht="11.25" x14ac:dyDescent="0.25">
      <c r="A59" s="129" t="s">
        <v>93</v>
      </c>
      <c r="B59" s="130"/>
      <c r="C59" s="130"/>
      <c r="D59" s="130"/>
      <c r="E59" s="130"/>
      <c r="F59" s="131"/>
      <c r="G59" s="59">
        <v>12427170</v>
      </c>
    </row>
    <row r="60" spans="1:8" s="64" customFormat="1" ht="11.25" x14ac:dyDescent="0.25">
      <c r="A60" s="135" t="s">
        <v>96</v>
      </c>
      <c r="B60" s="136"/>
      <c r="C60" s="136"/>
      <c r="D60" s="136"/>
      <c r="E60" s="136"/>
      <c r="F60" s="136"/>
      <c r="G60" s="137"/>
    </row>
    <row r="61" spans="1:8" s="64" customFormat="1" ht="11.25" x14ac:dyDescent="0.25">
      <c r="A61" s="122" t="s">
        <v>97</v>
      </c>
      <c r="B61" s="123"/>
      <c r="C61" s="123"/>
      <c r="D61" s="123"/>
      <c r="E61" s="123"/>
      <c r="F61" s="123"/>
      <c r="G61" s="124"/>
    </row>
  </sheetData>
  <mergeCells count="67">
    <mergeCell ref="A5:G5"/>
    <mergeCell ref="A1:B1"/>
    <mergeCell ref="C1:G1"/>
    <mergeCell ref="A2:A4"/>
    <mergeCell ref="B2:E4"/>
    <mergeCell ref="F4:G4"/>
    <mergeCell ref="A6:G6"/>
    <mergeCell ref="A7:G7"/>
    <mergeCell ref="A8:G8"/>
    <mergeCell ref="A9:E9"/>
    <mergeCell ref="F9:G9"/>
    <mergeCell ref="B18:C18"/>
    <mergeCell ref="A10:E10"/>
    <mergeCell ref="A11:E11"/>
    <mergeCell ref="F11:G11"/>
    <mergeCell ref="A12:E12"/>
    <mergeCell ref="F12:G12"/>
    <mergeCell ref="A13:E13"/>
    <mergeCell ref="F13:G13"/>
    <mergeCell ref="A14:E14"/>
    <mergeCell ref="F14:G14"/>
    <mergeCell ref="B15:C15"/>
    <mergeCell ref="B16:C16"/>
    <mergeCell ref="B17:C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A61:G61"/>
    <mergeCell ref="B55:C55"/>
    <mergeCell ref="B56:C56"/>
    <mergeCell ref="A57:F57"/>
    <mergeCell ref="A58:E58"/>
    <mergeCell ref="A59:F59"/>
    <mergeCell ref="A60:G60"/>
  </mergeCells>
  <hyperlinks>
    <hyperlink ref="A60" r:id="rId1" display="mailto:jvargasme@cendoj.ramajudicial.gov.co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"/>
  <sheetViews>
    <sheetView showGridLines="0" topLeftCell="A52" zoomScale="120" zoomScaleNormal="120" workbookViewId="0">
      <selection activeCell="A13" sqref="A13:D13"/>
    </sheetView>
  </sheetViews>
  <sheetFormatPr baseColWidth="10" defaultColWidth="8" defaultRowHeight="12.75" x14ac:dyDescent="0.25"/>
  <cols>
    <col min="1" max="1" width="5.140625" style="61" customWidth="1"/>
    <col min="2" max="2" width="39.5703125" style="61" customWidth="1"/>
    <col min="3" max="3" width="9.5703125" style="61" customWidth="1"/>
    <col min="4" max="4" width="13.7109375" style="61" customWidth="1"/>
    <col min="5" max="5" width="11.42578125" style="61" customWidth="1"/>
    <col min="6" max="6" width="10.7109375" style="61" customWidth="1"/>
    <col min="7" max="7" width="5" style="61" customWidth="1"/>
    <col min="8" max="16384" width="8" style="61"/>
  </cols>
  <sheetData>
    <row r="1" spans="1:42" ht="19.5" customHeight="1" x14ac:dyDescent="0.25">
      <c r="A1" s="191" t="s">
        <v>129</v>
      </c>
      <c r="B1" s="191"/>
      <c r="C1" s="191"/>
      <c r="D1" s="191"/>
      <c r="E1" s="191"/>
      <c r="F1" s="191"/>
      <c r="G1" s="191"/>
    </row>
    <row r="2" spans="1:42" ht="10.5" customHeight="1" x14ac:dyDescent="0.2">
      <c r="A2" s="156"/>
      <c r="B2" s="192" t="s">
        <v>86</v>
      </c>
      <c r="C2" s="193"/>
      <c r="D2" s="194"/>
      <c r="E2" s="62" t="s">
        <v>100</v>
      </c>
      <c r="F2" s="90"/>
    </row>
    <row r="3" spans="1:42" ht="10.5" customHeight="1" x14ac:dyDescent="0.2">
      <c r="A3" s="157"/>
      <c r="B3" s="195"/>
      <c r="C3" s="196"/>
      <c r="D3" s="197"/>
      <c r="E3" s="62" t="s">
        <v>101</v>
      </c>
      <c r="F3" s="90"/>
    </row>
    <row r="4" spans="1:42" ht="10.5" customHeight="1" x14ac:dyDescent="0.25">
      <c r="A4" s="158"/>
      <c r="B4" s="198"/>
      <c r="C4" s="199"/>
      <c r="D4" s="200"/>
      <c r="E4" s="168" t="s">
        <v>102</v>
      </c>
      <c r="F4" s="169"/>
    </row>
    <row r="5" spans="1:42" ht="10.5" customHeight="1" x14ac:dyDescent="0.25">
      <c r="A5" s="151" t="s">
        <v>87</v>
      </c>
      <c r="B5" s="152"/>
      <c r="C5" s="152"/>
      <c r="D5" s="152"/>
      <c r="E5" s="152"/>
      <c r="F5" s="153"/>
    </row>
    <row r="6" spans="1:42" ht="18.75" customHeight="1" x14ac:dyDescent="0.25">
      <c r="A6" s="151" t="s">
        <v>88</v>
      </c>
      <c r="B6" s="152"/>
      <c r="C6" s="152"/>
      <c r="D6" s="152"/>
      <c r="E6" s="152"/>
      <c r="F6" s="153"/>
    </row>
    <row r="7" spans="1:42" ht="10.5" customHeight="1" x14ac:dyDescent="0.25">
      <c r="A7" s="151" t="s">
        <v>89</v>
      </c>
      <c r="B7" s="152"/>
      <c r="C7" s="152"/>
      <c r="D7" s="152"/>
      <c r="E7" s="152"/>
      <c r="F7" s="153"/>
    </row>
    <row r="8" spans="1:42" ht="20.25" customHeight="1" x14ac:dyDescent="0.25">
      <c r="A8" s="184" t="s">
        <v>90</v>
      </c>
      <c r="B8" s="185"/>
      <c r="C8" s="185"/>
      <c r="D8" s="185"/>
      <c r="E8" s="185"/>
      <c r="F8" s="186"/>
    </row>
    <row r="9" spans="1:42" ht="33.75" customHeight="1" x14ac:dyDescent="0.25">
      <c r="A9" s="187" t="s">
        <v>121</v>
      </c>
      <c r="B9" s="187"/>
      <c r="C9" s="187"/>
      <c r="D9" s="187"/>
      <c r="E9" s="187"/>
      <c r="F9" s="187"/>
    </row>
    <row r="10" spans="1:42" s="64" customFormat="1" x14ac:dyDescent="0.25">
      <c r="A10" s="188" t="s">
        <v>122</v>
      </c>
      <c r="B10" s="189"/>
      <c r="C10" s="189"/>
      <c r="D10" s="190"/>
      <c r="E10" s="188" t="s">
        <v>103</v>
      </c>
      <c r="F10" s="190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</row>
    <row r="11" spans="1:42" s="64" customFormat="1" ht="18" customHeight="1" x14ac:dyDescent="0.25">
      <c r="A11" s="127" t="s">
        <v>123</v>
      </c>
      <c r="B11" s="144"/>
      <c r="C11" s="144"/>
      <c r="D11" s="128"/>
      <c r="E11" s="76" t="s">
        <v>131</v>
      </c>
      <c r="F11" s="65" t="s">
        <v>105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</row>
    <row r="12" spans="1:42" s="64" customFormat="1" ht="10.5" customHeight="1" x14ac:dyDescent="0.25">
      <c r="A12" s="127" t="s">
        <v>124</v>
      </c>
      <c r="B12" s="144"/>
      <c r="C12" s="144"/>
      <c r="D12" s="128"/>
      <c r="E12" s="127" t="s">
        <v>125</v>
      </c>
      <c r="F12" s="128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</row>
    <row r="13" spans="1:42" s="64" customFormat="1" ht="10.5" customHeight="1" x14ac:dyDescent="0.25">
      <c r="A13" s="127" t="s">
        <v>108</v>
      </c>
      <c r="B13" s="144"/>
      <c r="C13" s="144"/>
      <c r="D13" s="128"/>
      <c r="E13" s="127" t="s">
        <v>126</v>
      </c>
      <c r="F13" s="128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</row>
    <row r="14" spans="1:42" s="64" customFormat="1" ht="10.5" customHeight="1" x14ac:dyDescent="0.25">
      <c r="A14" s="127" t="s">
        <v>127</v>
      </c>
      <c r="B14" s="144"/>
      <c r="C14" s="144"/>
      <c r="D14" s="128"/>
      <c r="E14" s="127" t="s">
        <v>128</v>
      </c>
      <c r="F14" s="128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</row>
    <row r="15" spans="1:42" s="64" customFormat="1" ht="10.5" customHeight="1" x14ac:dyDescent="0.2">
      <c r="A15" s="127" t="s">
        <v>112</v>
      </c>
      <c r="B15" s="144"/>
      <c r="C15" s="144"/>
      <c r="D15" s="128"/>
      <c r="E15" s="132"/>
      <c r="F15" s="134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</row>
    <row r="16" spans="1:42" ht="46.5" customHeight="1" x14ac:dyDescent="0.25">
      <c r="A16" s="84" t="s">
        <v>91</v>
      </c>
      <c r="B16" s="85" t="s">
        <v>16</v>
      </c>
      <c r="C16" s="85" t="s">
        <v>17</v>
      </c>
      <c r="D16" s="86" t="s">
        <v>18</v>
      </c>
      <c r="E16" s="87" t="s">
        <v>92</v>
      </c>
      <c r="F16" s="84" t="s">
        <v>93</v>
      </c>
    </row>
    <row r="17" spans="1:42" s="64" customFormat="1" x14ac:dyDescent="0.2">
      <c r="A17" s="81">
        <v>1</v>
      </c>
      <c r="B17" s="173" t="s">
        <v>29</v>
      </c>
      <c r="C17" s="174"/>
      <c r="D17" s="67"/>
      <c r="E17" s="67"/>
      <c r="F17" s="67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</row>
    <row r="18" spans="1:42" s="64" customFormat="1" x14ac:dyDescent="0.2">
      <c r="A18" s="69">
        <v>1.1000000000000001</v>
      </c>
      <c r="B18" s="65" t="s">
        <v>30</v>
      </c>
      <c r="C18" s="70" t="s">
        <v>60</v>
      </c>
      <c r="D18" s="71">
        <v>1</v>
      </c>
      <c r="E18" s="72"/>
      <c r="F18" s="50">
        <v>320000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</row>
    <row r="19" spans="1:42" s="64" customFormat="1" x14ac:dyDescent="0.2">
      <c r="A19" s="51">
        <v>1.2</v>
      </c>
      <c r="B19" s="65" t="s">
        <v>31</v>
      </c>
      <c r="C19" s="70" t="s">
        <v>60</v>
      </c>
      <c r="D19" s="71">
        <v>1</v>
      </c>
      <c r="E19" s="72"/>
      <c r="F19" s="50">
        <v>310000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</row>
    <row r="20" spans="1:42" s="64" customFormat="1" x14ac:dyDescent="0.2">
      <c r="A20" s="51">
        <v>1.3</v>
      </c>
      <c r="B20" s="65" t="s">
        <v>32</v>
      </c>
      <c r="C20" s="70" t="s">
        <v>60</v>
      </c>
      <c r="D20" s="71">
        <v>1</v>
      </c>
      <c r="E20" s="72"/>
      <c r="F20" s="50">
        <v>270000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</row>
    <row r="21" spans="1:42" s="64" customFormat="1" x14ac:dyDescent="0.2">
      <c r="A21" s="51">
        <v>1.4</v>
      </c>
      <c r="B21" s="65" t="s">
        <v>33</v>
      </c>
      <c r="C21" s="70" t="s">
        <v>60</v>
      </c>
      <c r="D21" s="71">
        <v>1</v>
      </c>
      <c r="E21" s="72"/>
      <c r="F21" s="50">
        <v>260000</v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</row>
    <row r="22" spans="1:42" s="64" customFormat="1" x14ac:dyDescent="0.2">
      <c r="A22" s="51">
        <v>1.5</v>
      </c>
      <c r="B22" s="65" t="s">
        <v>34</v>
      </c>
      <c r="C22" s="70" t="s">
        <v>60</v>
      </c>
      <c r="D22" s="71">
        <v>1</v>
      </c>
      <c r="E22" s="72"/>
      <c r="F22" s="50">
        <v>240000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</row>
    <row r="23" spans="1:42" s="64" customFormat="1" x14ac:dyDescent="0.2">
      <c r="A23" s="52">
        <v>2</v>
      </c>
      <c r="B23" s="91" t="s">
        <v>35</v>
      </c>
      <c r="C23" s="67"/>
      <c r="D23" s="67"/>
      <c r="E23" s="67"/>
      <c r="F23" s="67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</row>
    <row r="24" spans="1:42" s="64" customFormat="1" x14ac:dyDescent="0.2">
      <c r="A24" s="51">
        <v>2.1</v>
      </c>
      <c r="B24" s="65" t="s">
        <v>36</v>
      </c>
      <c r="C24" s="70" t="s">
        <v>60</v>
      </c>
      <c r="D24" s="71">
        <v>1</v>
      </c>
      <c r="E24" s="72"/>
      <c r="F24" s="50">
        <v>325000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</row>
    <row r="25" spans="1:42" s="64" customFormat="1" x14ac:dyDescent="0.2">
      <c r="A25" s="51">
        <v>2.2000000000000002</v>
      </c>
      <c r="B25" s="65" t="s">
        <v>37</v>
      </c>
      <c r="C25" s="70" t="s">
        <v>60</v>
      </c>
      <c r="D25" s="71">
        <v>1</v>
      </c>
      <c r="E25" s="72"/>
      <c r="F25" s="50">
        <v>360000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</row>
    <row r="26" spans="1:42" s="64" customFormat="1" x14ac:dyDescent="0.2">
      <c r="A26" s="51">
        <v>2.2999999999999998</v>
      </c>
      <c r="B26" s="65" t="s">
        <v>38</v>
      </c>
      <c r="C26" s="70" t="s">
        <v>60</v>
      </c>
      <c r="D26" s="72"/>
      <c r="E26" s="72"/>
      <c r="F26" s="50">
        <v>485000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</row>
    <row r="27" spans="1:42" s="64" customFormat="1" x14ac:dyDescent="0.2">
      <c r="A27" s="52">
        <v>3</v>
      </c>
      <c r="B27" s="91" t="s">
        <v>39</v>
      </c>
      <c r="C27" s="67"/>
      <c r="D27" s="67"/>
      <c r="E27" s="67"/>
      <c r="F27" s="67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</row>
    <row r="28" spans="1:42" s="64" customFormat="1" x14ac:dyDescent="0.2">
      <c r="A28" s="51">
        <v>3.1</v>
      </c>
      <c r="B28" s="65" t="s">
        <v>40</v>
      </c>
      <c r="C28" s="70" t="s">
        <v>60</v>
      </c>
      <c r="D28" s="71">
        <v>1</v>
      </c>
      <c r="E28" s="72"/>
      <c r="F28" s="50">
        <v>260000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</row>
    <row r="29" spans="1:42" s="64" customFormat="1" x14ac:dyDescent="0.2">
      <c r="A29" s="51">
        <v>3.2</v>
      </c>
      <c r="B29" s="65" t="s">
        <v>41</v>
      </c>
      <c r="C29" s="70" t="s">
        <v>60</v>
      </c>
      <c r="D29" s="71">
        <v>1</v>
      </c>
      <c r="E29" s="72"/>
      <c r="F29" s="50">
        <v>295000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</row>
    <row r="30" spans="1:42" s="64" customFormat="1" x14ac:dyDescent="0.2">
      <c r="A30" s="52">
        <v>4</v>
      </c>
      <c r="B30" s="94" t="s">
        <v>42</v>
      </c>
      <c r="C30" s="67"/>
      <c r="D30" s="67"/>
      <c r="E30" s="67"/>
      <c r="F30" s="67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</row>
    <row r="31" spans="1:42" s="64" customFormat="1" ht="33.75" x14ac:dyDescent="0.25">
      <c r="A31" s="51">
        <v>4.0999999999999996</v>
      </c>
      <c r="B31" s="76" t="s">
        <v>118</v>
      </c>
      <c r="C31" s="70" t="s">
        <v>60</v>
      </c>
      <c r="D31" s="71">
        <v>1</v>
      </c>
      <c r="E31" s="73"/>
      <c r="F31" s="50">
        <v>980000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</row>
    <row r="32" spans="1:42" s="64" customFormat="1" x14ac:dyDescent="0.2">
      <c r="A32" s="53">
        <v>5</v>
      </c>
      <c r="B32" s="91" t="s">
        <v>43</v>
      </c>
      <c r="C32" s="67"/>
      <c r="D32" s="67"/>
      <c r="E32" s="67"/>
      <c r="F32" s="67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</row>
    <row r="33" spans="1:42" s="64" customFormat="1" ht="33.75" x14ac:dyDescent="0.25">
      <c r="A33" s="54">
        <v>5.0999999999999996</v>
      </c>
      <c r="B33" s="76" t="s">
        <v>119</v>
      </c>
      <c r="C33" s="70" t="s">
        <v>60</v>
      </c>
      <c r="D33" s="71">
        <v>1</v>
      </c>
      <c r="E33" s="73"/>
      <c r="F33" s="50">
        <v>165000</v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</row>
    <row r="34" spans="1:42" s="64" customFormat="1" x14ac:dyDescent="0.2">
      <c r="A34" s="52">
        <v>6</v>
      </c>
      <c r="B34" s="91" t="s">
        <v>45</v>
      </c>
      <c r="C34" s="67"/>
      <c r="D34" s="67"/>
      <c r="E34" s="67"/>
      <c r="F34" s="67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</row>
    <row r="35" spans="1:42" s="64" customFormat="1" x14ac:dyDescent="0.2">
      <c r="A35" s="51">
        <v>6.1</v>
      </c>
      <c r="B35" s="65" t="s">
        <v>22</v>
      </c>
      <c r="C35" s="70" t="s">
        <v>61</v>
      </c>
      <c r="D35" s="71">
        <v>1</v>
      </c>
      <c r="E35" s="72"/>
      <c r="F35" s="50">
        <v>160000</v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</row>
    <row r="36" spans="1:42" s="64" customFormat="1" x14ac:dyDescent="0.2">
      <c r="A36" s="51">
        <v>6.2</v>
      </c>
      <c r="B36" s="65" t="s">
        <v>113</v>
      </c>
      <c r="C36" s="70" t="s">
        <v>61</v>
      </c>
      <c r="D36" s="71">
        <v>1</v>
      </c>
      <c r="E36" s="72"/>
      <c r="F36" s="50">
        <v>110000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</row>
    <row r="37" spans="1:42" s="64" customFormat="1" x14ac:dyDescent="0.2">
      <c r="A37" s="51">
        <v>6.3</v>
      </c>
      <c r="B37" s="65" t="s">
        <v>47</v>
      </c>
      <c r="C37" s="70" t="s">
        <v>61</v>
      </c>
      <c r="D37" s="71">
        <v>1</v>
      </c>
      <c r="E37" s="72"/>
      <c r="F37" s="50">
        <v>560000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</row>
    <row r="38" spans="1:42" s="64" customFormat="1" x14ac:dyDescent="0.2">
      <c r="A38" s="52">
        <v>7</v>
      </c>
      <c r="B38" s="91" t="s">
        <v>48</v>
      </c>
      <c r="C38" s="67"/>
      <c r="D38" s="67"/>
      <c r="E38" s="67"/>
      <c r="F38" s="67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</row>
    <row r="39" spans="1:42" s="64" customFormat="1" x14ac:dyDescent="0.2">
      <c r="A39" s="51">
        <v>7.1</v>
      </c>
      <c r="B39" s="65" t="s">
        <v>49</v>
      </c>
      <c r="C39" s="70" t="s">
        <v>62</v>
      </c>
      <c r="D39" s="71">
        <v>1</v>
      </c>
      <c r="E39" s="72"/>
      <c r="F39" s="50">
        <v>1560000</v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</row>
    <row r="40" spans="1:42" s="64" customFormat="1" x14ac:dyDescent="0.2">
      <c r="A40" s="51">
        <v>7.2</v>
      </c>
      <c r="B40" s="65" t="s">
        <v>50</v>
      </c>
      <c r="C40" s="70" t="s">
        <v>62</v>
      </c>
      <c r="D40" s="71">
        <v>1</v>
      </c>
      <c r="E40" s="72"/>
      <c r="F40" s="50">
        <v>240000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</row>
    <row r="41" spans="1:42" s="64" customFormat="1" x14ac:dyDescent="0.2">
      <c r="A41" s="51">
        <v>7.3</v>
      </c>
      <c r="B41" s="65" t="s">
        <v>51</v>
      </c>
      <c r="C41" s="70" t="s">
        <v>62</v>
      </c>
      <c r="D41" s="71">
        <v>1</v>
      </c>
      <c r="E41" s="72"/>
      <c r="F41" s="50">
        <v>840000</v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</row>
    <row r="42" spans="1:42" s="64" customFormat="1" x14ac:dyDescent="0.2">
      <c r="A42" s="51">
        <v>7.4</v>
      </c>
      <c r="B42" s="65" t="s">
        <v>52</v>
      </c>
      <c r="C42" s="70" t="s">
        <v>62</v>
      </c>
      <c r="D42" s="71">
        <v>1</v>
      </c>
      <c r="E42" s="72"/>
      <c r="F42" s="50">
        <v>492000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</row>
    <row r="43" spans="1:42" s="64" customFormat="1" x14ac:dyDescent="0.2">
      <c r="A43" s="51">
        <v>7.5</v>
      </c>
      <c r="B43" s="65" t="s">
        <v>53</v>
      </c>
      <c r="C43" s="70" t="s">
        <v>62</v>
      </c>
      <c r="D43" s="71">
        <v>1</v>
      </c>
      <c r="E43" s="72"/>
      <c r="F43" s="50">
        <v>920000</v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</row>
    <row r="44" spans="1:42" s="64" customFormat="1" x14ac:dyDescent="0.2">
      <c r="A44" s="51">
        <v>7.6</v>
      </c>
      <c r="B44" s="65" t="s">
        <v>54</v>
      </c>
      <c r="C44" s="70" t="s">
        <v>62</v>
      </c>
      <c r="D44" s="71">
        <v>1</v>
      </c>
      <c r="E44" s="72"/>
      <c r="F44" s="50">
        <v>810000</v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</row>
    <row r="45" spans="1:42" s="64" customFormat="1" x14ac:dyDescent="0.2">
      <c r="A45" s="51">
        <v>7.7</v>
      </c>
      <c r="B45" s="65" t="s">
        <v>55</v>
      </c>
      <c r="C45" s="70" t="s">
        <v>61</v>
      </c>
      <c r="D45" s="71">
        <v>1</v>
      </c>
      <c r="E45" s="72"/>
      <c r="F45" s="50">
        <v>280000</v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</row>
    <row r="46" spans="1:42" s="64" customFormat="1" x14ac:dyDescent="0.2">
      <c r="A46" s="52">
        <v>8</v>
      </c>
      <c r="B46" s="91" t="s">
        <v>56</v>
      </c>
      <c r="C46" s="67"/>
      <c r="D46" s="67"/>
      <c r="E46" s="67"/>
      <c r="F46" s="67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</row>
    <row r="47" spans="1:42" s="64" customFormat="1" ht="22.5" x14ac:dyDescent="0.25">
      <c r="A47" s="51">
        <v>8.1</v>
      </c>
      <c r="B47" s="65" t="s">
        <v>57</v>
      </c>
      <c r="C47" s="70" t="s">
        <v>60</v>
      </c>
      <c r="D47" s="71">
        <v>1</v>
      </c>
      <c r="E47" s="73"/>
      <c r="F47" s="50">
        <v>160000</v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</row>
    <row r="48" spans="1:42" s="64" customFormat="1" ht="22.5" x14ac:dyDescent="0.2">
      <c r="A48" s="51">
        <v>8.1999999999999993</v>
      </c>
      <c r="B48" s="65" t="s">
        <v>114</v>
      </c>
      <c r="C48" s="70" t="s">
        <v>60</v>
      </c>
      <c r="D48" s="71">
        <v>1</v>
      </c>
      <c r="E48" s="72"/>
      <c r="F48" s="50">
        <v>150000</v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</row>
    <row r="49" spans="1:42" s="64" customFormat="1" x14ac:dyDescent="0.2">
      <c r="A49" s="51">
        <v>8.3000000000000007</v>
      </c>
      <c r="B49" s="65" t="s">
        <v>59</v>
      </c>
      <c r="C49" s="70" t="s">
        <v>60</v>
      </c>
      <c r="D49" s="71">
        <v>1</v>
      </c>
      <c r="E49" s="72"/>
      <c r="F49" s="50">
        <v>160000</v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</row>
    <row r="50" spans="1:42" s="64" customFormat="1" x14ac:dyDescent="0.2">
      <c r="A50" s="52">
        <v>9</v>
      </c>
      <c r="B50" s="92" t="s">
        <v>79</v>
      </c>
      <c r="C50" s="67"/>
      <c r="D50" s="67"/>
      <c r="E50" s="67"/>
      <c r="F50" s="67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</row>
    <row r="51" spans="1:42" s="64" customFormat="1" ht="33.75" x14ac:dyDescent="0.25">
      <c r="A51" s="83">
        <v>9.1</v>
      </c>
      <c r="B51" s="65" t="s">
        <v>80</v>
      </c>
      <c r="C51" s="95" t="s">
        <v>60</v>
      </c>
      <c r="D51" s="96">
        <v>1</v>
      </c>
      <c r="E51" s="76"/>
      <c r="F51" s="55">
        <v>900000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</row>
    <row r="52" spans="1:42" s="64" customFormat="1" ht="33.75" x14ac:dyDescent="0.25">
      <c r="A52" s="83">
        <v>9.1999999999999993</v>
      </c>
      <c r="B52" s="65" t="s">
        <v>81</v>
      </c>
      <c r="C52" s="95" t="s">
        <v>60</v>
      </c>
      <c r="D52" s="96">
        <v>1</v>
      </c>
      <c r="E52" s="76"/>
      <c r="F52" s="55">
        <v>940000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</row>
    <row r="53" spans="1:42" s="64" customFormat="1" ht="33.75" x14ac:dyDescent="0.25">
      <c r="A53" s="83">
        <v>9.3000000000000007</v>
      </c>
      <c r="B53" s="65" t="s">
        <v>82</v>
      </c>
      <c r="C53" s="95" t="s">
        <v>60</v>
      </c>
      <c r="D53" s="96">
        <v>1</v>
      </c>
      <c r="E53" s="76"/>
      <c r="F53" s="55">
        <v>960000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</row>
    <row r="54" spans="1:42" s="64" customFormat="1" ht="33.75" x14ac:dyDescent="0.25">
      <c r="A54" s="83">
        <v>9.4</v>
      </c>
      <c r="B54" s="65" t="s">
        <v>83</v>
      </c>
      <c r="C54" s="95" t="s">
        <v>60</v>
      </c>
      <c r="D54" s="96">
        <v>1</v>
      </c>
      <c r="E54" s="76"/>
      <c r="F54" s="55">
        <v>940000</v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</row>
    <row r="55" spans="1:42" s="64" customFormat="1" ht="33.75" x14ac:dyDescent="0.25">
      <c r="A55" s="83">
        <v>9.5</v>
      </c>
      <c r="B55" s="65" t="s">
        <v>84</v>
      </c>
      <c r="C55" s="95" t="s">
        <v>60</v>
      </c>
      <c r="D55" s="96">
        <v>1</v>
      </c>
      <c r="E55" s="76"/>
      <c r="F55" s="55">
        <v>940000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</row>
    <row r="56" spans="1:42" s="64" customFormat="1" x14ac:dyDescent="0.2">
      <c r="A56" s="52">
        <v>10</v>
      </c>
      <c r="B56" s="91" t="s">
        <v>79</v>
      </c>
      <c r="C56" s="67"/>
      <c r="D56" s="67"/>
      <c r="E56" s="67"/>
      <c r="F56" s="67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</row>
    <row r="57" spans="1:42" s="64" customFormat="1" ht="33.75" x14ac:dyDescent="0.25">
      <c r="A57" s="97">
        <v>10.1</v>
      </c>
      <c r="B57" s="76" t="s">
        <v>130</v>
      </c>
      <c r="C57" s="70" t="s">
        <v>60</v>
      </c>
      <c r="D57" s="71">
        <v>1</v>
      </c>
      <c r="E57" s="73"/>
      <c r="F57" s="93">
        <v>1640000</v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</row>
    <row r="58" spans="1:42" ht="10.5" customHeight="1" x14ac:dyDescent="0.25">
      <c r="A58" s="175" t="s">
        <v>94</v>
      </c>
      <c r="B58" s="176"/>
      <c r="C58" s="176"/>
      <c r="D58" s="176"/>
      <c r="E58" s="177"/>
      <c r="F58" s="88">
        <f>SUM(F18:F57)</f>
        <v>17032000</v>
      </c>
      <c r="G58" s="98">
        <v>10712000</v>
      </c>
    </row>
    <row r="59" spans="1:42" ht="10.5" customHeight="1" x14ac:dyDescent="0.2">
      <c r="A59" s="178"/>
      <c r="B59" s="179"/>
      <c r="C59" s="179"/>
      <c r="D59" s="180"/>
      <c r="E59" s="89" t="s">
        <v>95</v>
      </c>
      <c r="F59" s="88">
        <v>2035280</v>
      </c>
    </row>
    <row r="60" spans="1:42" ht="14.45" customHeight="1" x14ac:dyDescent="0.25">
      <c r="A60" s="175" t="s">
        <v>93</v>
      </c>
      <c r="B60" s="176"/>
      <c r="C60" s="176"/>
      <c r="D60" s="176"/>
      <c r="E60" s="177"/>
      <c r="F60" s="88">
        <v>12747280</v>
      </c>
    </row>
    <row r="61" spans="1:42" ht="21.6" customHeight="1" x14ac:dyDescent="0.25">
      <c r="A61" s="181" t="s">
        <v>96</v>
      </c>
      <c r="B61" s="182"/>
      <c r="C61" s="182"/>
      <c r="D61" s="182"/>
      <c r="E61" s="182"/>
      <c r="F61" s="183"/>
    </row>
    <row r="62" spans="1:42" ht="26.45" customHeight="1" x14ac:dyDescent="0.25">
      <c r="A62" s="170" t="s">
        <v>97</v>
      </c>
      <c r="B62" s="171"/>
      <c r="C62" s="171"/>
      <c r="D62" s="171"/>
      <c r="E62" s="171"/>
      <c r="F62" s="172"/>
    </row>
  </sheetData>
  <mergeCells count="26">
    <mergeCell ref="A11:D11"/>
    <mergeCell ref="A1:G1"/>
    <mergeCell ref="A2:A4"/>
    <mergeCell ref="B2:D4"/>
    <mergeCell ref="E4:F4"/>
    <mergeCell ref="A5:F5"/>
    <mergeCell ref="A6:F6"/>
    <mergeCell ref="A7:F7"/>
    <mergeCell ref="A8:F8"/>
    <mergeCell ref="A9:F9"/>
    <mergeCell ref="A10:D10"/>
    <mergeCell ref="E10:F10"/>
    <mergeCell ref="A12:D12"/>
    <mergeCell ref="E12:F12"/>
    <mergeCell ref="A13:D13"/>
    <mergeCell ref="E13:F13"/>
    <mergeCell ref="A14:D14"/>
    <mergeCell ref="E14:F14"/>
    <mergeCell ref="A62:F62"/>
    <mergeCell ref="B17:C17"/>
    <mergeCell ref="A15:D15"/>
    <mergeCell ref="E15:F15"/>
    <mergeCell ref="A58:E58"/>
    <mergeCell ref="A59:D59"/>
    <mergeCell ref="A60:E60"/>
    <mergeCell ref="A61:F61"/>
  </mergeCells>
  <hyperlinks>
    <hyperlink ref="E14" r:id="rId1" display="mailto:dianaccastanedag@gmail.com"/>
    <hyperlink ref="A61" r:id="rId2" display="mailto:jvargasme@cendoj.ramajudicial.gov.co"/>
  </hyperlinks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S68"/>
  <sheetViews>
    <sheetView showGridLines="0" tabSelected="1" view="pageBreakPreview" topLeftCell="A31" zoomScaleNormal="100" zoomScaleSheetLayoutView="100" workbookViewId="0">
      <selection activeCell="H61" sqref="H61:K61"/>
    </sheetView>
  </sheetViews>
  <sheetFormatPr baseColWidth="10" defaultColWidth="11.42578125" defaultRowHeight="12" x14ac:dyDescent="0.2"/>
  <cols>
    <col min="1" max="1" width="5.5703125" style="1" customWidth="1"/>
    <col min="2" max="2" width="50.28515625" style="8" customWidth="1"/>
    <col min="3" max="3" width="10.140625" style="1" customWidth="1"/>
    <col min="4" max="4" width="9.140625" style="1" customWidth="1"/>
    <col min="5" max="6" width="14.85546875" style="1" customWidth="1"/>
    <col min="7" max="7" width="16.28515625" style="1" customWidth="1"/>
    <col min="8" max="8" width="17.85546875" style="1" customWidth="1"/>
    <col min="9" max="9" width="15.85546875" style="1" customWidth="1"/>
    <col min="10" max="10" width="13" style="1" bestFit="1" customWidth="1"/>
    <col min="11" max="11" width="14.7109375" style="1" customWidth="1"/>
    <col min="12" max="43" width="11.42578125" style="10"/>
    <col min="44" max="16384" width="11.42578125" style="1"/>
  </cols>
  <sheetData>
    <row r="1" spans="1:45" x14ac:dyDescent="0.2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45" x14ac:dyDescent="0.2">
      <c r="A2" s="111" t="s">
        <v>69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45" x14ac:dyDescent="0.2">
      <c r="A3" s="113" t="s">
        <v>68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</row>
    <row r="4" spans="1:45" x14ac:dyDescent="0.2">
      <c r="A4" s="115" t="s">
        <v>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</row>
    <row r="5" spans="1:45" ht="52.5" customHeight="1" x14ac:dyDescent="0.2">
      <c r="A5" s="204" t="s">
        <v>28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</row>
    <row r="6" spans="1:45" x14ac:dyDescent="0.2">
      <c r="A6" s="106" t="s">
        <v>2</v>
      </c>
      <c r="B6" s="106"/>
      <c r="C6" s="106"/>
      <c r="D6" s="106"/>
      <c r="E6" s="120"/>
      <c r="F6" s="120"/>
      <c r="G6" s="120" t="s">
        <v>133</v>
      </c>
      <c r="H6" s="120"/>
      <c r="I6" s="120" t="s">
        <v>135</v>
      </c>
      <c r="J6" s="120"/>
      <c r="K6" s="201" t="s">
        <v>4</v>
      </c>
    </row>
    <row r="7" spans="1:45" s="11" customFormat="1" ht="11.25" x14ac:dyDescent="0.2">
      <c r="A7" s="106" t="s">
        <v>5</v>
      </c>
      <c r="B7" s="106"/>
      <c r="C7" s="106"/>
      <c r="D7" s="106"/>
      <c r="E7" s="121"/>
      <c r="F7" s="121"/>
      <c r="G7" s="121" t="s">
        <v>134</v>
      </c>
      <c r="H7" s="121"/>
      <c r="I7" s="121" t="s">
        <v>136</v>
      </c>
      <c r="J7" s="121"/>
      <c r="K7" s="20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5" x14ac:dyDescent="0.2">
      <c r="A8" s="106" t="s">
        <v>9</v>
      </c>
      <c r="B8" s="106"/>
      <c r="C8" s="106"/>
      <c r="D8" s="106"/>
      <c r="E8" s="103" t="s">
        <v>132</v>
      </c>
      <c r="F8" s="103"/>
      <c r="G8" s="103">
        <v>3133645941</v>
      </c>
      <c r="H8" s="103"/>
      <c r="I8" s="103">
        <v>3133808580</v>
      </c>
      <c r="J8" s="103"/>
      <c r="K8" s="202"/>
    </row>
    <row r="9" spans="1:45" x14ac:dyDescent="0.2">
      <c r="A9" s="106" t="s">
        <v>10</v>
      </c>
      <c r="B9" s="106"/>
      <c r="C9" s="106"/>
      <c r="D9" s="106"/>
      <c r="E9" s="103"/>
      <c r="F9" s="103"/>
      <c r="G9" s="103" t="s">
        <v>11</v>
      </c>
      <c r="H9" s="103"/>
      <c r="I9" s="103" t="s">
        <v>11</v>
      </c>
      <c r="J9" s="103"/>
      <c r="K9" s="203"/>
    </row>
    <row r="10" spans="1:45" ht="22.5" x14ac:dyDescent="0.2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19</v>
      </c>
      <c r="H10" s="2" t="s">
        <v>20</v>
      </c>
      <c r="I10" s="2" t="s">
        <v>19</v>
      </c>
      <c r="J10" s="2" t="s">
        <v>20</v>
      </c>
      <c r="K10" s="2" t="s">
        <v>21</v>
      </c>
      <c r="AR10" s="10"/>
      <c r="AS10" s="10"/>
    </row>
    <row r="11" spans="1:45" x14ac:dyDescent="0.2">
      <c r="A11" s="27">
        <v>1</v>
      </c>
      <c r="B11" s="41" t="s">
        <v>29</v>
      </c>
      <c r="C11" s="37"/>
      <c r="D11" s="38"/>
      <c r="E11" s="39"/>
      <c r="F11" s="39"/>
      <c r="G11" s="39"/>
      <c r="H11" s="39"/>
      <c r="I11" s="39"/>
      <c r="J11" s="39"/>
      <c r="K11" s="40"/>
      <c r="AR11" s="10"/>
      <c r="AS11" s="10"/>
    </row>
    <row r="12" spans="1:45" x14ac:dyDescent="0.2">
      <c r="A12" s="23">
        <v>1.1000000000000001</v>
      </c>
      <c r="B12" s="22" t="s">
        <v>30</v>
      </c>
      <c r="C12" s="31" t="s">
        <v>60</v>
      </c>
      <c r="D12" s="32">
        <v>1</v>
      </c>
      <c r="E12" s="33">
        <f>'VIDRIOS HISTORICO '!N15</f>
        <v>382443.49636378669</v>
      </c>
      <c r="F12" s="33">
        <f>+D12*E12</f>
        <v>382443.49636378669</v>
      </c>
      <c r="G12" s="34">
        <f>'DECORGLASS CE'!G17</f>
        <v>280000</v>
      </c>
      <c r="H12" s="33">
        <f>+G12*D12</f>
        <v>280000</v>
      </c>
      <c r="I12" s="33">
        <f>DECORGRAFF!F18</f>
        <v>320000</v>
      </c>
      <c r="J12" s="33">
        <f>+I12*D12</f>
        <v>320000</v>
      </c>
      <c r="K12" s="35">
        <f>AVERAGE((J12,H12,F12))</f>
        <v>327481.16545459558</v>
      </c>
    </row>
    <row r="13" spans="1:45" x14ac:dyDescent="0.2">
      <c r="A13" s="23">
        <v>1.2</v>
      </c>
      <c r="B13" s="22" t="s">
        <v>31</v>
      </c>
      <c r="C13" s="21" t="s">
        <v>60</v>
      </c>
      <c r="D13" s="30">
        <v>1</v>
      </c>
      <c r="E13" s="33">
        <f>'VIDRIOS HISTORICO '!N16</f>
        <v>319134.17951296002</v>
      </c>
      <c r="F13" s="20">
        <f t="shared" ref="F13:F16" si="0">+D13*E13</f>
        <v>319134.17951296002</v>
      </c>
      <c r="G13" s="34">
        <f>'DECORGLASS CE'!G18</f>
        <v>270000</v>
      </c>
      <c r="H13" s="20">
        <f t="shared" ref="H13:H51" si="1">+G13*D13</f>
        <v>270000</v>
      </c>
      <c r="I13" s="33">
        <f>DECORGRAFF!F19</f>
        <v>310000</v>
      </c>
      <c r="J13" s="20">
        <f>+I13*D13</f>
        <v>310000</v>
      </c>
      <c r="K13" s="5">
        <f>AVERAGE((J13,H13,F13))</f>
        <v>299711.39317098667</v>
      </c>
    </row>
    <row r="14" spans="1:45" ht="12.75" x14ac:dyDescent="0.2">
      <c r="A14" s="23">
        <v>1.3</v>
      </c>
      <c r="B14" s="22" t="s">
        <v>32</v>
      </c>
      <c r="C14" s="25" t="s">
        <v>60</v>
      </c>
      <c r="D14" s="30">
        <v>1</v>
      </c>
      <c r="E14" s="33">
        <f>'VIDRIOS HISTORICO '!N17</f>
        <v>262417.65410298668</v>
      </c>
      <c r="F14" s="20">
        <f t="shared" si="0"/>
        <v>262417.65410298668</v>
      </c>
      <c r="G14" s="34">
        <f>'DECORGLASS CE'!G19</f>
        <v>250000</v>
      </c>
      <c r="H14" s="20">
        <f t="shared" si="1"/>
        <v>250000</v>
      </c>
      <c r="I14" s="33">
        <f>DECORGRAFF!F20</f>
        <v>270000</v>
      </c>
      <c r="J14" s="20">
        <f>+I14*D14</f>
        <v>270000</v>
      </c>
      <c r="K14" s="5">
        <f>AVERAGE((J14,H14,F14))</f>
        <v>260805.88470099555</v>
      </c>
    </row>
    <row r="15" spans="1:45" x14ac:dyDescent="0.2">
      <c r="A15" s="23">
        <v>1.4</v>
      </c>
      <c r="B15" s="22" t="s">
        <v>33</v>
      </c>
      <c r="C15" s="21" t="s">
        <v>60</v>
      </c>
      <c r="D15" s="30">
        <v>1</v>
      </c>
      <c r="E15" s="33">
        <f>'VIDRIOS HISTORICO '!N18</f>
        <v>202058.74003466664</v>
      </c>
      <c r="F15" s="20">
        <f t="shared" si="0"/>
        <v>202058.74003466664</v>
      </c>
      <c r="G15" s="34">
        <f>'DECORGLASS CE'!G20</f>
        <v>240000</v>
      </c>
      <c r="H15" s="20">
        <f t="shared" si="1"/>
        <v>240000</v>
      </c>
      <c r="I15" s="33">
        <f>DECORGRAFF!F21</f>
        <v>260000</v>
      </c>
      <c r="J15" s="20">
        <f>+I15*D15</f>
        <v>260000</v>
      </c>
      <c r="K15" s="5">
        <f>AVERAGE((J15,H15,F15))</f>
        <v>234019.58001155555</v>
      </c>
    </row>
    <row r="16" spans="1:45" x14ac:dyDescent="0.2">
      <c r="A16" s="23">
        <v>1.5</v>
      </c>
      <c r="B16" s="22" t="s">
        <v>34</v>
      </c>
      <c r="C16" s="21" t="s">
        <v>60</v>
      </c>
      <c r="D16" s="30">
        <v>1</v>
      </c>
      <c r="E16" s="33">
        <f>'VIDRIOS HISTORICO '!N19</f>
        <v>130079.44303984</v>
      </c>
      <c r="F16" s="20">
        <f t="shared" si="0"/>
        <v>130079.44303984</v>
      </c>
      <c r="G16" s="28">
        <f>'DECORGLASS CE'!G21</f>
        <v>250000</v>
      </c>
      <c r="H16" s="20">
        <f t="shared" si="1"/>
        <v>250000</v>
      </c>
      <c r="I16" s="20">
        <f>DECORGRAFF!F22</f>
        <v>240000</v>
      </c>
      <c r="J16" s="20">
        <f>+I16*D16</f>
        <v>240000</v>
      </c>
      <c r="K16" s="5">
        <f>AVERAGE((J16,H16,F16))</f>
        <v>206693.14767994665</v>
      </c>
    </row>
    <row r="17" spans="1:45" x14ac:dyDescent="0.2">
      <c r="A17" s="27">
        <v>2</v>
      </c>
      <c r="B17" s="41" t="s">
        <v>35</v>
      </c>
      <c r="C17" s="37"/>
      <c r="D17" s="38"/>
      <c r="E17" s="39"/>
      <c r="F17" s="39"/>
      <c r="G17" s="39"/>
      <c r="H17" s="39"/>
      <c r="I17" s="100"/>
      <c r="J17" s="39"/>
      <c r="K17" s="40"/>
      <c r="AR17" s="10"/>
      <c r="AS17" s="10"/>
    </row>
    <row r="18" spans="1:45" ht="12.75" x14ac:dyDescent="0.2">
      <c r="A18" s="23">
        <v>2.1</v>
      </c>
      <c r="B18" s="22" t="s">
        <v>36</v>
      </c>
      <c r="C18" s="25" t="s">
        <v>60</v>
      </c>
      <c r="D18" s="30">
        <v>1</v>
      </c>
      <c r="E18" s="33">
        <f>'VIDRIOS HISTORICO '!N21</f>
        <v>316966.79284629331</v>
      </c>
      <c r="F18" s="20">
        <f>+D18*E18</f>
        <v>316966.79284629331</v>
      </c>
      <c r="G18" s="28">
        <f>'DECORGLASS CE'!G23</f>
        <v>340000</v>
      </c>
      <c r="H18" s="20">
        <f t="shared" si="1"/>
        <v>340000</v>
      </c>
      <c r="I18" s="20">
        <f>DECORGRAFF!F24</f>
        <v>325000</v>
      </c>
      <c r="J18" s="20">
        <f>+I18*D18</f>
        <v>325000</v>
      </c>
      <c r="K18" s="5">
        <f>AVERAGE((J18,H18,F18))</f>
        <v>327322.26428209775</v>
      </c>
    </row>
    <row r="19" spans="1:45" x14ac:dyDescent="0.2">
      <c r="A19" s="23">
        <v>2.2000000000000002</v>
      </c>
      <c r="B19" s="22" t="s">
        <v>37</v>
      </c>
      <c r="C19" s="21" t="s">
        <v>60</v>
      </c>
      <c r="D19" s="30">
        <v>1</v>
      </c>
      <c r="E19" s="33">
        <f>'VIDRIOS HISTORICO '!N22</f>
        <v>413661.11210479995</v>
      </c>
      <c r="F19" s="20">
        <f>+D19*E19</f>
        <v>413661.11210479995</v>
      </c>
      <c r="G19" s="28">
        <f>'DECORGLASS CE'!G24</f>
        <v>370000</v>
      </c>
      <c r="H19" s="20">
        <f t="shared" si="1"/>
        <v>370000</v>
      </c>
      <c r="I19" s="20">
        <f>DECORGRAFF!F25</f>
        <v>360000</v>
      </c>
      <c r="J19" s="20">
        <f>+I19*D19</f>
        <v>360000</v>
      </c>
      <c r="K19" s="5">
        <f>AVERAGE((J19,H19,F19))</f>
        <v>381220.37070160004</v>
      </c>
    </row>
    <row r="20" spans="1:45" x14ac:dyDescent="0.2">
      <c r="A20" s="23">
        <v>2.2999999999999998</v>
      </c>
      <c r="B20" s="22" t="s">
        <v>38</v>
      </c>
      <c r="C20" s="21" t="s">
        <v>60</v>
      </c>
      <c r="D20" s="30">
        <v>1</v>
      </c>
      <c r="E20" s="33">
        <f>'VIDRIOS HISTORICO '!N23</f>
        <v>465168.54040010669</v>
      </c>
      <c r="F20" s="20">
        <f>+D20*E20</f>
        <v>465168.54040010669</v>
      </c>
      <c r="G20" s="28">
        <f>'DECORGLASS CE'!G25</f>
        <v>480000</v>
      </c>
      <c r="H20" s="20">
        <f t="shared" si="1"/>
        <v>480000</v>
      </c>
      <c r="I20" s="20">
        <f>DECORGRAFF!F26</f>
        <v>485000</v>
      </c>
      <c r="J20" s="20">
        <f>+I20*D20</f>
        <v>485000</v>
      </c>
      <c r="K20" s="5">
        <f>AVERAGE((J20,H20,F20))</f>
        <v>476722.84680003556</v>
      </c>
    </row>
    <row r="21" spans="1:45" x14ac:dyDescent="0.2">
      <c r="A21" s="27">
        <v>3</v>
      </c>
      <c r="B21" s="41" t="s">
        <v>39</v>
      </c>
      <c r="C21" s="37"/>
      <c r="D21" s="38"/>
      <c r="E21" s="39"/>
      <c r="F21" s="39"/>
      <c r="G21" s="99"/>
      <c r="H21" s="39"/>
      <c r="I21" s="100"/>
      <c r="J21" s="39"/>
      <c r="K21" s="40"/>
      <c r="AR21" s="10"/>
      <c r="AS21" s="10"/>
    </row>
    <row r="22" spans="1:45" ht="12.75" x14ac:dyDescent="0.2">
      <c r="A22" s="23">
        <v>3.1</v>
      </c>
      <c r="B22" s="22" t="s">
        <v>40</v>
      </c>
      <c r="C22" s="25" t="s">
        <v>60</v>
      </c>
      <c r="D22" s="30">
        <v>1</v>
      </c>
      <c r="E22" s="33">
        <f>'VIDRIOS HISTORICO '!N25</f>
        <v>421128.54376543994</v>
      </c>
      <c r="F22" s="20">
        <f>+D22*E22</f>
        <v>421128.54376543994</v>
      </c>
      <c r="G22" s="28">
        <f>'DECORGLASS CE'!G27</f>
        <v>240000</v>
      </c>
      <c r="H22" s="20">
        <f t="shared" si="1"/>
        <v>240000</v>
      </c>
      <c r="I22" s="20">
        <f>DECORGRAFF!F28</f>
        <v>260000</v>
      </c>
      <c r="J22" s="20">
        <f t="shared" ref="J22:J38" si="2">+I22*D22</f>
        <v>260000</v>
      </c>
      <c r="K22" s="5">
        <f>AVERAGE((J22,H22,F22))</f>
        <v>307042.84792181331</v>
      </c>
    </row>
    <row r="23" spans="1:45" x14ac:dyDescent="0.2">
      <c r="A23" s="23">
        <v>3.2</v>
      </c>
      <c r="B23" s="22" t="s">
        <v>41</v>
      </c>
      <c r="C23" s="21" t="s">
        <v>60</v>
      </c>
      <c r="D23" s="30">
        <v>1</v>
      </c>
      <c r="E23" s="33">
        <f>'VIDRIOS HISTORICO '!N26</f>
        <v>473510.29584207997</v>
      </c>
      <c r="F23" s="20">
        <f>+D23*E23</f>
        <v>473510.29584207997</v>
      </c>
      <c r="G23" s="28">
        <f>'DECORGLASS CE'!G28</f>
        <v>290000</v>
      </c>
      <c r="H23" s="20">
        <f t="shared" si="1"/>
        <v>290000</v>
      </c>
      <c r="I23" s="20">
        <f>DECORGRAFF!F29</f>
        <v>295000</v>
      </c>
      <c r="J23" s="20">
        <f t="shared" si="2"/>
        <v>295000</v>
      </c>
      <c r="K23" s="5">
        <f>AVERAGE((J23,H23,F23))</f>
        <v>352836.7652806933</v>
      </c>
    </row>
    <row r="24" spans="1:45" x14ac:dyDescent="0.2">
      <c r="A24" s="27">
        <v>4</v>
      </c>
      <c r="B24" s="41" t="s">
        <v>42</v>
      </c>
      <c r="C24" s="37"/>
      <c r="D24" s="38"/>
      <c r="E24" s="38"/>
      <c r="F24" s="39"/>
      <c r="G24" s="99"/>
      <c r="H24" s="39"/>
      <c r="I24" s="100"/>
      <c r="J24" s="39"/>
      <c r="K24" s="40"/>
      <c r="AR24" s="10"/>
      <c r="AS24" s="10"/>
    </row>
    <row r="25" spans="1:45" ht="24" x14ac:dyDescent="0.2">
      <c r="A25" s="23">
        <v>4.0999999999999996</v>
      </c>
      <c r="B25" s="22" t="s">
        <v>78</v>
      </c>
      <c r="C25" s="21" t="s">
        <v>60</v>
      </c>
      <c r="D25" s="30">
        <v>1</v>
      </c>
      <c r="E25" s="33">
        <f>'VIDRIOS HISTORICO '!N28</f>
        <v>766599.15450309333</v>
      </c>
      <c r="F25" s="20">
        <f>+D25*E25</f>
        <v>766599.15450309333</v>
      </c>
      <c r="G25" s="28">
        <f>'DECORGLASS CE'!G30</f>
        <v>1020000</v>
      </c>
      <c r="H25" s="20">
        <f t="shared" si="1"/>
        <v>1020000</v>
      </c>
      <c r="I25" s="20">
        <f>DECORGRAFF!F31</f>
        <v>980000</v>
      </c>
      <c r="J25" s="20">
        <f t="shared" si="2"/>
        <v>980000</v>
      </c>
      <c r="K25" s="5">
        <f>AVERAGE((J25,H25,F25))</f>
        <v>922199.71816769766</v>
      </c>
    </row>
    <row r="26" spans="1:45" x14ac:dyDescent="0.2">
      <c r="A26" s="27">
        <v>5</v>
      </c>
      <c r="B26" s="41" t="s">
        <v>43</v>
      </c>
      <c r="C26" s="37"/>
      <c r="D26" s="38"/>
      <c r="E26" s="38"/>
      <c r="F26" s="39"/>
      <c r="G26" s="99"/>
      <c r="H26" s="39"/>
      <c r="I26" s="100"/>
      <c r="J26" s="39"/>
      <c r="K26" s="40"/>
      <c r="AR26" s="10"/>
      <c r="AS26" s="10"/>
    </row>
    <row r="27" spans="1:45" ht="24" x14ac:dyDescent="0.2">
      <c r="A27" s="48">
        <v>5.0999999999999996</v>
      </c>
      <c r="B27" s="24" t="s">
        <v>44</v>
      </c>
      <c r="C27" s="26" t="s">
        <v>60</v>
      </c>
      <c r="D27" s="30">
        <v>1</v>
      </c>
      <c r="E27" s="33">
        <f>'VIDRIOS HISTORICO '!N30</f>
        <v>314799.40617962665</v>
      </c>
      <c r="F27" s="20">
        <f>+D27*E27</f>
        <v>314799.40617962665</v>
      </c>
      <c r="G27" s="28">
        <f>'DECORGLASS CE'!G32</f>
        <v>170000</v>
      </c>
      <c r="H27" s="20">
        <f t="shared" si="1"/>
        <v>170000</v>
      </c>
      <c r="I27" s="20">
        <f>DECORGRAFF!F33</f>
        <v>165000</v>
      </c>
      <c r="J27" s="20">
        <f t="shared" si="2"/>
        <v>165000</v>
      </c>
      <c r="K27" s="5">
        <f>AVERAGE((J27,H27,F27))</f>
        <v>216599.80205987557</v>
      </c>
    </row>
    <row r="28" spans="1:45" x14ac:dyDescent="0.2">
      <c r="A28" s="27">
        <v>6</v>
      </c>
      <c r="B28" s="41" t="s">
        <v>45</v>
      </c>
      <c r="C28" s="37"/>
      <c r="D28" s="38"/>
      <c r="E28" s="38"/>
      <c r="F28" s="39"/>
      <c r="G28" s="99"/>
      <c r="H28" s="39"/>
      <c r="I28" s="100"/>
      <c r="J28" s="39"/>
      <c r="K28" s="40"/>
      <c r="AR28" s="10"/>
      <c r="AS28" s="10"/>
    </row>
    <row r="29" spans="1:45" ht="12.75" x14ac:dyDescent="0.2">
      <c r="A29" s="23">
        <v>6.1</v>
      </c>
      <c r="B29" s="22" t="s">
        <v>22</v>
      </c>
      <c r="C29" s="25" t="s">
        <v>61</v>
      </c>
      <c r="D29" s="30">
        <v>1</v>
      </c>
      <c r="E29" s="33">
        <f>'VIDRIOS HISTORICO '!N32</f>
        <v>65386.07207663999</v>
      </c>
      <c r="F29" s="20">
        <f>+D29*E29</f>
        <v>65386.07207663999</v>
      </c>
      <c r="G29" s="28">
        <f>'DECORGLASS CE'!G34</f>
        <v>180000</v>
      </c>
      <c r="H29" s="20">
        <f t="shared" si="1"/>
        <v>180000</v>
      </c>
      <c r="I29" s="20">
        <f>DECORGRAFF!F35</f>
        <v>160000</v>
      </c>
      <c r="J29" s="20">
        <f t="shared" si="2"/>
        <v>160000</v>
      </c>
      <c r="K29" s="5">
        <f>AVERAGE((J29,H29,F29))</f>
        <v>135128.69069221333</v>
      </c>
    </row>
    <row r="30" spans="1:45" ht="12.75" x14ac:dyDescent="0.2">
      <c r="A30" s="23">
        <v>6.2</v>
      </c>
      <c r="B30" s="22" t="s">
        <v>46</v>
      </c>
      <c r="C30" s="25" t="s">
        <v>61</v>
      </c>
      <c r="D30" s="30">
        <v>1</v>
      </c>
      <c r="E30" s="33">
        <f>'VIDRIOS HISTORICO '!N33</f>
        <v>18559.349365760001</v>
      </c>
      <c r="F30" s="20">
        <f>+D30*E30</f>
        <v>18559.349365760001</v>
      </c>
      <c r="G30" s="28">
        <f>'DECORGLASS CE'!G35</f>
        <v>98000</v>
      </c>
      <c r="H30" s="20">
        <f t="shared" si="1"/>
        <v>98000</v>
      </c>
      <c r="I30" s="20">
        <f>DECORGRAFF!F36</f>
        <v>110000</v>
      </c>
      <c r="J30" s="20">
        <f t="shared" si="2"/>
        <v>110000</v>
      </c>
      <c r="K30" s="5">
        <f>AVERAGE((J30,H30,F30))</f>
        <v>75519.783121920002</v>
      </c>
    </row>
    <row r="31" spans="1:45" ht="12.75" x14ac:dyDescent="0.2">
      <c r="A31" s="23">
        <v>6.3</v>
      </c>
      <c r="B31" s="22" t="s">
        <v>47</v>
      </c>
      <c r="C31" s="25" t="s">
        <v>61</v>
      </c>
      <c r="D31" s="30">
        <v>1</v>
      </c>
      <c r="E31" s="33">
        <f>'VIDRIOS HISTORICO '!N34</f>
        <v>139259.31390149333</v>
      </c>
      <c r="F31" s="20">
        <f>+D31*E31</f>
        <v>139259.31390149333</v>
      </c>
      <c r="G31" s="28">
        <f>'DECORGLASS CE'!G36</f>
        <v>540000</v>
      </c>
      <c r="H31" s="20">
        <f t="shared" si="1"/>
        <v>540000</v>
      </c>
      <c r="I31" s="20">
        <f>DECORGRAFF!F37</f>
        <v>560000</v>
      </c>
      <c r="J31" s="20">
        <f t="shared" si="2"/>
        <v>560000</v>
      </c>
      <c r="K31" s="5">
        <f>AVERAGE((J31,H31,F31))</f>
        <v>413086.43796716444</v>
      </c>
    </row>
    <row r="32" spans="1:45" x14ac:dyDescent="0.2">
      <c r="A32" s="27">
        <v>7</v>
      </c>
      <c r="B32" s="41" t="s">
        <v>48</v>
      </c>
      <c r="C32" s="37"/>
      <c r="D32" s="38"/>
      <c r="E32" s="38"/>
      <c r="F32" s="39"/>
      <c r="G32" s="99"/>
      <c r="H32" s="39"/>
      <c r="I32" s="100"/>
      <c r="J32" s="39"/>
      <c r="K32" s="40"/>
      <c r="AR32" s="10"/>
      <c r="AS32" s="10"/>
    </row>
    <row r="33" spans="1:45" x14ac:dyDescent="0.2">
      <c r="A33" s="23">
        <v>7.1</v>
      </c>
      <c r="B33" s="22" t="s">
        <v>49</v>
      </c>
      <c r="C33" s="21" t="s">
        <v>62</v>
      </c>
      <c r="D33" s="30">
        <v>1</v>
      </c>
      <c r="E33" s="33">
        <f>'VIDRIOS HISTORICO '!N36</f>
        <v>1064897.1146135468</v>
      </c>
      <c r="F33" s="20">
        <f t="shared" ref="F33:F39" si="3">+D33*E33</f>
        <v>1064897.1146135468</v>
      </c>
      <c r="G33" s="28">
        <f>'DECORGLASS CE'!G38</f>
        <v>1450000</v>
      </c>
      <c r="H33" s="20">
        <f t="shared" si="1"/>
        <v>1450000</v>
      </c>
      <c r="I33" s="20">
        <f>DECORGRAFF!F39</f>
        <v>1560000</v>
      </c>
      <c r="J33" s="20">
        <f t="shared" si="2"/>
        <v>1560000</v>
      </c>
      <c r="K33" s="5">
        <f>AVERAGE((J33,H33,F33))</f>
        <v>1358299.0382045156</v>
      </c>
    </row>
    <row r="34" spans="1:45" x14ac:dyDescent="0.2">
      <c r="A34" s="23">
        <v>7.2</v>
      </c>
      <c r="B34" s="22" t="s">
        <v>50</v>
      </c>
      <c r="C34" s="21" t="s">
        <v>62</v>
      </c>
      <c r="D34" s="30">
        <v>1</v>
      </c>
      <c r="E34" s="33">
        <f>'VIDRIOS HISTORICO '!N37</f>
        <v>162080.66876063999</v>
      </c>
      <c r="F34" s="20">
        <f t="shared" si="3"/>
        <v>162080.66876063999</v>
      </c>
      <c r="G34" s="28">
        <f>'DECORGLASS CE'!G39</f>
        <v>260000</v>
      </c>
      <c r="H34" s="20">
        <f t="shared" si="1"/>
        <v>260000</v>
      </c>
      <c r="I34" s="33">
        <f>DECORGRAFF!F40</f>
        <v>240000</v>
      </c>
      <c r="J34" s="20">
        <f t="shared" si="2"/>
        <v>240000</v>
      </c>
      <c r="K34" s="5">
        <f>AVERAGE((J34,H34,F34))</f>
        <v>220693.55625354665</v>
      </c>
    </row>
    <row r="35" spans="1:45" x14ac:dyDescent="0.2">
      <c r="A35" s="23">
        <v>7.3</v>
      </c>
      <c r="B35" s="22" t="s">
        <v>51</v>
      </c>
      <c r="C35" s="21" t="s">
        <v>62</v>
      </c>
      <c r="D35" s="30">
        <v>1</v>
      </c>
      <c r="E35" s="33">
        <f>'VIDRIOS HISTORICO '!N38</f>
        <v>369439.17636378668</v>
      </c>
      <c r="F35" s="20">
        <f t="shared" si="3"/>
        <v>369439.17636378668</v>
      </c>
      <c r="G35" s="28">
        <f>'DECORGLASS CE'!G40</f>
        <v>800000</v>
      </c>
      <c r="H35" s="20">
        <f t="shared" si="1"/>
        <v>800000</v>
      </c>
      <c r="I35" s="33">
        <f>DECORGRAFF!F41</f>
        <v>840000</v>
      </c>
      <c r="J35" s="20">
        <f t="shared" si="2"/>
        <v>840000</v>
      </c>
      <c r="K35" s="5">
        <f>AVERAGE((J35,H35,F35))</f>
        <v>669813.05878792889</v>
      </c>
    </row>
    <row r="36" spans="1:45" x14ac:dyDescent="0.2">
      <c r="A36" s="23">
        <v>7.4</v>
      </c>
      <c r="B36" s="22" t="s">
        <v>52</v>
      </c>
      <c r="C36" s="21" t="s">
        <v>62</v>
      </c>
      <c r="D36" s="30">
        <v>1</v>
      </c>
      <c r="E36" s="33">
        <f>'VIDRIOS HISTORICO '!N39</f>
        <v>423897.12881525332</v>
      </c>
      <c r="F36" s="20">
        <f t="shared" si="3"/>
        <v>423897.12881525332</v>
      </c>
      <c r="G36" s="28">
        <f>'DECORGLASS CE'!G41</f>
        <v>540000</v>
      </c>
      <c r="H36" s="20">
        <f t="shared" si="1"/>
        <v>540000</v>
      </c>
      <c r="I36" s="33">
        <f>DECORGRAFF!F42</f>
        <v>492000</v>
      </c>
      <c r="J36" s="20">
        <f t="shared" si="2"/>
        <v>492000</v>
      </c>
      <c r="K36" s="5">
        <f>AVERAGE((J36,H36,F36))</f>
        <v>485299.04293841776</v>
      </c>
    </row>
    <row r="37" spans="1:45" x14ac:dyDescent="0.2">
      <c r="A37" s="23">
        <v>7.5</v>
      </c>
      <c r="B37" s="22" t="s">
        <v>53</v>
      </c>
      <c r="C37" s="21" t="s">
        <v>62</v>
      </c>
      <c r="D37" s="30">
        <v>1</v>
      </c>
      <c r="E37" s="33">
        <f>'VIDRIOS HISTORICO '!N40</f>
        <v>290502.77190330671</v>
      </c>
      <c r="F37" s="20">
        <f t="shared" si="3"/>
        <v>290502.77190330671</v>
      </c>
      <c r="G37" s="28">
        <f>'DECORGLASS CE'!G42</f>
        <v>880000</v>
      </c>
      <c r="H37" s="20">
        <f t="shared" si="1"/>
        <v>880000</v>
      </c>
      <c r="I37" s="33">
        <f>DECORGRAFF!F43</f>
        <v>920000</v>
      </c>
      <c r="J37" s="20">
        <f t="shared" si="2"/>
        <v>920000</v>
      </c>
      <c r="K37" s="5">
        <f>AVERAGE((J37,H37,F37))</f>
        <v>696834.25730110228</v>
      </c>
    </row>
    <row r="38" spans="1:45" x14ac:dyDescent="0.2">
      <c r="A38" s="23">
        <v>7.6</v>
      </c>
      <c r="B38" s="22" t="s">
        <v>54</v>
      </c>
      <c r="C38" s="21" t="s">
        <v>62</v>
      </c>
      <c r="D38" s="30">
        <v>1</v>
      </c>
      <c r="E38" s="33">
        <f>'VIDRIOS HISTORICO '!N41</f>
        <v>180712.51287562665</v>
      </c>
      <c r="F38" s="20">
        <f t="shared" si="3"/>
        <v>180712.51287562665</v>
      </c>
      <c r="G38" s="28">
        <f>'DECORGLASS CE'!G43</f>
        <v>740000</v>
      </c>
      <c r="H38" s="20">
        <f t="shared" si="1"/>
        <v>740000</v>
      </c>
      <c r="I38" s="33">
        <f>DECORGRAFF!F44</f>
        <v>810000</v>
      </c>
      <c r="J38" s="20">
        <f t="shared" si="2"/>
        <v>810000</v>
      </c>
      <c r="K38" s="5">
        <f>AVERAGE((J38,H38,F38))</f>
        <v>576904.17095854215</v>
      </c>
    </row>
    <row r="39" spans="1:45" x14ac:dyDescent="0.2">
      <c r="A39" s="23">
        <v>7.7</v>
      </c>
      <c r="B39" s="22" t="s">
        <v>55</v>
      </c>
      <c r="C39" s="21" t="s">
        <v>62</v>
      </c>
      <c r="D39" s="30">
        <v>1</v>
      </c>
      <c r="E39" s="33">
        <f>'VIDRIOS HISTORICO '!N42</f>
        <v>66515.141817226671</v>
      </c>
      <c r="F39" s="20">
        <f t="shared" si="3"/>
        <v>66515.141817226671</v>
      </c>
      <c r="G39" s="28">
        <f>'DECORGLASS CE'!G44</f>
        <v>320000</v>
      </c>
      <c r="H39" s="20">
        <f t="shared" si="1"/>
        <v>320000</v>
      </c>
      <c r="I39" s="20">
        <f>DECORGRAFF!F45</f>
        <v>280000</v>
      </c>
      <c r="J39" s="20">
        <f>+I39*D39</f>
        <v>280000</v>
      </c>
      <c r="K39" s="5">
        <f>AVERAGE((J39,H39,F39))</f>
        <v>222171.71393907556</v>
      </c>
    </row>
    <row r="40" spans="1:45" x14ac:dyDescent="0.2">
      <c r="A40" s="27">
        <v>8</v>
      </c>
      <c r="B40" s="41" t="s">
        <v>56</v>
      </c>
      <c r="C40" s="37"/>
      <c r="D40" s="38"/>
      <c r="E40" s="38"/>
      <c r="F40" s="39"/>
      <c r="G40" s="99"/>
      <c r="H40" s="39"/>
      <c r="I40" s="100"/>
      <c r="J40" s="39"/>
      <c r="K40" s="40"/>
      <c r="AR40" s="10"/>
      <c r="AS40" s="10"/>
    </row>
    <row r="41" spans="1:45" ht="24" x14ac:dyDescent="0.2">
      <c r="A41" s="23">
        <v>8.1</v>
      </c>
      <c r="B41" s="22" t="s">
        <v>57</v>
      </c>
      <c r="C41" s="25" t="s">
        <v>60</v>
      </c>
      <c r="D41" s="30">
        <v>1</v>
      </c>
      <c r="E41" s="33">
        <f>'VIDRIOS HISTORICO '!N44</f>
        <v>148384.24151114665</v>
      </c>
      <c r="F41" s="20">
        <f>+D41*E41</f>
        <v>148384.24151114665</v>
      </c>
      <c r="G41" s="28">
        <f>'DECORGLASS CE'!G46</f>
        <v>145000</v>
      </c>
      <c r="H41" s="20">
        <f>+G41*D41</f>
        <v>145000</v>
      </c>
      <c r="I41" s="20">
        <f>DECORGRAFF!F47</f>
        <v>160000</v>
      </c>
      <c r="J41" s="20">
        <f t="shared" ref="J41:J51" si="4">+I41*D41</f>
        <v>160000</v>
      </c>
      <c r="K41" s="5">
        <f>AVERAGE((J41,H41,F41))</f>
        <v>151128.08050371555</v>
      </c>
    </row>
    <row r="42" spans="1:45" x14ac:dyDescent="0.2">
      <c r="A42" s="23">
        <v>8.1999999999999993</v>
      </c>
      <c r="B42" s="22" t="s">
        <v>58</v>
      </c>
      <c r="C42" s="21" t="s">
        <v>60</v>
      </c>
      <c r="D42" s="30">
        <v>1</v>
      </c>
      <c r="E42" s="33">
        <f>'VIDRIOS HISTORICO '!N45</f>
        <v>144049.46817781331</v>
      </c>
      <c r="F42" s="20">
        <f>+D42*E42</f>
        <v>144049.46817781331</v>
      </c>
      <c r="G42" s="28">
        <f>'DECORGLASS CE'!G47</f>
        <v>145000</v>
      </c>
      <c r="H42" s="20">
        <f t="shared" si="1"/>
        <v>145000</v>
      </c>
      <c r="I42" s="33">
        <f>DECORGRAFF!F48</f>
        <v>150000</v>
      </c>
      <c r="J42" s="20">
        <f t="shared" si="4"/>
        <v>150000</v>
      </c>
      <c r="K42" s="5">
        <f>AVERAGE((J42,H42,F42))</f>
        <v>146349.82272593779</v>
      </c>
    </row>
    <row r="43" spans="1:45" ht="12.75" x14ac:dyDescent="0.2">
      <c r="A43" s="23">
        <v>8.3000000000000007</v>
      </c>
      <c r="B43" s="22" t="s">
        <v>59</v>
      </c>
      <c r="C43" s="25" t="s">
        <v>60</v>
      </c>
      <c r="D43" s="30">
        <v>1</v>
      </c>
      <c r="E43" s="33">
        <f>'VIDRIOS HISTORICO '!N46</f>
        <v>128003.52009050667</v>
      </c>
      <c r="F43" s="20">
        <f>+D43*E43</f>
        <v>128003.52009050667</v>
      </c>
      <c r="G43" s="28">
        <f>'DECORGLASS CE'!G48</f>
        <v>145000</v>
      </c>
      <c r="H43" s="20">
        <f t="shared" si="1"/>
        <v>145000</v>
      </c>
      <c r="I43" s="20">
        <f>DECORGRAFF!F49</f>
        <v>160000</v>
      </c>
      <c r="J43" s="20">
        <f t="shared" si="4"/>
        <v>160000</v>
      </c>
      <c r="K43" s="5">
        <f>AVERAGE((J43,H43,F43))</f>
        <v>144334.50669683554</v>
      </c>
    </row>
    <row r="44" spans="1:45" x14ac:dyDescent="0.2">
      <c r="A44" s="27">
        <v>9</v>
      </c>
      <c r="B44" s="41" t="s">
        <v>79</v>
      </c>
      <c r="C44" s="37"/>
      <c r="D44" s="38"/>
      <c r="E44" s="38"/>
      <c r="F44" s="39"/>
      <c r="G44" s="99"/>
      <c r="H44" s="39"/>
      <c r="I44" s="100"/>
      <c r="J44" s="39"/>
      <c r="K44" s="40"/>
      <c r="AR44" s="10"/>
      <c r="AS44" s="10"/>
    </row>
    <row r="45" spans="1:45" ht="24" x14ac:dyDescent="0.2">
      <c r="A45" s="23">
        <v>9.1</v>
      </c>
      <c r="B45" s="22" t="s">
        <v>80</v>
      </c>
      <c r="C45" s="25"/>
      <c r="D45" s="30">
        <v>1</v>
      </c>
      <c r="E45" s="33">
        <f>'VIDRIOS HISTORICO '!N48</f>
        <v>0</v>
      </c>
      <c r="F45" s="20">
        <f>+D45*E45</f>
        <v>0</v>
      </c>
      <c r="G45" s="28">
        <f>'DECORGLASS CE'!G50</f>
        <v>850000</v>
      </c>
      <c r="H45" s="20">
        <f t="shared" si="1"/>
        <v>850000</v>
      </c>
      <c r="I45" s="20">
        <f>DECORGRAFF!F51</f>
        <v>900000</v>
      </c>
      <c r="J45" s="20">
        <f t="shared" si="4"/>
        <v>900000</v>
      </c>
      <c r="K45" s="5">
        <f>AVERAGE((J45,H45))</f>
        <v>875000</v>
      </c>
    </row>
    <row r="46" spans="1:45" ht="36" x14ac:dyDescent="0.2">
      <c r="A46" s="23">
        <v>9.1999999999999993</v>
      </c>
      <c r="B46" s="22" t="s">
        <v>81</v>
      </c>
      <c r="C46" s="25"/>
      <c r="D46" s="30">
        <v>1</v>
      </c>
      <c r="E46" s="33">
        <f>'VIDRIOS HISTORICO '!N49</f>
        <v>0</v>
      </c>
      <c r="F46" s="20">
        <f t="shared" ref="F46:F51" si="5">+D46*E46</f>
        <v>0</v>
      </c>
      <c r="G46" s="34">
        <f>'DECORGLASS CE'!G51</f>
        <v>920000</v>
      </c>
      <c r="H46" s="20">
        <f t="shared" si="1"/>
        <v>920000</v>
      </c>
      <c r="I46" s="33">
        <f>DECORGRAFF!F52</f>
        <v>940000</v>
      </c>
      <c r="J46" s="20">
        <f t="shared" si="4"/>
        <v>940000</v>
      </c>
      <c r="K46" s="5">
        <f>AVERAGE((J46,H46))</f>
        <v>930000</v>
      </c>
    </row>
    <row r="47" spans="1:45" ht="36" x14ac:dyDescent="0.2">
      <c r="A47" s="23">
        <v>9.3000000000000007</v>
      </c>
      <c r="B47" s="22" t="s">
        <v>82</v>
      </c>
      <c r="C47" s="25"/>
      <c r="D47" s="30">
        <v>1</v>
      </c>
      <c r="E47" s="33">
        <f>'VIDRIOS HISTORICO '!N50</f>
        <v>0</v>
      </c>
      <c r="F47" s="20">
        <f t="shared" si="5"/>
        <v>0</v>
      </c>
      <c r="G47" s="34">
        <f>'DECORGLASS CE'!G52</f>
        <v>980000</v>
      </c>
      <c r="H47" s="20">
        <f t="shared" si="1"/>
        <v>980000</v>
      </c>
      <c r="I47" s="33">
        <f>DECORGRAFF!F53</f>
        <v>960000</v>
      </c>
      <c r="J47" s="20">
        <f t="shared" si="4"/>
        <v>960000</v>
      </c>
      <c r="K47" s="5">
        <f>AVERAGE((J47,H47))</f>
        <v>970000</v>
      </c>
    </row>
    <row r="48" spans="1:45" ht="36" x14ac:dyDescent="0.2">
      <c r="A48" s="23">
        <v>9.4</v>
      </c>
      <c r="B48" s="22" t="s">
        <v>83</v>
      </c>
      <c r="C48" s="25"/>
      <c r="D48" s="30">
        <v>1</v>
      </c>
      <c r="E48" s="33">
        <f>'VIDRIOS HISTORICO '!N51</f>
        <v>0</v>
      </c>
      <c r="F48" s="20">
        <f t="shared" si="5"/>
        <v>0</v>
      </c>
      <c r="G48" s="34">
        <f>'DECORGLASS CE'!G53</f>
        <v>950000</v>
      </c>
      <c r="H48" s="20">
        <f t="shared" si="1"/>
        <v>950000</v>
      </c>
      <c r="I48" s="33">
        <f>DECORGRAFF!F54</f>
        <v>940000</v>
      </c>
      <c r="J48" s="20">
        <f t="shared" si="4"/>
        <v>940000</v>
      </c>
      <c r="K48" s="5">
        <f>AVERAGE((J48,H48))</f>
        <v>945000</v>
      </c>
    </row>
    <row r="49" spans="1:45" ht="36" x14ac:dyDescent="0.2">
      <c r="A49" s="46">
        <v>9.5</v>
      </c>
      <c r="B49" s="45" t="s">
        <v>84</v>
      </c>
      <c r="C49" s="25"/>
      <c r="D49" s="30">
        <v>1</v>
      </c>
      <c r="E49" s="33">
        <f>'VIDRIOS HISTORICO '!N52</f>
        <v>0</v>
      </c>
      <c r="F49" s="20">
        <f t="shared" si="5"/>
        <v>0</v>
      </c>
      <c r="G49" s="28">
        <f>'DECORGLASS CE'!G54</f>
        <v>980000</v>
      </c>
      <c r="H49" s="20">
        <f t="shared" si="1"/>
        <v>980000</v>
      </c>
      <c r="I49" s="20">
        <f>DECORGRAFF!F55</f>
        <v>940000</v>
      </c>
      <c r="J49" s="20">
        <f t="shared" si="4"/>
        <v>940000</v>
      </c>
      <c r="K49" s="5">
        <f>AVERAGE((J49,H49))</f>
        <v>960000</v>
      </c>
    </row>
    <row r="50" spans="1:45" x14ac:dyDescent="0.2">
      <c r="A50" s="27">
        <v>10</v>
      </c>
      <c r="B50" s="41" t="s">
        <v>79</v>
      </c>
      <c r="C50" s="37"/>
      <c r="D50" s="38"/>
      <c r="E50" s="38"/>
      <c r="F50" s="39"/>
      <c r="G50" s="99"/>
      <c r="H50" s="39"/>
      <c r="I50" s="100"/>
      <c r="J50" s="39"/>
      <c r="K50" s="40"/>
      <c r="AR50" s="10"/>
      <c r="AS50" s="10"/>
    </row>
    <row r="51" spans="1:45" ht="24" x14ac:dyDescent="0.2">
      <c r="A51" s="47">
        <v>10.1</v>
      </c>
      <c r="B51" s="45" t="s">
        <v>85</v>
      </c>
      <c r="C51" s="25"/>
      <c r="D51" s="30">
        <v>1</v>
      </c>
      <c r="E51" s="33">
        <f>'VIDRIOS HISTORICO '!N54</f>
        <v>0</v>
      </c>
      <c r="F51" s="20">
        <f t="shared" si="5"/>
        <v>0</v>
      </c>
      <c r="G51" s="28">
        <f>'DECORGLASS CE'!G56</f>
        <v>1480000</v>
      </c>
      <c r="H51" s="20">
        <f t="shared" si="1"/>
        <v>1480000</v>
      </c>
      <c r="I51" s="20">
        <f>DECORGRAFF!F57</f>
        <v>1640000</v>
      </c>
      <c r="J51" s="20">
        <f t="shared" si="4"/>
        <v>1640000</v>
      </c>
      <c r="K51" s="5">
        <f>AVERAGE((J51,H51))</f>
        <v>1560000</v>
      </c>
    </row>
    <row r="52" spans="1:45" ht="12" customHeight="1" x14ac:dyDescent="0.2">
      <c r="A52" s="102" t="s">
        <v>77</v>
      </c>
      <c r="B52" s="102"/>
      <c r="C52" s="102"/>
      <c r="D52" s="102"/>
      <c r="E52" s="6" t="s">
        <v>23</v>
      </c>
      <c r="F52" s="3">
        <f>SUM(F12:F43)</f>
        <v>7669653.838968426</v>
      </c>
      <c r="G52" s="6" t="s">
        <v>23</v>
      </c>
      <c r="H52" s="3">
        <f>SUM(H12:H43)</f>
        <v>10443000</v>
      </c>
      <c r="I52" s="6" t="s">
        <v>23</v>
      </c>
      <c r="J52" s="3">
        <f>SUM(J12:J51)</f>
        <v>17032000</v>
      </c>
      <c r="K52" s="3">
        <f>SUM(K12:K51)</f>
        <v>15848217.94632281</v>
      </c>
    </row>
    <row r="53" spans="1:45" x14ac:dyDescent="0.2">
      <c r="A53" s="102"/>
      <c r="B53" s="102"/>
      <c r="C53" s="102"/>
      <c r="D53" s="102"/>
      <c r="E53" s="7" t="s">
        <v>25</v>
      </c>
      <c r="F53" s="4">
        <f>+F52*19%</f>
        <v>1457234.229404001</v>
      </c>
      <c r="G53" s="7" t="s">
        <v>25</v>
      </c>
      <c r="H53" s="4">
        <f>+H52*19%</f>
        <v>1984170</v>
      </c>
      <c r="I53" s="7" t="s">
        <v>25</v>
      </c>
      <c r="J53" s="4">
        <f>+J52*19%</f>
        <v>3236080</v>
      </c>
      <c r="K53" s="4">
        <f>+K52*19%</f>
        <v>3011161.4098013341</v>
      </c>
    </row>
    <row r="54" spans="1:45" x14ac:dyDescent="0.2">
      <c r="A54" s="102"/>
      <c r="B54" s="102"/>
      <c r="C54" s="102"/>
      <c r="D54" s="102"/>
      <c r="E54" s="7" t="s">
        <v>26</v>
      </c>
      <c r="F54" s="3">
        <f>+F52+F53</f>
        <v>9126888.0683724266</v>
      </c>
      <c r="G54" s="7" t="s">
        <v>26</v>
      </c>
      <c r="H54" s="3">
        <f>SUM(H52:H53)</f>
        <v>12427170</v>
      </c>
      <c r="I54" s="7" t="s">
        <v>26</v>
      </c>
      <c r="J54" s="3">
        <f>SUM(J52:J53)</f>
        <v>20268080</v>
      </c>
      <c r="K54" s="3">
        <f>SUM(K52:K53)</f>
        <v>18859379.356124144</v>
      </c>
    </row>
    <row r="55" spans="1:45" x14ac:dyDescent="0.2">
      <c r="K55" s="8"/>
    </row>
    <row r="56" spans="1:45" x14ac:dyDescent="0.2">
      <c r="K56" s="8"/>
    </row>
    <row r="57" spans="1:45" ht="12.75" x14ac:dyDescent="0.2">
      <c r="A57" s="12"/>
      <c r="B57" s="44"/>
      <c r="C57" s="12"/>
      <c r="D57" s="12"/>
      <c r="E57" s="15"/>
      <c r="F57" s="12"/>
      <c r="G57" s="13"/>
      <c r="H57" s="16"/>
      <c r="I57" s="16"/>
      <c r="J57" s="16"/>
      <c r="K57" s="16"/>
    </row>
    <row r="58" spans="1:45" ht="12.75" x14ac:dyDescent="0.2">
      <c r="A58" s="12"/>
      <c r="B58" s="44"/>
      <c r="C58" s="12"/>
      <c r="D58" s="12"/>
      <c r="E58" s="15"/>
      <c r="F58" s="12"/>
      <c r="G58" s="13"/>
      <c r="H58" s="16"/>
      <c r="I58" s="16"/>
      <c r="J58" s="16"/>
      <c r="K58" s="16"/>
    </row>
    <row r="59" spans="1:45" ht="12.75" x14ac:dyDescent="0.2">
      <c r="A59" s="12"/>
      <c r="B59" s="44"/>
      <c r="C59" s="12"/>
      <c r="D59" s="12"/>
      <c r="E59" s="15"/>
      <c r="F59" s="12"/>
      <c r="G59" s="13"/>
      <c r="H59" s="16"/>
      <c r="I59" s="16"/>
      <c r="J59" s="16"/>
      <c r="K59" s="16"/>
    </row>
    <row r="60" spans="1:45" ht="12.75" x14ac:dyDescent="0.2">
      <c r="A60" s="12"/>
      <c r="B60" s="44"/>
      <c r="C60" s="12"/>
      <c r="D60" s="12"/>
      <c r="E60" s="15"/>
      <c r="F60" s="12"/>
      <c r="G60" s="12"/>
      <c r="H60" s="16"/>
      <c r="I60" s="16"/>
      <c r="J60" s="16"/>
      <c r="K60" s="16"/>
    </row>
    <row r="61" spans="1:45" ht="12.75" x14ac:dyDescent="0.2">
      <c r="G61" s="12"/>
      <c r="H61" s="105"/>
      <c r="I61" s="105"/>
      <c r="J61" s="105"/>
      <c r="K61" s="105"/>
      <c r="AQ61" s="1"/>
    </row>
    <row r="62" spans="1:45" x14ac:dyDescent="0.2">
      <c r="H62" s="101"/>
      <c r="I62" s="101"/>
      <c r="J62" s="101"/>
      <c r="K62" s="101"/>
      <c r="AQ62" s="1"/>
    </row>
    <row r="63" spans="1:45" ht="12.75" x14ac:dyDescent="0.2">
      <c r="H63" s="12"/>
      <c r="I63" s="12"/>
      <c r="J63" s="12"/>
      <c r="K63" s="12"/>
      <c r="AQ63" s="1"/>
    </row>
    <row r="64" spans="1:45" x14ac:dyDescent="0.2">
      <c r="AQ64" s="1"/>
    </row>
    <row r="65" spans="43:43" x14ac:dyDescent="0.2">
      <c r="AQ65" s="1"/>
    </row>
    <row r="66" spans="43:43" x14ac:dyDescent="0.2">
      <c r="AQ66" s="1"/>
    </row>
    <row r="67" spans="43:43" x14ac:dyDescent="0.2">
      <c r="AQ67" s="1"/>
    </row>
    <row r="68" spans="43:43" x14ac:dyDescent="0.2">
      <c r="AQ68" s="1"/>
    </row>
  </sheetData>
  <autoFilter ref="A10:K54"/>
  <mergeCells count="25">
    <mergeCell ref="A6:D6"/>
    <mergeCell ref="E6:F6"/>
    <mergeCell ref="G6:H6"/>
    <mergeCell ref="I6:J6"/>
    <mergeCell ref="A1:K1"/>
    <mergeCell ref="A2:K2"/>
    <mergeCell ref="A3:K3"/>
    <mergeCell ref="A4:K4"/>
    <mergeCell ref="A5:K5"/>
    <mergeCell ref="A52:D54"/>
    <mergeCell ref="H61:K61"/>
    <mergeCell ref="H62:K62"/>
    <mergeCell ref="K6:K9"/>
    <mergeCell ref="A8:D8"/>
    <mergeCell ref="E8:F8"/>
    <mergeCell ref="G8:H8"/>
    <mergeCell ref="I8:J8"/>
    <mergeCell ref="A9:D9"/>
    <mergeCell ref="E9:F9"/>
    <mergeCell ref="G9:H9"/>
    <mergeCell ref="I9:J9"/>
    <mergeCell ref="A7:D7"/>
    <mergeCell ref="E7:F7"/>
    <mergeCell ref="G7:H7"/>
    <mergeCell ref="I7:J7"/>
  </mergeCells>
  <printOptions horizontalCentered="1"/>
  <pageMargins left="0.70866141732283472" right="0.70866141732283472" top="0.74803149606299213" bottom="0.74803149606299213" header="0.31496062992125984" footer="0.31496062992125984"/>
  <pageSetup scale="5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7890087A20749B6A3AD59D8EE6930" ma:contentTypeVersion="14" ma:contentTypeDescription="Crear nuevo documento." ma:contentTypeScope="" ma:versionID="de055cadd43813a21e875403c0aee04b">
  <xsd:schema xmlns:xsd="http://www.w3.org/2001/XMLSchema" xmlns:xs="http://www.w3.org/2001/XMLSchema" xmlns:p="http://schemas.microsoft.com/office/2006/metadata/properties" xmlns:ns3="1f92809c-47de-4847-8a20-f4d325ba5632" xmlns:ns4="b32619b5-a888-4560-aa16-045fdd0ac288" targetNamespace="http://schemas.microsoft.com/office/2006/metadata/properties" ma:root="true" ma:fieldsID="325269bb2551b5be73385584a1105897" ns3:_="" ns4:_="">
    <xsd:import namespace="1f92809c-47de-4847-8a20-f4d325ba5632"/>
    <xsd:import namespace="b32619b5-a888-4560-aa16-045fdd0ac2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2809c-47de-4847-8a20-f4d325ba5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619b5-a888-4560-aa16-045fdd0ac2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4C7CB8-FC54-4DAF-98D9-45D31C0138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92809c-47de-4847-8a20-f4d325ba5632"/>
    <ds:schemaRef ds:uri="b32619b5-a888-4560-aa16-045fdd0ac2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0890C7-9BB6-40B0-9FC0-3BA56163B1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C7C8CD-B98C-451B-A309-499DE3BA3D24}">
  <ds:schemaRefs>
    <ds:schemaRef ds:uri="http://www.w3.org/XML/1998/namespace"/>
    <ds:schemaRef ds:uri="1f92809c-47de-4847-8a20-f4d325ba5632"/>
    <ds:schemaRef ds:uri="http://purl.org/dc/terms/"/>
    <ds:schemaRef ds:uri="http://purl.org/dc/dcmitype/"/>
    <ds:schemaRef ds:uri="http://schemas.microsoft.com/office/2006/metadata/properties"/>
    <ds:schemaRef ds:uri="b32619b5-a888-4560-aa16-045fdd0ac288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VIDRIOS HISTORICO </vt:lpstr>
      <vt:lpstr>DECORGLASS CE</vt:lpstr>
      <vt:lpstr>DECORGRAFF</vt:lpstr>
      <vt:lpstr>CONSOLIDADO</vt:lpstr>
      <vt:lpstr>CONSOLIDADO!Área_de_impresión</vt:lpstr>
      <vt:lpstr>'VIDRIOS HISTORICO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Y Bello M</dc:creator>
  <cp:keywords/>
  <dc:description/>
  <cp:lastModifiedBy>Vanessa  Henao Camacho</cp:lastModifiedBy>
  <cp:revision/>
  <dcterms:created xsi:type="dcterms:W3CDTF">2018-03-14T14:53:40Z</dcterms:created>
  <dcterms:modified xsi:type="dcterms:W3CDTF">2024-01-30T22:16:10Z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0x010100B187890087A20749B6A3AD59D8EE6930</vt:lpwstr>
  </property>
</Properties>
</file>