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katte\Downloads\"/>
    </mc:Choice>
  </mc:AlternateContent>
  <bookViews>
    <workbookView xWindow="0" yWindow="0" windowWidth="20490" windowHeight="8220" tabRatio="598"/>
  </bookViews>
  <sheets>
    <sheet name="ANEXO 2 " sheetId="16" r:id="rId1"/>
    <sheet name="VIRTUAL" sheetId="19" r:id="rId2"/>
    <sheet name="Instrucciones" sheetId="18" r:id="rId3"/>
  </sheets>
  <definedNames>
    <definedName name="_xlnm._FilterDatabase" localSheetId="0" hidden="1">'ANEXO 2 '!$A$15:$Q$106</definedName>
    <definedName name="_xlnm._FilterDatabase" localSheetId="1" hidden="1">VIRTUAL!$A$15:$Q$22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70" i="16" l="1"/>
  <c r="K19" i="19"/>
  <c r="K18" i="19"/>
  <c r="K17" i="19"/>
  <c r="E20" i="19"/>
  <c r="D9" i="19" s="1"/>
  <c r="K16" i="19"/>
  <c r="M20" i="19"/>
  <c r="M67" i="16"/>
  <c r="K42" i="16"/>
  <c r="M27" i="16"/>
  <c r="M23" i="16"/>
  <c r="K23" i="16"/>
  <c r="K20" i="19" l="1"/>
  <c r="N22" i="19"/>
  <c r="D11" i="19" s="1"/>
  <c r="K102" i="16"/>
  <c r="M102" i="16"/>
  <c r="K86" i="16"/>
  <c r="M101" i="16"/>
  <c r="K101" i="16"/>
  <c r="E10" i="19" l="1"/>
  <c r="D12" i="19"/>
  <c r="M104" i="16"/>
  <c r="E104" i="16"/>
  <c r="D9" i="16" s="1"/>
  <c r="K103" i="16"/>
  <c r="K100" i="16"/>
  <c r="K99" i="16"/>
  <c r="K98" i="16"/>
  <c r="K97" i="16"/>
  <c r="K96" i="16"/>
  <c r="K95" i="16"/>
  <c r="K94" i="16"/>
  <c r="K93" i="16"/>
  <c r="K92" i="16"/>
  <c r="K91" i="16"/>
  <c r="K90" i="16"/>
  <c r="K89" i="16"/>
  <c r="K88" i="16"/>
  <c r="K87" i="16"/>
  <c r="K85" i="16"/>
  <c r="K84" i="16"/>
  <c r="K83" i="16"/>
  <c r="K82" i="16"/>
  <c r="K81" i="16"/>
  <c r="K80" i="16"/>
  <c r="K79" i="16"/>
  <c r="K78" i="16"/>
  <c r="K77" i="16"/>
  <c r="K76" i="16"/>
  <c r="K75" i="16"/>
  <c r="K74" i="16"/>
  <c r="K73" i="16"/>
  <c r="K72" i="16"/>
  <c r="K71" i="16"/>
  <c r="K69" i="16"/>
  <c r="K68" i="16"/>
  <c r="K67" i="16"/>
  <c r="K66" i="16"/>
  <c r="K65" i="16"/>
  <c r="K64" i="16"/>
  <c r="K63" i="16"/>
  <c r="K62" i="16"/>
  <c r="K61" i="16"/>
  <c r="K60" i="16"/>
  <c r="K59" i="16"/>
  <c r="K58" i="16"/>
  <c r="K57" i="16"/>
  <c r="K56" i="16"/>
  <c r="K55" i="16"/>
  <c r="K54" i="16"/>
  <c r="K53" i="16"/>
  <c r="K52" i="16"/>
  <c r="K51" i="16"/>
  <c r="K50" i="16"/>
  <c r="K49" i="16"/>
  <c r="K48" i="16"/>
  <c r="K47" i="16"/>
  <c r="K46" i="16"/>
  <c r="K45" i="16"/>
  <c r="K44" i="16"/>
  <c r="K43" i="16"/>
  <c r="K41" i="16"/>
  <c r="K40" i="16"/>
  <c r="K39" i="16"/>
  <c r="K38" i="16"/>
  <c r="K37" i="16"/>
  <c r="K36" i="16"/>
  <c r="K35" i="16"/>
  <c r="K34" i="16"/>
  <c r="K33" i="16"/>
  <c r="K32" i="16"/>
  <c r="K31" i="16"/>
  <c r="K30" i="16"/>
  <c r="K29" i="16"/>
  <c r="K28" i="16"/>
  <c r="K27" i="16"/>
  <c r="K26" i="16"/>
  <c r="K25" i="16"/>
  <c r="K24" i="16"/>
  <c r="K22" i="16"/>
  <c r="K21" i="16"/>
  <c r="K20" i="16"/>
  <c r="K19" i="16"/>
  <c r="K18" i="16"/>
  <c r="K17" i="16"/>
  <c r="K16" i="16"/>
  <c r="K104" i="16" l="1"/>
  <c r="N106" i="16" l="1"/>
  <c r="D10" i="16" l="1"/>
  <c r="D12" i="16" l="1"/>
  <c r="E10" i="16"/>
</calcChain>
</file>

<file path=xl/sharedStrings.xml><?xml version="1.0" encoding="utf-8"?>
<sst xmlns="http://schemas.openxmlformats.org/spreadsheetml/2006/main" count="596" uniqueCount="211">
  <si>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</si>
  <si>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</si>
  <si>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</si>
  <si>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</si>
  <si>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</si>
  <si>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</si>
  <si>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</si>
  <si>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</si>
  <si>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</si>
  <si>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</si>
  <si>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</si>
  <si>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</si>
  <si>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</si>
  <si>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</si>
  <si>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</si>
  <si>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</si>
  <si>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</si>
  <si>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PRIMERA OFERTA -   SEGUNDA OFERTA</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</si>
  <si>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</si>
  <si>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</si>
  <si>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</si>
  <si>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</si>
  <si>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</si>
  <si>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</si>
  <si>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</si>
  <si>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</si>
  <si>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</si>
  <si>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</si>
  <si>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</si>
  <si>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INSTRUCCIONES PARA EL DILIGENCIAMIENTO DEL FORMATO</t>
  </si>
  <si>
    <t>NO IMPRIMIR</t>
  </si>
  <si>
    <t xml:space="preserve">1. Generalidades </t>
  </si>
  <si>
    <t>b) Si hay un procedimiento que refiera este formato (Nombre y código).</t>
  </si>
  <si>
    <t>f) Si se requiere imprimir (en lo posible no)</t>
  </si>
  <si>
    <t>h) Otros, según se requiera</t>
  </si>
  <si>
    <t>2. Instrucciones para diligenciar las casillas</t>
  </si>
  <si>
    <t>NOMBRE DE LA CASILLA</t>
  </si>
  <si>
    <t>INSTRUCCIONES</t>
  </si>
  <si>
    <t>TENER EN CUENTA</t>
  </si>
  <si>
    <r>
      <t xml:space="preserve">GESTIÓN DE FORMACIÓN PROFESIONAL INTEGRAL 
</t>
    </r>
    <r>
      <rPr>
        <b/>
        <sz val="12"/>
        <rFont val="Arial"/>
        <family val="2"/>
      </rPr>
      <t>ANEXO 2: PLAN DE CONTRATACIÓN DE INSTRUCTORES  -  APOYOS ADMINISTRATIVOS Y OTROS PERFILES RELACIONADOS CON LA FORMACIÓN PROFESIONAL</t>
    </r>
  </si>
  <si>
    <t xml:space="preserve">Señalar el año en el que se va hacer la solicitud </t>
  </si>
  <si>
    <t xml:space="preserve">TOPE GLOBAL PROGRAMADO </t>
  </si>
  <si>
    <t>PERIODO</t>
  </si>
  <si>
    <t xml:space="preserve">Señalar el numero total de contratos que se pretende contratar </t>
  </si>
  <si>
    <t xml:space="preserve">Señalar el presupuesto que se tiene disponible para la contratación </t>
  </si>
  <si>
    <t xml:space="preserve">SALDO: </t>
  </si>
  <si>
    <t>% UTILIZADO:</t>
  </si>
  <si>
    <t xml:space="preserve"> Señalar el presupuesto utilizado </t>
  </si>
  <si>
    <t>ELABORADO POR:</t>
  </si>
  <si>
    <t xml:space="preserve">  Señalar el nombre de  la persona que realizo el documento, asi como su numero telefonico o IP. </t>
  </si>
  <si>
    <t xml:space="preserve"> Señalar la Regional y Centro de formación que realiza la solicitud. </t>
  </si>
  <si>
    <t>LUGAR:</t>
  </si>
  <si>
    <t>Señalar el nivel de formación con el que se relaciona la contratación</t>
  </si>
  <si>
    <t xml:space="preserve">NIVEL: </t>
  </si>
  <si>
    <t>NOMBRE DEL PROGRAMA</t>
  </si>
  <si>
    <t xml:space="preserve">Señalar el nombre del programa con el que se relaciona la contratación </t>
  </si>
  <si>
    <t>CONTRATO:</t>
  </si>
  <si>
    <t xml:space="preserve"> Señalar que tipo de contrato se pretende suscribir </t>
  </si>
  <si>
    <t xml:space="preserve">Señalar el numero de contratos que se pretenden suscribir. </t>
  </si>
  <si>
    <t>No. DE MESES Y DIAS A CONTRATAR:</t>
  </si>
  <si>
    <t xml:space="preserve"> Señalar el numero de meses y dias que se pretende contratar al personal de acuerdo con el calendario academico. </t>
  </si>
  <si>
    <t>Señalar fechas en las que se pretende realizar el proceso de contratación</t>
  </si>
  <si>
    <t>Valor de los honorarios de acuerdo con las tablas establecidas por la Dirección General</t>
  </si>
  <si>
    <t>Señalar el Valor total del contrato de acuerdo con el valor mensual y el tiempo solicitado</t>
  </si>
  <si>
    <t>Señalar la duracion del programa con la que se relaciona la contratacion</t>
  </si>
  <si>
    <t xml:space="preserve">DURACION DEL PROGRAMA: </t>
  </si>
  <si>
    <t>OBSERVACIONES:</t>
  </si>
  <si>
    <t xml:space="preserve">Señalar las observaciones que tenga el Centro de Formación o Regional </t>
  </si>
  <si>
    <t xml:space="preserve">c) Quién(es) lo diligencian: Regionales que realizan solicitudes de autorización al Director de Formación  en donde el Subdirector es el mismo Director Regional </t>
  </si>
  <si>
    <t xml:space="preserve">d) Frecuencia de diligenciamiento: Cada vez que se realice una solicitud de autorización de contratacion al Director de Formación. </t>
  </si>
  <si>
    <t xml:space="preserve">e) Qué trámite surte el formato una vez diligenciado: Es revisado por el equipo Técnico y Juridico de la Dirección de Formación </t>
  </si>
  <si>
    <t xml:space="preserve">g) Quíén lo guarda: Las Direcciones Regionales y la Dirección de Formación </t>
  </si>
  <si>
    <t xml:space="preserve">a) Objetivo:  Implementar un formato en donde se pueda evidenciar el plan de contratación de instructores -  apoyos administrativos y otros perfiles relacionados con la formación profesional con el fin de tener un control de lo autorizado y solicitado </t>
  </si>
  <si>
    <t>Código: 
GFPI-F-139</t>
  </si>
  <si>
    <t>Código: 
GFPI-F139</t>
  </si>
  <si>
    <t>ACCIONES REGULARES</t>
  </si>
  <si>
    <t>PERIODO : AÑO 2024</t>
  </si>
  <si>
    <t>LEONARDO CABRERA GUZMAN</t>
  </si>
  <si>
    <t>Centro Agroforestal y Acuicola Arapaima, Regional Putumayo</t>
  </si>
  <si>
    <t>Tecnico</t>
  </si>
  <si>
    <t>ASISTENCIA ADMINISTRATIVA</t>
  </si>
  <si>
    <t>Prestacion de Servicios Profesionales</t>
  </si>
  <si>
    <t>ASISTENCIA PARA LA INTELIGENCIA EMPRESARIAL</t>
  </si>
  <si>
    <t>ASISTENCIA EN LA FUNCION PUBLICA</t>
  </si>
  <si>
    <t>ASISTENCIA EN ORGANIZACION DE ARCHIVOS .</t>
  </si>
  <si>
    <t>Operario</t>
  </si>
  <si>
    <t>BISUTERIA ARTESANAL</t>
  </si>
  <si>
    <t>COCINA</t>
  </si>
  <si>
    <t>EJECUCION DE EVENTOS DEPORTIVOS Y RECREATIVOS</t>
  </si>
  <si>
    <t>INTERPRETACION DE INSTRUMENTOS MUSICALES</t>
  </si>
  <si>
    <t>ELABORACION DE PRENDAS DE VESTIR SOBRE MEDIDAS</t>
  </si>
  <si>
    <t>ENFERMERIA</t>
  </si>
  <si>
    <t>Tecnologo</t>
  </si>
  <si>
    <t>GESTIÓN ADMINISTRATIVA</t>
  </si>
  <si>
    <t>GESTION CONTABLE Y DE INFORMACION FINANCIERA</t>
  </si>
  <si>
    <t>GESTIÓN DE EMPRESAS AGROPECUARIAS</t>
  </si>
  <si>
    <t>COORDINACION EN SISTEMAS INTEGRADOS DE GESTION</t>
  </si>
  <si>
    <t>MANTENIMIENTO DE MOTOCICLETAS Y MOTOCARROS.</t>
  </si>
  <si>
    <t>MONITOREO AMBIENTAL</t>
  </si>
  <si>
    <t>OPERACION TURISTICA LOCAL</t>
  </si>
  <si>
    <t>FUNDAMENTOS EN HIDROTERAPIA APLICADA A LA ESTETICA</t>
  </si>
  <si>
    <t>APLICACION DE HERRAMIENTAS PARA LA GESTION DEL RIESGO AGROCLIMATICO.</t>
  </si>
  <si>
    <t>PRODUCCION AGROPECUARIA</t>
  </si>
  <si>
    <t>PROGRAMACION DE SOFTWARE</t>
  </si>
  <si>
    <t>RECURSOS HUMANOS .</t>
  </si>
  <si>
    <t>SISTEMAS</t>
  </si>
  <si>
    <t>SISTEMAS TELEINFORMATICOS</t>
  </si>
  <si>
    <t>DIBUJO DIGITAL DE ARQUITECTURA E INGENIERIA</t>
  </si>
  <si>
    <t>.ATENCION INTEGRAL A LA PRIMERA INFANCIA</t>
  </si>
  <si>
    <t>PRODUCCION PORCINA</t>
  </si>
  <si>
    <t>CUIDADO ESTETICO DE MANOS Y PIES</t>
  </si>
  <si>
    <t>PROMOTORIA EN MANEJO AMBIENTAL</t>
  </si>
  <si>
    <t>PRODUCCION ACUICOLA</t>
  </si>
  <si>
    <t>Complementaria</t>
  </si>
  <si>
    <t>MAYORDOMIA DE EMPRESAS GANADERAS</t>
  </si>
  <si>
    <t>DESARROLLO DE  HABILIDADES COMUNICATIVAS BASICAS EN LENGUA DE SEÑAS COLOMBIANA</t>
  </si>
  <si>
    <t>PRACTICAS DE  CUIDADO Y AUTOCUIDADO PARA PERSONAS CON DISCAPACIDAD Y SUS CUIDADORES</t>
  </si>
  <si>
    <t>Institucional de Integralidad de la Formación - Derechos Humanos y Fundamentales en el Trabajo</t>
  </si>
  <si>
    <t>Institucional de Pedagogía - Actividad Física y Hábitos de Vida Saludables</t>
  </si>
  <si>
    <t>Institucional de Pedagogía - Ciencias Naturales</t>
  </si>
  <si>
    <t>Institucional de Pedagogía - Comunicación</t>
  </si>
  <si>
    <t>Institucional de Pedagogía - Emprendimiento</t>
  </si>
  <si>
    <t>Formación Complementaria Virtual sin idiomas</t>
  </si>
  <si>
    <t>Institucional de Integralidad de la Formación - Interacción Consigo Mismo, con los demás, con la Naturaleza y con la Trascendencia</t>
  </si>
  <si>
    <t>ASISTENCIA ADMINISTRATIVA - SST</t>
  </si>
  <si>
    <t>GESTIÓN ADMINISTRATIVA - INGLES</t>
  </si>
  <si>
    <t>SOLDADURA DE ESTRUCTURAS METALICAS CON ELECTRODO REVESTIDO</t>
  </si>
  <si>
    <t>ELABORACION DE PRODUCTOS ALIMENTICIOS.</t>
  </si>
  <si>
    <t>ELECTRICISTA INDUSTRIAL</t>
  </si>
  <si>
    <t>MANTENIMIENTO E INSTALACION DE SISTEMAS SOLARES FOTOVOLTAICOS</t>
  </si>
  <si>
    <t>MANTENIMIENTO ELECTRICO Y CONTROL ELECTRONICO DE AUTOMOTORES</t>
  </si>
  <si>
    <t>Institucional de la Enseñanza de Idiomas - Ingles Virtual</t>
  </si>
  <si>
    <t>SOLDADURA DE PRODUCTOS METALICOS EN PLATINA</t>
  </si>
  <si>
    <t>MANTENIMIENTO DE EQUIPOS DE AIRE ACONDICIONADO Y REFRIGERACION</t>
  </si>
  <si>
    <t>GESTIÓN DE RECURSOS NATURALES</t>
  </si>
  <si>
    <t>GESTIÓN INTEGRADA DE LA CALIDAD, MEDIO AMBIENTE, SEGURIDAD Y SALUD OCUPACIONAL</t>
  </si>
  <si>
    <t>GUIANZA TURISTICA</t>
  </si>
  <si>
    <t>JUZGAMIENTO Y REGLAMENTACION DEPORTIVA</t>
  </si>
  <si>
    <t xml:space="preserve">MODELADO 3D PARA LA INDUSTRIA </t>
  </si>
  <si>
    <t>Formación académica: REQUISITOS ACADÉMICOS  ALTERNATIVA 1: ADMINISTRADOR DE EMPRESAS, PROFESIONAL EN GESTIÓN EMPRESARIAL. COMUNICADOR SOCIAL- PERIODISTA. FORMACIÓN PROFESIONAL EN CIENCIAS ADMINISTRATIVAS, HUMANAS, SOCIALES O AFINES, PREFERIBLEMENTE ESPECIALISTA Y/O ACTUALIZACIÓN EN SERVICIO AL CLIENTE. CERTIFICADO DE COMPETENCIAS LABORALES EN: ORIENTAR LOS PROCESOS FORMATIVOS PRESENCIALES CON BASE EN LOS PLANES DE FORMACIÓN CONCERTADOS. INTEGRAR LAS TIC EN LOS PROCESOS DE ENSEÑANZA APRENDIZAJE DE ACUERDO CON LAS COMPETENCIAS A ORIENTAR.ALTERNATIVA 2: TECNÓLOGO EN GESTIÓN EMPRESARIAL O ÁREAS AFINES O CUATRO (4) AÑOS DE ESTUDIOS UNIVERSITARIOS EN CIENCIAS ECONÓMICAS, INGENIERÍA, MERCADEO, LOGÍSTICA O ÁREAS AFINES. (ESTA ALTERNATIVA APLICA PARA ZONAS Y PROVINCIAS DEL PAÍS) y Experiencia Laboral: REQUISITOS DE EXPERIENCIA LABORALALTERNATIVA 1: VEINTICUATRO (24) MESES DE EXPERIENCIA: DE LOS CUALES DIECIOCHO (18) MESES ESTARÁN RELACIONADOS CON EL EJERCICIO DE LA PROFESIÓN U OFICIO OBJETO DE LA FORMACIÓN PROFESIONAL Y SEIS (6) MESES EN LABORES DE DOCENCIAALTERNATIVA 2: TREINTA Y SEIS (36) MESES DE EXPERIENCIA: DE LOS CUALES VEINYICUATRO (24) MESES ESTARÁN RELACIONADOS CON EL EJERCICIO DE LA PROFESIÓN U OFICIO OBJETO DE LA FORMACIÓN PROFESIONAL Y DOCE (12) MESES EN LABORES DE DOCENCIA.</t>
  </si>
  <si>
    <t>Formación académica: ALTERNATIVA 1REQUISITOS ACADÉMICOS: TÍTULO PROFESIONAL EN: ADMINISTRACIÓN DE EMPRESAS, ECONOMÍA, INGENIERÍA INDUSTRIAL, PROFESIONAL EN GESTIÓN EMPRESARIAL.ALTERNATIVA 2REQUISITOS ACADÉMICOS: TECNÓLOGO EN GESTIÓN ADMINISTRATIVA, TECNÓLOGO EN GESTIÓN EMPRESARIAL, PREFERIBLEMENTE CERTIFICADO EN NORMAS DE COMPETENCIA LABORAL Y EN ACCIONES DE FORMACIÓN PEDAGÓGICAS. y Experiencia Laboral: ALTERNATIVA 1: EXPERIENCIA LABORAL: VEINTICUATRO (24) MESES DE EXPERIENCIA: DE LOS CUALES DIECIOCHO (18) MESES ESTARÁN RELACIONADOS CON EL EJERCICIO DE LA PROFESIÓN U OFICIO OBJETO DE LA FORMACIÓN PROFESIONAL Y SEIS (6) MESES EN LABORES DE DOCENCIA.ALTERNATIVA 2: EXPERIENCIA LABORAL: VEINTICUATRO (24) MESES DE EXPERIENCIA: DE LOS CUALES DIECIOCHO (18) MESES ESTARÁN RELACIONADOS CON EL EJERCICIO DE LA PROFESIÓN U OFICIO OBJETO DE LA FORMACIÓN PROFESIONAL Y SEIS (6) MESES EN LABORES DE DOCENCIA.</t>
  </si>
  <si>
    <t>Requisitos académicos: profesionales formados en alguna de las siguientes áreas: alternativa 1profesional en administración pública, derecho, economía, ciencias políticas, o afines alternativa 2tecnólogo en gobierno local, tecnólogo en gestión empresarial, administración empresarial, pública o afines. Experiencia laboral: requisitos de experiencia laboral alternativa 1veinticuatro (24) meses de experienciade los cuales dieciocho (18) meses estarán relacionados con el ejercicio de la profesión u oficio objeto de la formación profesional y seis (6) meses en labores de docencia, preferiblemente en el sector público alternativa 2treinta y seis (36) meses de experienciade los cuales veinticuatro (24) meses estarán relacionados con el ejercicio de la profesión u oficio objeto de la formación profesional y doce (12) meses de labores como servidor público, en cargos afines al programa</t>
  </si>
  <si>
    <t>"Requisitos académicos: perfil técnico del instructor por competencia: alternativa 1 título profesional universitario en: ¿profesional en ciencias de la información y la documentación, bibliotecología y archivística ¿profesional en ciencia de la información y la documentación, bibliotecología y archivística ¿profesional en sistemas de información, bibliotecología y archivística. ¿profesional en ciencia de la informaciónbibliotecología, documentación y archivística. ¿profesional en ciencia de la información ¿ bibliotecólogo (a) certificación de competencias laborales en las nclorganizar archivos de gestión, orientar los procesos formativos presenciales con base en los planes de formación concertados. Integrar las tic en los procesos de enseñanza aprendizaje evaluación de acuerdo con las competencias a desarrollar en el aprendiz. Alternativa 2 título de tecnólogo en: ¿administración documental ¿gestión documental experiencia laboral: experiencia laboral: requisitos de experiencia laboral alternativa 1veinticuatro (24) meses de experienciade los cuales dieciocho (18) meses estarán relacionados con el ejercicio de la profesión u oficio objeto de la formación profesional y seis (6) meses en labores de docencia alternativa 2treinta y seis (36) meses de experienciade los cuales treinta (30) meses estarán relacionados con el ejercicio de la profesión u oficio objeto de la formación profesional y seis (6) meses en labores de docencia"</t>
  </si>
  <si>
    <t>"Requisitos académicos: certificado de técnico en el área ocupacional 52 ocupaciones técnicas y especializadas en arte, cultura, esparcimiento y deporte. Grupo 526 artesanos ¿ subgrupo 5265 artesanos trabajos en metal. (ver anexo c. N. O) alternativa 1 técnico en elaboración de objetos artesanales, maestro artes plásticas, técnico en diseño de modas, tecnólogo en diseño de modas, técnico en joyería, tecnólogo en producción de joyería, diseñador industrial, especialización técnica en elementos de diseño, gestión, creatividad e innovación o afines. Alternativa 2 título de tecnólogo en el núcleo básico de conocimiento deartes plásticas, visuales y afines; o diseño; o ingeniería industrial y afines; otros programas asociados a bellas artes. Ver anexos(n. B. C. ), (titulos sena) alternativa 3 profesional universitario el núcleo básico de conocimiento deartes plásticas, visuales y afines; o diseño; o ingeniería industrial y afines. (ver anexo n. B. C). Tarjeta profesional en los casos exigidos por la ley. Experiencia laboral: cuarenta y dos (42) meses de experiencia relacionada distribuida asítreinta (30) meses de experiencia relacionada con el ejercicio de diseño y elaboración de joyas y doce (12) meses en docencia o instrucción certificada por entidad legalmente reconocidaalternativa 1treinta y seis (36) meses de experiencia relacionada distribuida asíveinticuatro (24) meses de experiencia relacionada con el ejercicio de diseño y elaboración de joyas y doce (12) meses en docencia o instrucción certificada por entidad legalmente reconocidaalternativa 2treinta (30) meses de experiencia relacionada distribuida asídieciocho (18) meses de experiencia relacionada con el ejercicio de diseño y elaboración de joyas y doce (12) meses en docenciaalternativa 3veinticuatro (24) meses de experiencia relacionada distribuida asídoce (12) meses de experiencia relacionada con el ejercicio de diseño y elaboración de joyas y doce (12) meses en docencia"</t>
  </si>
  <si>
    <t>Requisitos académicos: opción 1profesional en las áreas de gastronomía, cocina, alta cocina, culinaria o gestión hotelera. Opción 2tecnólogo en las áreas de cocina, gastronomía, culinaria, gestión hotelera o gestión de alimentos y bebidas. Opción 3técnico profesional en las áreas de cocina, gastronomía o culinaria. Opción 4técnico en las áreas de cocina, gastronomía o culinaria. Experiencia laboral: mínimo veinticuatro (24) meses en la preparación de alimentos para establecimientos gastronómicosadicionalmente, para todas las opciones, certificar cursos de formación en pedagogía de mínimo 40 horas o certificación de competencia laboral vigente en orientación de procesos formativos presenciales</t>
  </si>
  <si>
    <t>Requisitos académicos: requisitos académicos ¿tecnólogo en recreación ó licenciado en educación física ó licenciado en recreación ó profesional en cultura física, deporte y recreación ó profesional en ciencias del deporte. Experiencia laboral: experiencia laboral_x000D_
tecnólogoveinticuatro (24) meses de experiencia relacionadas con el ejercicio de la profesión u oficio objeto de la formación profesional_x000D_
profesional ó licenciadodoce (12) meses de experiencia relacionadas con el ejercicio de la profesión u oficio objeto de la formación profesionalexperiencia docente:_x000D_
tecnólogomínimo doce (12) meses en labores de docencia_x000D_
profesional o licenciadomínimo doce (12) meses en labores de docencia</t>
  </si>
  <si>
    <t>Formación académica: PROFESIONAL EN ARTES MUSICALES, MAESTRO EN ARTES MUSICALES, MAESTRO EN MÚSICA, LICENCIADO EN MÚSICA. y Experiencia Laboral: EXPERIENCIA MÍNIMA PEDAGÓGICA: VEINTICUATRO (24) MESES DE EXPERIENCIA DOCENTE.EXPERIENCIA MÍNIMA TÉCNICA: DOCE (12) MESES DE EXPERIENCIA PROFESIONAL RELACIONADA EN ARTES MUSICALES.</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</si>
  <si>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</si>
  <si>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"Requisitos académicos: profesional de enfermeria experiencia laboral: mínimo 24 meses de vinculación laboral en áreas de desempeño con funciones relacionadas con el áreamínimo 6 mese de experiencia pedagógica con adultos"</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</si>
  <si>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</si>
  <si>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"Requisitos academicos: El Programa Requiere De Un Equipo De Instructores Técnicos, Conformado Por Profesionales Formados En Alguna De Las Siguientes ÁreasCiencias De La Información, La Documentación O ArchivísticaAdministración O ContaduríaIngeniería IndustrialEstadísticaCarreras Afines Al Programa De Formación.Alternativa 1. Título De Tecnólogo O Cuatro (4) Años Estudios Universitarios Enciencias De La Información Y La Documentación O Archivística, Administración O Contaduría, Ingeniería Industrial, Estadística O Afines.Alternativa 2. Título De Técnico Profesional O Tres (3) Años Estudios Universitarios Enciencias De La Información Y La Documentación O Archivística, Administración O Contaduría, Ingeniería Industrial, Estadística O Afines. Experiencia Laboral ¿Preferiblemente Con Especialización En Archivística O AfinesAlternativa 1Veinticuatro (24) Meses De ExperienciaDe Los Cuales Dieciocho (18) Meses Estarán Relacionados Con El Ejercicio De La Profesión U Oficio Objeto De La Formación Profesional Y Seis (6) Meses En Labores De DocenciaAlternativa 2Treinta Y Seis (36) Meses De ExperienciaDe Los Cuales Treinta (30) Meses Estarán Relacionados Con El Ejercicio De La Profesión U Oficio Objeto De La Formación Profesional Y Seis (6) Meses En Labores De Docencia"</t>
  </si>
  <si>
    <t>Requisitos académicos: El programa requiere de un equipo de instructores para orientar la competencia conformado por profesionales de las siguientes áreas: alternativa 1: titulo profesional universitario en el núcleo básico de conocimiento de: -contaduría pública -tarjeta profesional en los casos exigidos por la ley alternativa 2: título de tecnólogo en el núcleo básico de conocimiento de contaduría pública Experiencia laboral: Alternativa 1: veinticuatro (24) meses de experiencia relacionada distribuida así: doce (12) meses de experiencia relacionada con el ejercicio de contabilidad y doce (12) meses en docencia y con el programa de formación alternativa 2: treinta (30) meses de experiencia relacionada distribuida así: dieciocho (18) meses de experiencia relacionada con el ejercicio de contabilidad y doce (12) meses en docencia y con el programa de formación"</t>
  </si>
  <si>
    <t>Requisitos academicos: El Programa Requiere De Un Equipo De Instructores Conformado Por:_x000D_
Administrador De Empresas Énfasis Agropecuario._x000D_
Contador Énfasis Agropecuario_x000D_
Ingenieros Agrícolas O Ingenieros Ambientales_x000D_
Economista Énfasis Agropecuario_x000D_
Ingenieros Agrónomos_x000D_
Médico Veterinario O Zootecnista_x000D_
Tecnólogo En Administración Agropecuaria, En Producción Agrícola O En Producción Pecuaria. Experiencia Laboral ¿Mínimo 24 Meses De Vinculación Laboral Con El Área De Su Profesión</t>
  </si>
  <si>
    <t>Formación académica: NBC EN INGENIERÍA QUÍMICA Y AFINES CON TÍTULO PROFESIONAL UNIVERSITARIO EN: INGENIERÍA DE PROCESOS.  NBC EN INGENIERÍA INDUSTRIAL Y AFINES CON TÍTULO PROFESIONAL UNIVERSITARIO EN: INGENIERÍA INDUSTRIAL; INGENIERÍA DE PRODUCCIÓN; INGENIERÍA EN PROCESOS INDUSTRIALES; INGENIERÍA EN HIGIENE Y SEGURIDAD INDUSTRIAL; INGENIERÍA DE PRODUCTIVIDAD Y CALIDAD.NBC EN INGENIERÍA AMBIENTAL, SANITARIA Y AFINES CON TÍTULO PROFESIONAL UNIVERSITARIO EN: ADMINISTRACIÓN DE SISTEMAS DE GESTIÓN AMBIENTAL; INGENIERÍA AMBIENTAL.  NBC EN ADMINISTRACIÓN CON TÍTULO PROFESIONAL UNIVERSITARIO EN: ADMINISTRACIÓN DE EMPRESAS.  TARJETA PROFESIONAL EN LOS CASOS EXIGIDOS POR LA LEY.  ALTERNATIVA 2:  NBC EN ADMINISTRACIÓN CON TÍTULO DE TECNÓLOGO EN: GESTIÓN DE EMPRESAS; ADMINISTRACIÓN DE EMPRESAS; GESTIÓN Y ADMINISTRACIÓN DE EMPRESAS; GESTIÓN EMPRESARIAL; ADMINISTRACIÓN INDUSTRIAL; SISTEMAS INTEGRADOS DE GESTIÓN.  NBC EN INGENIERÍA AMBIENTAL, SANITARIA Y AFINES CON TÍTULO DE TECNÓLOGO EN: GESTIÓN AMBIENTAL; GESTIÓN AMBIENTAL INDUSTRIAL.  NBC EN INGENIERÍA INDUSTRIAL Y AFINES CON TÍTULO DE TECNÓLOGO EN: INGENIERÍA INDUSTRIAL; GESTIÓN DE LA PRODUCCIÓN INDUSTRIAL; GESTIÓN INTEGRADA DE LA CALIDAD, MEDIO AMBIENTE, SEGURIDAD Y SALUD OCUPACIONAL; INDUSTRIAL; INGENIERÍA INDUSTRIAL CON ÉNFASIS EN PRODUCCIÓN; ASEGURAMIENTO DE LA CALIDAD; GESTIÓN DE PROCESOS INDUSTRIALES; GESTIÓN DE SISTEMAS INTEGRADOS; CALIDAD; ADMINISTRACIÓN DE LA PRODUCCIÓN INDUSTRIAL; SEGURIDAD INDUSTRIAL Y AMBIENTAL.  NBC EN INGENIERÍA QUÍMICA Y AFINES CON TÍTULO DE TECNÓLOGO EN: PROCESOS INDUSTRIALES. y Experiencia Laboral: PARA LA ALTERNATIVA 1:  VEINTICUATRO (24) MESES DE EXPERIENCIA RELACIONADA DISTRIBUIDA ASÍ: ¿ DOCE (12) MESES DE EXPERIENCIA RELACIONADA CON EN EL EJERCICIO DE SISTEMAS INTEGRADOS DE GESTIÓN. ¿ DOCE (12) MESES DE DOCENCIA.  PARA LA ALTERNATIVA 2:  TREINTA (30) MESES DE EXPERIENCIA RELACIONADA DISTRIBUIDA ASÍ: ¿ DIECIOCHO (18) MESES DE EXPERIENCIA RELACIONADA CON EL EJERCICIO DE SISTEMAS INTEGRADOS DE GESTIÓN Y  ¿ DOCE (12) MESES EN DOCENCIA.</t>
  </si>
  <si>
    <t>"Requisitos académicos: opcion 1 técnico: área ocupacional 22:ocupaciones técnicas relacionadas con las ciencias naturales y aplicadas grupo ocupacional223:ocupaciones técnicas en construcción, mecánica y fabricación subgrupo 2232:tecnicos en mecánica y construcción mecánica área ocupacional 82contratistas y supervisores de oficios y de operadores de equipos y transporte grupo 821contratistas y supervisores de oficios y operación de equipos. Subgrupo 8216 contratistas y supervisores de mecánica área ocupacional 83equipo y ocupaciones en transporte, operación de equipo, instalación y mantenimiento grupo 838mecánicos de vehículos automotores. Subgrupo 8381mecánico de vehículos automotores opcion 2 tecnólogo: nbc ingeniería mecánica y afines tecnología en diagnóstico y gestión automotriz tecnología en mecánica automotriz tecnología en mecánica automotriz diésel tecnología en mantenimiento mecatrónico opcion 3 profesional universitario: nbc ingeniería mecánica y afines ingeniería mecánica ingeniería automotriz certificación en formación complementaria: habilitación eléctrica para vehículos de propulsión eléctrica e híbrida experiencia laboral: opcion 1cuarenta y dos (42) meses de experiencia relacionada distribuida asítreinta (30) meses de experiencia relacionada con el ejercicio de motocicletas y doce (12) meses en docencia o instrucción certificada por entidad legalmente reconocidaopcion 2treinta (30) meses de experiencia relacionada distribuida así:dieciocho (18) meses de experiencia relacionada con el ejercicio de motocicletas y doce (12) meses en docenciaopcion 3 veinticuatro (24) meses de experiencia relacionada distribuida así:doce (12) meses de experiencia relacionada con el ejercicio de motocicletas y doce (12) meses en docencia"}</t>
  </si>
  <si>
    <t>Requisitos académicos: certificado de técnico en el área ocupacional 23. Ocupaciones auxiliares en ciencias naturales y aplicadas grupo 231ocupaciones de asistencia en ciencias naturales y aplicadas. Subgrupo 2311:asistentes en saneamiento ambiental. (ver anexo c. N. O) alternativa 1 título de técnico profesional en núcleos básicos de conocimiento deingeniería ambiental, sanitaria yafines. Ver anexo n. B. C) alternativa 2 título de tecnólogo en núcleos básicos de conocimiento deingeniería ambiental, sanitaria y afines; o química y afines. Ver anexo n. B. C) alternativa 3 título de profesional universitario en núcleos básicos de conocimiento deingeniería ambiental, sanitaria y afines; o ingeniería química y afines; o química y afines. Ver anexo n. B. C) experiencia laboral: cuarenta y dos (42) meses de experiencia relacionada distribuida asítreinta (30) meses de experiencia relacionada con el ejercicio de gestión ambiental sectorial y urbana y doce (12) meses en docencia o instrucción certificada por entidad legalmente reconocida alternativa 1 treinta y seis (36) meses de experiencia relacionada distribuida asíveinticuatro (24) meses de experiencia relacionada con el ejercicio de gestión ambiental sectorial y urbana y doce (12) meses en docencia alternativa 2 treinta (30) meses de experiencia relacionada distribuida asídiez y ocho (18) meses relacionados con el ejercicio de gestión ambiental sectorial y urbana y doce (12) meses en docencia alternativa 3 veinticuatro (24) meses de experiencia relacionada distribuidos asídoce (12) meses estarán relacionados con el ejercicio de gestión ambiental sectorial y urbana y doce (12) meses en labores de docencia</t>
  </si>
  <si>
    <t>Requisitos académicos: opción 1profesional en las áreas de administración turística o en turismo. Opción 2tecnólogo en el área de la administración de aerolíneas y agencias de viaje opción 3tecnólogo en guianza turística con tarjeta profesional. Experiencia laboral: mínimo dos (2) años de experiencia en el diseño de paquetes turísticos para agencias de viajes y seis (6) meses de experiencia en pedagogíaadicionalmente, para todas las opciones, certificar mínimo 40 horas de cursos en formación pedagógica o presentar certificación de competencia laboral vigente en la orientación de procesos formativos presenciales</t>
  </si>
  <si>
    <t>Requisitos académicos: profesional en fisioterapia experiencia laboral: tener experiencia mínima de 12 meses en hidroterapia</t>
  </si>
  <si>
    <t>"Requisitos academicos: - ALTERNATIVA 1: TÍTULO DE TECNÓLOGO EN NÚCLEOS BÁSICOS DE CONOCIMIENTO DE: INGENIERÍA AMBIENTAL, SANITARIA Y AFINES; INGENIERÍA AGRONÓMICA, PECUARIA Y AFINES; INGENIERÍA AGRÍCOLA, FORESTAL Y AFINES; AGRONOMÍA.   - ALTERNATIVA 2: TÍTULO DE PROFESIONAL UNIVERSITARIO EN NÚCLEOS BÁSICOS DE CONOCIMIENTO DE: INGENIERÍA AMBIENTAL, SANITARIA Y AFINES; INGENIERÍA AGRONÓMICA, PECUARIA Y AFINES; INGENIERÍA AGRÍCOLA, FORESTAL Y AFINES; AGRONOMÍA.   - TARJETA PROFESIONAL EN LOS CASOS EXIGIDOS POR LA LEY. Experiencia Laboral;EXPERIENCIA MÍNIMA PEDAGÓGICA:- ALTERNATIVA 1: DOCE (12) MESES EN DOCENCIA.- ALTERNATIVA 2: DOCE (12) MESES EN DOCENCIA.EXPERIENCIA MÍNIMA TÉCNICA:- ALTERNATIVA 1: DIECIOCHO (18) MESES RELACIONADOS CON EL EJERCICIO DE GESTIÓN AMBIENTAL SECTORIAL Y URBANA O EN EL ÁREA ESPECÍFICA DE FORMACIÓN DEL PROGRAMA. - ALTERNATIVA 2: DOCE (12) MESES ESTARÁN RELACIONADOS CON EL EJERCICIO DE GESTIÓN AMBIENTAL SECTORIAL Y URBANA O EN EL ÁREA ESPECÍFICA DE FORMACIÓN DEL PROGRAMA."</t>
  </si>
  <si>
    <t>"Requisitos académicos: ¿el programa requiere de un equipo de instructores técnicos, conformado por: profesionales en programas de formación relacionados con los procesos de gestión agropecuaria, tales comoadministradores de empresas y ciencias afines y/o ingenieros agrónomos y/o ingenieros agrícolas y/o ingenieros ambientales y /o tecnólogos en producción agrícola y/o riego drenaje y manejo de suelos y /o técnicos en producción agropecuaria o áreas afines con el sector. Experiencia laboral: ¿mínimo 24 meses de vinculación laboral con el área de su profesión"</t>
  </si>
  <si>
    <t>"Requisitos académicos: tecnólogo o profesional en sistemas y afines, con conocimientos en: ¿sistemas de gestión de bases de datos relacionales y no relacionales ¿plataformas de desarrollo web (. Net, java, php, python y javascript) ¿paradigma de programación orientado a objetos ¿conocimiento aplicado al ciclo de vida del software ¿conocimiento de modelos y disciplinas de calidad de software ¿conocimiento de metodologías tradicionales y ágiles aplicadas en el desarrollo de software ¿pruebas de software ¿frameworks de desarrollo web. Preferiblemente con certificaciones internacionales en tecnologías aplicadas al desarrollo de software. Experiencia laboral: veinticuatro (24) meses de experienciade los cuales dieciocho (18) meses estarán relacionados con el ejercicio de la profesión u oficio objeto de la formación profesional y seis (6) meses en labores de docencia"</t>
  </si>
  <si>
    <t>Formación académica: REQUISITOS ACADÉMICOS  ALTERNATIVA 1: PROFESIONAL EN: ADMINISTRACIÓN EMPRESARIAL, NEGOCIOS, INGENIERO INDUSTRIAL. PREFERIBLEMENTE ESPECIALISTA EN GESTIÓN DEL TALENTO HUMANO O CON EXPERIENCIA EN RECURSOS HUMANOS, Y CERTIFICACIÓN EN  ORIENTAR LOS PROCESOS FORMATIVOS PRESENCIALES CON BASE EN LOS PLANES DE FORMACIÓN CONCERTADOS; INTEGRAR LAS TIC EN LOS PROCESOS DE ENSEÑANZA APRENDIZAJE DE ACUERDO CON LAS COMPETENCIAS A DESARROLLAR.ALTERNATIVA 2: TECNÓLOGO EN GESTIÓN DE TALENTO HUMANO, CON CERTIFICACIÓN DE LA COMPETENCIA LABORAR ¿VINCULAR A LAS PERSONAS SELECCIONADAS DE ACUERDO CON LA NORMATIVA LEGAL VIGENTE Y PROCEDIMIENTOS ORGANIZACIONALES¿. y Experiencia Laboral: ALTERNATIVA 1: VEINTICUATRO (24) MESES DE EXPERIENCIA: DE LOS CUALES DIECIOCHO (18) MESES ESTARÁN RELACIONADOS CON EL EJERCICIO DE LA PROFESIÓN U OFICIO OBJETO DE LA FORMACIÓN PROFESIONAL Y SEIS (6) MESES EN LABORES DE DOCENCIA.ALTERNATIVA 2: TREINTA Y SEIS (36) MESES DE EXPERIENCIA: DE LOS CUALES VEINTICUATRO (24) MESES ESTARÁN RELACIONADOS CON EL EJERCICIO DE LA PROFESIÓN U OFICIO OBJETO DE LA FORMACIÓN PROFESIONAL Y DOCE (12) MESES EN LABORES DE DOCENCIA.</t>
  </si>
  <si>
    <t>"Requisitos académicos: el programa requiere de un instructor con título de tecnólogo o profesional en sistemas, electrónica o profesiones relacionadas con la especialidad objeto de formación. Experiencia laboral: dieciocho (18) meses de experienciadoce (12) meses estarán relacionados con el ejercicio de la profesión u oficio objeto de la formación profesional seis (6) meses en labores de docencia"</t>
  </si>
  <si>
    <t>Formación académica: REQUISITOS ACADÉMICOS: ALTERNATIVA 1: TÍTULO DE TECNÓLOGO EN NÚCLEOS BÁSICOS DE CONOCIMIENTO DE: INGENIERÍA DE SISTEMAS, TELEMÁTICA Y AFINES; O INGENIERÍA ELECTRÓNICA, TELECOMUNICACIONES Y AFINES. VER ANEXOS: (N.B.C.), (TITULOS SENA)ALTERNATIVA 2:TÍTULO DE PROFESIONAL UNIVERSITARIO EN NÚCLEOS BÁSICOS DE CONOCIMIENTO DE: INGENIERÍA DE SISTEMAS, TELEMÁTICA Y AFINES; O INGENIERÍA ELECTRÓNICA, TELECOMUNICACIONES Y AFINES. (VER ANEXO N.B.C) TARJETA PROFESIONAL EN LOS CASOS EXIGIDOS POR LA LEY. y Experiencia Laboral: EXPERIENCIA LABORAL:  ALTERNATIVA 1:  TREINTA (30) MESES DE EXPERIENCIA RELACIONADA DISTRIBUIDA ASÍ: DIECIOCHO (18) MESES DE EXPERIENCIA RELACIONADA CON EL EJERCICIO DE LA INFRAESTRUCTURA INFORMÁTICA, MANTENIMIENTO DE EQUIPOS DE CÓMPUTO, DISPOSITIVOS Y PERIFÉRICOS Y DOCE (12) MESES EN DOCENCIA.ALTERNATIVA 2:  VEINTICUATRO (24) MESES DE EXPERIENCIA RELACIONADA DISTRIBUIDA ASÍ: DOCE (12) MESES DE EXPERIENCIA RELACIONADA CON EL EJERCICIO DE LA INFRAESTRUCTURA INFORMÁTICA, MANTENIMIENTO DE EQUIPOS DE CÓMPUTO, DISPOSITIVOS Y PERIFÉRICOS Y DOCE (12) MESES EN DOCENCIA.</t>
  </si>
  <si>
    <t>Formación académica: ALTERNATIVA 1: TÍTULO PROFESIONAL UNIVERSITARIO EL NÚCLEO BÁSICO DE CONOCIMIENTO DE ARQUITECTURA; O INGENIERÍA CIVIL Y AFINES (VER ANEXO N.B.C).ALTERNATIVA 2: TÍTULO DE TECNÓLOGO EN EL NÚCLEO BÁSICO DE CONOCIMIENTO DE ARQUITECTURA; O INGENIERÍA CIVIL Y AFINES. (VER ANEXO N.B.C)ALTERNATIVA 3:TÍTULO DE TÉCNICO PROFESIONAL EN EL NÚCLEO BÁSICO DE CONOCIMIENTO DE: ARQUITECTURA; O INGENIERÍA CIVIL Y AFINES (VER ANEXO N.B.C) y Experiencia Laboral: ALTERNATIVA 1: DOCE (12) MESES DE EXPERIENCIA RELACIONADA CON EL EJERCICIO DE CONSTRUCCIÓN. DOCE (12) MESES EN DOCENCIA.ALTERNATIVA 2: DIECIOCHO (18) MESES DE EXPERIENCIA RELACIONADA CON EL EJERCICIO DE CONSTRUCCIÓN. DOCE (12) MESES EN DOCENCIA.ALTERNATIVA 3:VEINTICUATRO (24) MESES DE EXPERIENCIA RELACIONADA CON EL EJERCICIO DE CONSTRUCCIÓN. DOCE (12) MESES EN DOCENCIA O INSTRUCCIÓN CERTIFICADA POR ENTIDAD LEGALMENTE RECONOCIDA.</t>
  </si>
  <si>
    <t>"Requisitos académicos: profesional en el área de la educación infantil, licenciado en educación preescolar, licenciado en pedagogía infantil, licenciado en educación infantil, licenciado en primera infancia. Experiencia laboral: mínimo 24 meses relacionada con la atención a niñas y niños menores de 6 añosmínimo 6 meses en procesos formativos"</t>
  </si>
  <si>
    <t xml:space="preserve">OPERARIO EN CUIDADO ESTÉTICO DE MANOS Y PIES, O TÉCNICO EN BELLEZA INTEGRAL. CAPACIDAD PARA INTERPRETAR, ARGUMENTAR Y PROPONER ALTERNATIVAS EN EL ANÁLISIS Y LASOLUCIÓN DE PROBLEMAMANEJO DE LAS TICHABILIDADES COMUNICATIVASTRABAJO EN EQUIPO MÍNIMO 24 MESES DE EXPERIENCIA EN PROCESOS DE MANICURA Y PEDICURAMÍNIMO 12 MESES DE EXPERIENCIA DOCENTE </t>
  </si>
  <si>
    <t>OPCIÓN 1:PROFESIONALES DE LOS NÚCLEOS BÁSICOS DE CONOCIMIENTO (NBC) EN:- INGENIERÍA AMBIENTAL, SANITARIA Y AFINES: INGENIERÍA AMBIENTAL, INGENIERÍA AMBIENTAL Y SANITARIA, INGENIERÍA SANITARIA, INGENIERÍA SANITARIA Y AMBIENTAL, INGENIERÍA DEL DESARROLLO AMBIENTAL, INGENIERÍA DEL MEDIO AMBIENTE.- ADMINISTRACIÓN: ADMINISTRACIÓN AMBIENTAL, ADMINISTRACIÓN DEL MEDIO AMBIENTE, ADMINISTRACIÓN DEL MEDIO AMBIENTE Y DE LOS RECURSOS NATURALES. - INGENIERÍA QUÍMICA Y AFINES: INGENIERÍA QUÍMICA- QUÍMICA Y AFINES: QUÍMICA AMBIENTAL- BIOLOGÍA, MICROBIOLOGÍA Y AFINES:  BIOLOGÍA. - INGENIERÍA AGRÍCOLA, FORESTAL Y AFINES: INGENIERÍA FORESTAL.- EDUCACIÓN:  LICENCIATURA EN CIENCIAS NATURALES, EDUCACIÓN AMBIENTAL Y AFINES.OPCIÓN 2:TÍTULO DE TECNÓLOGO EN DISCIPLINA ACADÉMICA DEL NÚCLEO BÁSICO DE CONOCIMIENTO EN: CONTROL AMBIENTAL, GESTIÓN AMBIENTAL, EDUCACIÓN AMBIENTAL, SANEAMIENTO AMBIENTAL O ÁREAS AFINES A LAS CIENCIAS AMBIENTALES. EXPERIENCIA MÍNIMA PEDAGÓGICA-OPCIÓN 1: DOCE (12) MESES EN LABORES DE DOCENCIA O INSTRUCCIÓN.EXPERIENCIA MÍNIMA TÉCNICA-OPCIÓN 1: DOCE (12) MESES DE EXPERIENCIA RELACIONADA CON LA IDENTIFICACIÓN, VALORACIÓN DE IMPACTOS AMBIENTALES, EVALUACIÓN DE IMPACTO AMBIENTAL.-OPCIÓN 2: DIECIOCHO (18) MESES DE EXPERIENCIA RELACIONADA CON LA IDENTIFICACIÓN, VALORACIÓN DE IMPACTOS AMBIENTALES, EVALUACIÓN DE IMPACTO AMBIENTAL.</t>
  </si>
  <si>
    <t>"Requisitos académicos: ¿ingeniero pesquero, biólogos, biólogo marino, médico veterinario zootecnista, zootecnista, o tecnólogo acuícola experiencia laboral: ¿mínimo 24 meses de vinculación laboral con el área de su profesión
especialista o experto en acuicultura"</t>
  </si>
  <si>
    <t>"Requisitos académicos: la competencia requiere de un equipo de instructores técnicos, conformado por ¿zootecnista, médico veterinario, médico veterinario ¿ zootecnista, tecnólogo en empresas ganaderas, tecnólogo en producción pecuaria. Experiencia laboral: ¿mínimo 24 meses de vinculación laboral con el área de su profesión
especialista o experto en buenas prácticas ganaderas y nutrición animal"</t>
  </si>
  <si>
    <t>"Requisitos académicos: instructor 1 (sordo) requisitos académicosformación en básica secundaria y media, con formación pedagógica instructor 2 (oyente) requisitos académicosformación de pregrado en licenciatura o en lingüística con formación pedagógica experiencia laboral: instructor 1 (sordo) 12 meses de experiencia como modelo lingüístico en elcontexto educativomínimo 6 meses de experiencia docenteinstructor 2 (oyente) 12 meses de experiencia en trabajo profesionalmínimo 6 meses de experiencia docente"</t>
  </si>
  <si>
    <t>"Requisitos académicos: profesionales en el área de psicología o en ciencias humanas, sociales o salud y experiencia de trabajo con personas en condición de discapa experiencia laboral: mínimo 12 meses de experiencia de trabajo con personas en condición de discapacidadmínimo 12 meses de experiencia en formación pedagógica"</t>
  </si>
  <si>
    <t>Opción 1 Certificado de Aptitud Profesional en todas las Ocupaciones del nivel 2, o 3, o 4; opción 2 Nivel Técnico en cualquiera de los núcleos básicos de conocimiento, opción 3 Nivel Tecnólogo en cualquiera de los núcleos básicos de conocimiento, opción 4 Titulo Profesional en cualquiera de los núcleos básicos de conocimiento y Tarjeta Profesional en los casos estipulados por Ley. Opción 1 Cuarenta y Ocho (48) meses de experiencia distribuida así: Treinta y seis (36) meses de experiencia laboral  relacionada con el desempeño en el área DERECHOS HUMANOS Y FUNDAMENTALES EN EL TRABAJO y doce (12) meses en docencia o instrucción, Opción 2 Cuarenta y dos (42) meses de experiencia distribuida así: Treinta (30) meses de experiencia laboral  relacionada con el desempeño en el área de DERECHOS HUMANOS Y FUNDAMENTALES EN EL TRABAJO  y doce (12) meses en docencia o instrucción, Opción 3 Treinta (30) meses de experiencia distribuida así: Dieciocho (18) meses de experiencia laboral relacionada con el desempeño en el área de DERECHOS HUMANOS Y FUNDAMENTALES EN EL TRABAJO y doce (12) meses en docencia o instrucción o instrucción, Veinticuatro (24) meses de experiencia distribuida así: Doce (12) meses de experiencia laboral relacionada con el desempeño en el área de DERECHOS HUMANOS Y FUNDAMENTALES EN EL TRABAJO y doce (12) meses en docencia o instrucción.</t>
  </si>
  <si>
    <t>Título de Técnico Profesional, o Tecnólogo, o  Profesional en los núcleos de conocimiento de Deportes, educación física y recreación y tarjeta profesional cuando lo exija la Ley  Técnico: Cuarenta y dos (42) meses de experiencia distribuida así: Treinta (30) meses de experiencia laboral  relacionada con el desempeño en el área y doce (12) meses en docencia o instrucción, Para Tecnólogo: 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</si>
  <si>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Título profesional en los núcleos de conocimiento de Biología, microbiología y afines, o Ingeniería química y afines, o Educación Tarjeta Profesional en los Casos Exigidos por la Ley Veinticuatro (24) meses de experiencia distribuida así: Doce (12) meses de experiencia laboral relacionada con el desempeño en el área y doce (12) meses en docencia o instrucción.</t>
  </si>
  <si>
    <t>Título profesional en los núcleos de conocimiento de Sociología, trabajo social y afines, o Lenguas modernas, literatura, lingüística y afines, o Comunicación social, periodismo y afines, o Educación, Tarjeta Profesional en los Casos Exigidos por la Ley Veinticuatro (24) meses de experiencia distribuida así: Doce (12) meses de experiencia laboral relacionada con el desempeño en el área y doce (12) meses en docencia o instrucción.</t>
  </si>
  <si>
    <t>"Título profesional en los núcleos de conocimiento de Contaduría pública, o Economía, o Ingeniería industrial y afines, o Administración. Tarjeta Profesional en los Casos Exigidos por la
Ley  Veinticuatro (24) meses de experiencia distribuida así: Doce (12) meses de experiencia laboral relacionada con el desempeño en el área y doce (12) meses en docencia o instrucción."</t>
  </si>
  <si>
    <t>Opción 1: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Opción 2: Título en el área a orientar de acuerdo con el diseño curricular, Certificación de mínimo 40 horas en programas relacionados con ambientes virtuales de aprendizaje para impartir formación virtual. O tener certificación vigente en la norma de competencia pedagógica 240201057 “Orientar formación a distancia de acuerdo con procedimientos técnicos y normativas Nivel Técnico: Treinta (30) meses de experiencia distribuida así: Dieciocho (18) meses de experiencia relacionada con el diseño curricular y doce (12) como instructor de formación virtual; o a nivel Profesional: Veinticuatro (24) meses de experiencia distribuida así: Doce (12) meses de experiencia relacionada con el diseño curricular y doce (12) meses como instructor de formación virtual. Experiencia en el campo de acción según los títulos acreditados.</t>
  </si>
  <si>
    <t>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Doce (12) meses de experiencia laboral relacionada con el desempeño en el área y doce (12) meses en docencia o instrucción.</t>
  </si>
  <si>
    <t>Formación académica: REQUISITOS ACADÉMICOS: ¿	PROFESIONAL ESPECIALIZADO EN SEGURIDAD Y SALUD EN EL TRABAJO CON FORMACIÓN EN GESTIÓN AMBIENTAL O EDUCACIÓN AMBIENTAL.¿	INGENIERO AMBIENTAL, ECÓLOGO   O PROFESIONES AFINES   CON FORMACIÓN EN SEGURIDAD Y SALUD EN EL TRABAJO.¿	PROFESIONAL CON ESPECIALIZACIÓN EN GESTIÓN AMBIENTAL Y SEGURIDAD Y SALUD EN EL TRABAJO.¿	TECNÓLOGO EN CONTROL AMBIENTAL CON FORMACIÓN DEMOSTRADA EN SEGURIDAD Y SALUD EN EL TRABAJO.¿	TECNÓLOGO EN  SALUD OCUPACIONAL O SEGURIDAD Y SALUD EN EL TRABAJO CON  FORMACIÓN EN  GESTIÓN AMBIENTAL. y Experiencia Laboral: EXPERIENCIA LABORAL:VEINTICUATRO (24) MESES DE EXPERIENCIA: DE LOA CUALES DIECIOCHO (18) MESES ESTARÁN RELACIONADOS CON EL EJERCICIO DE LA PROFESIÓN U OFICIO OBJETO DE LA FORMACIÓN PROFESIONAL Y SEIS   (6) MESES EN LABORES DE DOCENCIA</t>
  </si>
  <si>
    <t>"Opción 1: Título profesional universitario en cualquier núcleo básico de conocimiento. Nivel de lengua certificado* de mínimo B2 de acuerdo con el MCER en cada una de las 4 habilidades de dominio de lengua (Comprensión oral, Comprensión escrita, Producción oral, Producción escrita). Veinticuatro (24) meses de experiencia en la instrucción/docencia de la lengua extranjera a impartir. Opción 2: Título tecnólogo en cualquier núcleo básico de conocimiento. Nivel de lengua certificado* de mínimo B2 de acuerdo con el MCER en cada una de las 4 habilidades de dominio de lengua (Comprensión oral, Comprensión escrita, Producción oral, Producción escrita). Treinta (30) meses de experiencia en la instrucción/docencia de la lengua extranjera a impartir.Los instructores para programas de formación complementaria virtual, incluyendo bilingüismo, deberán acreditar capacitación relacionada con tutoría virtual, no inferior a 40 horas, además de cumplir los requisitos del perfil establecido en los diseños curriculares de cada programa como perfiles de instructor (en el caso de bilingüismo, el perfil está definido en el numeral 8 de la presente circular).
Los instructores que se contraten para orientar programas de formación titulada virtual o titulada a distancia, deberán acreditar capacitación relacionada con tutoría virtual, no inferior a 40 horas; tener experiencia certificada de mínimo seis (6) meses como tutor virtual, además de cumplir los requisitos del perfil establecido en los diseños curriculares de cada programa."</t>
  </si>
  <si>
    <t>"Requisitos académicos: requisitos académicos del instructor certificado comoinstructor certification training program (ictp) programa de entrenamiento para certificación de instructores. (nccer) además: alternativa 1técnico en el área ocupacional 83oficios y ocupaciones en transporte, operación de equipo, instalación y mantenimiento grupo 834ocupaciones de moldeo, forja, y montaje de estructuras metálicas subgrupo 8342soldadores. Alternativa 2 título de técnico profesional núcleos básicos de conocimiento deingeniería mecánica y afines; o ingeniería de minas, metalurgia y afines alternativa 3 título de tecnólogo en núcleos básicos de conocimiento deingeniería mecánica y afines; o ingeniería de minas, metalurgia y afines; o ingeniería industrial y afines alternativa 4título profesional universitario en núcleos básicos de conocimiento deingeniería mecánica y afines; o ingeniería de minas, metalurgia y afines. Experiencia laboral: experiencia laboral y/o especialización del instructor:alternativa 1cuarenta y dos (42) meses de experiencia relacionada distribuida asítreinta (30) meses de experiencia relacionada con el ejercicio de soldadura y doce (12) meses en docencia o instrucción certificada por entidad legalmente reconocidaalternativa 2treinta y seis (36) meses de experiencia relacionada distribuida asíveinticuatro (24) meses de experiencia relacionada con el ejercicio de soldadura y doce (12) meses en docencia o instrucción certificada por entidad legalmente reconocidaalternativa 3treinta (30) meses de experiencia relacionada distribuida asídieciocho (18) de experiencia relacionada con el ejercicio de soldadura y doce (12) meses en docenciaalternativa 4veinticuatro (24) meses de experiencia distribuidos asídoce (12) meses serán relacionados con el ejercicio de la soldadura y doce (12) meses serán en docencia"</t>
  </si>
  <si>
    <t xml:space="preserve">ALTERNATIVA 1.TÍTULO DE TÉCNICO PROFESIONAL EN EL NÚCLEO BÁSICO DE CONOCIMIENTO DE: INGENIERÍAAGROINDUSTRIAL, ALIMENTOS Y AFINES. VER ANEXOS: (N.B.C.), (TITULOS SENA).ALTERNATIVA 2.TÍTULO DE TECNÓLOGO EN EL NÚCLEO BÁSICO DE CONOCIMIENTO DE: INGENIERÍA AGROINDUSTRIAL,ALIMENTOS Y AFINES; INGENIERÍA QUÍMICA Y AFINES. VER ANEXOS: (N.B.C.), (TITULOS SENA).ALTERNATIVA 3.TÍTULO PROFESIONAL UNIVERSITARIO EN DISCIPLINA ACADÉMICA DEL NÚCLEO BÁSICO DE CONOCIMIENTOEN: INGENIERÍA AGROINDUSTRIAL, ALIMENTOS Y AFINES; INGENIERÍA QUÍMICA Y AFINES. VER ANEXOS:(N.B.C.), (TITULOS SENA). PRÁCTICA DE PRINCIPIOS, VALORES Y PROCEDERES ÉTICOS DE ACUERDO CON EL CÓDIGO DE ÉTICAINSTITUCIONALDISPOSICIÓN AL CAMBIO.HABILIDADES INVESTIGATIVAS.MANEJO DE GRUPOS.LIDERAZGOCOMUNICACIÓN EFICAZ Y ASERTIVADOMINIO LECTO-ESCRITURALDOMINIO ARGUMENTATIVO Y PROPOSITIVOTRABAJO EN EQUIPO.MANEJO DE LAS TICCONOCIMIENTO DE MANUAL DE IDENTIDAD CORPORATIVA SENACONOCIMIENTO DE LAS POLÍTICAS INSTITUCIONALES PARA EL APRENDIZCONOCIMIENTO DEL PROCESO GESTIÓN DE LA FORMACIÓN PROFESIONAL INTEGRAL ALTERNATIVA 1.TREINTA (36) MESES DE EXPERIENCIA RELACIONADA DISTRIBUIDA ASÍ: DIEZ Y OCHO (24) MESESRELACIONADOS CON EL EJERCICIO DE PROCESAMIENTO DE ALIMENTOS; Y DOCE (12) MESES EN DOCENCIA.ALTERNATIVA 2.TREINTA (30) MESES DE EXPERIENCIA RELACIONADA DISTRIBUIDA ASÍ: DIEZ Y OCHO (18) MESESRELACIONADOS CON EL EJERCICIO DE PROCESAMIENTO DE ALIMENTOS; Y DOCE (12) MESES EN DOCENCIA.ALTERNATIVA 3.VEINTICUATRO (24) MESES DE EXPERIENCIA RELACIONADA DISTRIBUIDOS ASÍ: DOCE (12) MESES ESTARÁNRELACIONADOS CON EL EJERCICIO DE PROCESAMIENTO DE ALIMENTOS; Y DOCE (12) MESES EN DOCENCIA. </t>
  </si>
  <si>
    <t>"Requisitos académicos: los requisitos académicos mínimos que debe cumplir el equipo de instructores técnicos deben ser: · ingenieros en cualquier área temática de la electricidad. · tecnólogos en cualquier área temática de la electricidad. · licenciados en cualquier área temática de la electricidad. Experiencia laboral: tener experiencia de veinticuatro (24) meses en el desempeño de su profesiónposeer experiencia mínima de doce (12) meses en docencia en el área específica de su profesión"}</t>
  </si>
  <si>
    <t>"Requisitos académicos: ¿profesionales en las áreas de ingeniero energético, eléctrico, electrónico, mecánico, licenciados en tecnologías ¿experiencia en instalación y mantenimiento de sistemas solares fotovoltaicos. ¿estudios enfocados al área de energías renovables. ¿formación pedagógica básica. ¿formular, ejecutar y evaluar proyectos. ¿trabajar en equipo ¿establecer procesos comunicativos asertivos. Manejar las tic asociadas al área objeto de la formación. Experiencia laboral: ¿dos años en procesos de instalación y mantenimiento de sistemas solares fotovoltaicos
seis meses en procesos de capacitación, formación profesional o su equivalente"</t>
  </si>
  <si>
    <t>Requisitos académicos: tecnólogo nbc ingenieria mecanica y afines: opcion1tecnología en diagnóstico y gestión automotriz, tecnologia en mecanica automotriz, tecnología en mantenimiento mecatrónico de automotores,te cnologia en autotronica, tecnologia en mecanica automotriz diesel profesional universitario nbc ingenieria mecanica y afines opocion 2ingenieria automotriz, ingenieria en mecatronica, ingenieria mecatronica, ingenieria mecanica nbc ingenieria electronica, telecomunicaciones y afines opcion 3ingenieria electronica notadebe presentar certificacion en "habilitacion electrica en mantenimiento de vehiculos electricos e hibridos" experiencia laboral: treinta y seis (36) meses de experiencia laboral certificada en el área de mantenimiento de mantenimiento eléctrico o electrónico de vehículosde los cuales veinticuatro (24) meses estarán relacionados con el ejercicio de la profesión objeto de la formación profesional y doce (12) orientando procesos de formación en mantenimiento eléctrico o electrónico de vehículos</t>
  </si>
  <si>
    <t>"Requisitos académicos: técnico en el área ocupacional 83oficios y ocupaciones en transporte, operación de equipo, instalación y mantenimiento grupo 834ocupaciones de moldeo, forja, y montaje de estructuras metálicas subgrupo 8342soldadores. (ver anexo c. N. O). Alternativa 1 título de técnico profesional núcleos básicos de conocimiento deingeniería mecánica y afines; ver anexos(n. B. C. ), (titulos sena) alternativa 2 título de tecnólogo en núcleos básicos de conocimiento deingeniería mecánica y afines; o ingeniería de minas, metalurgia y afines; o ingeniería industrial y afines; o administración ver anexos(n. B. C. ), (titulos sena). Alternativa 3título profesional universitario en núcleos básicos de conocimiento deingeniería mecánica y afines; o ingeniería de minas, metalurgia y afines; u otras ingenierías. (ver anexo n. B. C). Experiencia laboral: cuarenta y dos (42) meses de experiencia relacionada distribuida asítreinta (30) meses de experiencia relacionada con el ejercicio de soldadura y doce (12) meses en docencia o instrucción certificada por entidad legalmente reconocidaalternativa 1treinta y seis (36) meses de experiencia relacionada distribuida asíveinticuatro (24) meses de experiencia relacionada con el ejercicio de soldadura y doce (12) meses en docencia o instrucción certificada por entidad legalmente reconocidaalternativa 2treinta (30) meses de experiencia relacionada distribuida asídieciocho (18) meses de experiencia relacionada con el ejercicio de soldadura y doce (12) meses en docenciaalternativa 3veinticuatro (24) meses de experiencia distribuidos así doce (12) meses serán relacionados con el ejercicio de la soldadura y doce (12) meses serán en docencia relacionada"</t>
  </si>
  <si>
    <t>Formación académica: ALTERNATIVA 1: TÍTULO DE TÉCNICO PROFESIONAL EN EL NÚCLEO BÁSICO DE CONOCIMIENTO: O INGENIERÍA ELÉCTRICA Y AFINES; O INGENIERÍA MECÁNICA Y AFINESALTERNATIVA 2: TÍTULO DE TECNÓLOGO EN EL NÚCLEO BÁSICO DE CONOCIMIENTO: INGENIERÍA INDUSTRIAL Y AFINES; O INGENIERÍA ELÉCTRICA Y AFINES; O INGENIERÍA MECÁNICA Y AFINES; U OTRAS INGENIERÍAS. ALTERNATIVA 3: TÍTULO PROFESIONAL UNIVERSITARIO EL NÚCLEO BÁSICO DE CONOCIMIENTO: INGENIERÍA INDUSTRIAL Y AFINES; O INGENIERÍA ELÉCTRICA Y AFINES; O INGENIERÍA MECÁNICA Y AFINES; U OTRAS INGENIERÍAS. y Experiencia Laboral: ALTERNATIVA 1:TREINTA Y SEIS (36) MESES DE EXPERIENCIA RELACIONADADISTRIBUIDA ASÍ: VEINTICUATRO (24) MESES DE EXPERIENCIA RELACIONADA CON EL EJERCICIO DE REFRIGERACIÓN, VENTILACIÓN Y CLIMATIZACIÓN Y DOCE (12) MESES EN DOCENCIA O INSTRUCCIÓN CERTIFICADA POR ENTIDAD LEGALMENTE RECONOCIDA. ALTERNATIVA 2: TREINTA (30) MESES DE EXPERIENCIA RELACIONADA DISTRIBUIDA ASÍ:DIECIOCHO (18) MESES DE EXPERIENCIA RELACIONADA CON EL EJERCICIO DE REFRIGERACIÓN, VENTILACIÓN Y CLIMATIZACIÓN Y DOCE (12) MESES EN DOCENCIA.ALTERNATIVA 3:   VEINTICUATRO (24) MESES DE EXPERIENCIA RELACIONADA DISTRIBUIDA ASÍ: DOCE (12) MESES DE EXPERIENCIA RELACIONADA CON EL EJERCICIO DE REFRIGERACIÓN, VENTILACIÓN Y CLIMATIZACIÓN Y DOCE (12) MESES EN DOCENCIA</t>
  </si>
  <si>
    <t>"Requisitos academicos: ¿El Programa Requiere De Un Equipo De Instructores Técnicos, Conformado PorIngenieros Ambientales, Ingenieros Forestales, Ingenieros Agrícolas, Y/O Técnicos Profesionales O Tecnólogos De Áreas Afines. Experiencia Laboral ¿Mínimo 24 Meses De Vinculación Laboral Con El Área De Su Profesión Especialista En Gestión Ambiental O Experto En Diagnóstico Ambiental De Los Recursos Naturales Renovables, Evaluación De Impacto Ambiental, Elaboración De Planes De Manejo Ambiental, Zonificación Ambiental De Ecosistemas Renovables, Manejo Y Conservación De Los Recursos Naturales Renovables"</t>
  </si>
  <si>
    <t>"Requisitos academicos: ¿El Programa Requiere De Un Equipo De Instructores Técnicos, Conformado Por
Ingenieros De Diferentes Áreas De Las Ciencias. Y/OAdministrador De Empresas. Experiencia Laboral ¿Mínimo 24 Meses De Vinculación Laboral Con El Área De Su Profesión 
Especialista En Sistemas De Gestión De La Calidad"</t>
  </si>
  <si>
    <t>"Requisitos académicos: ¿técnico o tecnologo en guianza turística con tarjeta profesional, y profesional en ciencias sociales y profesional o tecnologo en administrador turístico. Experiencia laboral: ¿opción 1demostrar experiencia laboral de tres años en funciones relacionadas con el turismo 
opción 2demostrar experiencia laboral de dos años en funciones relacionadas con el turismo"</t>
  </si>
  <si>
    <t>"Requisitos académicos: tecnólogo en actividad física o tecnólogo en entrenamiento deportivo o áreas afines. Licenciado en educación física o profesional en ciencias del deporte o profesional en deporte y actividad física. Experiencia laboral: experiencia laboral:nivel tecnólogo mínimo 24 meses de experiencia laboral en el área objeto del desempeñonivel profesionalmínimo 12 meses de experiencia laboral en el área objeto del desempeñoexperiencia docente:mínimo 6 meses de experiencia docente en el área objeto de la formación"</t>
  </si>
  <si>
    <t>"Requisitos academicos: ALTERNATIVA 1:TÍTULO PROFESIONAL UNIVERSITARIO EL NÚCLEO BÁSICO DE CONOCIMIENTO DE INGENIERÍA MECÁNICA Y AFINES; O DISEÑO; O INGENIERÍA INDUSTRIAL Y AFINES, ARQUITECTURA.ALTERNATIVA 2:TÍTULO DE TECNÓLOGO EN EL NÚCLEO BÁSICO DE CONOCIMIENTO DE: INGENIERÍA MECÁNICA Y AFINES; O DISEÑO; O INGENIERÍA INDUSTRIAL Y AFINES, ARQUITECTURA.ALTERNATIVA 3:TÍTULO DE TÉCNICO PROFESIONAL EN EL NÚCLEO BÁSICO DE CONOCIMIENTO DE: INGENIERÍA MECÁNICA Y AFINES; O DISEÑO; O INGENIERÍA INDUSTRIAL Y AFINES, ARQUITECTURA. Experiencia Laboral;ALTERNATIVA 1: VEINTICUATRO (24) MESES DE EXPERIENCIA RELACIONADA DISTRIBUIDA ASÍ: DOCE (12) MESES DE EXPERIENCIA RELACIONADA CON EL EJERCICIO DE DISEÑO DE PRODUCTOS Y DOCE (12) MESES EN DOCENCIA. ALTERNATIVA 2:TREINTA (30) MESES DE EXPERIENCIA RELACIONADA DISTRIBUIDA ASÍ: DIECIOCHO (18) MESES DE EXPERIENCIA RELACIONADA CON EL EJERCICIO DE DISEÑO DE PRODUCTOS Y DOCE (12) MESES EN DOCENCIA. ALTERNATIVA 3:TREINTA Y SEIS (36) MESES DE EXPERIENCIA RELACIONADA DISTRIBUIDA ASÍ: VEINTICUATRO (24) MESES DE EXPERIENCIA RELACIONADA CON EL EJERCICIO DE DISEÑO DE PRODUCTOS  Y DOCE (12) MESES EN DOCENCIA O INSTRUCCIÓN CERTIFICADA POR ENTIDAD LEGALMENTE RECONOCIDA."</t>
  </si>
  <si>
    <t>ADRIAN ROLANDO RIASCOS VALLEJOS</t>
  </si>
  <si>
    <t>Subdirector del Centro Agrogorestal y Acuicola Arapaima</t>
  </si>
  <si>
    <t>Reviso</t>
  </si>
  <si>
    <t>Freyder Alejandro Narvaez</t>
  </si>
  <si>
    <t>PRIMEROS  AUXILIOS</t>
  </si>
  <si>
    <t>"Requisitos académicos: profesional en medicina o enfermería o tecnólogo (a) en atención prehospitalaria experiencia laboral: mínimo 24 meses de experiencia en áreas asistenciales mínimo 12 meses de experiencia en formación y/o educacion"</t>
  </si>
  <si>
    <t>INFORMACION Y SERVICIO AL CLIENTE</t>
  </si>
  <si>
    <t>Requisitos académicos: profesional en administración comercial y de sistemas, y áreas relacionadas con la administración, mercadeo y ventas, formación pedagógica básica. Experiencia laboral: doce (12) meses de experiencia laboral en áreas administrativas o comerciales veinticuatro (24) de experiencia docencia</t>
  </si>
  <si>
    <t>PRODUCCION AGROPECUARIA ECOLOGICA PARA LA SOBERANIA ALIMENTARIA</t>
  </si>
  <si>
    <t>"Requisitos academicos: ALTERATIVA 1.  TÍTULO DE PROFESIONAL UNIVERSITARIO EN NÚCLEOS BÁSICOS DE CONOCIMIENTO DE: AGRONOMÍA; O INGENIERÍA AGRONÓMICA, PECUARIA Y AFINES; O MEDICINA VETERINARIA; O ZOOTECNIA; O INGENIERÍA AGRÍCOLA, FORESTAL Y AFINES; O EDUCACIÓN. (VER ANEXO N.B.C). ALTERATIVA 2.  TÍTULO DE TECNÓLOGO EN NÚCLEOS BÁSICOS DE CONOCIMIENTO DE: AGRONOMÍA; O INGENIERÍAS AGRONÓMICAS, PECUARIAS Y AFINES; O MEDICINA VETERINARIA; O ZOOTECNIA. (VER ANEXO N.B.C). Experiencia Laboral;ALTERATIVA 1.  VEINTICUATRO (24) MESES DE EXPERIENCIA RELACIONADA DISTRIBUIDOS ASÍ: DOCE (12) MESES ESTARÁN RELACIONADOS CON EL EJERCICIO DE PRODUCCIÓN DE ESPECIES MENORES Y DOCE (12) MESES EN LABORES DE DOCENCIA.ALTERATIVA 2.  TREINTA (30) MESES DE EXPERIENCIA RELACIONADA DISTRIBUIDA ASÍ: DIEZ Y OCHO (18) MESES RELACIONADOS CON EL EJERCICIO EN LA PRODUCCIÓN DE ESPECIES MENORES Y DIECIOCHO (12) MESES EN DOCENCIA."</t>
  </si>
  <si>
    <t>Monica Perdomo</t>
  </si>
  <si>
    <t xml:space="preserve">JULIAN DAVID VALENCIA SANTANDER
ANYELA XIMENA ROJAS </t>
  </si>
  <si>
    <t>ACCIONES REGULARES VIRTUALES Y BILINGUISMO</t>
  </si>
  <si>
    <t>JUAN CARLOS OSORIO</t>
  </si>
  <si>
    <t>Modalidad virtual: Título de profesional o tecnólogo en cualquier núcleo de conocimiento con nivel de lengua certificado de mínimo C1 de acuerdo con MCERL, en el resultado global. El SENA acepta para la contratación de instructores de lenguas los exámenes internacionales enlistados en la Resolución 18035 de 2021 del Ministerio de Educación Nacional o aquella que la modifique o la sustituya, con una vigencia máxima de tres (3) años. No se aceptan aquellos exámenes catalogados en esta Resolución como “Clasificación (Placement)", “Niños de 7 a 12 años (Young Learners)" y “Jóvenes (Teenagers). Sin experiencia relacionada.</t>
  </si>
  <si>
    <t>ZAYDITH QUINTERO MARTÍNEZ</t>
  </si>
  <si>
    <t>CAMPESENA</t>
  </si>
  <si>
    <t>ECONOMIA POPULAR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</si>
</sst>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 #,##0_-;_-* &quot;-&quot;_-;_-@_-"/>
    <numFmt numFmtId="43" formatCode="_-* #,##0.00_-;\-* #,##0.00_-;_-* &quot;-&quot;??_-;_-@_-"/>
    <numFmt numFmtId="164" formatCode="_(* #,##0.00_);_(* \(#,##0.00\);_(* &quot;-&quot;??_);_(@_)"/>
    <numFmt numFmtId="165" formatCode="_(* #,##0_);_(* \(#,##0\);_(* &quot;-&quot;??_);_(@_)"/>
  </numFmts>
  <fonts count="28" x14ac:knownFonts="1">
    <font>
      <sz val="11"/>
      <color theme="1"/>
      <name val="Calibri"/>
      <family val="2"/>
      <scheme val="minor"/>
    </font>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11"/>
      <color theme="1"/>
      <name val="Arial"/>
      <family val="2"/>
    </font>
    <font>
      <b/>
      <sz val="8"/>
      <color theme="1"/>
      <name val="Arial"/>
      <family val="2"/>
    </font>
    <font>
      <sz val="9"/>
      <name val="Arial"/>
      <family val="2"/>
    </font>
    <font>
      <sz val="9"/>
      <color theme="1"/>
      <name val="Arial"/>
      <family val="2"/>
    </font>
    <font>
      <sz val="11"/>
      <name val="Arial"/>
      <family val="2"/>
    </font>
    <font>
      <sz val="8"/>
      <color theme="1"/>
      <name val="Arial"/>
      <family val="2"/>
    </font>
    <font>
      <b/>
      <sz val="11"/>
      <color theme="1"/>
      <name val="Arial"/>
      <family val="2"/>
    </font>
    <font>
      <sz val="10"/>
      <color theme="1"/>
      <name val="Arial"/>
      <family val="2"/>
    </font>
    <font>
      <sz val="12"/>
      <color theme="1"/>
      <name val="Calibri"/>
      <family val="2"/>
      <scheme val="minor"/>
    </font>
    <font>
      <sz val="12"/>
      <color theme="1"/>
      <name val="Arial"/>
      <family val="2"/>
    </font>
    <font>
      <b/>
      <sz val="14"/>
      <color rgb="FFFF0000"/>
      <name val="Arial"/>
      <family val="2"/>
    </font>
    <font>
      <b/>
      <sz val="14"/>
      <name val="Arial"/>
      <family val="2"/>
    </font>
    <font>
      <b/>
      <sz val="14"/>
      <color theme="0"/>
      <name val="Arial"/>
      <family val="2"/>
    </font>
    <font>
      <b/>
      <sz val="12"/>
      <color theme="0"/>
      <name val="Arial"/>
      <family val="2"/>
    </font>
    <font>
      <sz val="12"/>
      <color theme="0"/>
      <name val="Arial"/>
      <family val="2"/>
    </font>
    <font>
      <sz val="11"/>
      <color rgb="FFFF0000"/>
      <name val="Arial"/>
      <family val="2"/>
    </font>
    <font>
      <b/>
      <sz val="12"/>
      <name val="Arial"/>
      <family val="2"/>
    </font>
    <font>
      <sz val="12"/>
      <name val="Arial"/>
      <family val="2"/>
    </font>
    <font>
      <sz val="9"/>
      <color rgb="FF000000"/>
      <name val="Arial"/>
      <family val="2"/>
    </font>
    <font>
      <sz val="10"/>
      <name val="Calibri"/>
      <family val="2"/>
      <scheme val="minor"/>
    </font>
    <font>
      <sz val="10"/>
      <color rgb="FF000000"/>
      <name val="Calibri Light"/>
      <family val="2"/>
      <scheme val="major"/>
    </font>
    <font>
      <sz val="11"/>
      <color rgb="FF444444"/>
      <name val="Calibri"/>
      <family val="2"/>
      <scheme val="minor"/>
    </font>
  </fonts>
  <fills count="5">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rgb="FFFFFF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7">
    <xf numFmtId="0" fontId="0" fillId="0" borderId="0"/>
    <xf numFmtId="43" fontId="1" fillId="0" borderId="0" applyFont="0" applyFill="0" applyBorder="0" applyAlignment="0" applyProtection="0"/>
    <xf numFmtId="41" fontId="1"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0" fontId="14" fillId="0" borderId="0"/>
  </cellStyleXfs>
  <cellXfs count="137">
    <xf numFmtId="0" fontId="0" fillId="0" borderId="0" xfId="0"/>
    <xf numFmtId="0" fontId="15" fillId="0" borderId="0" xfId="6" applyFont="1"/>
    <xf numFmtId="0" fontId="15" fillId="2" borderId="0" xfId="6" applyFont="1" applyFill="1"/>
    <xf numFmtId="0" fontId="13" fillId="0" borderId="1" xfId="6" applyFont="1" applyBorder="1" applyAlignment="1">
      <alignment horizontal="center" vertical="center"/>
    </xf>
    <xf numFmtId="0" fontId="13" fillId="0" borderId="0" xfId="6" applyFont="1"/>
    <xf numFmtId="0" fontId="13" fillId="2" borderId="0" xfId="6" applyFont="1" applyFill="1"/>
    <xf numFmtId="0" fontId="19" fillId="3" borderId="1" xfId="6" applyFont="1" applyFill="1" applyBorder="1" applyAlignment="1">
      <alignment horizontal="center" vertical="center"/>
    </xf>
    <xf numFmtId="0" fontId="20" fillId="0" borderId="0" xfId="6" applyFont="1" applyAlignment="1">
      <alignment horizontal="center" vertical="center"/>
    </xf>
    <xf numFmtId="0" fontId="6" fillId="0" borderId="1" xfId="6" applyFont="1" applyBorder="1" applyAlignment="1">
      <alignment horizontal="left" vertical="center" wrapText="1"/>
    </xf>
    <xf numFmtId="0" fontId="15" fillId="0" borderId="1" xfId="6" applyFont="1" applyBorder="1" applyAlignment="1">
      <alignment horizontal="left" vertical="center" wrapText="1"/>
    </xf>
    <xf numFmtId="0" fontId="21" fillId="0" borderId="0" xfId="6" applyFont="1" applyAlignment="1">
      <alignment vertical="center"/>
    </xf>
    <xf numFmtId="0" fontId="21" fillId="0" borderId="0" xfId="6" applyFont="1"/>
    <xf numFmtId="0" fontId="23" fillId="0" borderId="0" xfId="6" applyFont="1"/>
    <xf numFmtId="0" fontId="2" fillId="0" borderId="1" xfId="6" applyFont="1" applyBorder="1" applyAlignment="1">
      <alignment horizontal="center" vertical="center" wrapText="1"/>
    </xf>
    <xf numFmtId="0" fontId="13" fillId="2" borderId="1" xfId="0" applyFont="1" applyFill="1" applyBorder="1" applyAlignment="1">
      <alignment horizontal="center" vertical="center"/>
    </xf>
    <xf numFmtId="0" fontId="6" fillId="2" borderId="0" xfId="0" applyFont="1" applyFill="1"/>
    <xf numFmtId="0" fontId="2" fillId="2" borderId="1" xfId="0" applyFont="1" applyFill="1" applyBorder="1" applyAlignment="1">
      <alignment horizontal="center" vertical="center" wrapText="1"/>
    </xf>
    <xf numFmtId="0" fontId="3" fillId="2" borderId="1" xfId="3" applyFont="1" applyFill="1" applyBorder="1" applyAlignment="1">
      <alignment horizontal="left"/>
    </xf>
    <xf numFmtId="0" fontId="3" fillId="2" borderId="0" xfId="3" applyFont="1" applyFill="1" applyAlignment="1">
      <alignment horizontal="left"/>
    </xf>
    <xf numFmtId="3" fontId="4" fillId="2" borderId="1" xfId="3" applyNumberFormat="1" applyFont="1" applyFill="1" applyBorder="1" applyAlignment="1">
      <alignment horizontal="left" vertical="center"/>
    </xf>
    <xf numFmtId="0" fontId="4" fillId="2" borderId="1" xfId="3" applyFont="1" applyFill="1" applyBorder="1" applyAlignment="1">
      <alignment horizontal="center" vertical="center"/>
    </xf>
    <xf numFmtId="165" fontId="3" fillId="2" borderId="1" xfId="4" applyNumberFormat="1" applyFont="1" applyFill="1" applyBorder="1" applyAlignment="1">
      <alignment horizontal="center" vertical="center" wrapText="1"/>
    </xf>
    <xf numFmtId="165" fontId="3" fillId="2" borderId="4" xfId="4" applyNumberFormat="1" applyFont="1" applyFill="1" applyBorder="1" applyAlignment="1">
      <alignment horizontal="center" vertical="center" wrapText="1"/>
    </xf>
    <xf numFmtId="165" fontId="3" fillId="2" borderId="0" xfId="4" applyNumberFormat="1" applyFont="1" applyFill="1" applyBorder="1" applyAlignment="1">
      <alignment horizontal="center" vertical="center" wrapText="1"/>
    </xf>
    <xf numFmtId="0" fontId="4" fillId="2" borderId="1" xfId="3" applyFont="1" applyFill="1" applyBorder="1" applyAlignment="1">
      <alignment horizontal="left" vertical="center" wrapText="1"/>
    </xf>
    <xf numFmtId="3" fontId="4" fillId="2" borderId="1" xfId="3" applyNumberFormat="1" applyFont="1" applyFill="1" applyBorder="1" applyAlignment="1">
      <alignment horizontal="left" vertical="center" wrapText="1"/>
    </xf>
    <xf numFmtId="3" fontId="3" fillId="2" borderId="1" xfId="3" applyNumberFormat="1" applyFont="1" applyFill="1" applyBorder="1" applyAlignment="1">
      <alignment horizontal="center" vertical="center" wrapText="1"/>
    </xf>
    <xf numFmtId="165" fontId="3" fillId="2" borderId="5" xfId="4" applyNumberFormat="1" applyFont="1" applyFill="1" applyBorder="1" applyAlignment="1">
      <alignment horizontal="center" vertical="center" wrapText="1"/>
    </xf>
    <xf numFmtId="165" fontId="3" fillId="2" borderId="1" xfId="4" applyNumberFormat="1" applyFont="1" applyFill="1" applyBorder="1" applyAlignment="1">
      <alignment horizontal="left" vertical="center" wrapText="1"/>
    </xf>
    <xf numFmtId="9" fontId="3" fillId="2" borderId="1" xfId="3" applyNumberFormat="1" applyFont="1" applyFill="1" applyBorder="1" applyAlignment="1">
      <alignment horizontal="center" vertical="center" wrapText="1"/>
    </xf>
    <xf numFmtId="0" fontId="6" fillId="2" borderId="1" xfId="0" applyFont="1" applyFill="1" applyBorder="1"/>
    <xf numFmtId="3" fontId="3" fillId="2" borderId="5" xfId="3" applyNumberFormat="1" applyFont="1" applyFill="1" applyBorder="1" applyAlignment="1">
      <alignment horizontal="center" vertical="center" wrapText="1"/>
    </xf>
    <xf numFmtId="0" fontId="4" fillId="2" borderId="1" xfId="3"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3" fontId="4" fillId="2" borderId="1" xfId="3" applyNumberFormat="1" applyFont="1" applyFill="1" applyBorder="1" applyAlignment="1">
      <alignment horizontal="center" vertical="center" wrapText="1"/>
    </xf>
    <xf numFmtId="0" fontId="6" fillId="2" borderId="4" xfId="0" applyFont="1" applyFill="1" applyBorder="1"/>
    <xf numFmtId="0" fontId="8" fillId="2" borderId="1" xfId="0" applyFont="1" applyFill="1" applyBorder="1"/>
    <xf numFmtId="0" fontId="9" fillId="2" borderId="12" xfId="0" applyFont="1" applyFill="1" applyBorder="1" applyAlignment="1">
      <alignment horizontal="left" vertical="center"/>
    </xf>
    <xf numFmtId="0" fontId="9" fillId="2" borderId="1" xfId="0" applyFont="1" applyFill="1" applyBorder="1" applyAlignment="1">
      <alignment horizontal="center" vertical="center"/>
    </xf>
    <xf numFmtId="0" fontId="8" fillId="2" borderId="1" xfId="0" applyFont="1" applyFill="1" applyBorder="1" applyAlignment="1">
      <alignment horizontal="center"/>
    </xf>
    <xf numFmtId="14" fontId="8" fillId="2" borderId="1" xfId="0" applyNumberFormat="1" applyFont="1" applyFill="1" applyBorder="1"/>
    <xf numFmtId="41" fontId="8" fillId="2" borderId="1" xfId="2" applyFont="1" applyFill="1" applyBorder="1" applyAlignment="1">
      <alignment horizontal="center" vertical="center"/>
    </xf>
    <xf numFmtId="0" fontId="9" fillId="2" borderId="1" xfId="0" applyFont="1" applyFill="1" applyBorder="1" applyAlignment="1">
      <alignment vertical="center" wrapText="1"/>
    </xf>
    <xf numFmtId="0" fontId="9" fillId="2" borderId="13" xfId="0" applyFont="1" applyFill="1" applyBorder="1" applyAlignment="1">
      <alignment horizontal="left" vertical="center"/>
    </xf>
    <xf numFmtId="3" fontId="8" fillId="2" borderId="1" xfId="3" applyNumberFormat="1" applyFont="1" applyFill="1" applyBorder="1" applyAlignment="1">
      <alignment horizontal="center" wrapText="1"/>
    </xf>
    <xf numFmtId="0" fontId="9" fillId="2" borderId="14" xfId="0" applyFont="1" applyFill="1" applyBorder="1" applyAlignment="1">
      <alignment horizontal="left" vertical="center"/>
    </xf>
    <xf numFmtId="0" fontId="8" fillId="2" borderId="1" xfId="0" applyFont="1" applyFill="1" applyBorder="1" applyAlignment="1">
      <alignment vertical="center"/>
    </xf>
    <xf numFmtId="0" fontId="24" fillId="2" borderId="13" xfId="0" applyFont="1" applyFill="1" applyBorder="1" applyAlignment="1">
      <alignment horizontal="left" vertical="center"/>
    </xf>
    <xf numFmtId="0" fontId="9" fillId="2" borderId="0" xfId="0" applyFont="1" applyFill="1" applyAlignment="1">
      <alignment vertical="center"/>
    </xf>
    <xf numFmtId="0" fontId="24" fillId="2" borderId="13" xfId="0" applyFont="1" applyFill="1" applyBorder="1" applyAlignment="1">
      <alignment vertical="center"/>
    </xf>
    <xf numFmtId="0" fontId="24" fillId="2" borderId="15" xfId="0" applyFont="1" applyFill="1" applyBorder="1" applyAlignment="1">
      <alignment horizontal="left" vertical="center"/>
    </xf>
    <xf numFmtId="0" fontId="24" fillId="2" borderId="15" xfId="0" applyFont="1" applyFill="1" applyBorder="1" applyAlignment="1">
      <alignment vertical="center"/>
    </xf>
    <xf numFmtId="0" fontId="9" fillId="2" borderId="13" xfId="0" applyFont="1" applyFill="1" applyBorder="1" applyAlignment="1">
      <alignment vertical="center"/>
    </xf>
    <xf numFmtId="0" fontId="9" fillId="2" borderId="0" xfId="0" applyFont="1" applyFill="1"/>
    <xf numFmtId="3" fontId="8" fillId="2" borderId="1" xfId="3" applyNumberFormat="1" applyFont="1" applyFill="1" applyBorder="1" applyAlignment="1">
      <alignment horizontal="center" vertical="center"/>
    </xf>
    <xf numFmtId="0" fontId="25" fillId="2" borderId="3" xfId="0" applyFont="1" applyFill="1" applyBorder="1" applyAlignment="1">
      <alignment vertical="center" wrapText="1"/>
    </xf>
    <xf numFmtId="3" fontId="8" fillId="2" borderId="1" xfId="3" applyNumberFormat="1" applyFont="1" applyFill="1" applyBorder="1" applyAlignment="1">
      <alignment horizontal="center" vertical="center" wrapText="1"/>
    </xf>
    <xf numFmtId="0" fontId="26" fillId="2" borderId="16" xfId="0" applyFont="1" applyFill="1" applyBorder="1" applyAlignment="1">
      <alignment vertical="center"/>
    </xf>
    <xf numFmtId="0" fontId="8" fillId="2" borderId="1" xfId="0" applyFont="1" applyFill="1" applyBorder="1" applyAlignment="1">
      <alignment horizontal="left" wrapText="1"/>
    </xf>
    <xf numFmtId="0" fontId="9" fillId="2" borderId="2" xfId="0" applyFont="1" applyFill="1" applyBorder="1" applyAlignment="1">
      <alignment vertical="center" wrapText="1"/>
    </xf>
    <xf numFmtId="0" fontId="8" fillId="2" borderId="1" xfId="0" applyFont="1" applyFill="1" applyBorder="1" applyAlignment="1">
      <alignment wrapText="1"/>
    </xf>
    <xf numFmtId="14" fontId="9" fillId="2" borderId="1" xfId="0" applyNumberFormat="1" applyFont="1" applyFill="1" applyBorder="1"/>
    <xf numFmtId="41" fontId="8" fillId="2" borderId="1" xfId="2" applyFont="1" applyFill="1" applyBorder="1"/>
    <xf numFmtId="0" fontId="9" fillId="2" borderId="2" xfId="0" applyFont="1" applyFill="1" applyBorder="1" applyAlignment="1">
      <alignment vertical="center"/>
    </xf>
    <xf numFmtId="0" fontId="4" fillId="2" borderId="1" xfId="0" applyFont="1" applyFill="1" applyBorder="1" applyAlignment="1">
      <alignment wrapText="1"/>
    </xf>
    <xf numFmtId="0" fontId="4" fillId="2" borderId="1" xfId="0" applyFont="1" applyFill="1" applyBorder="1" applyAlignment="1">
      <alignment horizontal="center"/>
    </xf>
    <xf numFmtId="0" fontId="10" fillId="2" borderId="1" xfId="0" applyFont="1" applyFill="1" applyBorder="1" applyAlignment="1">
      <alignment horizontal="center"/>
    </xf>
    <xf numFmtId="14" fontId="4" fillId="2" borderId="1" xfId="3" applyNumberFormat="1" applyFont="1" applyFill="1" applyBorder="1" applyAlignment="1">
      <alignment horizontal="center" vertical="center" wrapText="1"/>
    </xf>
    <xf numFmtId="43" fontId="6" fillId="2" borderId="1" xfId="1" applyFont="1" applyFill="1" applyBorder="1"/>
    <xf numFmtId="3" fontId="9" fillId="2" borderId="1" xfId="0" applyNumberFormat="1" applyFont="1" applyFill="1" applyBorder="1"/>
    <xf numFmtId="0" fontId="9" fillId="2" borderId="10" xfId="0" applyFont="1" applyFill="1" applyBorder="1" applyAlignment="1">
      <alignment vertical="center"/>
    </xf>
    <xf numFmtId="0" fontId="9" fillId="2" borderId="0" xfId="0" applyFont="1" applyFill="1" applyAlignment="1">
      <alignment horizontal="center"/>
    </xf>
    <xf numFmtId="0" fontId="4" fillId="2" borderId="0" xfId="0" applyFont="1" applyFill="1" applyAlignment="1">
      <alignment wrapText="1"/>
    </xf>
    <xf numFmtId="0" fontId="11" fillId="2" borderId="0" xfId="0" applyFont="1" applyFill="1" applyAlignment="1">
      <alignment horizontal="center"/>
    </xf>
    <xf numFmtId="0" fontId="6" fillId="2" borderId="0" xfId="0" applyFont="1" applyFill="1" applyAlignment="1">
      <alignment horizontal="center"/>
    </xf>
    <xf numFmtId="3" fontId="4" fillId="2" borderId="0" xfId="3" applyNumberFormat="1" applyFont="1" applyFill="1" applyAlignment="1">
      <alignment horizontal="center" vertical="center" wrapText="1"/>
    </xf>
    <xf numFmtId="14" fontId="4" fillId="2" borderId="0" xfId="3" applyNumberFormat="1" applyFont="1" applyFill="1" applyAlignment="1">
      <alignment horizontal="center" vertical="center" wrapText="1"/>
    </xf>
    <xf numFmtId="3" fontId="3" fillId="2" borderId="0" xfId="3" applyNumberFormat="1" applyFont="1" applyFill="1" applyAlignment="1">
      <alignment horizontal="center" vertical="center" wrapText="1"/>
    </xf>
    <xf numFmtId="43" fontId="6" fillId="2" borderId="0" xfId="1" applyFont="1" applyFill="1" applyBorder="1"/>
    <xf numFmtId="3" fontId="6" fillId="2" borderId="0" xfId="0" applyNumberFormat="1" applyFont="1" applyFill="1"/>
    <xf numFmtId="41" fontId="6" fillId="2" borderId="0" xfId="2" applyFont="1" applyFill="1" applyBorder="1"/>
    <xf numFmtId="0" fontId="11" fillId="2" borderId="0" xfId="0" applyFont="1" applyFill="1"/>
    <xf numFmtId="43" fontId="6" fillId="2" borderId="0" xfId="1" applyFont="1" applyFill="1"/>
    <xf numFmtId="43" fontId="6" fillId="2" borderId="0" xfId="0" applyNumberFormat="1" applyFont="1" applyFill="1"/>
    <xf numFmtId="41" fontId="6" fillId="2" borderId="0" xfId="2" applyFont="1" applyFill="1"/>
    <xf numFmtId="0" fontId="25" fillId="4" borderId="17" xfId="0" applyFont="1" applyFill="1" applyBorder="1" applyAlignment="1">
      <alignment vertical="center" wrapText="1"/>
    </xf>
    <xf numFmtId="0" fontId="8" fillId="4" borderId="1" xfId="0" applyFont="1" applyFill="1" applyBorder="1"/>
    <xf numFmtId="0" fontId="24" fillId="4" borderId="13" xfId="0" applyFont="1" applyFill="1" applyBorder="1" applyAlignment="1">
      <alignment horizontal="left" vertical="center"/>
    </xf>
    <xf numFmtId="0" fontId="9" fillId="4" borderId="1" xfId="0" applyFont="1" applyFill="1" applyBorder="1" applyAlignment="1">
      <alignment horizontal="center" vertical="center"/>
    </xf>
    <xf numFmtId="0" fontId="8" fillId="4" borderId="1" xfId="0" applyFont="1" applyFill="1" applyBorder="1" applyAlignment="1">
      <alignment horizontal="center"/>
    </xf>
    <xf numFmtId="14" fontId="8" fillId="4" borderId="1" xfId="0" applyNumberFormat="1" applyFont="1" applyFill="1" applyBorder="1"/>
    <xf numFmtId="41" fontId="8" fillId="4" borderId="1" xfId="2" applyFont="1" applyFill="1" applyBorder="1" applyAlignment="1">
      <alignment horizontal="center" vertical="center"/>
    </xf>
    <xf numFmtId="3" fontId="3" fillId="4" borderId="3" xfId="3" applyNumberFormat="1" applyFont="1" applyFill="1" applyBorder="1" applyAlignment="1">
      <alignment horizontal="center" vertical="center" wrapText="1"/>
    </xf>
    <xf numFmtId="3" fontId="3" fillId="4" borderId="5" xfId="3" applyNumberFormat="1" applyFont="1" applyFill="1" applyBorder="1" applyAlignment="1">
      <alignment horizontal="center" vertical="center" wrapText="1"/>
    </xf>
    <xf numFmtId="0" fontId="9" fillId="4" borderId="1" xfId="0" applyFont="1" applyFill="1" applyBorder="1" applyAlignment="1">
      <alignment vertical="center" wrapText="1"/>
    </xf>
    <xf numFmtId="0" fontId="6" fillId="4" borderId="0" xfId="0" applyFont="1" applyFill="1"/>
    <xf numFmtId="0" fontId="27" fillId="4" borderId="0" xfId="0" applyFont="1" applyFill="1"/>
    <xf numFmtId="0" fontId="3" fillId="2" borderId="1" xfId="3" applyFont="1" applyFill="1" applyBorder="1" applyAlignment="1">
      <alignment horizontal="center" vertical="center"/>
    </xf>
    <xf numFmtId="0" fontId="6" fillId="2" borderId="1" xfId="0" applyFont="1" applyFill="1" applyBorder="1" applyAlignment="1">
      <alignment horizontal="center"/>
    </xf>
    <xf numFmtId="0" fontId="12" fillId="2" borderId="1" xfId="0" applyFont="1" applyFill="1" applyBorder="1" applyAlignment="1">
      <alignment horizontal="center" vertical="center"/>
    </xf>
    <xf numFmtId="0" fontId="12" fillId="2" borderId="0" xfId="0" applyFont="1" applyFill="1" applyAlignment="1">
      <alignment horizontal="center"/>
    </xf>
    <xf numFmtId="0" fontId="3" fillId="2" borderId="1" xfId="3" applyFont="1" applyFill="1" applyBorder="1" applyAlignment="1">
      <alignment horizontal="left" vertical="center" wrapText="1"/>
    </xf>
    <xf numFmtId="0" fontId="4" fillId="2" borderId="1" xfId="3" applyFont="1" applyFill="1" applyBorder="1" applyAlignment="1">
      <alignment horizontal="left" vertical="center" wrapText="1"/>
    </xf>
    <xf numFmtId="165" fontId="3" fillId="2" borderId="11" xfId="4" applyNumberFormat="1" applyFont="1" applyFill="1" applyBorder="1" applyAlignment="1">
      <alignment horizontal="left" vertical="center" wrapText="1"/>
    </xf>
    <xf numFmtId="165" fontId="3" fillId="2" borderId="3" xfId="4" applyNumberFormat="1" applyFont="1" applyFill="1" applyBorder="1" applyAlignment="1">
      <alignment horizontal="left" vertical="center" wrapText="1"/>
    </xf>
    <xf numFmtId="0" fontId="3" fillId="2" borderId="6" xfId="3" applyFont="1" applyFill="1" applyBorder="1" applyAlignment="1">
      <alignment horizontal="center" vertical="center" wrapText="1"/>
    </xf>
    <xf numFmtId="0" fontId="3" fillId="2" borderId="7"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9" xfId="3" applyFont="1" applyFill="1" applyBorder="1" applyAlignment="1">
      <alignment horizontal="center" vertical="center" wrapText="1"/>
    </xf>
    <xf numFmtId="165" fontId="3" fillId="2" borderId="5" xfId="4" applyNumberFormat="1" applyFont="1" applyFill="1" applyBorder="1" applyAlignment="1">
      <alignment horizontal="left" vertical="center" wrapText="1"/>
    </xf>
    <xf numFmtId="0" fontId="3" fillId="2" borderId="3" xfId="3" applyFont="1" applyFill="1" applyBorder="1" applyAlignment="1">
      <alignment horizontal="center"/>
    </xf>
    <xf numFmtId="0" fontId="3" fillId="2" borderId="1" xfId="3" applyFont="1" applyFill="1" applyBorder="1" applyAlignment="1">
      <alignment horizontal="center"/>
    </xf>
    <xf numFmtId="0" fontId="3" fillId="2" borderId="5" xfId="3" applyFont="1" applyFill="1" applyBorder="1" applyAlignment="1">
      <alignment horizontal="center"/>
    </xf>
    <xf numFmtId="0" fontId="5" fillId="2" borderId="1" xfId="0" applyFont="1" applyFill="1" applyBorder="1" applyAlignment="1">
      <alignment horizontal="center"/>
    </xf>
    <xf numFmtId="0" fontId="3" fillId="2" borderId="1" xfId="3" applyFont="1" applyFill="1" applyBorder="1" applyAlignment="1">
      <alignment horizontal="left"/>
    </xf>
    <xf numFmtId="0" fontId="3" fillId="2" borderId="1" xfId="3" applyFont="1" applyFill="1" applyBorder="1" applyAlignment="1">
      <alignment horizontal="left" vertical="center"/>
    </xf>
    <xf numFmtId="165" fontId="3" fillId="2" borderId="1" xfId="4" applyNumberFormat="1" applyFont="1" applyFill="1" applyBorder="1" applyAlignment="1">
      <alignment horizontal="center" vertical="center" wrapText="1"/>
    </xf>
    <xf numFmtId="3" fontId="3" fillId="2" borderId="10" xfId="3" applyNumberFormat="1" applyFont="1" applyFill="1" applyBorder="1" applyAlignment="1">
      <alignment horizontal="center" vertical="center" wrapText="1"/>
    </xf>
    <xf numFmtId="3" fontId="3" fillId="2" borderId="1" xfId="3" applyNumberFormat="1" applyFont="1" applyFill="1" applyBorder="1" applyAlignment="1">
      <alignment horizontal="center" vertical="center" wrapText="1"/>
    </xf>
    <xf numFmtId="0" fontId="12" fillId="2" borderId="10" xfId="0" applyFont="1" applyFill="1" applyBorder="1" applyAlignment="1">
      <alignment horizontal="center" vertical="center"/>
    </xf>
    <xf numFmtId="0" fontId="3" fillId="2" borderId="4" xfId="3" applyFont="1" applyFill="1" applyBorder="1" applyAlignment="1">
      <alignment horizontal="center" vertical="center" wrapText="1"/>
    </xf>
    <xf numFmtId="0" fontId="3" fillId="2" borderId="10" xfId="3" applyFont="1" applyFill="1" applyBorder="1" applyAlignment="1">
      <alignment horizontal="center" vertical="center" wrapText="1"/>
    </xf>
    <xf numFmtId="3" fontId="3" fillId="2" borderId="5" xfId="3" applyNumberFormat="1" applyFont="1" applyFill="1" applyBorder="1" applyAlignment="1">
      <alignment horizontal="center" vertical="center" wrapText="1"/>
    </xf>
    <xf numFmtId="3" fontId="3" fillId="2" borderId="3" xfId="3" applyNumberFormat="1" applyFont="1" applyFill="1" applyBorder="1" applyAlignment="1">
      <alignment horizontal="center" vertical="center" wrapText="1"/>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10" xfId="0" applyFont="1" applyFill="1" applyBorder="1" applyAlignment="1">
      <alignment horizontal="center" vertical="center"/>
    </xf>
    <xf numFmtId="0" fontId="3" fillId="2" borderId="2" xfId="3" applyFont="1" applyFill="1" applyBorder="1" applyAlignment="1">
      <alignment horizontal="center" vertical="center" wrapText="1"/>
    </xf>
    <xf numFmtId="0" fontId="15" fillId="0" borderId="1" xfId="6" applyFont="1" applyBorder="1" applyAlignment="1">
      <alignment horizontal="left" vertical="center" wrapText="1"/>
    </xf>
    <xf numFmtId="0" fontId="18" fillId="3" borderId="1" xfId="6" applyFont="1" applyFill="1" applyBorder="1" applyAlignment="1">
      <alignment horizontal="center"/>
    </xf>
    <xf numFmtId="0" fontId="18" fillId="0" borderId="1" xfId="6" applyFont="1" applyBorder="1" applyAlignment="1">
      <alignment horizontal="center"/>
    </xf>
    <xf numFmtId="0" fontId="19" fillId="3" borderId="1" xfId="6" applyFont="1" applyFill="1" applyBorder="1" applyAlignment="1">
      <alignment horizontal="center" vertical="center"/>
    </xf>
    <xf numFmtId="0" fontId="6" fillId="0" borderId="1" xfId="6" applyFont="1" applyBorder="1" applyAlignment="1">
      <alignment horizontal="left" vertical="center" wrapText="1"/>
    </xf>
    <xf numFmtId="0" fontId="10" fillId="0" borderId="1" xfId="6" applyFont="1" applyBorder="1" applyAlignment="1">
      <alignment horizontal="left"/>
    </xf>
    <xf numFmtId="0" fontId="16" fillId="0" borderId="1" xfId="6" applyFont="1" applyBorder="1" applyAlignment="1">
      <alignment horizontal="center" vertical="center" wrapText="1"/>
    </xf>
    <xf numFmtId="0" fontId="17" fillId="0" borderId="1" xfId="6" applyFont="1" applyBorder="1" applyAlignment="1">
      <alignment horizontal="center" vertical="center" wrapText="1"/>
    </xf>
    <xf numFmtId="0" fontId="10" fillId="0" borderId="1" xfId="6" applyFont="1" applyBorder="1" applyAlignment="1">
      <alignment horizontal="left" wrapText="1"/>
    </xf>
  </cellXfs>
  <cellStyles count="7">
    <cellStyle name="Millares" xfId="1" builtinId="3"/>
    <cellStyle name="Millares [0]" xfId="2" builtinId="6"/>
    <cellStyle name="Millares 10" xfId="4"/>
    <cellStyle name="Normal" xfId="0" builtinId="0"/>
    <cellStyle name="Normal 10 2" xfId="5"/>
    <cellStyle name="Normal 14" xfId="3"/>
    <cellStyle name="Normal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2</xdr:row>
      <xdr:rowOff>65957</xdr:rowOff>
    </xdr:to>
    <xdr:pic>
      <xdr:nvPicPr>
        <xdr:cNvPr id="2" name="Imagen 1" descr="Logotipo SENA">
          <a:extLst>
            <a:ext uri="{FF2B5EF4-FFF2-40B4-BE49-F238E27FC236}">
              <a16:creationId xmlns:a16="http://schemas.microsoft.com/office/drawing/2014/main" id="{7E8A04D4-D1F5-47B0-84C4-6A8908CC59F6}"/>
            </a:ext>
          </a:extLst>
        </xdr:cNvPr>
        <xdr:cNvPicPr>
          <a:picLocks noChangeAspect="1"/>
        </xdr:cNvPicPr>
      </xdr:nvPicPr>
      <xdr:blipFill>
        <a:blip xmlns:r="http://schemas.openxmlformats.org/officeDocument/2006/relationships" r:embed="rId1"/>
        <a:stretch>
          <a:fillRect/>
        </a:stretch>
      </xdr:blipFill>
      <xdr:spPr>
        <a:xfrm>
          <a:off x="6891133" y="41413"/>
          <a:ext cx="702595" cy="68715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447263</xdr:colOff>
      <xdr:row>0</xdr:row>
      <xdr:rowOff>41413</xdr:rowOff>
    </xdr:from>
    <xdr:to>
      <xdr:col>7</xdr:col>
      <xdr:colOff>387858</xdr:colOff>
      <xdr:row>3</xdr:row>
      <xdr:rowOff>161207</xdr:rowOff>
    </xdr:to>
    <xdr:pic>
      <xdr:nvPicPr>
        <xdr:cNvPr id="2" name="Imagen 1" descr="Logotipo SENA">
          <a:extLst>
            <a:ext uri="{FF2B5EF4-FFF2-40B4-BE49-F238E27FC236}">
              <a16:creationId xmlns:a16="http://schemas.microsoft.com/office/drawing/2014/main" id="{A6468D82-E3E0-4BC4-B3CB-B1E42EB8DD45}"/>
            </a:ext>
          </a:extLst>
        </xdr:cNvPr>
        <xdr:cNvPicPr>
          <a:picLocks noChangeAspect="1"/>
        </xdr:cNvPicPr>
      </xdr:nvPicPr>
      <xdr:blipFill>
        <a:blip xmlns:r="http://schemas.openxmlformats.org/officeDocument/2006/relationships" r:embed="rId1"/>
        <a:stretch>
          <a:fillRect/>
        </a:stretch>
      </xdr:blipFill>
      <xdr:spPr>
        <a:xfrm>
          <a:off x="6895688" y="41413"/>
          <a:ext cx="702595" cy="6912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38100</xdr:colOff>
      <xdr:row>1</xdr:row>
      <xdr:rowOff>76200</xdr:rowOff>
    </xdr:from>
    <xdr:to>
      <xdr:col>4</xdr:col>
      <xdr:colOff>740695</xdr:colOff>
      <xdr:row>2</xdr:row>
      <xdr:rowOff>372828</xdr:rowOff>
    </xdr:to>
    <xdr:pic>
      <xdr:nvPicPr>
        <xdr:cNvPr id="2" name="Imagen 1" descr="Logotipo SENA">
          <a:extLst>
            <a:ext uri="{FF2B5EF4-FFF2-40B4-BE49-F238E27FC236}">
              <a16:creationId xmlns:a16="http://schemas.microsoft.com/office/drawing/2014/main" id="{6422D5C8-9FEF-45E1-B485-26C2259A2AF2}"/>
            </a:ext>
          </a:extLst>
        </xdr:cNvPr>
        <xdr:cNvPicPr>
          <a:picLocks noChangeAspect="1"/>
        </xdr:cNvPicPr>
      </xdr:nvPicPr>
      <xdr:blipFill>
        <a:blip xmlns:r="http://schemas.openxmlformats.org/officeDocument/2006/relationships" r:embed="rId1"/>
        <a:stretch>
          <a:fillRect/>
        </a:stretch>
      </xdr:blipFill>
      <xdr:spPr>
        <a:xfrm>
          <a:off x="4733925" y="209550"/>
          <a:ext cx="702595" cy="68715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4"/>
  <sheetViews>
    <sheetView tabSelected="1" topLeftCell="E48" zoomScale="90" zoomScaleNormal="90" workbookViewId="0">
      <selection activeCell="Q56" sqref="Q56"/>
    </sheetView>
  </sheetViews>
  <sheetFormatPr baseColWidth="10" defaultRowHeight="14.25" x14ac:dyDescent="0.2"/>
  <cols>
    <col min="1" max="1" width="15.42578125" style="15" customWidth="1"/>
    <col min="2" max="2" width="15.85546875" style="15" customWidth="1"/>
    <col min="3" max="4" width="21.28515625" style="15" customWidth="1"/>
    <col min="5" max="7" width="11.42578125" style="15"/>
    <col min="8" max="8" width="15.28515625" style="15" customWidth="1"/>
    <col min="9" max="9" width="13.85546875" style="15" customWidth="1"/>
    <col min="10" max="10" width="17.85546875" style="15" customWidth="1"/>
    <col min="11" max="11" width="15" style="15" bestFit="1" customWidth="1"/>
    <col min="12" max="13" width="15" style="15" customWidth="1"/>
    <col min="14" max="14" width="14.140625" style="15" bestFit="1" customWidth="1"/>
    <col min="15" max="15" width="32.7109375" style="15" customWidth="1"/>
    <col min="16" max="16384" width="11.42578125" style="15"/>
  </cols>
  <sheetData>
    <row r="1" spans="1:15" ht="21.75" customHeight="1" x14ac:dyDescent="0.2">
      <c r="A1" s="98"/>
      <c r="B1" s="98"/>
      <c r="C1" s="98"/>
      <c r="D1" s="98"/>
      <c r="E1" s="98"/>
      <c r="F1" s="98"/>
      <c r="G1" s="98"/>
      <c r="H1" s="98"/>
      <c r="I1" s="98"/>
      <c r="J1" s="98"/>
      <c r="K1" s="98"/>
      <c r="L1" s="98"/>
      <c r="M1" s="98"/>
      <c r="N1" s="98"/>
      <c r="O1" s="14" t="s">
        <v>26</v>
      </c>
    </row>
    <row r="2" spans="1:15" ht="30.75" customHeight="1" x14ac:dyDescent="0.2">
      <c r="A2" s="98"/>
      <c r="B2" s="98"/>
      <c r="C2" s="98"/>
      <c r="D2" s="98"/>
      <c r="E2" s="98"/>
      <c r="F2" s="98"/>
      <c r="G2" s="98"/>
      <c r="H2" s="98"/>
      <c r="I2" s="98"/>
      <c r="J2" s="98"/>
      <c r="K2" s="98"/>
      <c r="L2" s="98"/>
      <c r="M2" s="98"/>
      <c r="N2" s="98"/>
      <c r="O2" s="16" t="s">
        <v>73</v>
      </c>
    </row>
    <row r="3" spans="1:15" ht="34.5" customHeight="1" x14ac:dyDescent="0.2">
      <c r="A3" s="99" t="s">
        <v>27</v>
      </c>
      <c r="B3" s="99"/>
      <c r="C3" s="99"/>
      <c r="D3" s="99"/>
      <c r="E3" s="99"/>
      <c r="F3" s="99"/>
      <c r="G3" s="99"/>
      <c r="H3" s="99"/>
      <c r="I3" s="99"/>
      <c r="J3" s="99"/>
      <c r="K3" s="99"/>
      <c r="L3" s="99"/>
      <c r="M3" s="99"/>
      <c r="N3" s="99"/>
      <c r="O3" s="99"/>
    </row>
    <row r="4" spans="1:15" x14ac:dyDescent="0.2">
      <c r="A4" s="97" t="s">
        <v>28</v>
      </c>
      <c r="B4" s="97"/>
      <c r="C4" s="97"/>
      <c r="D4" s="97"/>
      <c r="E4" s="97"/>
      <c r="F4" s="97"/>
      <c r="G4" s="97"/>
      <c r="H4" s="97"/>
      <c r="I4" s="97"/>
      <c r="J4" s="97"/>
      <c r="K4" s="97"/>
      <c r="L4" s="97"/>
      <c r="M4" s="97"/>
      <c r="N4" s="97"/>
      <c r="O4" s="97"/>
    </row>
    <row r="5" spans="1:15" x14ac:dyDescent="0.2">
      <c r="A5" s="110" t="s">
        <v>75</v>
      </c>
      <c r="B5" s="111"/>
      <c r="C5" s="111"/>
      <c r="D5" s="111"/>
      <c r="E5" s="111"/>
      <c r="F5" s="111"/>
      <c r="G5" s="111"/>
      <c r="H5" s="111"/>
      <c r="I5" s="111"/>
      <c r="J5" s="111"/>
      <c r="K5" s="111"/>
      <c r="L5" s="111"/>
      <c r="M5" s="111"/>
      <c r="N5" s="111"/>
      <c r="O5" s="112"/>
    </row>
    <row r="6" spans="1:15" x14ac:dyDescent="0.2">
      <c r="A6" s="113" t="s">
        <v>17</v>
      </c>
      <c r="B6" s="113"/>
      <c r="C6" s="113"/>
      <c r="D6" s="113"/>
      <c r="E6" s="113"/>
      <c r="F6" s="113"/>
      <c r="G6" s="113"/>
      <c r="H6" s="113"/>
      <c r="I6" s="113"/>
      <c r="J6" s="113"/>
      <c r="K6" s="113"/>
      <c r="L6" s="113"/>
      <c r="M6" s="113"/>
      <c r="N6" s="113"/>
      <c r="O6" s="113"/>
    </row>
    <row r="8" spans="1:15" x14ac:dyDescent="0.2">
      <c r="A8" s="114" t="s">
        <v>76</v>
      </c>
      <c r="B8" s="114"/>
      <c r="C8" s="114"/>
      <c r="D8" s="114"/>
      <c r="E8" s="114"/>
      <c r="F8" s="114"/>
      <c r="G8" s="114"/>
      <c r="H8" s="114"/>
      <c r="I8" s="114"/>
      <c r="J8" s="114"/>
      <c r="K8" s="17"/>
      <c r="L8" s="18"/>
      <c r="M8" s="18"/>
      <c r="N8" s="18"/>
    </row>
    <row r="9" spans="1:15" x14ac:dyDescent="0.2">
      <c r="A9" s="115" t="s">
        <v>18</v>
      </c>
      <c r="B9" s="115"/>
      <c r="C9" s="115"/>
      <c r="D9" s="19">
        <f>+E104</f>
        <v>146</v>
      </c>
      <c r="E9" s="20"/>
      <c r="F9" s="21"/>
      <c r="G9" s="21"/>
      <c r="H9" s="21"/>
      <c r="I9" s="21"/>
      <c r="J9" s="22"/>
      <c r="K9" s="22"/>
      <c r="L9" s="23"/>
      <c r="M9" s="23"/>
      <c r="N9" s="23"/>
    </row>
    <row r="10" spans="1:15" x14ac:dyDescent="0.2">
      <c r="A10" s="102"/>
      <c r="B10" s="102"/>
      <c r="C10" s="102"/>
      <c r="D10" s="25">
        <f>+N106</f>
        <v>5264087492</v>
      </c>
      <c r="E10" s="26">
        <f>+D11-D10</f>
        <v>1038109135</v>
      </c>
      <c r="F10" s="21"/>
      <c r="G10" s="21"/>
      <c r="H10" s="20"/>
      <c r="I10" s="27"/>
      <c r="J10" s="109" t="s">
        <v>21</v>
      </c>
      <c r="K10" s="103"/>
      <c r="L10" s="103"/>
      <c r="M10" s="103"/>
      <c r="N10" s="103"/>
      <c r="O10" s="104"/>
    </row>
    <row r="11" spans="1:15" x14ac:dyDescent="0.2">
      <c r="A11" s="101" t="s">
        <v>19</v>
      </c>
      <c r="B11" s="102"/>
      <c r="C11" s="102"/>
      <c r="D11" s="25">
        <v>6302196627</v>
      </c>
      <c r="E11" s="26"/>
      <c r="F11" s="21"/>
      <c r="G11" s="21"/>
      <c r="H11" s="21"/>
      <c r="I11" s="27"/>
      <c r="J11" s="28" t="s">
        <v>0</v>
      </c>
      <c r="K11" s="103" t="s">
        <v>77</v>
      </c>
      <c r="L11" s="103"/>
      <c r="M11" s="103"/>
      <c r="N11" s="103"/>
      <c r="O11" s="104"/>
    </row>
    <row r="12" spans="1:15" x14ac:dyDescent="0.2">
      <c r="A12" s="101" t="s">
        <v>20</v>
      </c>
      <c r="B12" s="102"/>
      <c r="C12" s="102"/>
      <c r="D12" s="24">
        <f>+D10*100/D11</f>
        <v>83.527820592703961</v>
      </c>
      <c r="E12" s="29"/>
      <c r="F12" s="21"/>
      <c r="G12" s="21"/>
      <c r="H12" s="21"/>
      <c r="I12" s="27"/>
      <c r="J12" s="21" t="s">
        <v>1</v>
      </c>
      <c r="K12" s="28">
        <v>3204832228</v>
      </c>
      <c r="L12" s="28"/>
      <c r="M12" s="28"/>
      <c r="N12" s="28"/>
      <c r="O12" s="30"/>
    </row>
    <row r="13" spans="1:15" ht="42.75" customHeight="1" x14ac:dyDescent="0.2">
      <c r="A13" s="124" t="s">
        <v>2</v>
      </c>
      <c r="B13" s="120" t="s">
        <v>3</v>
      </c>
      <c r="C13" s="120" t="s">
        <v>22</v>
      </c>
      <c r="D13" s="120" t="s">
        <v>9</v>
      </c>
      <c r="E13" s="120" t="s">
        <v>23</v>
      </c>
      <c r="F13" s="105" t="s">
        <v>24</v>
      </c>
      <c r="G13" s="106"/>
      <c r="H13" s="116" t="s">
        <v>25</v>
      </c>
      <c r="I13" s="116"/>
      <c r="J13" s="117" t="s">
        <v>4</v>
      </c>
      <c r="K13" s="117" t="s">
        <v>5</v>
      </c>
      <c r="L13" s="117" t="s">
        <v>4</v>
      </c>
      <c r="M13" s="117" t="s">
        <v>5</v>
      </c>
      <c r="N13" s="31" t="s">
        <v>10</v>
      </c>
      <c r="O13" s="119" t="s">
        <v>6</v>
      </c>
    </row>
    <row r="14" spans="1:15" ht="30.75" customHeight="1" x14ac:dyDescent="0.2">
      <c r="A14" s="125"/>
      <c r="B14" s="127"/>
      <c r="C14" s="127"/>
      <c r="D14" s="127"/>
      <c r="E14" s="127"/>
      <c r="F14" s="107"/>
      <c r="G14" s="108"/>
      <c r="H14" s="120" t="s">
        <v>7</v>
      </c>
      <c r="I14" s="120" t="s">
        <v>8</v>
      </c>
      <c r="J14" s="118"/>
      <c r="K14" s="118"/>
      <c r="L14" s="118"/>
      <c r="M14" s="118"/>
      <c r="N14" s="26" t="s">
        <v>11</v>
      </c>
      <c r="O14" s="99"/>
    </row>
    <row r="15" spans="1:15" ht="15.75" customHeight="1" x14ac:dyDescent="0.2">
      <c r="A15" s="126"/>
      <c r="B15" s="121"/>
      <c r="C15" s="121"/>
      <c r="D15" s="121"/>
      <c r="E15" s="121"/>
      <c r="F15" s="32" t="s">
        <v>12</v>
      </c>
      <c r="G15" s="32" t="s">
        <v>13</v>
      </c>
      <c r="H15" s="121"/>
      <c r="I15" s="121"/>
      <c r="J15" s="122" t="s">
        <v>15</v>
      </c>
      <c r="K15" s="123"/>
      <c r="L15" s="122" t="s">
        <v>16</v>
      </c>
      <c r="M15" s="123"/>
      <c r="N15" s="34"/>
      <c r="O15" s="35"/>
    </row>
    <row r="16" spans="1:15" ht="26.25" customHeight="1" x14ac:dyDescent="0.2">
      <c r="A16" s="36" t="s">
        <v>78</v>
      </c>
      <c r="B16" s="37" t="s">
        <v>79</v>
      </c>
      <c r="C16" s="37" t="s">
        <v>80</v>
      </c>
      <c r="D16" s="36" t="s">
        <v>81</v>
      </c>
      <c r="E16" s="38">
        <v>1</v>
      </c>
      <c r="F16" s="39">
        <v>10</v>
      </c>
      <c r="G16" s="39"/>
      <c r="H16" s="40">
        <v>45327</v>
      </c>
      <c r="I16" s="40">
        <v>45570</v>
      </c>
      <c r="J16" s="41">
        <v>5178470</v>
      </c>
      <c r="K16" s="33">
        <f>(J16*F16)*E16</f>
        <v>51784700</v>
      </c>
      <c r="L16" s="31"/>
      <c r="M16" s="33"/>
      <c r="N16" s="42"/>
      <c r="O16" s="42" t="s">
        <v>139</v>
      </c>
    </row>
    <row r="17" spans="1:15" ht="33" customHeight="1" x14ac:dyDescent="0.2">
      <c r="A17" s="36" t="s">
        <v>78</v>
      </c>
      <c r="B17" s="43" t="s">
        <v>79</v>
      </c>
      <c r="C17" s="43" t="s">
        <v>82</v>
      </c>
      <c r="D17" s="36" t="s">
        <v>81</v>
      </c>
      <c r="E17" s="38">
        <v>1</v>
      </c>
      <c r="F17" s="39">
        <v>7</v>
      </c>
      <c r="G17" s="39"/>
      <c r="H17" s="40">
        <v>45327</v>
      </c>
      <c r="I17" s="40">
        <v>45540</v>
      </c>
      <c r="J17" s="41">
        <v>5178470</v>
      </c>
      <c r="K17" s="33">
        <f t="shared" ref="K17:K81" si="0">(J17*F17)*E17</f>
        <v>36249290</v>
      </c>
      <c r="L17" s="31"/>
      <c r="M17" s="33"/>
      <c r="N17" s="42"/>
      <c r="O17" s="42" t="s">
        <v>140</v>
      </c>
    </row>
    <row r="18" spans="1:15" ht="15.75" customHeight="1" x14ac:dyDescent="0.2">
      <c r="A18" s="36" t="s">
        <v>78</v>
      </c>
      <c r="B18" s="43" t="s">
        <v>79</v>
      </c>
      <c r="C18" s="43" t="s">
        <v>82</v>
      </c>
      <c r="D18" s="36" t="s">
        <v>81</v>
      </c>
      <c r="E18" s="38">
        <v>1</v>
      </c>
      <c r="F18" s="39">
        <v>3</v>
      </c>
      <c r="G18" s="39"/>
      <c r="H18" s="40">
        <v>45327</v>
      </c>
      <c r="I18" s="40">
        <v>45417</v>
      </c>
      <c r="J18" s="41">
        <v>5178470</v>
      </c>
      <c r="K18" s="33">
        <f t="shared" si="0"/>
        <v>15535410</v>
      </c>
      <c r="L18" s="31"/>
      <c r="M18" s="33"/>
      <c r="N18" s="42"/>
      <c r="O18" s="42" t="s">
        <v>140</v>
      </c>
    </row>
    <row r="19" spans="1:15" ht="30.75" customHeight="1" x14ac:dyDescent="0.2">
      <c r="A19" s="36" t="s">
        <v>78</v>
      </c>
      <c r="B19" s="43" t="s">
        <v>79</v>
      </c>
      <c r="C19" s="43" t="s">
        <v>83</v>
      </c>
      <c r="D19" s="36" t="s">
        <v>81</v>
      </c>
      <c r="E19" s="38">
        <v>2</v>
      </c>
      <c r="F19" s="39">
        <v>7</v>
      </c>
      <c r="G19" s="39"/>
      <c r="H19" s="40">
        <v>45327</v>
      </c>
      <c r="I19" s="40">
        <v>45641</v>
      </c>
      <c r="J19" s="41">
        <v>5178470</v>
      </c>
      <c r="K19" s="33">
        <f t="shared" si="0"/>
        <v>72498580</v>
      </c>
      <c r="L19" s="31"/>
      <c r="M19" s="33"/>
      <c r="N19" s="42"/>
      <c r="O19" s="42" t="s">
        <v>141</v>
      </c>
    </row>
    <row r="20" spans="1:15" ht="44.25" customHeight="1" x14ac:dyDescent="0.2">
      <c r="A20" s="36" t="s">
        <v>78</v>
      </c>
      <c r="B20" s="43" t="s">
        <v>79</v>
      </c>
      <c r="C20" s="43" t="s">
        <v>83</v>
      </c>
      <c r="D20" s="36" t="s">
        <v>81</v>
      </c>
      <c r="E20" s="38">
        <v>2</v>
      </c>
      <c r="F20" s="39">
        <v>7</v>
      </c>
      <c r="G20" s="39"/>
      <c r="H20" s="40">
        <v>45327</v>
      </c>
      <c r="I20" s="40">
        <v>45540</v>
      </c>
      <c r="J20" s="41">
        <v>5178470</v>
      </c>
      <c r="K20" s="33">
        <f t="shared" si="0"/>
        <v>72498580</v>
      </c>
      <c r="L20" s="31"/>
      <c r="M20" s="33"/>
      <c r="N20" s="42"/>
      <c r="O20" s="42" t="s">
        <v>141</v>
      </c>
    </row>
    <row r="21" spans="1:15" ht="15.75" customHeight="1" x14ac:dyDescent="0.2">
      <c r="A21" s="36" t="s">
        <v>78</v>
      </c>
      <c r="B21" s="43" t="s">
        <v>79</v>
      </c>
      <c r="C21" s="43" t="s">
        <v>84</v>
      </c>
      <c r="D21" s="36" t="s">
        <v>81</v>
      </c>
      <c r="E21" s="38">
        <v>1</v>
      </c>
      <c r="F21" s="39">
        <v>7</v>
      </c>
      <c r="G21" s="39"/>
      <c r="H21" s="40">
        <v>45327</v>
      </c>
      <c r="I21" s="40">
        <v>45540</v>
      </c>
      <c r="J21" s="41">
        <v>5178470</v>
      </c>
      <c r="K21" s="33">
        <f t="shared" si="0"/>
        <v>36249290</v>
      </c>
      <c r="L21" s="31"/>
      <c r="M21" s="33"/>
      <c r="N21" s="42"/>
      <c r="O21" s="42" t="s">
        <v>142</v>
      </c>
    </row>
    <row r="22" spans="1:15" ht="15.75" customHeight="1" x14ac:dyDescent="0.2">
      <c r="A22" s="36" t="s">
        <v>78</v>
      </c>
      <c r="B22" s="43" t="s">
        <v>85</v>
      </c>
      <c r="C22" s="43" t="s">
        <v>86</v>
      </c>
      <c r="D22" s="36" t="s">
        <v>81</v>
      </c>
      <c r="E22" s="38">
        <v>1</v>
      </c>
      <c r="F22" s="39">
        <v>3</v>
      </c>
      <c r="G22" s="39"/>
      <c r="H22" s="40">
        <v>45327</v>
      </c>
      <c r="I22" s="40">
        <v>45417</v>
      </c>
      <c r="J22" s="41">
        <v>5178470</v>
      </c>
      <c r="K22" s="33">
        <f t="shared" si="0"/>
        <v>15535410</v>
      </c>
      <c r="L22" s="31"/>
      <c r="M22" s="33"/>
      <c r="N22" s="42"/>
      <c r="O22" s="42" t="s">
        <v>143</v>
      </c>
    </row>
    <row r="23" spans="1:15" ht="57" customHeight="1" x14ac:dyDescent="0.2">
      <c r="A23" s="36" t="s">
        <v>78</v>
      </c>
      <c r="B23" s="43" t="s">
        <v>79</v>
      </c>
      <c r="C23" s="43" t="s">
        <v>87</v>
      </c>
      <c r="D23" s="36" t="s">
        <v>81</v>
      </c>
      <c r="E23" s="38">
        <v>1</v>
      </c>
      <c r="F23" s="39">
        <v>7</v>
      </c>
      <c r="G23" s="39"/>
      <c r="H23" s="40">
        <v>45327</v>
      </c>
      <c r="I23" s="40">
        <v>45540</v>
      </c>
      <c r="J23" s="41">
        <v>0</v>
      </c>
      <c r="K23" s="33">
        <f t="shared" ref="K23" si="1">(J23*F23)*E23</f>
        <v>0</v>
      </c>
      <c r="L23" s="54">
        <v>3797549</v>
      </c>
      <c r="M23" s="54">
        <f t="shared" ref="M23" si="2">(L23*F23)+((L23/30)*G23)</f>
        <v>26582843</v>
      </c>
      <c r="N23" s="44"/>
      <c r="O23" s="44" t="s">
        <v>144</v>
      </c>
    </row>
    <row r="24" spans="1:15" ht="57" customHeight="1" x14ac:dyDescent="0.2">
      <c r="A24" s="36" t="s">
        <v>78</v>
      </c>
      <c r="B24" s="43" t="s">
        <v>79</v>
      </c>
      <c r="C24" s="43" t="s">
        <v>87</v>
      </c>
      <c r="D24" s="36" t="s">
        <v>81</v>
      </c>
      <c r="E24" s="38">
        <v>4</v>
      </c>
      <c r="F24" s="39">
        <v>7</v>
      </c>
      <c r="G24" s="39"/>
      <c r="H24" s="40">
        <v>45327</v>
      </c>
      <c r="I24" s="40">
        <v>45540</v>
      </c>
      <c r="J24" s="41">
        <v>5178470</v>
      </c>
      <c r="K24" s="33">
        <f t="shared" si="0"/>
        <v>144997160</v>
      </c>
      <c r="L24" s="31"/>
      <c r="M24" s="33"/>
      <c r="N24" s="44"/>
      <c r="O24" s="44" t="s">
        <v>144</v>
      </c>
    </row>
    <row r="25" spans="1:15" ht="15.75" customHeight="1" x14ac:dyDescent="0.2">
      <c r="A25" s="36" t="s">
        <v>78</v>
      </c>
      <c r="B25" s="43" t="s">
        <v>79</v>
      </c>
      <c r="C25" s="43" t="s">
        <v>88</v>
      </c>
      <c r="D25" s="36" t="s">
        <v>81</v>
      </c>
      <c r="E25" s="38">
        <v>1</v>
      </c>
      <c r="F25" s="39">
        <v>3</v>
      </c>
      <c r="G25" s="39"/>
      <c r="H25" s="40">
        <v>45327</v>
      </c>
      <c r="I25" s="40">
        <v>45417</v>
      </c>
      <c r="J25" s="41">
        <v>5178470</v>
      </c>
      <c r="K25" s="33">
        <f t="shared" si="0"/>
        <v>15535410</v>
      </c>
      <c r="L25" s="31"/>
      <c r="M25" s="33"/>
      <c r="N25" s="42"/>
      <c r="O25" s="42" t="s">
        <v>145</v>
      </c>
    </row>
    <row r="26" spans="1:15" ht="47.25" customHeight="1" x14ac:dyDescent="0.2">
      <c r="A26" s="36" t="s">
        <v>78</v>
      </c>
      <c r="B26" s="43" t="s">
        <v>79</v>
      </c>
      <c r="C26" s="43" t="s">
        <v>89</v>
      </c>
      <c r="D26" s="36" t="s">
        <v>81</v>
      </c>
      <c r="E26" s="38">
        <v>2</v>
      </c>
      <c r="F26" s="39">
        <v>7</v>
      </c>
      <c r="G26" s="39"/>
      <c r="H26" s="40">
        <v>45327</v>
      </c>
      <c r="I26" s="40">
        <v>45540</v>
      </c>
      <c r="J26" s="41">
        <v>5178470</v>
      </c>
      <c r="K26" s="33">
        <f t="shared" si="0"/>
        <v>72498580</v>
      </c>
      <c r="L26" s="31"/>
      <c r="M26" s="33"/>
      <c r="N26" s="42"/>
      <c r="O26" s="42" t="s">
        <v>146</v>
      </c>
    </row>
    <row r="27" spans="1:15" ht="15.75" customHeight="1" x14ac:dyDescent="0.2">
      <c r="A27" s="36" t="s">
        <v>78</v>
      </c>
      <c r="B27" s="43" t="s">
        <v>79</v>
      </c>
      <c r="C27" s="43" t="s">
        <v>90</v>
      </c>
      <c r="D27" s="36" t="s">
        <v>81</v>
      </c>
      <c r="E27" s="38">
        <v>1</v>
      </c>
      <c r="F27" s="39">
        <v>7</v>
      </c>
      <c r="G27" s="39"/>
      <c r="H27" s="40">
        <v>45327</v>
      </c>
      <c r="I27" s="40">
        <v>45540</v>
      </c>
      <c r="J27" s="41"/>
      <c r="K27" s="33">
        <f t="shared" si="0"/>
        <v>0</v>
      </c>
      <c r="L27" s="54">
        <v>3797549</v>
      </c>
      <c r="M27" s="54">
        <f t="shared" ref="M27" si="3">(L27*F27)+((L27/30)*G27)</f>
        <v>26582843</v>
      </c>
      <c r="N27" s="42"/>
      <c r="O27" s="42" t="s">
        <v>147</v>
      </c>
    </row>
    <row r="28" spans="1:15" ht="30" customHeight="1" x14ac:dyDescent="0.2">
      <c r="A28" s="36" t="s">
        <v>78</v>
      </c>
      <c r="B28" s="43" t="s">
        <v>79</v>
      </c>
      <c r="C28" s="43" t="s">
        <v>90</v>
      </c>
      <c r="D28" s="36" t="s">
        <v>81</v>
      </c>
      <c r="E28" s="38">
        <v>2</v>
      </c>
      <c r="F28" s="39">
        <v>7</v>
      </c>
      <c r="G28" s="39"/>
      <c r="H28" s="40">
        <v>45327</v>
      </c>
      <c r="I28" s="40">
        <v>45540</v>
      </c>
      <c r="J28" s="41">
        <v>5178470</v>
      </c>
      <c r="K28" s="33">
        <f t="shared" si="0"/>
        <v>72498580</v>
      </c>
      <c r="L28" s="31"/>
      <c r="M28" s="33"/>
      <c r="N28" s="42"/>
      <c r="O28" s="42" t="s">
        <v>147</v>
      </c>
    </row>
    <row r="29" spans="1:15" ht="15.75" customHeight="1" x14ac:dyDescent="0.2">
      <c r="A29" s="36" t="s">
        <v>78</v>
      </c>
      <c r="B29" s="43" t="s">
        <v>79</v>
      </c>
      <c r="C29" s="43" t="s">
        <v>91</v>
      </c>
      <c r="D29" s="36" t="s">
        <v>81</v>
      </c>
      <c r="E29" s="38">
        <v>2</v>
      </c>
      <c r="F29" s="39">
        <v>10</v>
      </c>
      <c r="G29" s="39"/>
      <c r="H29" s="40">
        <v>45327</v>
      </c>
      <c r="I29" s="40">
        <v>45631</v>
      </c>
      <c r="J29" s="41">
        <v>5178470</v>
      </c>
      <c r="K29" s="33">
        <f t="shared" si="0"/>
        <v>103569400</v>
      </c>
      <c r="L29" s="31"/>
      <c r="M29" s="33"/>
      <c r="N29" s="42"/>
      <c r="O29" s="42" t="s">
        <v>148</v>
      </c>
    </row>
    <row r="30" spans="1:15" ht="35.25" customHeight="1" x14ac:dyDescent="0.2">
      <c r="A30" s="36" t="s">
        <v>78</v>
      </c>
      <c r="B30" s="43" t="s">
        <v>92</v>
      </c>
      <c r="C30" s="43" t="s">
        <v>93</v>
      </c>
      <c r="D30" s="36" t="s">
        <v>81</v>
      </c>
      <c r="E30" s="38">
        <v>1</v>
      </c>
      <c r="F30" s="39">
        <v>10</v>
      </c>
      <c r="G30" s="39"/>
      <c r="H30" s="40">
        <v>45327</v>
      </c>
      <c r="I30" s="40">
        <v>45631</v>
      </c>
      <c r="J30" s="41">
        <v>5178470</v>
      </c>
      <c r="K30" s="33">
        <f t="shared" si="0"/>
        <v>51784700</v>
      </c>
      <c r="L30" s="31"/>
      <c r="M30" s="33"/>
      <c r="N30" s="42"/>
      <c r="O30" s="42" t="s">
        <v>149</v>
      </c>
    </row>
    <row r="31" spans="1:15" ht="15.75" customHeight="1" x14ac:dyDescent="0.2">
      <c r="A31" s="36" t="s">
        <v>78</v>
      </c>
      <c r="B31" s="43" t="s">
        <v>92</v>
      </c>
      <c r="C31" s="43" t="s">
        <v>93</v>
      </c>
      <c r="D31" s="36" t="s">
        <v>81</v>
      </c>
      <c r="E31" s="38">
        <v>1</v>
      </c>
      <c r="F31" s="39">
        <v>3</v>
      </c>
      <c r="G31" s="39"/>
      <c r="H31" s="40">
        <v>45327</v>
      </c>
      <c r="I31" s="40">
        <v>45417</v>
      </c>
      <c r="J31" s="41">
        <v>5178470</v>
      </c>
      <c r="K31" s="33">
        <f t="shared" si="0"/>
        <v>15535410</v>
      </c>
      <c r="L31" s="31"/>
      <c r="M31" s="33"/>
      <c r="N31" s="42"/>
      <c r="O31" s="42" t="s">
        <v>149</v>
      </c>
    </row>
    <row r="32" spans="1:15" ht="15.75" customHeight="1" x14ac:dyDescent="0.2">
      <c r="A32" s="36" t="s">
        <v>78</v>
      </c>
      <c r="B32" s="43" t="s">
        <v>92</v>
      </c>
      <c r="C32" s="43" t="s">
        <v>93</v>
      </c>
      <c r="D32" s="36" t="s">
        <v>81</v>
      </c>
      <c r="E32" s="38">
        <v>1</v>
      </c>
      <c r="F32" s="39">
        <v>3</v>
      </c>
      <c r="G32" s="39"/>
      <c r="H32" s="40">
        <v>45327</v>
      </c>
      <c r="I32" s="40">
        <v>45417</v>
      </c>
      <c r="J32" s="41">
        <v>5178470</v>
      </c>
      <c r="K32" s="33">
        <f t="shared" si="0"/>
        <v>15535410</v>
      </c>
      <c r="L32" s="31"/>
      <c r="M32" s="33"/>
      <c r="N32" s="42"/>
      <c r="O32" s="42" t="s">
        <v>149</v>
      </c>
    </row>
    <row r="33" spans="1:15" ht="33" customHeight="1" x14ac:dyDescent="0.2">
      <c r="A33" s="36" t="s">
        <v>78</v>
      </c>
      <c r="B33" s="43" t="s">
        <v>92</v>
      </c>
      <c r="C33" s="43" t="s">
        <v>93</v>
      </c>
      <c r="D33" s="36" t="s">
        <v>81</v>
      </c>
      <c r="E33" s="38">
        <v>1</v>
      </c>
      <c r="F33" s="39">
        <v>7</v>
      </c>
      <c r="G33" s="39"/>
      <c r="H33" s="40">
        <v>45327</v>
      </c>
      <c r="I33" s="40">
        <v>45540</v>
      </c>
      <c r="J33" s="41">
        <v>5178470</v>
      </c>
      <c r="K33" s="33">
        <f t="shared" si="0"/>
        <v>36249290</v>
      </c>
      <c r="L33" s="31"/>
      <c r="M33" s="33"/>
      <c r="N33" s="42"/>
      <c r="O33" s="42" t="s">
        <v>149</v>
      </c>
    </row>
    <row r="34" spans="1:15" ht="33" customHeight="1" x14ac:dyDescent="0.2">
      <c r="A34" s="36" t="s">
        <v>78</v>
      </c>
      <c r="B34" s="43" t="s">
        <v>92</v>
      </c>
      <c r="C34" s="45" t="s">
        <v>93</v>
      </c>
      <c r="D34" s="36" t="s">
        <v>81</v>
      </c>
      <c r="E34" s="38">
        <v>2</v>
      </c>
      <c r="F34" s="39">
        <v>7</v>
      </c>
      <c r="G34" s="39"/>
      <c r="H34" s="40">
        <v>45327</v>
      </c>
      <c r="I34" s="40">
        <v>45540</v>
      </c>
      <c r="J34" s="41">
        <v>5178470</v>
      </c>
      <c r="K34" s="33">
        <f t="shared" si="0"/>
        <v>72498580</v>
      </c>
      <c r="L34" s="31"/>
      <c r="M34" s="33"/>
      <c r="N34" s="42"/>
      <c r="O34" s="42" t="s">
        <v>150</v>
      </c>
    </row>
    <row r="35" spans="1:15" ht="33" customHeight="1" x14ac:dyDescent="0.2">
      <c r="A35" s="36" t="s">
        <v>78</v>
      </c>
      <c r="B35" s="43" t="s">
        <v>92</v>
      </c>
      <c r="C35" s="45" t="s">
        <v>93</v>
      </c>
      <c r="D35" s="36" t="s">
        <v>81</v>
      </c>
      <c r="E35" s="38">
        <v>1</v>
      </c>
      <c r="F35" s="39">
        <v>10</v>
      </c>
      <c r="G35" s="39"/>
      <c r="H35" s="40">
        <v>45327</v>
      </c>
      <c r="I35" s="40">
        <v>45570</v>
      </c>
      <c r="J35" s="41">
        <v>5178470</v>
      </c>
      <c r="K35" s="33">
        <f t="shared" si="0"/>
        <v>51784700</v>
      </c>
      <c r="L35" s="31"/>
      <c r="M35" s="33"/>
      <c r="N35" s="42"/>
      <c r="O35" s="42" t="s">
        <v>150</v>
      </c>
    </row>
    <row r="36" spans="1:15" ht="56.25" customHeight="1" x14ac:dyDescent="0.2">
      <c r="A36" s="36" t="s">
        <v>78</v>
      </c>
      <c r="B36" s="43" t="s">
        <v>92</v>
      </c>
      <c r="C36" s="45" t="s">
        <v>93</v>
      </c>
      <c r="D36" s="36" t="s">
        <v>81</v>
      </c>
      <c r="E36" s="38">
        <v>1</v>
      </c>
      <c r="F36" s="39">
        <v>7</v>
      </c>
      <c r="G36" s="39"/>
      <c r="H36" s="40">
        <v>45327</v>
      </c>
      <c r="I36" s="40">
        <v>45540</v>
      </c>
      <c r="J36" s="41">
        <v>5178470</v>
      </c>
      <c r="K36" s="33">
        <f t="shared" si="0"/>
        <v>36249290</v>
      </c>
      <c r="L36" s="31"/>
      <c r="M36" s="33"/>
      <c r="N36" s="42"/>
      <c r="O36" s="42" t="s">
        <v>150</v>
      </c>
    </row>
    <row r="37" spans="1:15" ht="44.25" customHeight="1" x14ac:dyDescent="0.2">
      <c r="A37" s="36" t="s">
        <v>78</v>
      </c>
      <c r="B37" s="43" t="s">
        <v>92</v>
      </c>
      <c r="C37" s="45" t="s">
        <v>93</v>
      </c>
      <c r="D37" s="36" t="s">
        <v>81</v>
      </c>
      <c r="E37" s="38">
        <v>1</v>
      </c>
      <c r="F37" s="39">
        <v>3</v>
      </c>
      <c r="G37" s="39"/>
      <c r="H37" s="40">
        <v>45327</v>
      </c>
      <c r="I37" s="40">
        <v>45417</v>
      </c>
      <c r="J37" s="41">
        <v>5178470</v>
      </c>
      <c r="K37" s="33">
        <f t="shared" si="0"/>
        <v>15535410</v>
      </c>
      <c r="L37" s="31"/>
      <c r="M37" s="33"/>
      <c r="N37" s="42"/>
      <c r="O37" s="42" t="s">
        <v>150</v>
      </c>
    </row>
    <row r="38" spans="1:15" ht="39.75" customHeight="1" x14ac:dyDescent="0.2">
      <c r="A38" s="36" t="s">
        <v>78</v>
      </c>
      <c r="B38" s="43" t="s">
        <v>92</v>
      </c>
      <c r="C38" s="43" t="s">
        <v>94</v>
      </c>
      <c r="D38" s="36" t="s">
        <v>81</v>
      </c>
      <c r="E38" s="38">
        <v>1</v>
      </c>
      <c r="F38" s="39">
        <v>3</v>
      </c>
      <c r="G38" s="39"/>
      <c r="H38" s="40">
        <v>45327</v>
      </c>
      <c r="I38" s="40">
        <v>45417</v>
      </c>
      <c r="J38" s="41">
        <v>5178470</v>
      </c>
      <c r="K38" s="33">
        <f t="shared" si="0"/>
        <v>15535410</v>
      </c>
      <c r="L38" s="31"/>
      <c r="M38" s="33"/>
      <c r="N38" s="42"/>
      <c r="O38" s="42" t="s">
        <v>151</v>
      </c>
    </row>
    <row r="39" spans="1:15" ht="27.75" customHeight="1" x14ac:dyDescent="0.2">
      <c r="A39" s="36" t="s">
        <v>78</v>
      </c>
      <c r="B39" s="43" t="s">
        <v>92</v>
      </c>
      <c r="C39" s="43" t="s">
        <v>94</v>
      </c>
      <c r="D39" s="36" t="s">
        <v>81</v>
      </c>
      <c r="E39" s="38">
        <v>1</v>
      </c>
      <c r="F39" s="39">
        <v>7</v>
      </c>
      <c r="G39" s="39"/>
      <c r="H39" s="40">
        <v>45327</v>
      </c>
      <c r="I39" s="40">
        <v>45540</v>
      </c>
      <c r="J39" s="41">
        <v>5178470</v>
      </c>
      <c r="K39" s="33">
        <f t="shared" si="0"/>
        <v>36249290</v>
      </c>
      <c r="L39" s="31"/>
      <c r="M39" s="33"/>
      <c r="N39" s="42"/>
      <c r="O39" s="42" t="s">
        <v>151</v>
      </c>
    </row>
    <row r="40" spans="1:15" ht="40.5" customHeight="1" x14ac:dyDescent="0.2">
      <c r="A40" s="36" t="s">
        <v>78</v>
      </c>
      <c r="B40" s="43" t="s">
        <v>92</v>
      </c>
      <c r="C40" s="43" t="s">
        <v>94</v>
      </c>
      <c r="D40" s="36" t="s">
        <v>81</v>
      </c>
      <c r="E40" s="38">
        <v>4</v>
      </c>
      <c r="F40" s="39">
        <v>7</v>
      </c>
      <c r="G40" s="39"/>
      <c r="H40" s="40">
        <v>45327</v>
      </c>
      <c r="I40" s="40">
        <v>45540</v>
      </c>
      <c r="J40" s="41">
        <v>5178470</v>
      </c>
      <c r="K40" s="33">
        <f t="shared" si="0"/>
        <v>144997160</v>
      </c>
      <c r="L40" s="31"/>
      <c r="M40" s="33"/>
      <c r="N40" s="42"/>
      <c r="O40" s="42" t="s">
        <v>151</v>
      </c>
    </row>
    <row r="41" spans="1:15" ht="44.25" customHeight="1" x14ac:dyDescent="0.2">
      <c r="A41" s="36" t="s">
        <v>78</v>
      </c>
      <c r="B41" s="43" t="s">
        <v>92</v>
      </c>
      <c r="C41" s="43" t="s">
        <v>94</v>
      </c>
      <c r="D41" s="36" t="s">
        <v>81</v>
      </c>
      <c r="E41" s="38">
        <v>1</v>
      </c>
      <c r="F41" s="39">
        <v>7</v>
      </c>
      <c r="G41" s="39"/>
      <c r="H41" s="40">
        <v>45327</v>
      </c>
      <c r="I41" s="40">
        <v>45540</v>
      </c>
      <c r="J41" s="41">
        <v>5178470</v>
      </c>
      <c r="K41" s="33">
        <f t="shared" si="0"/>
        <v>36249290</v>
      </c>
      <c r="L41" s="31"/>
      <c r="M41" s="33"/>
      <c r="N41" s="42"/>
      <c r="O41" s="42" t="s">
        <v>151</v>
      </c>
    </row>
    <row r="42" spans="1:15" ht="63.75" customHeight="1" x14ac:dyDescent="0.2">
      <c r="A42" s="36" t="s">
        <v>78</v>
      </c>
      <c r="B42" s="43" t="s">
        <v>92</v>
      </c>
      <c r="C42" s="43" t="s">
        <v>94</v>
      </c>
      <c r="D42" s="36" t="s">
        <v>81</v>
      </c>
      <c r="E42" s="38">
        <v>1</v>
      </c>
      <c r="F42" s="39">
        <v>7</v>
      </c>
      <c r="G42" s="39"/>
      <c r="H42" s="40">
        <v>45327</v>
      </c>
      <c r="I42" s="40">
        <v>45417</v>
      </c>
      <c r="J42" s="41">
        <v>5178470</v>
      </c>
      <c r="K42" s="33">
        <f t="shared" ref="K42" si="4">(J42*F42)*E42</f>
        <v>36249290</v>
      </c>
      <c r="L42" s="31"/>
      <c r="M42" s="33"/>
      <c r="N42" s="42"/>
      <c r="O42" s="42" t="s">
        <v>151</v>
      </c>
    </row>
    <row r="43" spans="1:15" ht="63.75" customHeight="1" x14ac:dyDescent="0.2">
      <c r="A43" s="36" t="s">
        <v>78</v>
      </c>
      <c r="B43" s="43" t="s">
        <v>92</v>
      </c>
      <c r="C43" s="43" t="s">
        <v>94</v>
      </c>
      <c r="D43" s="36" t="s">
        <v>81</v>
      </c>
      <c r="E43" s="38">
        <v>1</v>
      </c>
      <c r="F43" s="39">
        <v>3</v>
      </c>
      <c r="G43" s="39"/>
      <c r="H43" s="40">
        <v>45327</v>
      </c>
      <c r="I43" s="40">
        <v>45417</v>
      </c>
      <c r="J43" s="41">
        <v>5178470</v>
      </c>
      <c r="K43" s="33">
        <f t="shared" si="0"/>
        <v>15535410</v>
      </c>
      <c r="L43" s="31"/>
      <c r="M43" s="33"/>
      <c r="N43" s="42"/>
      <c r="O43" s="42" t="s">
        <v>151</v>
      </c>
    </row>
    <row r="44" spans="1:15" ht="36.75" customHeight="1" x14ac:dyDescent="0.2">
      <c r="A44" s="36" t="s">
        <v>78</v>
      </c>
      <c r="B44" s="43" t="s">
        <v>92</v>
      </c>
      <c r="C44" s="43" t="s">
        <v>95</v>
      </c>
      <c r="D44" s="36" t="s">
        <v>81</v>
      </c>
      <c r="E44" s="38">
        <v>2</v>
      </c>
      <c r="F44" s="39">
        <v>7</v>
      </c>
      <c r="G44" s="39"/>
      <c r="H44" s="40">
        <v>45327</v>
      </c>
      <c r="I44" s="40">
        <v>45540</v>
      </c>
      <c r="J44" s="41">
        <v>5178470</v>
      </c>
      <c r="K44" s="33">
        <f t="shared" si="0"/>
        <v>72498580</v>
      </c>
      <c r="L44" s="31"/>
      <c r="M44" s="33"/>
      <c r="N44" s="42"/>
      <c r="O44" s="42" t="s">
        <v>152</v>
      </c>
    </row>
    <row r="45" spans="1:15" ht="39.75" customHeight="1" x14ac:dyDescent="0.2">
      <c r="A45" s="36" t="s">
        <v>78</v>
      </c>
      <c r="B45" s="43" t="s">
        <v>92</v>
      </c>
      <c r="C45" s="43" t="s">
        <v>96</v>
      </c>
      <c r="D45" s="36" t="s">
        <v>81</v>
      </c>
      <c r="E45" s="38">
        <v>1</v>
      </c>
      <c r="F45" s="39">
        <v>3</v>
      </c>
      <c r="G45" s="39"/>
      <c r="H45" s="40">
        <v>45327</v>
      </c>
      <c r="I45" s="40">
        <v>45417</v>
      </c>
      <c r="J45" s="41">
        <v>5178470</v>
      </c>
      <c r="K45" s="33">
        <f t="shared" si="0"/>
        <v>15535410</v>
      </c>
      <c r="L45" s="31"/>
      <c r="M45" s="33"/>
      <c r="N45" s="42"/>
      <c r="O45" s="42" t="s">
        <v>153</v>
      </c>
    </row>
    <row r="46" spans="1:15" ht="49.5" customHeight="1" x14ac:dyDescent="0.2">
      <c r="A46" s="36" t="s">
        <v>78</v>
      </c>
      <c r="B46" s="43" t="s">
        <v>92</v>
      </c>
      <c r="C46" s="43" t="s">
        <v>96</v>
      </c>
      <c r="D46" s="36" t="s">
        <v>81</v>
      </c>
      <c r="E46" s="38">
        <v>1</v>
      </c>
      <c r="F46" s="39">
        <v>7</v>
      </c>
      <c r="G46" s="39"/>
      <c r="H46" s="40">
        <v>45327</v>
      </c>
      <c r="I46" s="40">
        <v>45540</v>
      </c>
      <c r="J46" s="41">
        <v>5178470</v>
      </c>
      <c r="K46" s="33">
        <f t="shared" si="0"/>
        <v>36249290</v>
      </c>
      <c r="L46" s="31"/>
      <c r="M46" s="33"/>
      <c r="N46" s="42"/>
      <c r="O46" s="42" t="s">
        <v>153</v>
      </c>
    </row>
    <row r="47" spans="1:15" ht="48" customHeight="1" x14ac:dyDescent="0.2">
      <c r="A47" s="36" t="s">
        <v>78</v>
      </c>
      <c r="B47" s="43" t="s">
        <v>92</v>
      </c>
      <c r="C47" s="43" t="s">
        <v>96</v>
      </c>
      <c r="D47" s="36" t="s">
        <v>81</v>
      </c>
      <c r="E47" s="38">
        <v>2</v>
      </c>
      <c r="F47" s="39">
        <v>3</v>
      </c>
      <c r="G47" s="39"/>
      <c r="H47" s="40">
        <v>45327</v>
      </c>
      <c r="I47" s="40">
        <v>45417</v>
      </c>
      <c r="J47" s="41">
        <v>5178470</v>
      </c>
      <c r="K47" s="33">
        <f t="shared" si="0"/>
        <v>31070820</v>
      </c>
      <c r="L47" s="31"/>
      <c r="M47" s="33"/>
      <c r="N47" s="42"/>
      <c r="O47" s="42" t="s">
        <v>153</v>
      </c>
    </row>
    <row r="48" spans="1:15" ht="51.75" customHeight="1" x14ac:dyDescent="0.2">
      <c r="A48" s="36" t="s">
        <v>78</v>
      </c>
      <c r="B48" s="43" t="s">
        <v>92</v>
      </c>
      <c r="C48" s="43" t="s">
        <v>96</v>
      </c>
      <c r="D48" s="36" t="s">
        <v>81</v>
      </c>
      <c r="E48" s="38">
        <v>1</v>
      </c>
      <c r="F48" s="39">
        <v>7</v>
      </c>
      <c r="G48" s="39"/>
      <c r="H48" s="40">
        <v>45327</v>
      </c>
      <c r="I48" s="40">
        <v>45540</v>
      </c>
      <c r="J48" s="41">
        <v>5178470</v>
      </c>
      <c r="K48" s="33">
        <f t="shared" si="0"/>
        <v>36249290</v>
      </c>
      <c r="L48" s="31"/>
      <c r="M48" s="33"/>
      <c r="N48" s="42"/>
      <c r="O48" s="42" t="s">
        <v>153</v>
      </c>
    </row>
    <row r="49" spans="1:18" ht="63.75" customHeight="1" x14ac:dyDescent="0.2">
      <c r="A49" s="36" t="s">
        <v>78</v>
      </c>
      <c r="B49" s="43" t="s">
        <v>79</v>
      </c>
      <c r="C49" s="43" t="s">
        <v>97</v>
      </c>
      <c r="D49" s="36" t="s">
        <v>81</v>
      </c>
      <c r="E49" s="38">
        <v>4</v>
      </c>
      <c r="F49" s="39">
        <v>7</v>
      </c>
      <c r="G49" s="39"/>
      <c r="H49" s="40">
        <v>45327</v>
      </c>
      <c r="I49" s="40">
        <v>45540</v>
      </c>
      <c r="J49" s="41">
        <v>5178470</v>
      </c>
      <c r="K49" s="33">
        <f t="shared" si="0"/>
        <v>144997160</v>
      </c>
      <c r="L49" s="31"/>
      <c r="M49" s="33"/>
      <c r="N49" s="42"/>
      <c r="O49" s="42" t="s">
        <v>154</v>
      </c>
    </row>
    <row r="50" spans="1:18" ht="15.75" customHeight="1" x14ac:dyDescent="0.2">
      <c r="A50" s="36" t="s">
        <v>78</v>
      </c>
      <c r="B50" s="43" t="s">
        <v>79</v>
      </c>
      <c r="C50" s="43" t="s">
        <v>98</v>
      </c>
      <c r="D50" s="36" t="s">
        <v>81</v>
      </c>
      <c r="E50" s="38">
        <v>1</v>
      </c>
      <c r="F50" s="39">
        <v>10</v>
      </c>
      <c r="G50" s="39"/>
      <c r="H50" s="40">
        <v>45327</v>
      </c>
      <c r="I50" s="40">
        <v>45631</v>
      </c>
      <c r="J50" s="41">
        <v>5178470</v>
      </c>
      <c r="K50" s="33">
        <f t="shared" si="0"/>
        <v>51784700</v>
      </c>
      <c r="L50" s="31"/>
      <c r="M50" s="33"/>
      <c r="N50" s="42"/>
      <c r="O50" s="42" t="s">
        <v>155</v>
      </c>
    </row>
    <row r="51" spans="1:18" ht="24" customHeight="1" x14ac:dyDescent="0.2">
      <c r="A51" s="36" t="s">
        <v>78</v>
      </c>
      <c r="B51" s="43" t="s">
        <v>79</v>
      </c>
      <c r="C51" s="43" t="s">
        <v>98</v>
      </c>
      <c r="D51" s="36" t="s">
        <v>81</v>
      </c>
      <c r="E51" s="38">
        <v>1</v>
      </c>
      <c r="F51" s="39">
        <v>7</v>
      </c>
      <c r="G51" s="39"/>
      <c r="H51" s="40">
        <v>45327</v>
      </c>
      <c r="I51" s="40">
        <v>45540</v>
      </c>
      <c r="J51" s="41">
        <v>5178470</v>
      </c>
      <c r="K51" s="33">
        <f t="shared" si="0"/>
        <v>36249290</v>
      </c>
      <c r="L51" s="31"/>
      <c r="M51" s="33"/>
      <c r="N51" s="42"/>
      <c r="O51" s="42" t="s">
        <v>155</v>
      </c>
    </row>
    <row r="52" spans="1:18" ht="48" customHeight="1" x14ac:dyDescent="0.2">
      <c r="A52" s="36"/>
      <c r="B52" s="43" t="s">
        <v>79</v>
      </c>
      <c r="C52" s="43" t="s">
        <v>99</v>
      </c>
      <c r="D52" s="36" t="s">
        <v>81</v>
      </c>
      <c r="E52" s="38">
        <v>1</v>
      </c>
      <c r="F52" s="39">
        <v>7</v>
      </c>
      <c r="G52" s="39"/>
      <c r="H52" s="40">
        <v>45327</v>
      </c>
      <c r="I52" s="40">
        <v>45540</v>
      </c>
      <c r="J52" s="41">
        <v>5178470</v>
      </c>
      <c r="K52" s="33">
        <f t="shared" si="0"/>
        <v>36249290</v>
      </c>
      <c r="L52" s="31"/>
      <c r="M52" s="33"/>
      <c r="N52" s="42"/>
      <c r="O52" s="42" t="s">
        <v>156</v>
      </c>
    </row>
    <row r="53" spans="1:18" ht="77.25" customHeight="1" x14ac:dyDescent="0.2">
      <c r="A53" s="36" t="s">
        <v>78</v>
      </c>
      <c r="B53" s="43" t="s">
        <v>79</v>
      </c>
      <c r="C53" s="43" t="s">
        <v>99</v>
      </c>
      <c r="D53" s="36" t="s">
        <v>81</v>
      </c>
      <c r="E53" s="38">
        <v>2</v>
      </c>
      <c r="F53" s="39">
        <v>7</v>
      </c>
      <c r="G53" s="39"/>
      <c r="H53" s="40">
        <v>45327</v>
      </c>
      <c r="I53" s="40">
        <v>45540</v>
      </c>
      <c r="J53" s="41">
        <v>5178470</v>
      </c>
      <c r="K53" s="33">
        <f t="shared" si="0"/>
        <v>72498580</v>
      </c>
      <c r="L53" s="31"/>
      <c r="M53" s="33"/>
      <c r="N53" s="42"/>
      <c r="O53" s="42" t="s">
        <v>156</v>
      </c>
    </row>
    <row r="54" spans="1:18" ht="15.75" customHeight="1" x14ac:dyDescent="0.2">
      <c r="A54" s="36" t="s">
        <v>78</v>
      </c>
      <c r="B54" s="43" t="s">
        <v>79</v>
      </c>
      <c r="C54" s="43" t="s">
        <v>100</v>
      </c>
      <c r="D54" s="36" t="s">
        <v>81</v>
      </c>
      <c r="E54" s="38">
        <v>1</v>
      </c>
      <c r="F54" s="39">
        <v>7</v>
      </c>
      <c r="G54" s="39"/>
      <c r="H54" s="40">
        <v>45327</v>
      </c>
      <c r="I54" s="40">
        <v>45540</v>
      </c>
      <c r="J54" s="41">
        <v>5178470</v>
      </c>
      <c r="K54" s="33">
        <f t="shared" si="0"/>
        <v>36249290</v>
      </c>
      <c r="L54" s="31"/>
      <c r="M54" s="33"/>
      <c r="N54" s="42"/>
      <c r="O54" s="42" t="s">
        <v>157</v>
      </c>
    </row>
    <row r="55" spans="1:18" ht="15.75" customHeight="1" x14ac:dyDescent="0.2">
      <c r="A55" s="36" t="s">
        <v>78</v>
      </c>
      <c r="B55" s="43" t="s">
        <v>79</v>
      </c>
      <c r="C55" s="43" t="s">
        <v>101</v>
      </c>
      <c r="D55" s="36" t="s">
        <v>81</v>
      </c>
      <c r="E55" s="38">
        <v>1</v>
      </c>
      <c r="F55" s="39">
        <v>7</v>
      </c>
      <c r="G55" s="39"/>
      <c r="H55" s="40">
        <v>45327</v>
      </c>
      <c r="I55" s="40">
        <v>45540</v>
      </c>
      <c r="J55" s="41">
        <v>5178470</v>
      </c>
      <c r="K55" s="33">
        <f t="shared" si="0"/>
        <v>36249290</v>
      </c>
      <c r="L55" s="31"/>
      <c r="M55" s="33"/>
      <c r="N55" s="42"/>
      <c r="O55" s="42" t="s">
        <v>158</v>
      </c>
    </row>
    <row r="56" spans="1:18" ht="57" customHeight="1" x14ac:dyDescent="0.2">
      <c r="A56" s="36" t="s">
        <v>78</v>
      </c>
      <c r="B56" s="43" t="s">
        <v>79</v>
      </c>
      <c r="C56" s="43" t="s">
        <v>102</v>
      </c>
      <c r="D56" s="36" t="s">
        <v>81</v>
      </c>
      <c r="E56" s="38">
        <v>1</v>
      </c>
      <c r="F56" s="39">
        <v>7</v>
      </c>
      <c r="G56" s="39"/>
      <c r="H56" s="40">
        <v>45327</v>
      </c>
      <c r="I56" s="40">
        <v>45540</v>
      </c>
      <c r="J56" s="41">
        <v>5178470</v>
      </c>
      <c r="K56" s="33">
        <f t="shared" si="0"/>
        <v>36249290</v>
      </c>
      <c r="L56" s="31"/>
      <c r="M56" s="33"/>
      <c r="N56" s="42" t="s">
        <v>209</v>
      </c>
      <c r="O56" s="42" t="s">
        <v>159</v>
      </c>
      <c r="P56" s="15" t="s">
        <v>209</v>
      </c>
      <c r="R56" s="15">
        <v>250551977</v>
      </c>
    </row>
    <row r="57" spans="1:18" ht="58.5" customHeight="1" x14ac:dyDescent="0.2">
      <c r="A57" s="36" t="s">
        <v>78</v>
      </c>
      <c r="B57" s="43" t="s">
        <v>79</v>
      </c>
      <c r="C57" s="43" t="s">
        <v>102</v>
      </c>
      <c r="D57" s="36" t="s">
        <v>81</v>
      </c>
      <c r="E57" s="38">
        <v>1</v>
      </c>
      <c r="F57" s="39">
        <v>7</v>
      </c>
      <c r="G57" s="39"/>
      <c r="H57" s="40">
        <v>45327</v>
      </c>
      <c r="I57" s="40">
        <v>45540</v>
      </c>
      <c r="J57" s="41">
        <v>5178470</v>
      </c>
      <c r="K57" s="33">
        <f t="shared" si="0"/>
        <v>36249290</v>
      </c>
      <c r="L57" s="31"/>
      <c r="M57" s="33"/>
      <c r="N57" s="42" t="s">
        <v>209</v>
      </c>
      <c r="O57" s="42" t="s">
        <v>159</v>
      </c>
      <c r="P57" s="15" t="s">
        <v>209</v>
      </c>
    </row>
    <row r="58" spans="1:18" ht="39" customHeight="1" x14ac:dyDescent="0.2">
      <c r="A58" s="36" t="s">
        <v>78</v>
      </c>
      <c r="B58" s="43" t="s">
        <v>79</v>
      </c>
      <c r="C58" s="43" t="s">
        <v>102</v>
      </c>
      <c r="D58" s="36" t="s">
        <v>81</v>
      </c>
      <c r="E58" s="38">
        <v>2</v>
      </c>
      <c r="F58" s="39">
        <v>10</v>
      </c>
      <c r="G58" s="39"/>
      <c r="H58" s="40">
        <v>45327</v>
      </c>
      <c r="I58" s="40">
        <v>45631</v>
      </c>
      <c r="J58" s="41">
        <v>5178470</v>
      </c>
      <c r="K58" s="33">
        <f t="shared" si="0"/>
        <v>103569400</v>
      </c>
      <c r="L58" s="31"/>
      <c r="M58" s="33"/>
      <c r="N58" s="42" t="s">
        <v>209</v>
      </c>
      <c r="O58" s="42" t="s">
        <v>159</v>
      </c>
      <c r="P58" s="15" t="s">
        <v>209</v>
      </c>
    </row>
    <row r="59" spans="1:18" ht="15.75" customHeight="1" x14ac:dyDescent="0.2">
      <c r="A59" s="36" t="s">
        <v>78</v>
      </c>
      <c r="B59" s="43" t="s">
        <v>79</v>
      </c>
      <c r="C59" s="43" t="s">
        <v>103</v>
      </c>
      <c r="D59" s="36" t="s">
        <v>81</v>
      </c>
      <c r="E59" s="38">
        <v>1</v>
      </c>
      <c r="F59" s="39">
        <v>7</v>
      </c>
      <c r="G59" s="39"/>
      <c r="H59" s="40">
        <v>45327</v>
      </c>
      <c r="I59" s="40">
        <v>45540</v>
      </c>
      <c r="J59" s="41">
        <v>5178470</v>
      </c>
      <c r="K59" s="33">
        <f t="shared" si="0"/>
        <v>36249290</v>
      </c>
      <c r="L59" s="31"/>
      <c r="M59" s="33"/>
      <c r="N59" s="42"/>
      <c r="O59" s="42" t="s">
        <v>160</v>
      </c>
    </row>
    <row r="60" spans="1:18" ht="45.75" customHeight="1" x14ac:dyDescent="0.2">
      <c r="A60" s="36" t="s">
        <v>78</v>
      </c>
      <c r="B60" s="43" t="s">
        <v>79</v>
      </c>
      <c r="C60" s="43" t="s">
        <v>104</v>
      </c>
      <c r="D60" s="36" t="s">
        <v>81</v>
      </c>
      <c r="E60" s="38">
        <v>2</v>
      </c>
      <c r="F60" s="39">
        <v>7</v>
      </c>
      <c r="G60" s="39"/>
      <c r="H60" s="40">
        <v>45327</v>
      </c>
      <c r="I60" s="40">
        <v>45540</v>
      </c>
      <c r="J60" s="41">
        <v>5178470</v>
      </c>
      <c r="K60" s="33">
        <f t="shared" si="0"/>
        <v>72498580</v>
      </c>
      <c r="L60" s="31"/>
      <c r="M60" s="33"/>
      <c r="N60" s="42"/>
      <c r="O60" s="42" t="s">
        <v>161</v>
      </c>
    </row>
    <row r="61" spans="1:18" ht="15.75" customHeight="1" x14ac:dyDescent="0.2">
      <c r="A61" s="36" t="s">
        <v>78</v>
      </c>
      <c r="B61" s="43" t="s">
        <v>79</v>
      </c>
      <c r="C61" s="43" t="s">
        <v>105</v>
      </c>
      <c r="D61" s="36" t="s">
        <v>81</v>
      </c>
      <c r="E61" s="38">
        <v>1</v>
      </c>
      <c r="F61" s="39">
        <v>3</v>
      </c>
      <c r="G61" s="39"/>
      <c r="H61" s="40">
        <v>45327</v>
      </c>
      <c r="I61" s="40">
        <v>45509</v>
      </c>
      <c r="J61" s="41">
        <v>5178470</v>
      </c>
      <c r="K61" s="33">
        <f t="shared" si="0"/>
        <v>15535410</v>
      </c>
      <c r="L61" s="31"/>
      <c r="M61" s="33"/>
      <c r="N61" s="42"/>
      <c r="O61" s="42" t="s">
        <v>162</v>
      </c>
    </row>
    <row r="62" spans="1:18" ht="51.75" customHeight="1" x14ac:dyDescent="0.2">
      <c r="A62" s="36" t="s">
        <v>78</v>
      </c>
      <c r="B62" s="43" t="s">
        <v>79</v>
      </c>
      <c r="C62" s="43" t="s">
        <v>105</v>
      </c>
      <c r="D62" s="36" t="s">
        <v>81</v>
      </c>
      <c r="E62" s="38">
        <v>1</v>
      </c>
      <c r="F62" s="39">
        <v>7</v>
      </c>
      <c r="G62" s="39"/>
      <c r="H62" s="40">
        <v>45327</v>
      </c>
      <c r="I62" s="40">
        <v>45540</v>
      </c>
      <c r="J62" s="41">
        <v>5178470</v>
      </c>
      <c r="K62" s="33">
        <f t="shared" si="0"/>
        <v>36249290</v>
      </c>
      <c r="L62" s="31"/>
      <c r="M62" s="33"/>
      <c r="N62" s="42"/>
      <c r="O62" s="42" t="s">
        <v>162</v>
      </c>
    </row>
    <row r="63" spans="1:18" ht="106.5" customHeight="1" x14ac:dyDescent="0.2">
      <c r="A63" s="36" t="s">
        <v>78</v>
      </c>
      <c r="B63" s="43" t="s">
        <v>79</v>
      </c>
      <c r="C63" s="43" t="s">
        <v>106</v>
      </c>
      <c r="D63" s="36" t="s">
        <v>81</v>
      </c>
      <c r="E63" s="38">
        <v>6</v>
      </c>
      <c r="F63" s="39">
        <v>7</v>
      </c>
      <c r="G63" s="39"/>
      <c r="H63" s="40">
        <v>45327</v>
      </c>
      <c r="I63" s="40">
        <v>45540</v>
      </c>
      <c r="J63" s="41">
        <v>5178470</v>
      </c>
      <c r="K63" s="33">
        <f t="shared" si="0"/>
        <v>217495740</v>
      </c>
      <c r="L63" s="31"/>
      <c r="M63" s="33"/>
      <c r="N63" s="42"/>
      <c r="O63" s="42" t="s">
        <v>163</v>
      </c>
    </row>
    <row r="64" spans="1:18" ht="57.75" customHeight="1" x14ac:dyDescent="0.2">
      <c r="A64" s="36" t="s">
        <v>78</v>
      </c>
      <c r="B64" s="43" t="s">
        <v>79</v>
      </c>
      <c r="C64" s="43" t="s">
        <v>107</v>
      </c>
      <c r="D64" s="36" t="s">
        <v>81</v>
      </c>
      <c r="E64" s="38">
        <v>2</v>
      </c>
      <c r="F64" s="39">
        <v>7</v>
      </c>
      <c r="G64" s="39"/>
      <c r="H64" s="40">
        <v>45327</v>
      </c>
      <c r="I64" s="40">
        <v>45540</v>
      </c>
      <c r="J64" s="41">
        <v>5178470</v>
      </c>
      <c r="K64" s="33">
        <f t="shared" si="0"/>
        <v>72498580</v>
      </c>
      <c r="L64" s="31"/>
      <c r="M64" s="33"/>
      <c r="N64" s="42"/>
      <c r="O64" s="42" t="s">
        <v>164</v>
      </c>
    </row>
    <row r="65" spans="1:15" ht="15.75" customHeight="1" x14ac:dyDescent="0.2">
      <c r="A65" s="36" t="s">
        <v>78</v>
      </c>
      <c r="B65" s="43" t="s">
        <v>79</v>
      </c>
      <c r="C65" s="43" t="s">
        <v>108</v>
      </c>
      <c r="D65" s="36" t="s">
        <v>81</v>
      </c>
      <c r="E65" s="38">
        <v>1</v>
      </c>
      <c r="F65" s="39">
        <v>3</v>
      </c>
      <c r="G65" s="39"/>
      <c r="H65" s="40">
        <v>45327</v>
      </c>
      <c r="I65" s="40">
        <v>45417</v>
      </c>
      <c r="J65" s="41">
        <v>5178470</v>
      </c>
      <c r="K65" s="33">
        <f t="shared" si="0"/>
        <v>15535410</v>
      </c>
      <c r="L65" s="31"/>
      <c r="M65" s="33"/>
      <c r="N65" s="42"/>
      <c r="O65" s="42" t="s">
        <v>165</v>
      </c>
    </row>
    <row r="66" spans="1:15" ht="15.75" customHeight="1" x14ac:dyDescent="0.2">
      <c r="A66" s="36" t="s">
        <v>78</v>
      </c>
      <c r="B66" s="43" t="s">
        <v>79</v>
      </c>
      <c r="C66" s="43" t="s">
        <v>109</v>
      </c>
      <c r="D66" s="36" t="s">
        <v>81</v>
      </c>
      <c r="E66" s="38">
        <v>1</v>
      </c>
      <c r="F66" s="39">
        <v>10</v>
      </c>
      <c r="G66" s="39"/>
      <c r="H66" s="40">
        <v>45327</v>
      </c>
      <c r="I66" s="40">
        <v>45540</v>
      </c>
      <c r="J66" s="41">
        <v>5178470</v>
      </c>
      <c r="K66" s="33">
        <f t="shared" si="0"/>
        <v>51784700</v>
      </c>
      <c r="L66" s="31"/>
      <c r="M66" s="33"/>
      <c r="N66" s="42"/>
      <c r="O66" s="42"/>
    </row>
    <row r="67" spans="1:15" ht="42.75" customHeight="1" x14ac:dyDescent="0.2">
      <c r="A67" s="36" t="s">
        <v>78</v>
      </c>
      <c r="B67" s="43" t="s">
        <v>79</v>
      </c>
      <c r="C67" s="45" t="s">
        <v>110</v>
      </c>
      <c r="D67" s="36" t="s">
        <v>81</v>
      </c>
      <c r="E67" s="38">
        <v>2</v>
      </c>
      <c r="F67" s="39">
        <v>7</v>
      </c>
      <c r="G67" s="39"/>
      <c r="H67" s="40">
        <v>45327</v>
      </c>
      <c r="I67" s="40">
        <v>45540</v>
      </c>
      <c r="J67" s="41">
        <v>0</v>
      </c>
      <c r="K67" s="33">
        <f t="shared" si="0"/>
        <v>0</v>
      </c>
      <c r="L67" s="54">
        <v>3797549</v>
      </c>
      <c r="M67" s="54">
        <f t="shared" ref="M67" si="5">(L67*F67)+((L67/30)*G67)</f>
        <v>26582843</v>
      </c>
      <c r="N67" s="42" t="s">
        <v>210</v>
      </c>
      <c r="O67" s="42" t="s">
        <v>166</v>
      </c>
    </row>
    <row r="68" spans="1:15" ht="35.25" customHeight="1" x14ac:dyDescent="0.2">
      <c r="A68" s="36" t="s">
        <v>78</v>
      </c>
      <c r="B68" s="43" t="s">
        <v>79</v>
      </c>
      <c r="C68" s="45" t="s">
        <v>111</v>
      </c>
      <c r="D68" s="36" t="s">
        <v>81</v>
      </c>
      <c r="E68" s="38">
        <v>1</v>
      </c>
      <c r="F68" s="39">
        <v>7</v>
      </c>
      <c r="G68" s="39"/>
      <c r="H68" s="40">
        <v>45327</v>
      </c>
      <c r="I68" s="40">
        <v>45540</v>
      </c>
      <c r="J68" s="41">
        <v>5178470</v>
      </c>
      <c r="K68" s="33">
        <f t="shared" si="0"/>
        <v>36249290</v>
      </c>
      <c r="L68" s="31"/>
      <c r="M68" s="33"/>
      <c r="N68" s="42"/>
      <c r="O68" s="42" t="s">
        <v>167</v>
      </c>
    </row>
    <row r="69" spans="1:15" ht="15.75" customHeight="1" x14ac:dyDescent="0.2">
      <c r="A69" s="36" t="s">
        <v>78</v>
      </c>
      <c r="B69" s="43" t="s">
        <v>79</v>
      </c>
      <c r="C69" s="45" t="s">
        <v>111</v>
      </c>
      <c r="D69" s="36" t="s">
        <v>81</v>
      </c>
      <c r="E69" s="38">
        <v>2</v>
      </c>
      <c r="F69" s="39">
        <v>7</v>
      </c>
      <c r="G69" s="39"/>
      <c r="H69" s="40">
        <v>45327</v>
      </c>
      <c r="I69" s="40">
        <v>45540</v>
      </c>
      <c r="J69" s="41">
        <v>5178470</v>
      </c>
      <c r="K69" s="33">
        <f t="shared" si="0"/>
        <v>72498580</v>
      </c>
      <c r="L69" s="31"/>
      <c r="M69" s="33"/>
      <c r="N69" s="42"/>
      <c r="O69" s="42" t="s">
        <v>167</v>
      </c>
    </row>
    <row r="70" spans="1:15" ht="45.75" customHeight="1" x14ac:dyDescent="0.2">
      <c r="A70" s="36" t="s">
        <v>78</v>
      </c>
      <c r="B70" s="43" t="s">
        <v>79</v>
      </c>
      <c r="C70" s="45" t="s">
        <v>112</v>
      </c>
      <c r="D70" s="36" t="s">
        <v>81</v>
      </c>
      <c r="E70" s="38">
        <v>1</v>
      </c>
      <c r="F70" s="39">
        <v>7</v>
      </c>
      <c r="G70" s="39">
        <v>15</v>
      </c>
      <c r="H70" s="40">
        <v>45536</v>
      </c>
      <c r="I70" s="40">
        <v>45540</v>
      </c>
      <c r="J70" s="41">
        <v>5178470</v>
      </c>
      <c r="K70" s="33">
        <f t="shared" ref="K70" si="6">(J70*F70)*E70</f>
        <v>36249290</v>
      </c>
      <c r="L70" s="31"/>
      <c r="M70" s="33"/>
      <c r="N70" s="42"/>
      <c r="O70" s="42" t="s">
        <v>168</v>
      </c>
    </row>
    <row r="71" spans="1:15" ht="45.75" customHeight="1" x14ac:dyDescent="0.2">
      <c r="A71" s="36" t="s">
        <v>78</v>
      </c>
      <c r="B71" s="43" t="s">
        <v>79</v>
      </c>
      <c r="C71" s="45" t="s">
        <v>112</v>
      </c>
      <c r="D71" s="36" t="s">
        <v>81</v>
      </c>
      <c r="E71" s="38">
        <v>2</v>
      </c>
      <c r="F71" s="39">
        <v>7</v>
      </c>
      <c r="G71" s="39"/>
      <c r="H71" s="40">
        <v>45327</v>
      </c>
      <c r="I71" s="40">
        <v>45540</v>
      </c>
      <c r="J71" s="41">
        <v>5178470</v>
      </c>
      <c r="K71" s="33">
        <f t="shared" si="0"/>
        <v>72498580</v>
      </c>
      <c r="L71" s="31"/>
      <c r="M71" s="33"/>
      <c r="N71" s="42"/>
      <c r="O71" s="42" t="s">
        <v>168</v>
      </c>
    </row>
    <row r="72" spans="1:15" ht="15.75" customHeight="1" x14ac:dyDescent="0.2">
      <c r="A72" s="36" t="s">
        <v>78</v>
      </c>
      <c r="B72" s="45" t="s">
        <v>113</v>
      </c>
      <c r="C72" s="45" t="s">
        <v>114</v>
      </c>
      <c r="D72" s="36" t="s">
        <v>81</v>
      </c>
      <c r="E72" s="38">
        <v>1</v>
      </c>
      <c r="F72" s="39">
        <v>10</v>
      </c>
      <c r="G72" s="39"/>
      <c r="H72" s="40">
        <v>45327</v>
      </c>
      <c r="I72" s="40">
        <v>45631</v>
      </c>
      <c r="J72" s="41">
        <v>5178470</v>
      </c>
      <c r="K72" s="33">
        <f t="shared" si="0"/>
        <v>51784700</v>
      </c>
      <c r="L72" s="31"/>
      <c r="M72" s="33"/>
      <c r="N72" s="42"/>
      <c r="O72" s="42" t="s">
        <v>169</v>
      </c>
    </row>
    <row r="73" spans="1:15" ht="39.75" customHeight="1" x14ac:dyDescent="0.2">
      <c r="A73" s="36" t="s">
        <v>78</v>
      </c>
      <c r="B73" s="45" t="s">
        <v>113</v>
      </c>
      <c r="C73" s="46" t="s">
        <v>115</v>
      </c>
      <c r="D73" s="36" t="s">
        <v>81</v>
      </c>
      <c r="E73" s="38">
        <v>1</v>
      </c>
      <c r="F73" s="39">
        <v>10</v>
      </c>
      <c r="G73" s="39"/>
      <c r="H73" s="40">
        <v>45327</v>
      </c>
      <c r="I73" s="40">
        <v>45631</v>
      </c>
      <c r="J73" s="41">
        <v>5178470</v>
      </c>
      <c r="K73" s="33">
        <f t="shared" si="0"/>
        <v>51784700</v>
      </c>
      <c r="L73" s="31"/>
      <c r="M73" s="33"/>
      <c r="N73" s="42"/>
      <c r="O73" s="42" t="s">
        <v>170</v>
      </c>
    </row>
    <row r="74" spans="1:15" ht="35.25" customHeight="1" x14ac:dyDescent="0.2">
      <c r="A74" s="36" t="s">
        <v>78</v>
      </c>
      <c r="B74" s="45" t="s">
        <v>113</v>
      </c>
      <c r="C74" s="46" t="s">
        <v>115</v>
      </c>
      <c r="D74" s="36" t="s">
        <v>81</v>
      </c>
      <c r="E74" s="38">
        <v>1</v>
      </c>
      <c r="F74" s="39">
        <v>7</v>
      </c>
      <c r="G74" s="39"/>
      <c r="H74" s="40">
        <v>45327</v>
      </c>
      <c r="I74" s="40">
        <v>45540</v>
      </c>
      <c r="J74" s="41">
        <v>5178470</v>
      </c>
      <c r="K74" s="33">
        <f t="shared" si="0"/>
        <v>36249290</v>
      </c>
      <c r="L74" s="31"/>
      <c r="M74" s="33"/>
      <c r="N74" s="42"/>
      <c r="O74" s="42" t="s">
        <v>170</v>
      </c>
    </row>
    <row r="75" spans="1:15" ht="33" customHeight="1" x14ac:dyDescent="0.2">
      <c r="A75" s="36" t="s">
        <v>78</v>
      </c>
      <c r="B75" s="45" t="s">
        <v>113</v>
      </c>
      <c r="C75" s="46" t="s">
        <v>116</v>
      </c>
      <c r="D75" s="36" t="s">
        <v>81</v>
      </c>
      <c r="E75" s="38">
        <v>1</v>
      </c>
      <c r="F75" s="39">
        <v>7</v>
      </c>
      <c r="G75" s="39"/>
      <c r="H75" s="40">
        <v>45327</v>
      </c>
      <c r="I75" s="40">
        <v>45540</v>
      </c>
      <c r="J75" s="41">
        <v>5178470</v>
      </c>
      <c r="K75" s="33">
        <f t="shared" si="0"/>
        <v>36249290</v>
      </c>
      <c r="L75" s="31"/>
      <c r="M75" s="33"/>
      <c r="N75" s="42"/>
      <c r="O75" s="42" t="s">
        <v>171</v>
      </c>
    </row>
    <row r="76" spans="1:15" ht="60.75" customHeight="1" x14ac:dyDescent="0.2">
      <c r="A76" s="36" t="s">
        <v>78</v>
      </c>
      <c r="B76" s="47" t="s">
        <v>79</v>
      </c>
      <c r="C76" s="48" t="s">
        <v>117</v>
      </c>
      <c r="D76" s="36" t="s">
        <v>81</v>
      </c>
      <c r="E76" s="38">
        <v>3</v>
      </c>
      <c r="F76" s="39">
        <v>7</v>
      </c>
      <c r="G76" s="39"/>
      <c r="H76" s="40">
        <v>45327</v>
      </c>
      <c r="I76" s="40">
        <v>45540</v>
      </c>
      <c r="J76" s="41">
        <v>5178470</v>
      </c>
      <c r="K76" s="33">
        <f t="shared" si="0"/>
        <v>108747870</v>
      </c>
      <c r="L76" s="31"/>
      <c r="M76" s="33"/>
      <c r="N76" s="42"/>
      <c r="O76" s="42" t="s">
        <v>172</v>
      </c>
    </row>
    <row r="77" spans="1:15" ht="63" customHeight="1" x14ac:dyDescent="0.2">
      <c r="A77" s="36" t="s">
        <v>78</v>
      </c>
      <c r="B77" s="47" t="s">
        <v>79</v>
      </c>
      <c r="C77" s="49" t="s">
        <v>118</v>
      </c>
      <c r="D77" s="36" t="s">
        <v>81</v>
      </c>
      <c r="E77" s="38">
        <v>6</v>
      </c>
      <c r="F77" s="39">
        <v>7</v>
      </c>
      <c r="G77" s="39"/>
      <c r="H77" s="40">
        <v>45327</v>
      </c>
      <c r="I77" s="40">
        <v>45540</v>
      </c>
      <c r="J77" s="41">
        <v>5178470</v>
      </c>
      <c r="K77" s="33">
        <f t="shared" si="0"/>
        <v>217495740</v>
      </c>
      <c r="L77" s="31"/>
      <c r="M77" s="33"/>
      <c r="N77" s="42"/>
      <c r="O77" s="42" t="s">
        <v>173</v>
      </c>
    </row>
    <row r="78" spans="1:15" ht="37.5" customHeight="1" x14ac:dyDescent="0.2">
      <c r="A78" s="36" t="s">
        <v>78</v>
      </c>
      <c r="B78" s="47" t="s">
        <v>79</v>
      </c>
      <c r="C78" s="49" t="s">
        <v>119</v>
      </c>
      <c r="D78" s="36" t="s">
        <v>81</v>
      </c>
      <c r="E78" s="38">
        <v>2</v>
      </c>
      <c r="F78" s="39">
        <v>7</v>
      </c>
      <c r="G78" s="39"/>
      <c r="H78" s="40">
        <v>45327</v>
      </c>
      <c r="I78" s="40">
        <v>45540</v>
      </c>
      <c r="J78" s="41">
        <v>5178470</v>
      </c>
      <c r="K78" s="33">
        <f t="shared" si="0"/>
        <v>72498580</v>
      </c>
      <c r="L78" s="31"/>
      <c r="M78" s="33"/>
      <c r="N78" s="42"/>
      <c r="O78" s="42" t="s">
        <v>174</v>
      </c>
    </row>
    <row r="79" spans="1:15" ht="15.75" customHeight="1" x14ac:dyDescent="0.2">
      <c r="A79" s="36" t="s">
        <v>78</v>
      </c>
      <c r="B79" s="47" t="s">
        <v>79</v>
      </c>
      <c r="C79" s="49" t="s">
        <v>120</v>
      </c>
      <c r="D79" s="36" t="s">
        <v>81</v>
      </c>
      <c r="E79" s="38">
        <v>1</v>
      </c>
      <c r="F79" s="39">
        <v>10</v>
      </c>
      <c r="G79" s="39"/>
      <c r="H79" s="40">
        <v>45327</v>
      </c>
      <c r="I79" s="40">
        <v>45631</v>
      </c>
      <c r="J79" s="41">
        <v>5178470</v>
      </c>
      <c r="K79" s="33">
        <f t="shared" si="0"/>
        <v>51784700</v>
      </c>
      <c r="L79" s="31"/>
      <c r="M79" s="33"/>
      <c r="N79" s="42"/>
      <c r="O79" s="42" t="s">
        <v>175</v>
      </c>
    </row>
    <row r="80" spans="1:15" ht="33.75" customHeight="1" x14ac:dyDescent="0.2">
      <c r="A80" s="36" t="s">
        <v>78</v>
      </c>
      <c r="B80" s="50" t="s">
        <v>79</v>
      </c>
      <c r="C80" s="51" t="s">
        <v>121</v>
      </c>
      <c r="D80" s="36" t="s">
        <v>81</v>
      </c>
      <c r="E80" s="38">
        <v>3</v>
      </c>
      <c r="F80" s="39">
        <v>7</v>
      </c>
      <c r="G80" s="39"/>
      <c r="H80" s="40">
        <v>45327</v>
      </c>
      <c r="I80" s="40">
        <v>45540</v>
      </c>
      <c r="J80" s="41">
        <v>5178470</v>
      </c>
      <c r="K80" s="33">
        <f t="shared" si="0"/>
        <v>108747870</v>
      </c>
      <c r="L80" s="31"/>
      <c r="M80" s="33"/>
      <c r="N80" s="42"/>
      <c r="O80" s="42" t="s">
        <v>176</v>
      </c>
    </row>
    <row r="81" spans="1:15" ht="15.75" customHeight="1" x14ac:dyDescent="0.2">
      <c r="A81" s="36" t="s">
        <v>78</v>
      </c>
      <c r="B81" s="47" t="s">
        <v>79</v>
      </c>
      <c r="C81" s="49" t="s">
        <v>123</v>
      </c>
      <c r="D81" s="36" t="s">
        <v>81</v>
      </c>
      <c r="E81" s="38">
        <v>1</v>
      </c>
      <c r="F81" s="39">
        <v>7</v>
      </c>
      <c r="G81" s="39"/>
      <c r="H81" s="40">
        <v>45327</v>
      </c>
      <c r="I81" s="40">
        <v>45540</v>
      </c>
      <c r="J81" s="41">
        <v>5178470</v>
      </c>
      <c r="K81" s="33">
        <f t="shared" si="0"/>
        <v>36249290</v>
      </c>
      <c r="L81" s="31"/>
      <c r="M81" s="33"/>
      <c r="N81" s="42"/>
      <c r="O81" s="42" t="s">
        <v>178</v>
      </c>
    </row>
    <row r="82" spans="1:15" ht="84" customHeight="1" x14ac:dyDescent="0.2">
      <c r="A82" s="36" t="s">
        <v>78</v>
      </c>
      <c r="B82" s="47" t="s">
        <v>79</v>
      </c>
      <c r="C82" s="49" t="s">
        <v>123</v>
      </c>
      <c r="D82" s="36" t="s">
        <v>81</v>
      </c>
      <c r="E82" s="38">
        <v>6</v>
      </c>
      <c r="F82" s="39">
        <v>7</v>
      </c>
      <c r="G82" s="39"/>
      <c r="H82" s="40">
        <v>45327</v>
      </c>
      <c r="I82" s="40">
        <v>45540</v>
      </c>
      <c r="J82" s="41">
        <v>5178470</v>
      </c>
      <c r="K82" s="33">
        <f t="shared" ref="K82:K100" si="7">(J82*F82)*E82</f>
        <v>217495740</v>
      </c>
      <c r="L82" s="31"/>
      <c r="M82" s="33"/>
      <c r="N82" s="42"/>
      <c r="O82" s="42" t="s">
        <v>178</v>
      </c>
    </row>
    <row r="83" spans="1:15" ht="15.75" customHeight="1" x14ac:dyDescent="0.2">
      <c r="A83" s="36" t="s">
        <v>78</v>
      </c>
      <c r="B83" s="47" t="s">
        <v>79</v>
      </c>
      <c r="C83" s="47" t="s">
        <v>124</v>
      </c>
      <c r="D83" s="36" t="s">
        <v>81</v>
      </c>
      <c r="E83" s="38">
        <v>1</v>
      </c>
      <c r="F83" s="39">
        <v>3</v>
      </c>
      <c r="G83" s="39"/>
      <c r="H83" s="40">
        <v>45327</v>
      </c>
      <c r="I83" s="40">
        <v>45631</v>
      </c>
      <c r="J83" s="41">
        <v>5178470</v>
      </c>
      <c r="K83" s="33">
        <f t="shared" si="7"/>
        <v>15535410</v>
      </c>
      <c r="L83" s="31"/>
      <c r="M83" s="33"/>
      <c r="N83" s="42"/>
      <c r="O83" s="42" t="s">
        <v>179</v>
      </c>
    </row>
    <row r="84" spans="1:15" ht="81.75" customHeight="1" x14ac:dyDescent="0.2">
      <c r="A84" s="36" t="s">
        <v>78</v>
      </c>
      <c r="B84" s="47" t="s">
        <v>79</v>
      </c>
      <c r="C84" s="47" t="s">
        <v>124</v>
      </c>
      <c r="D84" s="36" t="s">
        <v>81</v>
      </c>
      <c r="E84" s="38">
        <v>5</v>
      </c>
      <c r="F84" s="39">
        <v>7</v>
      </c>
      <c r="G84" s="39"/>
      <c r="H84" s="40">
        <v>45327</v>
      </c>
      <c r="I84" s="40">
        <v>45540</v>
      </c>
      <c r="J84" s="41">
        <v>5178470</v>
      </c>
      <c r="K84" s="33">
        <f t="shared" si="7"/>
        <v>181246450</v>
      </c>
      <c r="L84" s="31"/>
      <c r="M84" s="33"/>
      <c r="N84" s="42"/>
      <c r="O84" s="42" t="s">
        <v>179</v>
      </c>
    </row>
    <row r="85" spans="1:15" ht="33" customHeight="1" x14ac:dyDescent="0.2">
      <c r="A85" s="36" t="s">
        <v>78</v>
      </c>
      <c r="B85" s="47" t="s">
        <v>92</v>
      </c>
      <c r="C85" s="47" t="s">
        <v>125</v>
      </c>
      <c r="D85" s="36" t="s">
        <v>81</v>
      </c>
      <c r="E85" s="38">
        <v>8</v>
      </c>
      <c r="F85" s="39">
        <v>10</v>
      </c>
      <c r="G85" s="39"/>
      <c r="H85" s="40">
        <v>45327</v>
      </c>
      <c r="I85" s="40">
        <v>45631</v>
      </c>
      <c r="J85" s="41">
        <v>5178470</v>
      </c>
      <c r="K85" s="33">
        <f t="shared" si="7"/>
        <v>414277600</v>
      </c>
      <c r="L85" s="31"/>
      <c r="M85" s="33"/>
      <c r="N85" s="42"/>
      <c r="O85" s="42" t="s">
        <v>180</v>
      </c>
    </row>
    <row r="86" spans="1:15" s="95" customFormat="1" ht="15.75" customHeight="1" x14ac:dyDescent="0.2">
      <c r="A86" s="86" t="s">
        <v>78</v>
      </c>
      <c r="B86" s="87" t="s">
        <v>113</v>
      </c>
      <c r="C86" s="87" t="s">
        <v>126</v>
      </c>
      <c r="D86" s="86" t="s">
        <v>81</v>
      </c>
      <c r="E86" s="88">
        <v>1</v>
      </c>
      <c r="F86" s="89">
        <v>7</v>
      </c>
      <c r="G86" s="89"/>
      <c r="H86" s="90">
        <v>45327</v>
      </c>
      <c r="I86" s="90">
        <v>45540</v>
      </c>
      <c r="J86" s="91">
        <v>5178470</v>
      </c>
      <c r="K86" s="92">
        <f t="shared" si="7"/>
        <v>36249290</v>
      </c>
      <c r="L86" s="93"/>
      <c r="M86" s="92"/>
      <c r="N86" s="94"/>
      <c r="O86" s="94" t="s">
        <v>181</v>
      </c>
    </row>
    <row r="87" spans="1:15" ht="15.75" customHeight="1" x14ac:dyDescent="0.2">
      <c r="A87" s="36" t="s">
        <v>78</v>
      </c>
      <c r="B87" s="47" t="s">
        <v>79</v>
      </c>
      <c r="C87" s="47" t="s">
        <v>127</v>
      </c>
      <c r="D87" s="36" t="s">
        <v>81</v>
      </c>
      <c r="E87" s="38">
        <v>1</v>
      </c>
      <c r="F87" s="39">
        <v>7</v>
      </c>
      <c r="G87" s="39"/>
      <c r="H87" s="40">
        <v>45327</v>
      </c>
      <c r="I87" s="40">
        <v>45540</v>
      </c>
      <c r="J87" s="41">
        <v>5178470</v>
      </c>
      <c r="K87" s="33">
        <f t="shared" si="7"/>
        <v>36249290</v>
      </c>
      <c r="L87" s="31"/>
      <c r="M87" s="33"/>
      <c r="N87" s="42"/>
      <c r="O87" s="42" t="s">
        <v>182</v>
      </c>
    </row>
    <row r="88" spans="1:15" ht="15.75" customHeight="1" x14ac:dyDescent="0.2">
      <c r="A88" s="36" t="s">
        <v>78</v>
      </c>
      <c r="B88" s="47" t="s">
        <v>79</v>
      </c>
      <c r="C88" s="47" t="s">
        <v>128</v>
      </c>
      <c r="D88" s="36" t="s">
        <v>81</v>
      </c>
      <c r="E88" s="38">
        <v>1</v>
      </c>
      <c r="F88" s="39">
        <v>7</v>
      </c>
      <c r="G88" s="39"/>
      <c r="H88" s="40">
        <v>45327</v>
      </c>
      <c r="I88" s="40">
        <v>45540</v>
      </c>
      <c r="J88" s="41">
        <v>5178470</v>
      </c>
      <c r="K88" s="33">
        <f t="shared" si="7"/>
        <v>36249290</v>
      </c>
      <c r="L88" s="31"/>
      <c r="M88" s="33"/>
      <c r="N88" s="42"/>
      <c r="O88" s="42" t="s">
        <v>183</v>
      </c>
    </row>
    <row r="89" spans="1:15" ht="15.75" customHeight="1" x14ac:dyDescent="0.2">
      <c r="A89" s="36" t="s">
        <v>78</v>
      </c>
      <c r="B89" s="47" t="s">
        <v>79</v>
      </c>
      <c r="C89" s="47" t="s">
        <v>129</v>
      </c>
      <c r="D89" s="36" t="s">
        <v>81</v>
      </c>
      <c r="E89" s="38">
        <v>1</v>
      </c>
      <c r="F89" s="39">
        <v>7</v>
      </c>
      <c r="G89" s="39"/>
      <c r="H89" s="40">
        <v>45327</v>
      </c>
      <c r="I89" s="40">
        <v>45540</v>
      </c>
      <c r="J89" s="41">
        <v>5178470</v>
      </c>
      <c r="K89" s="33">
        <f t="shared" si="7"/>
        <v>36249290</v>
      </c>
      <c r="L89" s="31"/>
      <c r="M89" s="33"/>
      <c r="N89" s="42"/>
      <c r="O89" s="42" t="s">
        <v>184</v>
      </c>
    </row>
    <row r="90" spans="1:15" ht="15.75" customHeight="1" x14ac:dyDescent="0.2">
      <c r="A90" s="36" t="s">
        <v>78</v>
      </c>
      <c r="B90" s="47" t="s">
        <v>79</v>
      </c>
      <c r="C90" s="47" t="s">
        <v>130</v>
      </c>
      <c r="D90" s="36" t="s">
        <v>81</v>
      </c>
      <c r="E90" s="38">
        <v>1</v>
      </c>
      <c r="F90" s="39">
        <v>7</v>
      </c>
      <c r="G90" s="39"/>
      <c r="H90" s="40">
        <v>45327</v>
      </c>
      <c r="I90" s="40">
        <v>45540</v>
      </c>
      <c r="J90" s="41">
        <v>5178470</v>
      </c>
      <c r="K90" s="33">
        <f t="shared" si="7"/>
        <v>36249290</v>
      </c>
      <c r="L90" s="31"/>
      <c r="M90" s="33"/>
      <c r="N90" s="42"/>
      <c r="O90" s="42" t="s">
        <v>185</v>
      </c>
    </row>
    <row r="91" spans="1:15" ht="15.75" customHeight="1" x14ac:dyDescent="0.2">
      <c r="A91" s="36" t="s">
        <v>78</v>
      </c>
      <c r="B91" s="47" t="s">
        <v>113</v>
      </c>
      <c r="C91" s="47" t="s">
        <v>131</v>
      </c>
      <c r="D91" s="36" t="s">
        <v>81</v>
      </c>
      <c r="E91" s="38">
        <v>2</v>
      </c>
      <c r="F91" s="39">
        <v>10</v>
      </c>
      <c r="G91" s="39"/>
      <c r="H91" s="40">
        <v>45327</v>
      </c>
      <c r="I91" s="40">
        <v>45631</v>
      </c>
      <c r="J91" s="41">
        <v>5178470</v>
      </c>
      <c r="K91" s="33">
        <f t="shared" si="7"/>
        <v>103569400</v>
      </c>
      <c r="L91" s="31"/>
      <c r="M91" s="33"/>
      <c r="N91" s="53"/>
      <c r="O91" s="53"/>
    </row>
    <row r="92" spans="1:15" ht="15.75" customHeight="1" x14ac:dyDescent="0.2">
      <c r="A92" s="36" t="s">
        <v>78</v>
      </c>
      <c r="B92" s="47" t="s">
        <v>79</v>
      </c>
      <c r="C92" s="47" t="s">
        <v>132</v>
      </c>
      <c r="D92" s="36" t="s">
        <v>81</v>
      </c>
      <c r="E92" s="38">
        <v>1</v>
      </c>
      <c r="F92" s="39">
        <v>7</v>
      </c>
      <c r="G92" s="39"/>
      <c r="H92" s="40">
        <v>45327</v>
      </c>
      <c r="I92" s="40">
        <v>45509</v>
      </c>
      <c r="J92" s="41">
        <v>5178470</v>
      </c>
      <c r="K92" s="33">
        <f t="shared" si="7"/>
        <v>36249290</v>
      </c>
      <c r="L92" s="31"/>
      <c r="M92" s="33"/>
      <c r="N92" s="42"/>
      <c r="O92" s="42" t="s">
        <v>186</v>
      </c>
    </row>
    <row r="93" spans="1:15" ht="15.75" customHeight="1" x14ac:dyDescent="0.2">
      <c r="A93" s="36" t="s">
        <v>78</v>
      </c>
      <c r="B93" s="47" t="s">
        <v>79</v>
      </c>
      <c r="C93" s="47" t="s">
        <v>133</v>
      </c>
      <c r="D93" s="36" t="s">
        <v>81</v>
      </c>
      <c r="E93" s="38">
        <v>1</v>
      </c>
      <c r="F93" s="39">
        <v>7</v>
      </c>
      <c r="G93" s="39"/>
      <c r="H93" s="40">
        <v>45327</v>
      </c>
      <c r="I93" s="40">
        <v>45540</v>
      </c>
      <c r="J93" s="41">
        <v>5178470</v>
      </c>
      <c r="K93" s="33">
        <f t="shared" si="7"/>
        <v>36249290</v>
      </c>
      <c r="L93" s="31"/>
      <c r="M93" s="33"/>
      <c r="N93" s="42"/>
      <c r="O93" s="42" t="s">
        <v>187</v>
      </c>
    </row>
    <row r="94" spans="1:15" ht="15.75" customHeight="1" x14ac:dyDescent="0.2">
      <c r="A94" s="36" t="s">
        <v>78</v>
      </c>
      <c r="B94" s="47" t="s">
        <v>79</v>
      </c>
      <c r="C94" s="47" t="s">
        <v>133</v>
      </c>
      <c r="D94" s="36" t="s">
        <v>81</v>
      </c>
      <c r="E94" s="38">
        <v>1</v>
      </c>
      <c r="F94" s="39">
        <v>7</v>
      </c>
      <c r="G94" s="39"/>
      <c r="H94" s="40">
        <v>45327</v>
      </c>
      <c r="I94" s="40">
        <v>45540</v>
      </c>
      <c r="J94" s="41">
        <v>5178470</v>
      </c>
      <c r="K94" s="33">
        <f t="shared" si="7"/>
        <v>36249290</v>
      </c>
      <c r="L94" s="31"/>
      <c r="M94" s="33"/>
      <c r="N94" s="42"/>
      <c r="O94" s="42" t="s">
        <v>187</v>
      </c>
    </row>
    <row r="95" spans="1:15" ht="15.75" customHeight="1" x14ac:dyDescent="0.2">
      <c r="A95" s="36" t="s">
        <v>78</v>
      </c>
      <c r="B95" s="47" t="s">
        <v>92</v>
      </c>
      <c r="C95" s="47" t="s">
        <v>134</v>
      </c>
      <c r="D95" s="36" t="s">
        <v>81</v>
      </c>
      <c r="E95" s="38">
        <v>1</v>
      </c>
      <c r="F95" s="39">
        <v>10</v>
      </c>
      <c r="G95" s="39"/>
      <c r="H95" s="40">
        <v>45327</v>
      </c>
      <c r="I95" s="40">
        <v>45641</v>
      </c>
      <c r="J95" s="41">
        <v>5178470</v>
      </c>
      <c r="K95" s="33">
        <f t="shared" si="7"/>
        <v>51784700</v>
      </c>
      <c r="L95" s="31"/>
      <c r="M95" s="33"/>
      <c r="N95" s="42"/>
      <c r="O95" s="42" t="s">
        <v>188</v>
      </c>
    </row>
    <row r="96" spans="1:15" ht="15.75" customHeight="1" x14ac:dyDescent="0.2">
      <c r="A96" s="36" t="s">
        <v>78</v>
      </c>
      <c r="B96" s="47" t="s">
        <v>92</v>
      </c>
      <c r="C96" s="47" t="s">
        <v>134</v>
      </c>
      <c r="D96" s="36" t="s">
        <v>81</v>
      </c>
      <c r="E96" s="38">
        <v>1</v>
      </c>
      <c r="F96" s="39">
        <v>3</v>
      </c>
      <c r="G96" s="39"/>
      <c r="H96" s="40">
        <v>45327</v>
      </c>
      <c r="I96" s="40">
        <v>45417</v>
      </c>
      <c r="J96" s="41">
        <v>5178470</v>
      </c>
      <c r="K96" s="33">
        <f t="shared" si="7"/>
        <v>15535410</v>
      </c>
      <c r="L96" s="31"/>
      <c r="M96" s="33"/>
      <c r="N96" s="42"/>
      <c r="O96" s="42" t="s">
        <v>188</v>
      </c>
    </row>
    <row r="97" spans="1:17" ht="15.75" customHeight="1" x14ac:dyDescent="0.2">
      <c r="A97" s="36" t="s">
        <v>78</v>
      </c>
      <c r="B97" s="47" t="s">
        <v>92</v>
      </c>
      <c r="C97" s="47" t="s">
        <v>135</v>
      </c>
      <c r="D97" s="36" t="s">
        <v>81</v>
      </c>
      <c r="E97" s="38">
        <v>3</v>
      </c>
      <c r="F97" s="39">
        <v>7</v>
      </c>
      <c r="G97" s="39"/>
      <c r="H97" s="40">
        <v>45327</v>
      </c>
      <c r="I97" s="40">
        <v>45540</v>
      </c>
      <c r="J97" s="41">
        <v>5178470</v>
      </c>
      <c r="K97" s="33">
        <f t="shared" si="7"/>
        <v>108747870</v>
      </c>
      <c r="L97" s="31"/>
      <c r="M97" s="33"/>
      <c r="N97" s="42"/>
      <c r="O97" s="42" t="s">
        <v>189</v>
      </c>
    </row>
    <row r="98" spans="1:17" ht="15.75" customHeight="1" x14ac:dyDescent="0.2">
      <c r="A98" s="36" t="s">
        <v>78</v>
      </c>
      <c r="B98" s="47" t="s">
        <v>92</v>
      </c>
      <c r="C98" s="47" t="s">
        <v>136</v>
      </c>
      <c r="D98" s="36" t="s">
        <v>81</v>
      </c>
      <c r="E98" s="38">
        <v>1</v>
      </c>
      <c r="F98" s="39">
        <v>7</v>
      </c>
      <c r="G98" s="39"/>
      <c r="H98" s="40">
        <v>45327</v>
      </c>
      <c r="I98" s="40">
        <v>45540</v>
      </c>
      <c r="J98" s="41">
        <v>5178470</v>
      </c>
      <c r="K98" s="33">
        <f t="shared" si="7"/>
        <v>36249290</v>
      </c>
      <c r="L98" s="31"/>
      <c r="M98" s="33"/>
      <c r="N98" s="42"/>
      <c r="O98" s="42" t="s">
        <v>190</v>
      </c>
    </row>
    <row r="99" spans="1:17" ht="15.75" customHeight="1" x14ac:dyDescent="0.2">
      <c r="A99" s="36" t="s">
        <v>78</v>
      </c>
      <c r="B99" s="47" t="s">
        <v>79</v>
      </c>
      <c r="C99" s="47" t="s">
        <v>137</v>
      </c>
      <c r="D99" s="36" t="s">
        <v>81</v>
      </c>
      <c r="E99" s="38">
        <v>1</v>
      </c>
      <c r="F99" s="39">
        <v>7</v>
      </c>
      <c r="G99" s="39"/>
      <c r="H99" s="40">
        <v>45327</v>
      </c>
      <c r="I99" s="40">
        <v>45540</v>
      </c>
      <c r="J99" s="41">
        <v>5178470</v>
      </c>
      <c r="K99" s="33">
        <f t="shared" si="7"/>
        <v>36249290</v>
      </c>
      <c r="L99" s="31"/>
      <c r="M99" s="33"/>
      <c r="N99" s="42"/>
      <c r="O99" s="42" t="s">
        <v>191</v>
      </c>
    </row>
    <row r="100" spans="1:17" ht="15.75" customHeight="1" x14ac:dyDescent="0.2">
      <c r="A100" s="36" t="s">
        <v>78</v>
      </c>
      <c r="B100" s="47" t="s">
        <v>79</v>
      </c>
      <c r="C100" s="47" t="s">
        <v>138</v>
      </c>
      <c r="D100" s="36" t="s">
        <v>81</v>
      </c>
      <c r="E100" s="38">
        <v>1</v>
      </c>
      <c r="F100" s="39">
        <v>7</v>
      </c>
      <c r="G100" s="39"/>
      <c r="H100" s="40">
        <v>45327</v>
      </c>
      <c r="I100" s="40">
        <v>45540</v>
      </c>
      <c r="J100" s="41">
        <v>5178470</v>
      </c>
      <c r="K100" s="33">
        <f t="shared" si="7"/>
        <v>36249290</v>
      </c>
      <c r="L100" s="31"/>
      <c r="M100" s="33"/>
      <c r="N100" s="42"/>
      <c r="O100" s="42" t="s">
        <v>192</v>
      </c>
    </row>
    <row r="101" spans="1:17" ht="15.75" customHeight="1" x14ac:dyDescent="0.2">
      <c r="A101" s="36" t="s">
        <v>78</v>
      </c>
      <c r="B101" s="45" t="s">
        <v>113</v>
      </c>
      <c r="C101" s="46" t="s">
        <v>197</v>
      </c>
      <c r="D101" s="36" t="s">
        <v>81</v>
      </c>
      <c r="E101" s="38">
        <v>1</v>
      </c>
      <c r="F101" s="39">
        <v>7</v>
      </c>
      <c r="G101" s="39"/>
      <c r="H101" s="40">
        <v>45327</v>
      </c>
      <c r="I101" s="40">
        <v>45540</v>
      </c>
      <c r="J101" s="41">
        <v>0</v>
      </c>
      <c r="K101" s="54">
        <f t="shared" ref="K101" si="8">(J101*F101)+((J101/30)*G101)</f>
        <v>0</v>
      </c>
      <c r="L101" s="54">
        <v>3797549</v>
      </c>
      <c r="M101" s="54">
        <f t="shared" ref="M101:M102" si="9">(L101*F101)+((L101/30)*G101)</f>
        <v>26582843</v>
      </c>
      <c r="N101" s="54"/>
      <c r="O101" s="55" t="s">
        <v>198</v>
      </c>
      <c r="P101" s="44"/>
    </row>
    <row r="102" spans="1:17" s="53" customFormat="1" ht="42.75" customHeight="1" x14ac:dyDescent="0.2">
      <c r="A102" s="36" t="s">
        <v>78</v>
      </c>
      <c r="B102" s="47" t="s">
        <v>79</v>
      </c>
      <c r="C102" s="47" t="s">
        <v>199</v>
      </c>
      <c r="D102" s="36" t="s">
        <v>81</v>
      </c>
      <c r="E102" s="38">
        <v>1</v>
      </c>
      <c r="F102" s="39">
        <v>7</v>
      </c>
      <c r="G102" s="39"/>
      <c r="H102" s="40">
        <v>45323</v>
      </c>
      <c r="I102" s="40">
        <v>45540</v>
      </c>
      <c r="J102" s="41">
        <v>5178470</v>
      </c>
      <c r="K102" s="33">
        <f t="shared" ref="K102" si="10">(J102*F102)*E102</f>
        <v>36249290</v>
      </c>
      <c r="L102" s="54">
        <v>0</v>
      </c>
      <c r="M102" s="54">
        <f t="shared" si="9"/>
        <v>0</v>
      </c>
      <c r="N102" s="54">
        <v>0</v>
      </c>
      <c r="O102" s="56" t="s">
        <v>200</v>
      </c>
      <c r="P102" s="44"/>
      <c r="Q102" s="57"/>
    </row>
    <row r="103" spans="1:17" ht="27.75" customHeight="1" x14ac:dyDescent="0.2">
      <c r="A103" s="36" t="s">
        <v>78</v>
      </c>
      <c r="B103" s="47" t="s">
        <v>113</v>
      </c>
      <c r="C103" s="58" t="s">
        <v>201</v>
      </c>
      <c r="D103" s="36" t="s">
        <v>81</v>
      </c>
      <c r="E103" s="34">
        <v>1</v>
      </c>
      <c r="F103" s="39">
        <v>7</v>
      </c>
      <c r="G103" s="39"/>
      <c r="H103" s="40">
        <v>45327</v>
      </c>
      <c r="I103" s="40">
        <v>45540</v>
      </c>
      <c r="J103" s="41">
        <v>5178470</v>
      </c>
      <c r="K103" s="33">
        <f t="shared" ref="K103" si="11">(J103*F103)*E103</f>
        <v>36249290</v>
      </c>
      <c r="L103" s="56"/>
      <c r="M103" s="56"/>
      <c r="N103" s="30"/>
      <c r="O103" s="59" t="s">
        <v>202</v>
      </c>
    </row>
    <row r="104" spans="1:17" x14ac:dyDescent="0.2">
      <c r="A104" s="36"/>
      <c r="B104" s="36"/>
      <c r="C104" s="58"/>
      <c r="D104" s="60"/>
      <c r="E104" s="34">
        <f>SUM(E16:E103)</f>
        <v>146</v>
      </c>
      <c r="F104" s="39"/>
      <c r="G104" s="39"/>
      <c r="H104" s="40"/>
      <c r="I104" s="61"/>
      <c r="J104" s="62"/>
      <c r="K104" s="34">
        <f>SUM(K16:K103)</f>
        <v>5157756120</v>
      </c>
      <c r="L104" s="56"/>
      <c r="M104" s="34">
        <f>SUM(M16:M103)</f>
        <v>106331372</v>
      </c>
      <c r="N104" s="30"/>
      <c r="O104" s="63"/>
    </row>
    <row r="105" spans="1:17" x14ac:dyDescent="0.2">
      <c r="A105" s="39" t="s">
        <v>14</v>
      </c>
      <c r="B105" s="64"/>
      <c r="C105" s="65"/>
      <c r="D105" s="66"/>
      <c r="E105" s="34"/>
      <c r="F105" s="67"/>
      <c r="G105" s="34"/>
      <c r="H105" s="26"/>
      <c r="I105" s="30"/>
      <c r="J105" s="68"/>
      <c r="K105" s="69"/>
      <c r="L105" s="69"/>
      <c r="M105" s="69"/>
      <c r="N105" s="30"/>
      <c r="O105" s="70"/>
    </row>
    <row r="106" spans="1:17" x14ac:dyDescent="0.2">
      <c r="A106" s="71"/>
      <c r="B106" s="72"/>
      <c r="C106" s="73"/>
      <c r="D106" s="74"/>
      <c r="E106" s="75"/>
      <c r="F106" s="76"/>
      <c r="G106" s="75"/>
      <c r="H106" s="77"/>
      <c r="J106" s="78"/>
      <c r="K106" s="79"/>
      <c r="L106" s="79"/>
      <c r="M106" s="79"/>
      <c r="N106" s="79">
        <f>+K104+M104</f>
        <v>5264087492</v>
      </c>
    </row>
    <row r="107" spans="1:17" x14ac:dyDescent="0.2">
      <c r="A107" s="71"/>
      <c r="B107" s="72"/>
      <c r="C107" s="73"/>
      <c r="D107" s="74"/>
      <c r="E107" s="76"/>
      <c r="F107" s="76"/>
      <c r="G107" s="75"/>
      <c r="H107" s="77"/>
      <c r="J107" s="78"/>
      <c r="O107" s="80"/>
    </row>
    <row r="108" spans="1:17" x14ac:dyDescent="0.2">
      <c r="A108" s="71"/>
      <c r="B108" s="72"/>
      <c r="C108" s="73"/>
      <c r="D108" s="74"/>
      <c r="E108" s="76"/>
      <c r="F108" s="76"/>
      <c r="G108" s="75"/>
      <c r="H108" s="77"/>
      <c r="J108" s="78"/>
      <c r="O108" s="80"/>
    </row>
    <row r="109" spans="1:17" x14ac:dyDescent="0.2">
      <c r="B109" s="81"/>
      <c r="L109" s="82"/>
      <c r="O109" s="80"/>
    </row>
    <row r="110" spans="1:17" x14ac:dyDescent="0.2">
      <c r="K110" s="83"/>
      <c r="L110" s="83"/>
      <c r="M110" s="83"/>
      <c r="O110" s="84"/>
    </row>
    <row r="111" spans="1:17" ht="15" x14ac:dyDescent="0.25">
      <c r="A111" s="100" t="s">
        <v>193</v>
      </c>
      <c r="B111" s="100"/>
      <c r="C111" s="100"/>
      <c r="D111" s="100"/>
      <c r="E111" s="100"/>
      <c r="F111" s="100"/>
      <c r="G111" s="100"/>
      <c r="H111" s="100"/>
      <c r="I111" s="100"/>
      <c r="J111" s="100"/>
      <c r="K111" s="100"/>
      <c r="L111" s="100"/>
      <c r="M111" s="100"/>
      <c r="N111" s="100"/>
      <c r="O111" s="100"/>
    </row>
    <row r="112" spans="1:17" ht="15" x14ac:dyDescent="0.25">
      <c r="A112" s="100" t="s">
        <v>194</v>
      </c>
      <c r="B112" s="100"/>
      <c r="C112" s="100"/>
      <c r="D112" s="100"/>
      <c r="E112" s="100"/>
      <c r="F112" s="100"/>
      <c r="G112" s="100"/>
      <c r="H112" s="100"/>
      <c r="I112" s="100"/>
      <c r="J112" s="100"/>
      <c r="K112" s="100"/>
      <c r="L112" s="100"/>
      <c r="M112" s="100"/>
      <c r="N112" s="100"/>
      <c r="O112" s="100"/>
    </row>
    <row r="114" spans="2:3" x14ac:dyDescent="0.2">
      <c r="B114" s="15" t="s">
        <v>195</v>
      </c>
      <c r="C114" s="15" t="s">
        <v>196</v>
      </c>
    </row>
  </sheetData>
  <autoFilter ref="A15:Q106">
    <filterColumn colId="9" showButton="0"/>
    <filterColumn colId="11" showButton="0"/>
  </autoFilter>
  <mergeCells count="30">
    <mergeCell ref="A112:O112"/>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A4:O4"/>
    <mergeCell ref="A1:N2"/>
    <mergeCell ref="A3:O3"/>
    <mergeCell ref="A111:O111"/>
    <mergeCell ref="A11:C11"/>
    <mergeCell ref="K11:O11"/>
    <mergeCell ref="A12:C12"/>
    <mergeCell ref="F13:G14"/>
    <mergeCell ref="A10:C10"/>
    <mergeCell ref="J10:O10"/>
    <mergeCell ref="A5:O5"/>
    <mergeCell ref="A6:O6"/>
    <mergeCell ref="A8:J8"/>
    <mergeCell ref="A9:C9"/>
  </mergeCells>
  <pageMargins left="0.7" right="0.7" top="0.75" bottom="0.75" header="0.3" footer="0.3"/>
  <pageSetup orientation="portrait"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Q30"/>
  <sheetViews>
    <sheetView topLeftCell="A7" workbookViewId="0">
      <selection activeCell="E16" sqref="E16:E18"/>
    </sheetView>
  </sheetViews>
  <sheetFormatPr baseColWidth="10" defaultRowHeight="14.25" x14ac:dyDescent="0.2"/>
  <cols>
    <col min="1" max="1" width="15.42578125" style="15" customWidth="1"/>
    <col min="2" max="2" width="15.85546875" style="15" customWidth="1"/>
    <col min="3" max="4" width="21.28515625" style="15" customWidth="1"/>
    <col min="5" max="7" width="11.42578125" style="15"/>
    <col min="8" max="8" width="15.28515625" style="15" customWidth="1"/>
    <col min="9" max="9" width="13.85546875" style="15" customWidth="1"/>
    <col min="10" max="10" width="17.85546875" style="15" customWidth="1"/>
    <col min="11" max="11" width="15" style="15" bestFit="1" customWidth="1"/>
    <col min="12" max="13" width="15" style="15" customWidth="1"/>
    <col min="14" max="14" width="14.140625" style="15" bestFit="1" customWidth="1"/>
    <col min="15" max="15" width="32.7109375" style="15" customWidth="1"/>
    <col min="16" max="16" width="11.42578125" style="15"/>
    <col min="17" max="17" width="31.7109375" style="15" customWidth="1"/>
    <col min="18" max="16384" width="11.42578125" style="15"/>
  </cols>
  <sheetData>
    <row r="1" spans="1:17" ht="21.75" customHeight="1" x14ac:dyDescent="0.2">
      <c r="A1" s="98"/>
      <c r="B1" s="98"/>
      <c r="C1" s="98"/>
      <c r="D1" s="98"/>
      <c r="E1" s="98"/>
      <c r="F1" s="98"/>
      <c r="G1" s="98"/>
      <c r="H1" s="98"/>
      <c r="I1" s="98"/>
      <c r="J1" s="98"/>
      <c r="K1" s="98"/>
      <c r="L1" s="98"/>
      <c r="M1" s="98"/>
      <c r="N1" s="98"/>
      <c r="O1" s="14" t="s">
        <v>26</v>
      </c>
    </row>
    <row r="2" spans="1:17" ht="30.75" customHeight="1" x14ac:dyDescent="0.2">
      <c r="A2" s="98"/>
      <c r="B2" s="98"/>
      <c r="C2" s="98"/>
      <c r="D2" s="98"/>
      <c r="E2" s="98"/>
      <c r="F2" s="98"/>
      <c r="G2" s="98"/>
      <c r="H2" s="98"/>
      <c r="I2" s="98"/>
      <c r="J2" s="98"/>
      <c r="K2" s="98"/>
      <c r="L2" s="98"/>
      <c r="M2" s="98"/>
      <c r="N2" s="98"/>
      <c r="O2" s="16" t="s">
        <v>73</v>
      </c>
    </row>
    <row r="3" spans="1:17" ht="34.5" customHeight="1" x14ac:dyDescent="0.2">
      <c r="A3" s="99" t="s">
        <v>27</v>
      </c>
      <c r="B3" s="99"/>
      <c r="C3" s="99"/>
      <c r="D3" s="99"/>
      <c r="E3" s="99"/>
      <c r="F3" s="99"/>
      <c r="G3" s="99"/>
      <c r="H3" s="99"/>
      <c r="I3" s="99"/>
      <c r="J3" s="99"/>
      <c r="K3" s="99"/>
      <c r="L3" s="99"/>
      <c r="M3" s="99"/>
      <c r="N3" s="99"/>
      <c r="O3" s="99"/>
    </row>
    <row r="4" spans="1:17" x14ac:dyDescent="0.2">
      <c r="A4" s="97" t="s">
        <v>28</v>
      </c>
      <c r="B4" s="97"/>
      <c r="C4" s="97"/>
      <c r="D4" s="97"/>
      <c r="E4" s="97"/>
      <c r="F4" s="97"/>
      <c r="G4" s="97"/>
      <c r="H4" s="97"/>
      <c r="I4" s="97"/>
      <c r="J4" s="97"/>
      <c r="K4" s="97"/>
      <c r="L4" s="97"/>
      <c r="M4" s="97"/>
      <c r="N4" s="97"/>
      <c r="O4" s="97"/>
    </row>
    <row r="5" spans="1:17" x14ac:dyDescent="0.2">
      <c r="A5" s="110" t="s">
        <v>205</v>
      </c>
      <c r="B5" s="111"/>
      <c r="C5" s="111"/>
      <c r="D5" s="111"/>
      <c r="E5" s="111"/>
      <c r="F5" s="111"/>
      <c r="G5" s="111"/>
      <c r="H5" s="111"/>
      <c r="I5" s="111"/>
      <c r="J5" s="111"/>
      <c r="K5" s="111"/>
      <c r="L5" s="111"/>
      <c r="M5" s="111"/>
      <c r="N5" s="111"/>
      <c r="O5" s="112"/>
    </row>
    <row r="6" spans="1:17" x14ac:dyDescent="0.2">
      <c r="A6" s="113" t="s">
        <v>17</v>
      </c>
      <c r="B6" s="113"/>
      <c r="C6" s="113"/>
      <c r="D6" s="113"/>
      <c r="E6" s="113"/>
      <c r="F6" s="113"/>
      <c r="G6" s="113"/>
      <c r="H6" s="113"/>
      <c r="I6" s="113"/>
      <c r="J6" s="113"/>
      <c r="K6" s="113"/>
      <c r="L6" s="113"/>
      <c r="M6" s="113"/>
      <c r="N6" s="113"/>
      <c r="O6" s="113"/>
    </row>
    <row r="8" spans="1:17" x14ac:dyDescent="0.2">
      <c r="A8" s="114" t="s">
        <v>76</v>
      </c>
      <c r="B8" s="114"/>
      <c r="C8" s="114"/>
      <c r="D8" s="114"/>
      <c r="E8" s="114"/>
      <c r="F8" s="114"/>
      <c r="G8" s="114"/>
      <c r="H8" s="114"/>
      <c r="I8" s="114"/>
      <c r="J8" s="114"/>
      <c r="K8" s="17"/>
      <c r="L8" s="18"/>
      <c r="M8" s="18"/>
      <c r="N8" s="18"/>
    </row>
    <row r="9" spans="1:17" x14ac:dyDescent="0.2">
      <c r="A9" s="115" t="s">
        <v>18</v>
      </c>
      <c r="B9" s="115"/>
      <c r="C9" s="115"/>
      <c r="D9" s="19">
        <f>+E20</f>
        <v>5</v>
      </c>
      <c r="E9" s="20"/>
      <c r="F9" s="21"/>
      <c r="G9" s="21"/>
      <c r="H9" s="21"/>
      <c r="I9" s="21"/>
      <c r="J9" s="22"/>
      <c r="K9" s="22"/>
      <c r="L9" s="23"/>
      <c r="M9" s="23"/>
      <c r="N9" s="23"/>
    </row>
    <row r="10" spans="1:17" x14ac:dyDescent="0.2">
      <c r="A10" s="102"/>
      <c r="B10" s="102"/>
      <c r="C10" s="102"/>
      <c r="D10" s="25">
        <v>258923500</v>
      </c>
      <c r="E10" s="26">
        <f>+D10-D11</f>
        <v>20713880</v>
      </c>
      <c r="F10" s="21"/>
      <c r="G10" s="21"/>
      <c r="H10" s="20"/>
      <c r="I10" s="27"/>
      <c r="J10" s="109" t="s">
        <v>21</v>
      </c>
      <c r="K10" s="103"/>
      <c r="L10" s="103"/>
      <c r="M10" s="103"/>
      <c r="N10" s="103"/>
      <c r="O10" s="104"/>
    </row>
    <row r="11" spans="1:17" x14ac:dyDescent="0.2">
      <c r="A11" s="101" t="s">
        <v>19</v>
      </c>
      <c r="B11" s="102"/>
      <c r="C11" s="102"/>
      <c r="D11" s="25">
        <f>+N22</f>
        <v>238209620</v>
      </c>
      <c r="E11" s="26"/>
      <c r="F11" s="21"/>
      <c r="G11" s="21"/>
      <c r="H11" s="21"/>
      <c r="I11" s="27"/>
      <c r="J11" s="28" t="s">
        <v>0</v>
      </c>
      <c r="K11" s="103" t="s">
        <v>77</v>
      </c>
      <c r="L11" s="103"/>
      <c r="M11" s="103"/>
      <c r="N11" s="103"/>
      <c r="O11" s="104"/>
    </row>
    <row r="12" spans="1:17" x14ac:dyDescent="0.2">
      <c r="A12" s="101" t="s">
        <v>20</v>
      </c>
      <c r="B12" s="102"/>
      <c r="C12" s="102"/>
      <c r="D12" s="24">
        <f>+D11*100/D10</f>
        <v>92</v>
      </c>
      <c r="E12" s="29"/>
      <c r="F12" s="21"/>
      <c r="G12" s="21"/>
      <c r="H12" s="21"/>
      <c r="I12" s="27"/>
      <c r="J12" s="21" t="s">
        <v>1</v>
      </c>
      <c r="K12" s="28">
        <v>3204832228</v>
      </c>
      <c r="L12" s="28"/>
      <c r="M12" s="28"/>
      <c r="N12" s="28"/>
      <c r="O12" s="30"/>
    </row>
    <row r="13" spans="1:17" ht="42.75" customHeight="1" x14ac:dyDescent="0.2">
      <c r="A13" s="124" t="s">
        <v>2</v>
      </c>
      <c r="B13" s="120" t="s">
        <v>3</v>
      </c>
      <c r="C13" s="120" t="s">
        <v>22</v>
      </c>
      <c r="D13" s="120" t="s">
        <v>9</v>
      </c>
      <c r="E13" s="120" t="s">
        <v>23</v>
      </c>
      <c r="F13" s="105" t="s">
        <v>24</v>
      </c>
      <c r="G13" s="106"/>
      <c r="H13" s="116" t="s">
        <v>25</v>
      </c>
      <c r="I13" s="116"/>
      <c r="J13" s="117" t="s">
        <v>4</v>
      </c>
      <c r="K13" s="117" t="s">
        <v>5</v>
      </c>
      <c r="L13" s="117" t="s">
        <v>4</v>
      </c>
      <c r="M13" s="117" t="s">
        <v>5</v>
      </c>
      <c r="N13" s="31" t="s">
        <v>10</v>
      </c>
      <c r="O13" s="119" t="s">
        <v>6</v>
      </c>
    </row>
    <row r="14" spans="1:17" ht="30.75" customHeight="1" x14ac:dyDescent="0.2">
      <c r="A14" s="125"/>
      <c r="B14" s="127"/>
      <c r="C14" s="127"/>
      <c r="D14" s="127"/>
      <c r="E14" s="127"/>
      <c r="F14" s="107"/>
      <c r="G14" s="108"/>
      <c r="H14" s="120" t="s">
        <v>7</v>
      </c>
      <c r="I14" s="120" t="s">
        <v>8</v>
      </c>
      <c r="J14" s="118"/>
      <c r="K14" s="118"/>
      <c r="L14" s="118"/>
      <c r="M14" s="118"/>
      <c r="N14" s="26" t="s">
        <v>11</v>
      </c>
      <c r="O14" s="99"/>
    </row>
    <row r="15" spans="1:17" ht="15.75" customHeight="1" x14ac:dyDescent="0.2">
      <c r="A15" s="126"/>
      <c r="B15" s="121"/>
      <c r="C15" s="121"/>
      <c r="D15" s="121"/>
      <c r="E15" s="121"/>
      <c r="F15" s="32" t="s">
        <v>12</v>
      </c>
      <c r="G15" s="32" t="s">
        <v>13</v>
      </c>
      <c r="H15" s="121"/>
      <c r="I15" s="121"/>
      <c r="J15" s="122" t="s">
        <v>15</v>
      </c>
      <c r="K15" s="123"/>
      <c r="L15" s="122" t="s">
        <v>16</v>
      </c>
      <c r="M15" s="123"/>
      <c r="N15" s="34"/>
      <c r="O15" s="35"/>
    </row>
    <row r="16" spans="1:17" ht="15.75" customHeight="1" x14ac:dyDescent="0.2">
      <c r="A16" s="36" t="s">
        <v>78</v>
      </c>
      <c r="B16" s="52" t="s">
        <v>113</v>
      </c>
      <c r="C16" s="52" t="s">
        <v>122</v>
      </c>
      <c r="D16" s="36" t="s">
        <v>81</v>
      </c>
      <c r="E16" s="38">
        <v>1</v>
      </c>
      <c r="F16" s="39">
        <v>10</v>
      </c>
      <c r="G16" s="39"/>
      <c r="H16" s="40">
        <v>45327</v>
      </c>
      <c r="I16" s="40">
        <v>45631</v>
      </c>
      <c r="J16" s="41">
        <v>5178470</v>
      </c>
      <c r="K16" s="33">
        <f t="shared" ref="K16" si="0">(J16*F16)*E16</f>
        <v>51784700</v>
      </c>
      <c r="L16" s="31"/>
      <c r="M16" s="33"/>
      <c r="N16" s="42"/>
      <c r="O16" s="42" t="s">
        <v>177</v>
      </c>
      <c r="Q16" s="85" t="s">
        <v>203</v>
      </c>
    </row>
    <row r="17" spans="1:17" ht="26.25" customHeight="1" x14ac:dyDescent="0.2">
      <c r="A17" s="36" t="s">
        <v>78</v>
      </c>
      <c r="B17" s="52" t="s">
        <v>113</v>
      </c>
      <c r="C17" s="52" t="s">
        <v>122</v>
      </c>
      <c r="D17" s="36" t="s">
        <v>81</v>
      </c>
      <c r="E17" s="38">
        <v>2</v>
      </c>
      <c r="F17" s="39">
        <v>10</v>
      </c>
      <c r="G17" s="39"/>
      <c r="H17" s="40">
        <v>45327</v>
      </c>
      <c r="I17" s="40">
        <v>45631</v>
      </c>
      <c r="J17" s="41">
        <v>5178470</v>
      </c>
      <c r="K17" s="33">
        <f t="shared" ref="K17" si="1">(J17*F17)*E17</f>
        <v>103569400</v>
      </c>
      <c r="L17" s="31"/>
      <c r="M17" s="33"/>
      <c r="N17" s="42"/>
      <c r="O17" s="42" t="s">
        <v>177</v>
      </c>
      <c r="Q17" s="85" t="s">
        <v>204</v>
      </c>
    </row>
    <row r="18" spans="1:17" ht="15.75" customHeight="1" x14ac:dyDescent="0.2">
      <c r="A18" s="36" t="s">
        <v>78</v>
      </c>
      <c r="B18" s="52" t="s">
        <v>113</v>
      </c>
      <c r="C18" s="52" t="s">
        <v>122</v>
      </c>
      <c r="D18" s="36" t="s">
        <v>81</v>
      </c>
      <c r="E18" s="38">
        <v>1</v>
      </c>
      <c r="F18" s="39">
        <v>10</v>
      </c>
      <c r="G18" s="39"/>
      <c r="H18" s="40">
        <v>45327</v>
      </c>
      <c r="I18" s="40">
        <v>45631</v>
      </c>
      <c r="J18" s="41">
        <v>5178470</v>
      </c>
      <c r="K18" s="33">
        <f t="shared" ref="K18:K19" si="2">(J18*F18)*E18</f>
        <v>51784700</v>
      </c>
      <c r="L18" s="31"/>
      <c r="M18" s="33"/>
      <c r="N18" s="42"/>
      <c r="O18" s="42" t="s">
        <v>207</v>
      </c>
      <c r="Q18" s="85" t="s">
        <v>206</v>
      </c>
    </row>
    <row r="19" spans="1:17" ht="26.25" hidden="1" customHeight="1" x14ac:dyDescent="0.25">
      <c r="A19" s="36" t="s">
        <v>78</v>
      </c>
      <c r="B19" s="52" t="s">
        <v>113</v>
      </c>
      <c r="C19" s="52" t="s">
        <v>122</v>
      </c>
      <c r="D19" s="36" t="s">
        <v>81</v>
      </c>
      <c r="E19" s="38">
        <v>1</v>
      </c>
      <c r="F19" s="39">
        <v>6</v>
      </c>
      <c r="G19" s="39"/>
      <c r="H19" s="40">
        <v>45327</v>
      </c>
      <c r="I19" s="40">
        <v>45509</v>
      </c>
      <c r="J19" s="41">
        <v>5178470</v>
      </c>
      <c r="K19" s="33">
        <f t="shared" si="2"/>
        <v>31070820</v>
      </c>
      <c r="L19" s="31"/>
      <c r="M19" s="33"/>
      <c r="N19" s="42"/>
      <c r="O19" s="42" t="s">
        <v>207</v>
      </c>
      <c r="Q19" s="96" t="s">
        <v>208</v>
      </c>
    </row>
    <row r="20" spans="1:17" hidden="1" x14ac:dyDescent="0.2">
      <c r="A20" s="36"/>
      <c r="B20" s="36"/>
      <c r="C20" s="58"/>
      <c r="D20" s="60"/>
      <c r="E20" s="34">
        <f>SUM(E16:E19)</f>
        <v>5</v>
      </c>
      <c r="F20" s="39"/>
      <c r="G20" s="39"/>
      <c r="H20" s="40"/>
      <c r="I20" s="61"/>
      <c r="J20" s="62"/>
      <c r="K20" s="34">
        <f>SUM(K16:K19)</f>
        <v>238209620</v>
      </c>
      <c r="L20" s="56"/>
      <c r="M20" s="34">
        <f>SUM(M16:M19)</f>
        <v>0</v>
      </c>
      <c r="N20" s="30"/>
      <c r="O20" s="63"/>
    </row>
    <row r="21" spans="1:17" hidden="1" x14ac:dyDescent="0.2">
      <c r="A21" s="39" t="s">
        <v>14</v>
      </c>
      <c r="B21" s="64"/>
      <c r="C21" s="65"/>
      <c r="D21" s="66"/>
      <c r="E21" s="34"/>
      <c r="F21" s="67"/>
      <c r="G21" s="34"/>
      <c r="H21" s="26"/>
      <c r="I21" s="30"/>
      <c r="J21" s="68"/>
      <c r="K21" s="69"/>
      <c r="L21" s="69"/>
      <c r="M21" s="69"/>
      <c r="N21" s="30"/>
      <c r="O21" s="70"/>
    </row>
    <row r="22" spans="1:17" hidden="1" x14ac:dyDescent="0.2">
      <c r="A22" s="71"/>
      <c r="B22" s="72"/>
      <c r="C22" s="73"/>
      <c r="D22" s="74"/>
      <c r="E22" s="75"/>
      <c r="F22" s="76"/>
      <c r="G22" s="75"/>
      <c r="H22" s="77"/>
      <c r="J22" s="78"/>
      <c r="K22" s="79"/>
      <c r="L22" s="79"/>
      <c r="M22" s="79"/>
      <c r="N22" s="79">
        <f>+K20+M20</f>
        <v>238209620</v>
      </c>
    </row>
    <row r="23" spans="1:17" x14ac:dyDescent="0.2">
      <c r="A23" s="71"/>
      <c r="B23" s="72"/>
      <c r="C23" s="73"/>
      <c r="D23" s="74"/>
      <c r="E23" s="76"/>
      <c r="F23" s="76"/>
      <c r="G23" s="75"/>
      <c r="H23" s="77"/>
      <c r="J23" s="78"/>
      <c r="O23" s="80"/>
    </row>
    <row r="24" spans="1:17" x14ac:dyDescent="0.2">
      <c r="A24" s="71"/>
      <c r="B24" s="72"/>
      <c r="C24" s="73"/>
      <c r="D24" s="74"/>
      <c r="E24" s="76"/>
      <c r="F24" s="76"/>
      <c r="G24" s="75"/>
      <c r="H24" s="77"/>
      <c r="J24" s="78"/>
      <c r="O24" s="80"/>
    </row>
    <row r="25" spans="1:17" x14ac:dyDescent="0.2">
      <c r="B25" s="81"/>
      <c r="L25" s="82"/>
      <c r="O25" s="80"/>
    </row>
    <row r="26" spans="1:17" x14ac:dyDescent="0.2">
      <c r="K26" s="83"/>
      <c r="L26" s="83"/>
      <c r="M26" s="83"/>
      <c r="O26" s="84"/>
    </row>
    <row r="27" spans="1:17" ht="15" x14ac:dyDescent="0.25">
      <c r="A27" s="100" t="s">
        <v>193</v>
      </c>
      <c r="B27" s="100"/>
      <c r="C27" s="100"/>
      <c r="D27" s="100"/>
      <c r="E27" s="100"/>
      <c r="F27" s="100"/>
      <c r="G27" s="100"/>
      <c r="H27" s="100"/>
      <c r="I27" s="100"/>
      <c r="J27" s="100"/>
      <c r="K27" s="100"/>
      <c r="L27" s="100"/>
      <c r="M27" s="100"/>
      <c r="N27" s="100"/>
      <c r="O27" s="100"/>
    </row>
    <row r="28" spans="1:17" ht="15" x14ac:dyDescent="0.25">
      <c r="A28" s="100" t="s">
        <v>194</v>
      </c>
      <c r="B28" s="100"/>
      <c r="C28" s="100"/>
      <c r="D28" s="100"/>
      <c r="E28" s="100"/>
      <c r="F28" s="100"/>
      <c r="G28" s="100"/>
      <c r="H28" s="100"/>
      <c r="I28" s="100"/>
      <c r="J28" s="100"/>
      <c r="K28" s="100"/>
      <c r="L28" s="100"/>
      <c r="M28" s="100"/>
      <c r="N28" s="100"/>
      <c r="O28" s="100"/>
    </row>
    <row r="30" spans="1:17" x14ac:dyDescent="0.2">
      <c r="B30" s="15" t="s">
        <v>195</v>
      </c>
      <c r="C30" s="15" t="s">
        <v>196</v>
      </c>
    </row>
  </sheetData>
  <autoFilter ref="A15:Q22">
    <filterColumn colId="5">
      <filters>
        <filter val="10"/>
      </filters>
    </filterColumn>
    <filterColumn colId="9" showButton="0"/>
    <filterColumn colId="11" showButton="0"/>
  </autoFilter>
  <mergeCells count="30">
    <mergeCell ref="A27:O27"/>
    <mergeCell ref="A28:O28"/>
    <mergeCell ref="H13:I13"/>
    <mergeCell ref="J13:J14"/>
    <mergeCell ref="K13:K14"/>
    <mergeCell ref="L13:L14"/>
    <mergeCell ref="M13:M14"/>
    <mergeCell ref="O13:O14"/>
    <mergeCell ref="H14:H15"/>
    <mergeCell ref="I14:I15"/>
    <mergeCell ref="J15:K15"/>
    <mergeCell ref="L15:M15"/>
    <mergeCell ref="A13:A15"/>
    <mergeCell ref="B13:B15"/>
    <mergeCell ref="C13:C15"/>
    <mergeCell ref="D13:D15"/>
    <mergeCell ref="E13:E15"/>
    <mergeCell ref="F13:G14"/>
    <mergeCell ref="A9:C9"/>
    <mergeCell ref="A10:C10"/>
    <mergeCell ref="J10:O10"/>
    <mergeCell ref="A11:C11"/>
    <mergeCell ref="K11:O11"/>
    <mergeCell ref="A12:C12"/>
    <mergeCell ref="A8:J8"/>
    <mergeCell ref="A1:N2"/>
    <mergeCell ref="A3:O3"/>
    <mergeCell ref="A4:O4"/>
    <mergeCell ref="A5:O5"/>
    <mergeCell ref="A6:O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Q37"/>
  <sheetViews>
    <sheetView showGridLines="0" workbookViewId="0">
      <selection activeCell="K5" sqref="K5"/>
    </sheetView>
  </sheetViews>
  <sheetFormatPr baseColWidth="10" defaultRowHeight="15" x14ac:dyDescent="0.2"/>
  <cols>
    <col min="1" max="1" width="5.5703125" style="1" customWidth="1"/>
    <col min="2" max="2" width="29" style="1" customWidth="1"/>
    <col min="3" max="3" width="16.5703125" style="1" customWidth="1"/>
    <col min="4" max="4" width="19.28515625" style="1" customWidth="1"/>
    <col min="5" max="6" width="11.42578125" style="1"/>
    <col min="7" max="7" width="6.42578125" style="1" customWidth="1"/>
    <col min="8" max="8" width="9.5703125" style="1" customWidth="1"/>
    <col min="9" max="9" width="9.42578125" style="1" customWidth="1"/>
    <col min="10" max="10" width="12.42578125" style="1" customWidth="1"/>
    <col min="11" max="16384" width="11.42578125" style="1"/>
  </cols>
  <sheetData>
    <row r="1" spans="2:17" ht="10.5" customHeight="1" x14ac:dyDescent="0.2"/>
    <row r="2" spans="2:17" ht="30.75" customHeight="1" x14ac:dyDescent="0.2">
      <c r="B2" s="134"/>
      <c r="C2" s="134"/>
      <c r="D2" s="134"/>
      <c r="E2" s="134"/>
      <c r="F2" s="134"/>
      <c r="G2" s="134"/>
      <c r="H2" s="134"/>
      <c r="I2" s="134"/>
      <c r="J2" s="134"/>
      <c r="K2" s="134"/>
      <c r="L2" s="2"/>
      <c r="M2" s="2"/>
      <c r="N2" s="2"/>
      <c r="O2" s="2"/>
      <c r="P2" s="2"/>
    </row>
    <row r="3" spans="2:17" ht="40.5" customHeight="1" x14ac:dyDescent="0.2">
      <c r="B3" s="134"/>
      <c r="C3" s="134"/>
      <c r="D3" s="134"/>
      <c r="E3" s="134"/>
      <c r="F3" s="134"/>
      <c r="G3" s="134"/>
      <c r="H3" s="134"/>
      <c r="I3" s="134"/>
      <c r="J3" s="134"/>
      <c r="K3" s="134"/>
      <c r="L3" s="2"/>
      <c r="M3" s="2"/>
      <c r="N3" s="2"/>
      <c r="O3" s="2"/>
      <c r="P3" s="2"/>
    </row>
    <row r="4" spans="2:17" ht="25.5" customHeight="1" x14ac:dyDescent="0.2">
      <c r="B4" s="135" t="s">
        <v>39</v>
      </c>
      <c r="C4" s="135"/>
      <c r="D4" s="135"/>
      <c r="E4" s="135"/>
      <c r="F4" s="135"/>
      <c r="G4" s="135"/>
      <c r="H4" s="135"/>
      <c r="I4" s="135"/>
      <c r="J4" s="135"/>
      <c r="K4" s="3" t="s">
        <v>26</v>
      </c>
      <c r="L4" s="2"/>
      <c r="M4" s="2"/>
      <c r="N4" s="2"/>
      <c r="O4" s="2"/>
      <c r="P4" s="2"/>
    </row>
    <row r="5" spans="2:17" s="4" customFormat="1" ht="30" customHeight="1" x14ac:dyDescent="0.2">
      <c r="B5" s="135"/>
      <c r="C5" s="135"/>
      <c r="D5" s="135"/>
      <c r="E5" s="135"/>
      <c r="F5" s="135"/>
      <c r="G5" s="135"/>
      <c r="H5" s="135"/>
      <c r="I5" s="135"/>
      <c r="J5" s="135"/>
      <c r="K5" s="13" t="s">
        <v>74</v>
      </c>
      <c r="M5" s="5"/>
      <c r="N5" s="5"/>
      <c r="O5" s="5"/>
      <c r="P5" s="5"/>
      <c r="Q5" s="5"/>
    </row>
    <row r="6" spans="2:17" ht="23.25" customHeight="1" x14ac:dyDescent="0.2">
      <c r="B6" s="135" t="s">
        <v>29</v>
      </c>
      <c r="C6" s="135"/>
      <c r="D6" s="135"/>
      <c r="E6" s="135"/>
      <c r="F6" s="135"/>
      <c r="G6" s="135"/>
      <c r="H6" s="135"/>
      <c r="I6" s="135"/>
      <c r="J6" s="135"/>
      <c r="K6" s="135"/>
    </row>
    <row r="7" spans="2:17" ht="18" x14ac:dyDescent="0.2">
      <c r="B7" s="135" t="s">
        <v>30</v>
      </c>
      <c r="C7" s="135"/>
      <c r="D7" s="135"/>
      <c r="E7" s="135"/>
      <c r="F7" s="135"/>
      <c r="G7" s="135"/>
      <c r="H7" s="135"/>
      <c r="I7" s="135"/>
      <c r="J7" s="135"/>
      <c r="K7" s="135"/>
    </row>
    <row r="8" spans="2:17" ht="18" x14ac:dyDescent="0.25">
      <c r="B8" s="129" t="s">
        <v>31</v>
      </c>
      <c r="C8" s="129"/>
      <c r="D8" s="129"/>
      <c r="E8" s="129"/>
      <c r="F8" s="129"/>
      <c r="G8" s="129"/>
      <c r="H8" s="129"/>
      <c r="I8" s="129"/>
      <c r="J8" s="129"/>
      <c r="K8" s="129"/>
    </row>
    <row r="9" spans="2:17" x14ac:dyDescent="0.2">
      <c r="B9" s="133" t="s">
        <v>72</v>
      </c>
      <c r="C9" s="133"/>
      <c r="D9" s="133"/>
      <c r="E9" s="133"/>
      <c r="F9" s="133"/>
      <c r="G9" s="133"/>
      <c r="H9" s="133"/>
      <c r="I9" s="133"/>
      <c r="J9" s="133"/>
      <c r="K9" s="133"/>
    </row>
    <row r="10" spans="2:17" x14ac:dyDescent="0.2">
      <c r="B10" s="133" t="s">
        <v>32</v>
      </c>
      <c r="C10" s="133"/>
      <c r="D10" s="133"/>
      <c r="E10" s="133"/>
      <c r="F10" s="133"/>
      <c r="G10" s="133"/>
      <c r="H10" s="133"/>
      <c r="I10" s="133"/>
      <c r="J10" s="133"/>
      <c r="K10" s="133"/>
    </row>
    <row r="11" spans="2:17" x14ac:dyDescent="0.2">
      <c r="B11" s="136" t="s">
        <v>68</v>
      </c>
      <c r="C11" s="136"/>
      <c r="D11" s="136"/>
      <c r="E11" s="136"/>
      <c r="F11" s="136"/>
      <c r="G11" s="136"/>
      <c r="H11" s="136"/>
      <c r="I11" s="136"/>
      <c r="J11" s="136"/>
      <c r="K11" s="136"/>
    </row>
    <row r="12" spans="2:17" x14ac:dyDescent="0.2">
      <c r="B12" s="133" t="s">
        <v>69</v>
      </c>
      <c r="C12" s="133"/>
      <c r="D12" s="133"/>
      <c r="E12" s="133"/>
      <c r="F12" s="133"/>
      <c r="G12" s="133"/>
      <c r="H12" s="133"/>
      <c r="I12" s="133"/>
      <c r="J12" s="133"/>
      <c r="K12" s="133"/>
    </row>
    <row r="13" spans="2:17" x14ac:dyDescent="0.2">
      <c r="B13" s="133" t="s">
        <v>70</v>
      </c>
      <c r="C13" s="133"/>
      <c r="D13" s="133"/>
      <c r="E13" s="133"/>
      <c r="F13" s="133"/>
      <c r="G13" s="133"/>
      <c r="H13" s="133"/>
      <c r="I13" s="133"/>
      <c r="J13" s="133"/>
      <c r="K13" s="133"/>
    </row>
    <row r="14" spans="2:17" x14ac:dyDescent="0.2">
      <c r="B14" s="133" t="s">
        <v>33</v>
      </c>
      <c r="C14" s="133"/>
      <c r="D14" s="133"/>
      <c r="E14" s="133"/>
      <c r="F14" s="133"/>
      <c r="G14" s="133"/>
      <c r="H14" s="133"/>
      <c r="I14" s="133"/>
      <c r="J14" s="133"/>
      <c r="K14" s="133"/>
    </row>
    <row r="15" spans="2:17" x14ac:dyDescent="0.2">
      <c r="B15" s="133" t="s">
        <v>71</v>
      </c>
      <c r="C15" s="133"/>
      <c r="D15" s="133"/>
      <c r="E15" s="133"/>
      <c r="F15" s="133"/>
      <c r="G15" s="133"/>
      <c r="H15" s="133"/>
      <c r="I15" s="133"/>
      <c r="J15" s="133"/>
      <c r="K15" s="133"/>
    </row>
    <row r="16" spans="2:17" s="12" customFormat="1" x14ac:dyDescent="0.2">
      <c r="B16" s="133" t="s">
        <v>34</v>
      </c>
      <c r="C16" s="133"/>
      <c r="D16" s="133"/>
      <c r="E16" s="133"/>
      <c r="F16" s="133"/>
      <c r="G16" s="133"/>
      <c r="H16" s="133"/>
      <c r="I16" s="133"/>
      <c r="J16" s="133"/>
      <c r="K16" s="133"/>
    </row>
    <row r="17" spans="2:14" ht="18" x14ac:dyDescent="0.25">
      <c r="B17" s="129" t="s">
        <v>35</v>
      </c>
      <c r="C17" s="129"/>
      <c r="D17" s="129"/>
      <c r="E17" s="129"/>
      <c r="F17" s="129"/>
      <c r="G17" s="129"/>
      <c r="H17" s="129"/>
      <c r="I17" s="129"/>
      <c r="J17" s="129"/>
      <c r="K17" s="129"/>
    </row>
    <row r="18" spans="2:14" ht="4.5" customHeight="1" x14ac:dyDescent="0.25">
      <c r="B18" s="130"/>
      <c r="C18" s="130"/>
      <c r="D18" s="130"/>
      <c r="E18" s="130"/>
      <c r="F18" s="130"/>
      <c r="G18" s="130"/>
      <c r="H18" s="130"/>
      <c r="I18" s="130"/>
      <c r="J18" s="130"/>
      <c r="K18" s="130"/>
    </row>
    <row r="19" spans="2:14" ht="15.75" x14ac:dyDescent="0.2">
      <c r="B19" s="6" t="s">
        <v>36</v>
      </c>
      <c r="C19" s="131" t="s">
        <v>37</v>
      </c>
      <c r="D19" s="131"/>
      <c r="E19" s="131"/>
      <c r="F19" s="131"/>
      <c r="G19" s="131"/>
      <c r="H19" s="131" t="s">
        <v>38</v>
      </c>
      <c r="I19" s="131"/>
      <c r="J19" s="131"/>
      <c r="K19" s="131"/>
      <c r="L19" s="7"/>
      <c r="M19" s="7"/>
      <c r="N19" s="7"/>
    </row>
    <row r="20" spans="2:14" x14ac:dyDescent="0.2">
      <c r="B20" s="8" t="s">
        <v>42</v>
      </c>
      <c r="C20" s="132" t="s">
        <v>40</v>
      </c>
      <c r="D20" s="132"/>
      <c r="E20" s="132"/>
      <c r="F20" s="132"/>
      <c r="G20" s="132"/>
      <c r="H20" s="132"/>
      <c r="I20" s="132"/>
      <c r="J20" s="132"/>
      <c r="K20" s="132"/>
    </row>
    <row r="21" spans="2:14" ht="30" x14ac:dyDescent="0.2">
      <c r="B21" s="9" t="s">
        <v>41</v>
      </c>
      <c r="C21" s="128" t="s">
        <v>43</v>
      </c>
      <c r="D21" s="128"/>
      <c r="E21" s="128"/>
      <c r="F21" s="128"/>
      <c r="G21" s="128"/>
      <c r="H21" s="128"/>
      <c r="I21" s="128"/>
      <c r="J21" s="128"/>
      <c r="K21" s="128"/>
    </row>
    <row r="22" spans="2:14" x14ac:dyDescent="0.2">
      <c r="B22" s="9" t="s">
        <v>45</v>
      </c>
      <c r="C22" s="128" t="s">
        <v>44</v>
      </c>
      <c r="D22" s="128"/>
      <c r="E22" s="128"/>
      <c r="F22" s="128"/>
      <c r="G22" s="128"/>
      <c r="H22" s="128"/>
      <c r="I22" s="128"/>
      <c r="J22" s="128"/>
      <c r="K22" s="128"/>
    </row>
    <row r="23" spans="2:14" x14ac:dyDescent="0.2">
      <c r="B23" s="9" t="s">
        <v>46</v>
      </c>
      <c r="C23" s="128" t="s">
        <v>47</v>
      </c>
      <c r="D23" s="128"/>
      <c r="E23" s="128"/>
      <c r="F23" s="128"/>
      <c r="G23" s="128"/>
      <c r="H23" s="128"/>
      <c r="I23" s="128"/>
      <c r="J23" s="128"/>
      <c r="K23" s="128"/>
    </row>
    <row r="24" spans="2:14" ht="28.5" customHeight="1" x14ac:dyDescent="0.2">
      <c r="B24" s="9" t="s">
        <v>48</v>
      </c>
      <c r="C24" s="128" t="s">
        <v>49</v>
      </c>
      <c r="D24" s="128"/>
      <c r="E24" s="128"/>
      <c r="F24" s="128"/>
      <c r="G24" s="128"/>
      <c r="H24" s="128"/>
      <c r="I24" s="128"/>
      <c r="J24" s="128"/>
      <c r="K24" s="128"/>
    </row>
    <row r="25" spans="2:14" x14ac:dyDescent="0.2">
      <c r="B25" s="9" t="s">
        <v>51</v>
      </c>
      <c r="C25" s="128" t="s">
        <v>50</v>
      </c>
      <c r="D25" s="128"/>
      <c r="E25" s="128"/>
      <c r="F25" s="128"/>
      <c r="G25" s="128"/>
      <c r="H25" s="128"/>
      <c r="I25" s="128"/>
      <c r="J25" s="128"/>
      <c r="K25" s="128"/>
    </row>
    <row r="26" spans="2:14" ht="31.5" customHeight="1" x14ac:dyDescent="0.2">
      <c r="B26" s="9" t="s">
        <v>53</v>
      </c>
      <c r="C26" s="128" t="s">
        <v>52</v>
      </c>
      <c r="D26" s="128"/>
      <c r="E26" s="128"/>
      <c r="F26" s="128"/>
      <c r="G26" s="128"/>
      <c r="H26" s="128"/>
      <c r="I26" s="128"/>
      <c r="J26" s="128"/>
      <c r="K26" s="128"/>
    </row>
    <row r="27" spans="2:14" ht="30" x14ac:dyDescent="0.2">
      <c r="B27" s="9" t="s">
        <v>54</v>
      </c>
      <c r="C27" s="128" t="s">
        <v>55</v>
      </c>
      <c r="D27" s="128"/>
      <c r="E27" s="128"/>
      <c r="F27" s="128"/>
      <c r="G27" s="128"/>
      <c r="H27" s="128"/>
      <c r="I27" s="128"/>
      <c r="J27" s="128"/>
      <c r="K27" s="128"/>
    </row>
    <row r="28" spans="2:14" x14ac:dyDescent="0.2">
      <c r="B28" s="9" t="s">
        <v>56</v>
      </c>
      <c r="C28" s="128" t="s">
        <v>57</v>
      </c>
      <c r="D28" s="128"/>
      <c r="E28" s="128"/>
      <c r="F28" s="128"/>
      <c r="G28" s="128"/>
      <c r="H28" s="128"/>
      <c r="I28" s="128"/>
      <c r="J28" s="128"/>
      <c r="K28" s="128"/>
    </row>
    <row r="29" spans="2:14" x14ac:dyDescent="0.2">
      <c r="B29" s="9" t="s">
        <v>23</v>
      </c>
      <c r="C29" s="128" t="s">
        <v>58</v>
      </c>
      <c r="D29" s="128"/>
      <c r="E29" s="128"/>
      <c r="F29" s="128"/>
      <c r="G29" s="128"/>
      <c r="H29" s="128"/>
      <c r="I29" s="128"/>
      <c r="J29" s="128"/>
      <c r="K29" s="128"/>
    </row>
    <row r="30" spans="2:14" ht="30" x14ac:dyDescent="0.2">
      <c r="B30" s="9" t="s">
        <v>59</v>
      </c>
      <c r="C30" s="128" t="s">
        <v>60</v>
      </c>
      <c r="D30" s="128"/>
      <c r="E30" s="128"/>
      <c r="F30" s="128"/>
      <c r="G30" s="128"/>
      <c r="H30" s="128"/>
      <c r="I30" s="128"/>
      <c r="J30" s="128"/>
      <c r="K30" s="128"/>
    </row>
    <row r="31" spans="2:14" ht="45" x14ac:dyDescent="0.2">
      <c r="B31" s="9" t="s">
        <v>25</v>
      </c>
      <c r="C31" s="128" t="s">
        <v>61</v>
      </c>
      <c r="D31" s="128"/>
      <c r="E31" s="128"/>
      <c r="F31" s="128"/>
      <c r="G31" s="128"/>
      <c r="H31" s="128"/>
      <c r="I31" s="128"/>
      <c r="J31" s="128"/>
      <c r="K31" s="128"/>
    </row>
    <row r="32" spans="2:14" ht="30" x14ac:dyDescent="0.2">
      <c r="B32" s="9" t="s">
        <v>4</v>
      </c>
      <c r="C32" s="128" t="s">
        <v>62</v>
      </c>
      <c r="D32" s="128"/>
      <c r="E32" s="128"/>
      <c r="F32" s="128"/>
      <c r="G32" s="128"/>
      <c r="H32" s="128"/>
      <c r="I32" s="128"/>
      <c r="J32" s="128"/>
      <c r="K32" s="128"/>
    </row>
    <row r="33" spans="2:11" ht="30" x14ac:dyDescent="0.2">
      <c r="B33" s="9" t="s">
        <v>5</v>
      </c>
      <c r="C33" s="128" t="s">
        <v>63</v>
      </c>
      <c r="D33" s="128"/>
      <c r="E33" s="128"/>
      <c r="F33" s="128"/>
      <c r="G33" s="128"/>
      <c r="H33" s="128"/>
      <c r="I33" s="128"/>
      <c r="J33" s="128"/>
      <c r="K33" s="128"/>
    </row>
    <row r="34" spans="2:11" ht="30" x14ac:dyDescent="0.2">
      <c r="B34" s="9" t="s">
        <v>65</v>
      </c>
      <c r="C34" s="128" t="s">
        <v>64</v>
      </c>
      <c r="D34" s="128"/>
      <c r="E34" s="128"/>
      <c r="F34" s="128"/>
      <c r="G34" s="128"/>
      <c r="H34" s="128"/>
      <c r="I34" s="128"/>
      <c r="J34" s="128"/>
      <c r="K34" s="128"/>
    </row>
    <row r="35" spans="2:11" ht="31.5" customHeight="1" x14ac:dyDescent="0.2">
      <c r="B35" s="9" t="s">
        <v>66</v>
      </c>
      <c r="C35" s="128" t="s">
        <v>67</v>
      </c>
      <c r="D35" s="128"/>
      <c r="E35" s="128"/>
      <c r="F35" s="128"/>
      <c r="G35" s="128"/>
      <c r="H35" s="128"/>
      <c r="I35" s="128"/>
      <c r="J35" s="128"/>
      <c r="K35" s="128"/>
    </row>
    <row r="36" spans="2:11" x14ac:dyDescent="0.2">
      <c r="B36" s="10"/>
      <c r="C36" s="11"/>
      <c r="D36" s="11"/>
      <c r="E36" s="11"/>
      <c r="F36" s="11"/>
      <c r="G36" s="11"/>
      <c r="H36" s="11"/>
      <c r="I36" s="11"/>
      <c r="J36" s="11"/>
    </row>
    <row r="37" spans="2:11" x14ac:dyDescent="0.2">
      <c r="B37" s="11"/>
      <c r="C37" s="11"/>
      <c r="D37" s="11"/>
      <c r="E37" s="11"/>
      <c r="F37" s="11"/>
      <c r="G37" s="11"/>
      <c r="H37" s="11"/>
      <c r="I37" s="11"/>
      <c r="J37" s="11"/>
    </row>
  </sheetData>
  <mergeCells count="49">
    <mergeCell ref="B14:K14"/>
    <mergeCell ref="B15:K15"/>
    <mergeCell ref="B16:K16"/>
    <mergeCell ref="B2:K3"/>
    <mergeCell ref="B4:J5"/>
    <mergeCell ref="B6:K6"/>
    <mergeCell ref="B7:K7"/>
    <mergeCell ref="B8:K8"/>
    <mergeCell ref="B9:K9"/>
    <mergeCell ref="B10:K10"/>
    <mergeCell ref="B11:K11"/>
    <mergeCell ref="B12:K12"/>
    <mergeCell ref="B13:K13"/>
    <mergeCell ref="B17:K17"/>
    <mergeCell ref="B18:K18"/>
    <mergeCell ref="C19:G19"/>
    <mergeCell ref="H19:K19"/>
    <mergeCell ref="C20:G20"/>
    <mergeCell ref="H20:K20"/>
    <mergeCell ref="C21:G21"/>
    <mergeCell ref="H21:K21"/>
    <mergeCell ref="C22:G22"/>
    <mergeCell ref="H22:K22"/>
    <mergeCell ref="C23:G23"/>
    <mergeCell ref="H23:K23"/>
    <mergeCell ref="C28:G28"/>
    <mergeCell ref="C24:G24"/>
    <mergeCell ref="H24:K24"/>
    <mergeCell ref="H28:K28"/>
    <mergeCell ref="C29:G29"/>
    <mergeCell ref="H29:K29"/>
    <mergeCell ref="C25:G25"/>
    <mergeCell ref="H25:K25"/>
    <mergeCell ref="C26:G26"/>
    <mergeCell ref="H26:K26"/>
    <mergeCell ref="C27:G27"/>
    <mergeCell ref="H27:K27"/>
    <mergeCell ref="C34:G34"/>
    <mergeCell ref="H34:K34"/>
    <mergeCell ref="C35:G35"/>
    <mergeCell ref="H35:K35"/>
    <mergeCell ref="H30:K30"/>
    <mergeCell ref="C31:G31"/>
    <mergeCell ref="H31:K31"/>
    <mergeCell ref="C32:G32"/>
    <mergeCell ref="H32:K32"/>
    <mergeCell ref="C33:G33"/>
    <mergeCell ref="H33:K33"/>
    <mergeCell ref="C30:G3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ANEXO 2 </vt:lpstr>
      <vt:lpstr>VIRTUAL</vt:lpstr>
      <vt:lpstr>Instrucciones</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jennifer katherine sanchez</cp:lastModifiedBy>
  <dcterms:created xsi:type="dcterms:W3CDTF">2020-02-28T20:30:41Z</dcterms:created>
  <dcterms:modified xsi:type="dcterms:W3CDTF">2024-02-01T19:38:16Z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2024-01-31T00:21:42Z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dc43fc60-5553-4cbb-8f8a-d17db23a35ce</vt:lpwstr>
  </property>
  <property fmtid="{D5CDD505-2E9C-101B-9397-08002B2CF9AE}" pid="8" name="MSIP_Label_1299739c-ad3d-4908-806e-4d91151a6e13_ContentBits">
    <vt:lpwstr>0</vt:lpwstr>
  </property>
</Properties>
</file>