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002 MUELLES PANAMACITO\"/>
    </mc:Choice>
  </mc:AlternateContent>
  <xr:revisionPtr revIDLastSave="0" documentId="13_ncr:1_{BC2A6EA8-620E-491B-9132-6FB4BC885361}" xr6:coauthVersionLast="47" xr6:coauthVersionMax="47" xr10:uidLastSave="{00000000-0000-0000-0000-000000000000}"/>
  <bookViews>
    <workbookView xWindow="-108" yWindow="-108" windowWidth="23256" windowHeight="12456" xr2:uid="{FFF77613-7802-4946-92AE-B811681EC433}"/>
  </bookViews>
  <sheets>
    <sheet name="PO" sheetId="12" r:id="rId1"/>
    <sheet name="FORMULARIO 1" sheetId="1" state="hidden"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<sst xmlns="http://schemas.openxmlformats.org/spreadsheetml/2006/main" count="397" uniqueCount="251">
  <si>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</si>
  <si>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</si>
  <si>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</si>
  <si>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</si>
  <si>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</si>
  <si>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</si>
  <si>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</si>
  <si>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</si>
  <si>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</si>
  <si>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</si>
  <si>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</si>
  <si>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</si>
  <si>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</si>
  <si>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</si>
  <si>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</si>
  <si>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</si>
  <si>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</si>
  <si>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</si>
  <si>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</si>
  <si>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</si>
  <si>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</si>
  <si>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</si>
  <si>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</si>
  <si>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</si>
  <si>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</si>
  <si>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</si>
  <si>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</si>
  <si>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</si>
  <si>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</si>
  <si>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</si>
  <si>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</si>
  <si>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</si>
  <si>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</si>
  <si>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</si>
  <si>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</si>
  <si>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</si>
  <si>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</si>
  <si>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</si>
  <si>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</si>
  <si>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</si>
  <si>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</si>
  <si>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</si>
  <si>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</si>
  <si>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</si>
  <si>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</si>
  <si>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</si>
  <si>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</si>
  <si>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</si>
  <si>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</si>
  <si>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</si>
  <si>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</si>
  <si>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</si>
  <si>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</si>
  <si>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</si>
  <si>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</si>
  <si>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</si>
  <si>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</si>
  <si>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</si>
  <si>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</si>
  <si>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</si>
  <si>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</si>
  <si>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</si>
  <si>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</si>
  <si>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</si>
  <si>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</si>
  <si>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</si>
  <si>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</si>
  <si>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</si>
  <si>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</si>
  <si>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</si>
  <si>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</si>
  <si>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</si>
  <si>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</si>
  <si>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</si>
  <si>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</si>
  <si>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</si>
  <si>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</si>
  <si>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</si>
  <si>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</si>
  <si>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</si>
  <si>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</si>
  <si>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</si>
  <si>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</si>
  <si>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</si>
  <si>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</si>
  <si>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</si>
  <si>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</si>
  <si>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</si>
  <si>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</si>
  <si>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</si>
  <si>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</si>
  <si>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</si>
  <si>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</si>
  <si>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</si>
  <si>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</si>
  <si>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</si>
  <si>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</si>
  <si>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</si>
  <si>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</si>
  <si>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</si>
  <si>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</si>
  <si>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</si>
  <si>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</si>
  <si>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</si>
  <si>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</si>
  <si>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</si>
  <si>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</si>
  <si>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</si>
  <si>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</si>
  <si>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</si>
  <si>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</si>
  <si>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</si>
  <si>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</si>
  <si>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</si>
  <si>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</si>
  <si>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</si>
  <si>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</si>
  <si>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</si>
  <si>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</si>
  <si>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</si>
  <si>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</si>
  <si>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</si>
  <si>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</si>
  <si>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</si>
  <si>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</si>
  <si>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</si>
  <si>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</si>
  <si>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</si>
  <si>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</si>
  <si>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</si>
  <si>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</si>
  <si>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</si>
  <si>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</si>
  <si>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</si>
  <si>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</si>
  <si>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</si>
  <si>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</si>
  <si>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</si>
  <si>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</si>
  <si>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</si>
  <si>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</si>
  <si>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</si>
  <si>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</si>
  <si>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</si>
  <si>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</si>
  <si>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</si>
  <si>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</si>
  <si>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SUBDIRECCIÓN DE ESTRUCTURACIÓN DE PROYECTOS</t>
  </si>
  <si>
    <t>CONCURSO DE MERITOS</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</si>
  <si>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</si>
  <si>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</si>
  <si>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</si>
  <si>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</si>
  <si>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</si>
  <si>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</si>
  <si>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</si>
  <si>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</si>
  <si>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</si>
  <si>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</si>
  <si>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</si>
  <si>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</si>
  <si>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</si>
  <si>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</si>
  <si>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</si>
  <si>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</si>
  <si>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</si>
  <si>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</si>
  <si>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</si>
  <si>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</si>
  <si>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</si>
  <si>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</si>
  <si>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</si>
  <si>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</si>
  <si>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</si>
  <si>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</si>
  <si>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</si>
  <si>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</si>
  <si>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</si>
  <si>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</si>
  <si>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</si>
  <si>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</si>
  <si>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</si>
  <si>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</si>
  <si>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</si>
  <si>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</si>
  <si>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</si>
  <si>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</si>
  <si>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</si>
  <si>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</si>
  <si>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</si>
  <si>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</si>
  <si>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</si>
  <si>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</si>
  <si>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</si>
  <si>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</si>
  <si>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</si>
  <si>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</si>
  <si>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</si>
  <si>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</si>
  <si>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</si>
  <si>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</si>
  <si>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</si>
  <si>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</si>
  <si>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</si>
  <si>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</si>
  <si>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</si>
  <si>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</si>
  <si>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</si>
  <si>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</si>
  <si>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</si>
  <si>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</si>
  <si>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</si>
  <si>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</si>
  <si>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</si>
  <si>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r>
      <t xml:space="preserve">(7)*(8) = </t>
    </r>
    <r>
      <rPr>
        <b/>
        <sz val="9"/>
        <color rgb="FF00B0F0"/>
        <rFont val="Arial Narrow"/>
        <family val="2"/>
      </rPr>
      <t>(9)</t>
    </r>
  </si>
  <si>
    <t>OK</t>
  </si>
  <si>
    <t>ERROR</t>
  </si>
  <si>
    <t xml:space="preserve">Edición de informes, papelería, reproducciòn de documentos,  planos, fotografías, videos, etc. </t>
  </si>
  <si>
    <t>Comunicaciones (telefonía fija y/o celular, fax,correo, internet, etc)</t>
  </si>
  <si>
    <t>Ingeniero Residente de Interventoria</t>
  </si>
  <si>
    <t>Especialista en Ambiental</t>
  </si>
  <si>
    <t>MONTO AGOTABLE DE ESPECIALISTAS (conforman esta bolsa los especialistas de amarillo)</t>
  </si>
  <si>
    <r>
      <t xml:space="preserve">SUBTOTAL OTROS COSTOS DIRECTOS = SUMATORIA DE (9) = </t>
    </r>
    <r>
      <rPr>
        <b/>
        <sz val="9"/>
        <color indexed="12"/>
        <rFont val="Arial Narrow"/>
        <family val="2"/>
      </rPr>
      <t>(B)</t>
    </r>
  </si>
  <si>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</si>
  <si>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Especialista en Geologia y Geotecnia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</si>
  <si>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</si>
  <si>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</si>
  <si>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Viaticos Director y/o Residentes y/o Especialistas</t>
  </si>
  <si>
    <t xml:space="preserve">3. En aras de implementar la generación de primer empleo, un (1) personal Ingeniero auxiliar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</si>
  <si>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DIRECCIÓN TÉCNICA Y DE ESTRUCTURACIÓN</t>
  </si>
  <si>
    <t>HASTA 31 DE DICIEMBRE DE 2024</t>
  </si>
  <si>
    <r>
      <t>((1)+(2))*(3) =</t>
    </r>
    <r>
      <rPr>
        <b/>
        <sz val="8"/>
        <color indexed="12"/>
        <rFont val="Arial Narrow"/>
        <family val="2"/>
      </rPr>
      <t xml:space="preserve"> (4)</t>
    </r>
  </si>
  <si>
    <t>SUBTOTAL COSTOS DE PERSONAL = SUMATORIA DE (4) = (5)</t>
  </si>
  <si>
    <t>Notas:</t>
  </si>
  <si>
    <t>2.5. Los gastos de transportes aéreos/terrestres (incluye peajes y combustible) se reconocerán para el Personal  Director y/o Especialistas,  previa autorización del Gestor Técnico de Proyecto y/o Supervisor de Interventor.</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</si>
  <si>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</si>
  <si>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 xml:space="preserve">Ensayos de laboratorios </t>
  </si>
  <si>
    <t>Técnico Administrativo o Secretaria</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</si>
  <si>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</si>
  <si>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2.12 Las primas regionales no aplican para el presente proceso.</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</si>
  <si>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</si>
  <si>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Transportes aereos y/o terrestres y/o fluvial (incluye peajes y combustible)</t>
  </si>
  <si>
    <t>PROVISIÓN JORNADAS 7X24</t>
  </si>
  <si>
    <t>Provisión Jornadas 7X24</t>
  </si>
  <si>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</si>
  <si>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</si>
  <si>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</si>
  <si>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FORMULARIO NO 1</t>
  </si>
  <si>
    <t>OBJETO
INTERVENTORIA TÉCNICA, LEGAL, ADMINISTRATIVA Y FINANCIERA PARA LA CONSTRUCCIÓN DE MUELLES FLUVIALES EN LAS COMUNIDADES DE ANDAGOYA E ISTMINA EN EL RÍO SAN JUAN EN EL DEPARTAMENTO DE CHOCÓ– LOTE 5</t>
  </si>
  <si>
    <t>2.14. Los costos correspondientes a las jornadas adicionales cuando se programen jornadas de trabajo 7 días a la semana 24 horas diarias (7x24), serán pagados por la provisión contemplada en el presente formulario, siempre y cuando se cumplan las condiciones establecidas en el Anexo Técnico del proceso para la implementación de dichas jornadas.</t>
  </si>
  <si>
    <t>CMA-DEO-SMFF-002-2024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</si>
</sst>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0"/>
  </numFmts>
  <fonts count="45"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
      <sz val="9"/>
      <color rgb="FF000000"/>
      <name val="Arial Narrow"/>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6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s>
  <cellStyleXfs count="82">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2"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5"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391">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2" applyFont="1" applyFill="1" applyBorder="1" applyAlignment="1">
      <alignment horizontal="center" vertical="center" wrapText="1"/>
    </xf>
    <xf numFmtId="0" fontId="2" fillId="6" borderId="39" xfId="12" applyFont="1" applyFill="1" applyBorder="1" applyAlignment="1">
      <alignment horizontal="center" vertical="center" wrapText="1"/>
    </xf>
    <xf numFmtId="171" fontId="2" fillId="6" borderId="39" xfId="12" applyNumberFormat="1" applyFont="1" applyFill="1" applyBorder="1" applyAlignment="1">
      <alignment horizontal="justify" vertical="center" wrapText="1"/>
    </xf>
    <xf numFmtId="0" fontId="2" fillId="6" borderId="39" xfId="12" applyFont="1" applyFill="1" applyBorder="1" applyAlignment="1">
      <alignment vertical="center" wrapText="1"/>
    </xf>
    <xf numFmtId="171" fontId="2" fillId="6" borderId="10" xfId="12" applyNumberFormat="1" applyFont="1" applyFill="1" applyBorder="1" applyAlignment="1">
      <alignment vertical="center" wrapText="1"/>
    </xf>
    <xf numFmtId="0" fontId="2" fillId="6" borderId="0" xfId="12" applyFont="1" applyFill="1" applyAlignment="1">
      <alignment vertical="center" wrapText="1"/>
    </xf>
    <xf numFmtId="0" fontId="2" fillId="0" borderId="0" xfId="12" applyFont="1" applyFill="1" applyAlignment="1">
      <alignment vertical="center" wrapText="1"/>
    </xf>
    <xf numFmtId="0" fontId="2" fillId="6" borderId="0" xfId="12" applyFont="1" applyFill="1" applyAlignment="1">
      <alignment horizontal="right" vertical="center" wrapText="1"/>
    </xf>
    <xf numFmtId="0" fontId="2" fillId="6" borderId="9" xfId="12" applyFont="1" applyFill="1" applyBorder="1" applyAlignment="1">
      <alignment horizontal="center" vertical="center" wrapText="1"/>
    </xf>
    <xf numFmtId="171" fontId="2" fillId="6" borderId="9" xfId="12" applyNumberFormat="1" applyFont="1" applyFill="1" applyBorder="1" applyAlignment="1">
      <alignment horizontal="center" vertical="center" wrapText="1"/>
    </xf>
    <xf numFmtId="171" fontId="2" fillId="6" borderId="10" xfId="12" applyNumberFormat="1" applyFont="1" applyFill="1" applyBorder="1" applyAlignment="1">
      <alignment horizontal="center" vertical="center" wrapText="1"/>
    </xf>
    <xf numFmtId="0" fontId="2" fillId="6" borderId="13" xfId="12" applyFont="1" applyFill="1" applyBorder="1" applyAlignment="1">
      <alignment horizontal="center" vertical="center" wrapText="1"/>
    </xf>
    <xf numFmtId="171" fontId="2" fillId="6" borderId="13" xfId="12" applyNumberFormat="1" applyFont="1" applyFill="1" applyBorder="1" applyAlignment="1">
      <alignment horizontal="center" vertical="center" wrapText="1"/>
    </xf>
    <xf numFmtId="171" fontId="2" fillId="6" borderId="14" xfId="12" applyNumberFormat="1" applyFont="1" applyFill="1" applyBorder="1" applyAlignment="1">
      <alignment horizontal="center" vertical="center" wrapText="1"/>
    </xf>
    <xf numFmtId="0" fontId="14" fillId="3" borderId="6" xfId="12" applyFont="1" applyFill="1" applyBorder="1" applyAlignment="1">
      <alignment vertical="center" wrapText="1"/>
    </xf>
    <xf numFmtId="0" fontId="2" fillId="0" borderId="0" xfId="12" applyFont="1" applyFill="1" applyAlignment="1">
      <alignment horizontal="right" vertical="center" wrapText="1"/>
    </xf>
    <xf numFmtId="44" fontId="2" fillId="0" borderId="0" xfId="10" applyFont="1" applyFill="1" applyAlignment="1">
      <alignment vertical="center" wrapText="1"/>
    </xf>
    <xf numFmtId="0" fontId="2" fillId="6" borderId="24" xfId="12" applyFont="1" applyFill="1" applyBorder="1" applyAlignment="1">
      <alignment horizontal="center" vertical="center" wrapText="1"/>
    </xf>
    <xf numFmtId="174" fontId="2" fillId="6" borderId="0" xfId="11" applyNumberFormat="1" applyFont="1" applyFill="1" applyAlignment="1">
      <alignment vertical="center" wrapText="1"/>
    </xf>
    <xf numFmtId="0" fontId="2" fillId="0" borderId="0" xfId="12" applyFont="1" applyFill="1" applyAlignment="1">
      <alignment horizontal="center" vertical="center" wrapText="1"/>
    </xf>
    <xf numFmtId="0" fontId="2" fillId="6" borderId="0" xfId="12"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0"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1" applyFont="1" applyFill="1" applyAlignment="1">
      <alignment vertical="center" wrapText="1"/>
    </xf>
    <xf numFmtId="41" fontId="14" fillId="6" borderId="0" xfId="12"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2" applyNumberFormat="1" applyFont="1" applyFill="1" applyAlignment="1">
      <alignment horizontal="justify" vertical="center" wrapText="1"/>
    </xf>
    <xf numFmtId="171" fontId="2" fillId="6" borderId="0" xfId="12"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1" applyFont="1" applyFill="1" applyBorder="1" applyAlignment="1">
      <alignment vertical="center" wrapText="1"/>
    </xf>
    <xf numFmtId="0" fontId="14" fillId="6" borderId="33" xfId="12" applyFont="1" applyFill="1" applyBorder="1" applyAlignment="1">
      <alignment horizontal="center" vertical="center" wrapText="1"/>
    </xf>
    <xf numFmtId="0" fontId="14" fillId="6" borderId="33" xfId="12" applyFont="1" applyFill="1" applyBorder="1" applyAlignment="1">
      <alignment vertical="center" wrapText="1"/>
    </xf>
    <xf numFmtId="0" fontId="28" fillId="6" borderId="39" xfId="12" applyFont="1" applyFill="1" applyBorder="1" applyAlignment="1">
      <alignment vertical="center" wrapText="1"/>
    </xf>
    <xf numFmtId="171" fontId="28" fillId="6" borderId="39" xfId="12" applyNumberFormat="1" applyFont="1" applyFill="1" applyBorder="1" applyAlignment="1">
      <alignment vertical="center" wrapText="1"/>
    </xf>
    <xf numFmtId="171" fontId="28" fillId="6" borderId="10" xfId="12"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2" quotePrefix="1" applyFont="1" applyFill="1" applyBorder="1" applyAlignment="1">
      <alignment horizontal="center" vertical="center" wrapText="1"/>
    </xf>
    <xf numFmtId="171" fontId="30" fillId="6" borderId="35" xfId="12"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2" applyNumberFormat="1" applyFont="1" applyFill="1" applyBorder="1" applyAlignment="1">
      <alignment vertical="center" wrapText="1"/>
    </xf>
    <xf numFmtId="171" fontId="2" fillId="3" borderId="6" xfId="12" applyNumberFormat="1" applyFont="1" applyFill="1" applyBorder="1" applyAlignment="1">
      <alignment vertical="center" wrapText="1"/>
    </xf>
    <xf numFmtId="0" fontId="2" fillId="0" borderId="6" xfId="12" applyFont="1" applyBorder="1" applyAlignment="1">
      <alignment vertical="center" wrapText="1"/>
    </xf>
    <xf numFmtId="171" fontId="2" fillId="0" borderId="6" xfId="12" applyNumberFormat="1" applyFont="1" applyBorder="1" applyAlignment="1">
      <alignment horizontal="right" vertical="center" wrapText="1"/>
    </xf>
    <xf numFmtId="171" fontId="2" fillId="6" borderId="6" xfId="12" applyNumberFormat="1" applyFont="1" applyFill="1" applyBorder="1" applyAlignment="1">
      <alignment horizontal="center" vertical="center" wrapText="1"/>
    </xf>
    <xf numFmtId="171" fontId="14" fillId="6" borderId="6" xfId="12" quotePrefix="1" applyNumberFormat="1" applyFont="1" applyFill="1" applyBorder="1" applyAlignment="1">
      <alignment horizontal="center" vertical="center" wrapText="1"/>
    </xf>
    <xf numFmtId="0" fontId="14" fillId="6" borderId="6" xfId="12" quotePrefix="1" applyFont="1" applyFill="1" applyBorder="1" applyAlignment="1">
      <alignment horizontal="center" vertical="center" wrapText="1"/>
    </xf>
    <xf numFmtId="0" fontId="32" fillId="6" borderId="6" xfId="12" applyFont="1" applyFill="1" applyBorder="1" applyAlignment="1">
      <alignment vertical="center" wrapText="1"/>
    </xf>
    <xf numFmtId="171" fontId="32" fillId="6" borderId="6" xfId="12" applyNumberFormat="1" applyFont="1" applyFill="1" applyBorder="1" applyAlignment="1">
      <alignment vertical="center" wrapText="1"/>
    </xf>
    <xf numFmtId="2" fontId="2" fillId="3" borderId="6" xfId="12" applyNumberFormat="1" applyFont="1" applyFill="1" applyBorder="1" applyAlignment="1">
      <alignment horizontal="center" vertical="center" wrapText="1"/>
    </xf>
    <xf numFmtId="0" fontId="14" fillId="6" borderId="26" xfId="12" applyFont="1" applyFill="1" applyBorder="1" applyAlignment="1">
      <alignment vertical="center" wrapText="1"/>
    </xf>
    <xf numFmtId="0" fontId="32" fillId="7" borderId="27" xfId="12" applyFont="1" applyFill="1" applyBorder="1" applyAlignment="1">
      <alignment vertical="center" wrapText="1"/>
    </xf>
    <xf numFmtId="0" fontId="32" fillId="7" borderId="28" xfId="12" applyFont="1" applyFill="1" applyBorder="1" applyAlignment="1">
      <alignment vertical="center" wrapText="1"/>
    </xf>
    <xf numFmtId="171" fontId="14" fillId="3" borderId="25" xfId="12" applyNumberFormat="1" applyFont="1" applyFill="1" applyBorder="1" applyAlignment="1">
      <alignment vertical="center" wrapText="1"/>
    </xf>
    <xf numFmtId="0" fontId="2" fillId="0" borderId="24" xfId="12" applyFont="1" applyBorder="1" applyAlignment="1">
      <alignment horizontal="center" vertical="center" wrapText="1"/>
    </xf>
    <xf numFmtId="171" fontId="2" fillId="6" borderId="25" xfId="12" applyNumberFormat="1" applyFont="1" applyFill="1" applyBorder="1" applyAlignment="1">
      <alignment horizontal="center" vertical="center" wrapText="1"/>
    </xf>
    <xf numFmtId="171" fontId="32" fillId="6" borderId="25" xfId="12" applyNumberFormat="1" applyFont="1" applyFill="1" applyBorder="1" applyAlignment="1">
      <alignment vertical="center" wrapText="1"/>
    </xf>
    <xf numFmtId="0" fontId="2" fillId="10" borderId="24" xfId="12" applyFont="1" applyFill="1" applyBorder="1" applyAlignment="1">
      <alignment horizontal="center" vertical="center" wrapText="1"/>
    </xf>
    <xf numFmtId="171" fontId="2" fillId="3" borderId="25" xfId="12" applyNumberFormat="1" applyFont="1" applyFill="1" applyBorder="1" applyAlignment="1">
      <alignment horizontal="center" vertical="center" wrapText="1"/>
    </xf>
    <xf numFmtId="0" fontId="2" fillId="11" borderId="24" xfId="12"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1" applyFont="1" applyFill="1" applyBorder="1" applyAlignment="1">
      <alignment vertical="center"/>
    </xf>
    <xf numFmtId="164" fontId="2" fillId="0" borderId="6" xfId="21" applyNumberFormat="1" applyFont="1" applyFill="1" applyBorder="1" applyAlignment="1">
      <alignment vertical="center" wrapText="1"/>
    </xf>
    <xf numFmtId="2" fontId="2" fillId="0" borderId="6" xfId="21" applyNumberFormat="1" applyFont="1" applyFill="1" applyBorder="1" applyAlignment="1">
      <alignment horizontal="center" vertical="center" wrapText="1"/>
    </xf>
    <xf numFmtId="171" fontId="2" fillId="0" borderId="25" xfId="16" applyNumberFormat="1" applyFont="1" applyBorder="1" applyAlignment="1">
      <alignment horizontal="right" vertical="center" wrapText="1"/>
    </xf>
    <xf numFmtId="171" fontId="2" fillId="0" borderId="6" xfId="12" applyNumberFormat="1" applyFont="1" applyFill="1" applyBorder="1" applyAlignment="1">
      <alignment horizontal="right" vertical="center" wrapText="1"/>
    </xf>
    <xf numFmtId="0" fontId="42" fillId="3" borderId="21" xfId="12" applyFont="1" applyFill="1" applyBorder="1" applyAlignment="1">
      <alignment horizontal="center" vertical="center" wrapText="1"/>
    </xf>
    <xf numFmtId="0" fontId="14" fillId="3" borderId="22" xfId="12" applyFont="1" applyFill="1" applyBorder="1" applyAlignment="1">
      <alignment vertical="center" wrapText="1"/>
    </xf>
    <xf numFmtId="171" fontId="2" fillId="3" borderId="22" xfId="12" applyNumberFormat="1" applyFont="1" applyFill="1" applyBorder="1" applyAlignment="1">
      <alignment vertical="center" wrapText="1"/>
    </xf>
    <xf numFmtId="164" fontId="2" fillId="3" borderId="22" xfId="12" applyNumberFormat="1" applyFont="1" applyFill="1" applyBorder="1" applyAlignment="1">
      <alignment horizontal="center" vertical="center" wrapText="1"/>
    </xf>
    <xf numFmtId="171" fontId="2" fillId="3" borderId="23" xfId="16" applyNumberFormat="1" applyFont="1" applyFill="1" applyBorder="1" applyAlignment="1">
      <alignment vertical="center" wrapText="1"/>
    </xf>
    <xf numFmtId="0" fontId="2" fillId="0" borderId="6" xfId="12" applyFont="1" applyBorder="1" applyAlignment="1">
      <alignment vertical="center"/>
    </xf>
    <xf numFmtId="0" fontId="33" fillId="4" borderId="48" xfId="12" applyFont="1" applyFill="1" applyBorder="1" applyAlignment="1">
      <alignment horizontal="center" vertical="center" wrapText="1"/>
    </xf>
    <xf numFmtId="171" fontId="14" fillId="3" borderId="54" xfId="16" applyNumberFormat="1" applyFont="1" applyFill="1" applyBorder="1" applyAlignment="1">
      <alignment horizontal="right" vertical="center" wrapText="1"/>
    </xf>
    <xf numFmtId="173" fontId="14" fillId="4" borderId="25" xfId="17" applyNumberFormat="1" applyFont="1" applyFill="1" applyBorder="1" applyAlignment="1">
      <alignment vertical="center" wrapText="1"/>
    </xf>
    <xf numFmtId="0" fontId="2" fillId="0" borderId="21" xfId="12" applyFont="1" applyBorder="1" applyAlignment="1">
      <alignment horizontal="center" vertical="center" wrapText="1"/>
    </xf>
    <xf numFmtId="0" fontId="2" fillId="0" borderId="6" xfId="12" applyFont="1" applyBorder="1" applyAlignment="1">
      <alignment horizontal="center" vertical="center" wrapText="1"/>
    </xf>
    <xf numFmtId="164" fontId="2" fillId="0" borderId="6" xfId="22" applyNumberFormat="1" applyFont="1" applyBorder="1" applyAlignment="1">
      <alignment vertical="center" wrapText="1"/>
    </xf>
    <xf numFmtId="171" fontId="2" fillId="0" borderId="25" xfId="16" applyNumberFormat="1" applyFont="1" applyBorder="1" applyAlignment="1">
      <alignment vertical="center" wrapText="1"/>
    </xf>
    <xf numFmtId="0" fontId="2" fillId="0" borderId="21" xfId="12" applyFont="1" applyFill="1" applyBorder="1" applyAlignment="1">
      <alignment horizontal="center" vertical="center" wrapText="1"/>
    </xf>
    <xf numFmtId="0" fontId="2" fillId="0" borderId="6" xfId="12" applyFont="1" applyFill="1" applyBorder="1" applyAlignment="1">
      <alignment horizontal="center" vertical="center" wrapText="1"/>
    </xf>
    <xf numFmtId="2" fontId="2" fillId="0" borderId="6" xfId="22" applyNumberFormat="1" applyFont="1" applyBorder="1" applyAlignment="1">
      <alignment vertical="center" wrapText="1"/>
    </xf>
    <xf numFmtId="0" fontId="2" fillId="0" borderId="6" xfId="12"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18" applyFont="1" applyBorder="1" applyAlignment="1">
      <alignment vertical="center" wrapText="1"/>
    </xf>
    <xf numFmtId="0" fontId="2" fillId="0" borderId="6" xfId="18" applyFont="1" applyBorder="1" applyAlignment="1">
      <alignment horizontal="center" vertical="center" wrapText="1"/>
    </xf>
    <xf numFmtId="2" fontId="2" fillId="0" borderId="62" xfId="22" applyNumberFormat="1" applyFont="1" applyBorder="1" applyAlignment="1">
      <alignment vertical="center" wrapText="1"/>
    </xf>
    <xf numFmtId="0" fontId="2" fillId="4" borderId="42" xfId="12" applyFont="1" applyFill="1" applyBorder="1" applyAlignment="1">
      <alignment horizontal="center" vertical="center" wrapText="1"/>
    </xf>
    <xf numFmtId="0" fontId="2" fillId="4" borderId="62" xfId="12" applyFont="1" applyFill="1" applyBorder="1" applyAlignment="1">
      <alignment vertical="center" wrapText="1"/>
    </xf>
    <xf numFmtId="0" fontId="2" fillId="4" borderId="62" xfId="12" applyFont="1" applyFill="1" applyBorder="1" applyAlignment="1">
      <alignment horizontal="center" vertical="center" wrapText="1"/>
    </xf>
    <xf numFmtId="164" fontId="2" fillId="4" borderId="6" xfId="22" applyNumberFormat="1" applyFont="1" applyFill="1" applyBorder="1" applyAlignment="1">
      <alignment vertical="center" wrapText="1"/>
    </xf>
    <xf numFmtId="0" fontId="33" fillId="4" borderId="0" xfId="12" applyFont="1" applyFill="1" applyAlignment="1">
      <alignment horizontal="center" vertical="center" wrapText="1"/>
    </xf>
    <xf numFmtId="0" fontId="2" fillId="3" borderId="26" xfId="12"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2" applyFont="1" applyFill="1" applyBorder="1" applyAlignment="1">
      <alignment vertical="center" wrapText="1"/>
    </xf>
    <xf numFmtId="0" fontId="2" fillId="3" borderId="29" xfId="12" applyFont="1" applyFill="1" applyBorder="1" applyAlignment="1">
      <alignment vertical="center" wrapText="1"/>
    </xf>
    <xf numFmtId="171" fontId="2" fillId="6" borderId="54" xfId="12" applyNumberFormat="1" applyFont="1" applyFill="1" applyBorder="1" applyAlignment="1">
      <alignment horizontal="center" vertical="center" wrapText="1"/>
    </xf>
    <xf numFmtId="171" fontId="14" fillId="3" borderId="6" xfId="16" applyNumberFormat="1" applyFont="1" applyFill="1" applyBorder="1" applyAlignment="1">
      <alignment horizontal="right" vertical="center" wrapText="1"/>
    </xf>
    <xf numFmtId="0" fontId="2" fillId="0" borderId="6" xfId="2" applyFont="1" applyFill="1" applyBorder="1" applyAlignment="1">
      <alignment vertical="center" wrapText="1"/>
    </xf>
    <xf numFmtId="0" fontId="2" fillId="0" borderId="6" xfId="21"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5"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2" applyFont="1" applyFill="1" applyBorder="1" applyAlignment="1">
      <alignment horizontal="center" vertical="center" wrapText="1"/>
    </xf>
    <xf numFmtId="43" fontId="2" fillId="6" borderId="0" xfId="12" applyNumberFormat="1" applyFont="1" applyFill="1" applyAlignment="1">
      <alignment vertical="center" wrapText="1"/>
    </xf>
    <xf numFmtId="171" fontId="2" fillId="4" borderId="25" xfId="16" applyNumberFormat="1" applyFont="1" applyFill="1" applyBorder="1" applyAlignment="1">
      <alignment vertical="center" wrapText="1"/>
    </xf>
    <xf numFmtId="166" fontId="2" fillId="0" borderId="6" xfId="23" applyNumberFormat="1" applyFont="1" applyFill="1" applyBorder="1" applyAlignment="1">
      <alignment vertical="center" wrapText="1"/>
    </xf>
    <xf numFmtId="44" fontId="2" fillId="6" borderId="0" xfId="10" applyFont="1" applyFill="1" applyAlignment="1">
      <alignment vertical="center" wrapText="1"/>
    </xf>
    <xf numFmtId="164" fontId="2" fillId="6" borderId="6" xfId="15" applyNumberFormat="1" applyFont="1" applyFill="1" applyBorder="1" applyAlignment="1">
      <alignment horizontal="center" vertical="center" wrapText="1"/>
    </xf>
    <xf numFmtId="171" fontId="14" fillId="4" borderId="25" xfId="16" applyNumberFormat="1" applyFont="1" applyFill="1" applyBorder="1" applyAlignment="1">
      <alignment horizontal="right" vertical="center" wrapText="1"/>
    </xf>
    <xf numFmtId="0" fontId="2" fillId="4" borderId="48" xfId="21" applyFont="1" applyFill="1" applyBorder="1" applyAlignment="1">
      <alignment vertical="center"/>
    </xf>
    <xf numFmtId="8" fontId="2" fillId="0" borderId="6" xfId="12" applyNumberFormat="1" applyFont="1" applyFill="1" applyBorder="1" applyAlignment="1">
      <alignment vertical="center" wrapText="1"/>
    </xf>
    <xf numFmtId="171" fontId="2" fillId="0" borderId="25" xfId="16" applyNumberFormat="1" applyFont="1" applyFill="1" applyBorder="1" applyAlignment="1">
      <alignment horizontal="right" vertical="center" wrapText="1"/>
    </xf>
    <xf numFmtId="0" fontId="36" fillId="6" borderId="0" xfId="2" applyFont="1" applyFill="1" applyBorder="1" applyAlignment="1">
      <alignment horizontal="left" vertical="center" wrapText="1"/>
    </xf>
    <xf numFmtId="2" fontId="2" fillId="6" borderId="6" xfId="2" applyNumberFormat="1" applyFont="1" applyFill="1" applyBorder="1" applyAlignment="1">
      <alignment horizontal="center" vertical="center" wrapText="1"/>
    </xf>
    <xf numFmtId="2" fontId="2" fillId="4" borderId="62" xfId="22" applyNumberFormat="1" applyFont="1" applyFill="1" applyBorder="1" applyAlignment="1">
      <alignment vertical="center" wrapText="1"/>
    </xf>
    <xf numFmtId="6" fontId="44" fillId="0" borderId="6" xfId="0" applyNumberFormat="1" applyFont="1" applyBorder="1" applyAlignment="1">
      <alignment vertical="center"/>
    </xf>
    <xf numFmtId="8" fontId="44" fillId="0" borderId="6" xfId="0" applyNumberFormat="1" applyFont="1" applyBorder="1" applyAlignment="1">
      <alignment vertical="center"/>
    </xf>
    <xf numFmtId="8" fontId="44" fillId="0" borderId="13" xfId="0" applyNumberFormat="1" applyFont="1" applyBorder="1" applyAlignment="1">
      <alignment vertical="center"/>
    </xf>
    <xf numFmtId="0" fontId="2" fillId="6" borderId="6" xfId="15" applyFont="1" applyFill="1" applyBorder="1" applyAlignment="1">
      <alignment vertical="center" wrapText="1"/>
    </xf>
    <xf numFmtId="0" fontId="44" fillId="0" borderId="6" xfId="0" applyFont="1" applyBorder="1" applyAlignment="1">
      <alignment horizontal="justify" vertical="center"/>
    </xf>
    <xf numFmtId="0" fontId="32" fillId="2" borderId="25" xfId="15" applyFont="1" applyFill="1" applyBorder="1" applyAlignment="1">
      <alignment vertical="center" wrapText="1"/>
    </xf>
    <xf numFmtId="0" fontId="2" fillId="3" borderId="24" xfId="12" applyFont="1" applyFill="1" applyBorder="1" applyAlignment="1">
      <alignment horizontal="center" vertical="center" wrapText="1"/>
    </xf>
    <xf numFmtId="164" fontId="2" fillId="3" borderId="6" xfId="12" applyNumberFormat="1" applyFont="1" applyFill="1" applyBorder="1" applyAlignment="1">
      <alignment vertical="center" wrapText="1"/>
    </xf>
    <xf numFmtId="171" fontId="2" fillId="3" borderId="25" xfId="16" applyNumberFormat="1" applyFont="1" applyFill="1" applyBorder="1" applyAlignment="1">
      <alignment vertical="center" wrapText="1"/>
    </xf>
    <xf numFmtId="0" fontId="2" fillId="0" borderId="63" xfId="12" applyFont="1" applyBorder="1" applyAlignment="1">
      <alignment vertical="center" wrapText="1"/>
    </xf>
    <xf numFmtId="171" fontId="2" fillId="0" borderId="38" xfId="12" applyNumberFormat="1" applyFont="1" applyBorder="1" applyAlignment="1">
      <alignment horizontal="right" vertical="center" wrapText="1"/>
    </xf>
    <xf numFmtId="0" fontId="2" fillId="6" borderId="48" xfId="12" applyFont="1" applyFill="1" applyBorder="1" applyAlignment="1">
      <alignment horizontal="right" vertical="center" wrapText="1"/>
    </xf>
    <xf numFmtId="171" fontId="2" fillId="4" borderId="54" xfId="16" applyNumberFormat="1" applyFont="1" applyFill="1" applyBorder="1" applyAlignment="1">
      <alignment horizontal="right" vertical="center" wrapText="1"/>
    </xf>
    <xf numFmtId="171" fontId="14" fillId="4" borderId="25" xfId="6" applyNumberFormat="1" applyFont="1" applyFill="1" applyBorder="1" applyAlignment="1">
      <alignment vertical="center" wrapText="1"/>
    </xf>
    <xf numFmtId="0" fontId="32" fillId="2" borderId="24" xfId="15" applyFont="1" applyFill="1" applyBorder="1" applyAlignment="1">
      <alignment horizontal="left" vertical="center" wrapText="1"/>
    </xf>
    <xf numFmtId="0" fontId="32" fillId="2" borderId="6" xfId="15" applyFont="1" applyFill="1" applyBorder="1" applyAlignment="1">
      <alignment horizontal="left" vertical="center" wrapText="1"/>
    </xf>
    <xf numFmtId="0" fontId="14" fillId="4" borderId="6" xfId="12" applyFont="1" applyFill="1" applyBorder="1" applyAlignment="1">
      <alignment horizontal="left" vertical="center" wrapText="1"/>
    </xf>
    <xf numFmtId="0" fontId="14" fillId="3" borderId="6" xfId="12" applyFont="1" applyFill="1" applyBorder="1" applyAlignment="1">
      <alignment horizontal="left" vertical="center" wrapText="1"/>
    </xf>
    <xf numFmtId="0" fontId="14" fillId="3" borderId="25" xfId="12" applyFont="1" applyFill="1" applyBorder="1" applyAlignment="1">
      <alignment horizontal="left" vertical="center" wrapText="1"/>
    </xf>
    <xf numFmtId="0" fontId="29" fillId="6" borderId="34" xfId="12" applyFont="1" applyFill="1" applyBorder="1" applyAlignment="1">
      <alignment horizontal="center" vertical="center" wrapText="1"/>
    </xf>
    <xf numFmtId="0" fontId="29" fillId="6" borderId="0" xfId="12" applyFont="1" applyFill="1" applyBorder="1" applyAlignment="1">
      <alignment horizontal="center" vertical="center" wrapText="1"/>
    </xf>
    <xf numFmtId="0" fontId="29" fillId="6" borderId="40" xfId="12" applyFont="1" applyFill="1" applyBorder="1" applyAlignment="1">
      <alignment horizontal="center" vertical="center" wrapText="1"/>
    </xf>
    <xf numFmtId="0" fontId="14" fillId="6" borderId="34" xfId="13" applyFont="1" applyFill="1" applyBorder="1" applyAlignment="1">
      <alignment horizontal="center" vertical="center"/>
    </xf>
    <xf numFmtId="0" fontId="14" fillId="6" borderId="0" xfId="13" applyFont="1" applyFill="1" applyAlignment="1">
      <alignment horizontal="center" vertical="center"/>
    </xf>
    <xf numFmtId="0" fontId="14" fillId="6" borderId="40" xfId="13" applyFont="1" applyFill="1" applyBorder="1" applyAlignment="1">
      <alignment horizontal="center" vertical="center"/>
    </xf>
    <xf numFmtId="0" fontId="14" fillId="4" borderId="34" xfId="13" applyFont="1" applyFill="1" applyBorder="1" applyAlignment="1">
      <alignment horizontal="center" vertical="center"/>
    </xf>
    <xf numFmtId="0" fontId="14" fillId="4" borderId="0" xfId="13" applyFont="1" applyFill="1" applyAlignment="1">
      <alignment horizontal="center" vertical="center"/>
    </xf>
    <xf numFmtId="0" fontId="14" fillId="4" borderId="40" xfId="13" applyFont="1" applyFill="1" applyBorder="1" applyAlignment="1">
      <alignment horizontal="center" vertical="center"/>
    </xf>
    <xf numFmtId="0" fontId="14" fillId="0" borderId="34" xfId="14" applyFont="1" applyBorder="1" applyAlignment="1">
      <alignment horizontal="center" vertical="center" wrapText="1"/>
    </xf>
    <xf numFmtId="0" fontId="14" fillId="0" borderId="0" xfId="14" applyFont="1" applyAlignment="1">
      <alignment horizontal="center" vertical="center" wrapText="1"/>
    </xf>
    <xf numFmtId="0" fontId="14" fillId="0" borderId="40" xfId="14" applyFont="1" applyBorder="1" applyAlignment="1">
      <alignment horizontal="center" vertical="center" wrapText="1"/>
    </xf>
    <xf numFmtId="0" fontId="14" fillId="6" borderId="34" xfId="14" applyFont="1" applyFill="1" applyBorder="1" applyAlignment="1">
      <alignment horizontal="center" vertical="center" wrapText="1"/>
    </xf>
    <xf numFmtId="0" fontId="14" fillId="6" borderId="0" xfId="14" applyFont="1" applyFill="1" applyAlignment="1">
      <alignment horizontal="center" vertical="center" wrapText="1"/>
    </xf>
    <xf numFmtId="0" fontId="14" fillId="6" borderId="40" xfId="14" applyFont="1" applyFill="1" applyBorder="1" applyAlignment="1">
      <alignment horizontal="center" vertical="center" wrapText="1"/>
    </xf>
    <xf numFmtId="0" fontId="14" fillId="6" borderId="39" xfId="12" applyFont="1" applyFill="1" applyBorder="1" applyAlignment="1">
      <alignment horizontal="center" vertical="center" wrapText="1"/>
    </xf>
    <xf numFmtId="0" fontId="14" fillId="6" borderId="10" xfId="12" applyFont="1" applyFill="1" applyBorder="1" applyAlignment="1">
      <alignment horizontal="center" vertical="center" wrapText="1"/>
    </xf>
    <xf numFmtId="0" fontId="2" fillId="6" borderId="33" xfId="12" applyFont="1" applyFill="1" applyBorder="1" applyAlignment="1">
      <alignment horizontal="center" vertical="center" wrapText="1"/>
    </xf>
    <xf numFmtId="0" fontId="2" fillId="6" borderId="59" xfId="12" applyFont="1" applyFill="1" applyBorder="1" applyAlignment="1">
      <alignment horizontal="center" vertical="center" wrapText="1"/>
    </xf>
    <xf numFmtId="0" fontId="2" fillId="6" borderId="34" xfId="12" applyFont="1" applyFill="1" applyBorder="1" applyAlignment="1">
      <alignment horizontal="center" vertical="center" wrapText="1"/>
    </xf>
    <xf numFmtId="0" fontId="2" fillId="6" borderId="60" xfId="12" applyFont="1" applyFill="1" applyBorder="1" applyAlignment="1">
      <alignment horizontal="center" vertical="center" wrapText="1"/>
    </xf>
    <xf numFmtId="0" fontId="2" fillId="6" borderId="36" xfId="12" applyFont="1" applyFill="1" applyBorder="1" applyAlignment="1">
      <alignment horizontal="center" vertical="center" wrapText="1"/>
    </xf>
    <xf numFmtId="0" fontId="2" fillId="6" borderId="61" xfId="12" applyFont="1" applyFill="1" applyBorder="1" applyAlignment="1">
      <alignment horizontal="center" vertical="center" wrapText="1"/>
    </xf>
    <xf numFmtId="0" fontId="14" fillId="6" borderId="6" xfId="12" applyFont="1" applyFill="1" applyBorder="1" applyAlignment="1">
      <alignment horizontal="left" vertical="center" wrapText="1"/>
    </xf>
    <xf numFmtId="0" fontId="2" fillId="6" borderId="24" xfId="12" applyFont="1" applyFill="1" applyBorder="1" applyAlignment="1">
      <alignment horizontal="center" vertical="center" wrapText="1"/>
    </xf>
    <xf numFmtId="0" fontId="2" fillId="6" borderId="6" xfId="12" applyFont="1" applyFill="1" applyBorder="1" applyAlignment="1">
      <alignment horizontal="center" vertical="center" wrapText="1"/>
    </xf>
    <xf numFmtId="166" fontId="2" fillId="6" borderId="6" xfId="12" applyNumberFormat="1" applyFont="1" applyFill="1" applyBorder="1" applyAlignment="1">
      <alignment horizontal="center"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27" xfId="12" applyFont="1" applyFill="1" applyBorder="1" applyAlignment="1">
      <alignment horizontal="left" vertical="center" wrapText="1"/>
    </xf>
    <xf numFmtId="0" fontId="14" fillId="3" borderId="30" xfId="12"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6" fillId="6" borderId="0" xfId="2" applyFont="1" applyFill="1" applyBorder="1" applyAlignment="1">
      <alignment horizontal="left"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5" fillId="0" borderId="43" xfId="2" applyNumberFormat="1" applyFont="1" applyFill="1" applyBorder="1" applyAlignment="1">
      <alignment horizontal="center"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22" fillId="0" borderId="0" xfId="7"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82">
    <cellStyle name="Millares [0] 2" xfId="25" xr:uid="{136B4F77-4ACE-40DF-A1D6-02A7AB7FA9FE}"/>
    <cellStyle name="Millares [0] 3" xfId="42" xr:uid="{7514BA3D-F1AF-4D6F-B121-A6BD399A99AB}"/>
    <cellStyle name="Millares [0] 4" xfId="52" xr:uid="{32B08099-F011-4B93-974D-BFC238EF37BC}"/>
    <cellStyle name="Millares 10" xfId="67" xr:uid="{9B36093D-D260-45F3-A38C-2AC68E3BCC8A}"/>
    <cellStyle name="Millares 11" xfId="70" xr:uid="{E8FF0F05-A646-46A0-AAE8-9C8CCFECE4AF}"/>
    <cellStyle name="Millares 12" xfId="73" xr:uid="{C0F22252-E744-45F1-AE4A-C51942BD41D9}"/>
    <cellStyle name="Millares 2" xfId="37" xr:uid="{05D140FA-C891-451C-8B7D-8D64940E1C58}"/>
    <cellStyle name="Millares 2 2" xfId="30" xr:uid="{A5E3E52F-65C3-4CB5-8A67-4CD24707C649}"/>
    <cellStyle name="Millares 2 2 2" xfId="4" xr:uid="{0A8AF06D-3F5A-4FEB-A7D5-716CF64934C7}"/>
    <cellStyle name="Millares 2 2 2 2" xfId="16" xr:uid="{B3BADC28-8C6E-429C-8309-199ED364208E}"/>
    <cellStyle name="Millares 2 2 2 2 2" xfId="19" xr:uid="{B967BB36-7746-4C2A-8AF1-E1199203E2A1}"/>
    <cellStyle name="Millares 2 2 2 2 2 2" xfId="28" xr:uid="{84D079CE-6A8F-405A-894E-546A3D348CEE}"/>
    <cellStyle name="Millares 2 2 2 2 2 2 2" xfId="55" xr:uid="{0F0B08AD-2E44-4CD8-9FB2-F0CF7ED081C5}"/>
    <cellStyle name="Millares 2 2 2 2 2 3" xfId="31" xr:uid="{20B16815-55B2-4101-BF26-C1ECAE1ABEFF}"/>
    <cellStyle name="Millares 2 2 2 2 2 4" xfId="49" xr:uid="{1F780149-189A-4CDD-835B-0BF96D270A91}"/>
    <cellStyle name="Millares 2 2 2 2 2 5" xfId="72" xr:uid="{2DC1B763-6FC4-4DF0-95FE-41E00C20C295}"/>
    <cellStyle name="Millares 2 2 2 2 2 6" xfId="74" xr:uid="{E8C98BC2-DFA7-4F25-8D24-37E762CA11E0}"/>
    <cellStyle name="Millares 2 2 3" xfId="41" xr:uid="{CED820DD-3482-434D-AC6A-B390A58A8345}"/>
    <cellStyle name="Millares 2 2 3 2" xfId="59" xr:uid="{2435D853-4F04-406A-AAAA-E6DC8F9F2B80}"/>
    <cellStyle name="Millares 2 2 5" xfId="23" xr:uid="{7297D18F-27D5-4A6D-B0FF-DAC0C5EEF9F5}"/>
    <cellStyle name="Millares 2 3" xfId="57" xr:uid="{6F1B85C0-21E5-40C8-81B5-54A94EAAE270}"/>
    <cellStyle name="Millares 2 4" xfId="51" xr:uid="{27C01325-F485-423A-B982-B353BC5B7182}"/>
    <cellStyle name="Millares 2 5" xfId="76" xr:uid="{4A5F0F0A-456D-4793-95FF-14E8845AE14E}"/>
    <cellStyle name="Millares 3" xfId="44" xr:uid="{41F92FC3-6CA2-4322-948B-763BD523D804}"/>
    <cellStyle name="Millares 3 2" xfId="58" xr:uid="{94E658F3-57C4-4A2E-B606-AAFF54B76FC2}"/>
    <cellStyle name="Millares 4" xfId="40" xr:uid="{1B6DDD19-2591-4375-80B4-4D424DF80160}"/>
    <cellStyle name="Millares 4 2" xfId="56" xr:uid="{8B5CD4B3-B98F-4F6C-9C93-51C046432961}"/>
    <cellStyle name="Millares 5" xfId="32" xr:uid="{5B700BCF-66A7-4416-87E2-882AD9F89E2A}"/>
    <cellStyle name="Millares 6" xfId="33" xr:uid="{7E746F5D-E546-4A5F-BEC2-3F30311EF622}"/>
    <cellStyle name="Millares 7" xfId="50" xr:uid="{5E78509C-971F-4215-9EEF-2CF896A1D10E}"/>
    <cellStyle name="Millares 8" xfId="65" xr:uid="{9D5AFCFC-33A8-46D4-8517-7A0B0D168863}"/>
    <cellStyle name="Millares 9" xfId="62" xr:uid="{05AD728B-E1AF-42A5-B54B-08A2AA8F95ED}"/>
    <cellStyle name="Moneda" xfId="10" builtinId="4"/>
    <cellStyle name="Moneda [0]" xfId="11" builtinId="7"/>
    <cellStyle name="Moneda [0] 2" xfId="27" xr:uid="{E8CA3513-C4F9-4544-97D0-BFDFC9869FC1}"/>
    <cellStyle name="Moneda [0] 2 2" xfId="60" xr:uid="{91C25308-6DFC-458B-82B1-B5888188149B}"/>
    <cellStyle name="Moneda [0] 3" xfId="38" xr:uid="{ABBA6B08-E31E-4576-9EAB-A067217FA2B6}"/>
    <cellStyle name="Moneda [0] 4" xfId="53" xr:uid="{10DCFE73-4E1F-48B6-A11E-32929232A122}"/>
    <cellStyle name="Moneda [0] 5" xfId="66" xr:uid="{C5F630A3-1677-48B3-9892-23CE78BFD7F3}"/>
    <cellStyle name="Moneda [0] 6" xfId="79" xr:uid="{362D99B7-AFB7-4E01-B58A-6DBAF0DABEA5}"/>
    <cellStyle name="Moneda 10" xfId="68" xr:uid="{731A0112-85E2-49E2-8F2E-9CFFC23F7693}"/>
    <cellStyle name="Moneda 11" xfId="71" xr:uid="{B956E335-A20F-49A6-8181-502FE038662A}"/>
    <cellStyle name="Moneda 12" xfId="69" xr:uid="{94884682-EA06-4264-80B6-6B25717DC574}"/>
    <cellStyle name="Moneda 13" xfId="63" xr:uid="{2C1CCC99-6F66-4E25-96B5-1F9CE838B6AC}"/>
    <cellStyle name="Moneda 14" xfId="80" xr:uid="{C3CB9D43-C818-4D5D-BA41-2607F92DB99B}"/>
    <cellStyle name="Moneda 15" xfId="81" xr:uid="{A633EEFC-3DC3-4CFE-AB14-5F65857C67ED}"/>
    <cellStyle name="Moneda 16" xfId="78" xr:uid="{D66CE4C8-425A-4645-A78B-BE00EFB14E31}"/>
    <cellStyle name="Moneda 17" xfId="75" xr:uid="{85D7818C-5E59-4EF5-82B8-DADAD11B12A1}"/>
    <cellStyle name="Moneda 18" xfId="77" xr:uid="{D9D9C53D-DE28-4A50-8CEF-90280FCB9BDA}"/>
    <cellStyle name="Moneda 2" xfId="26" xr:uid="{E5936296-AE20-4BBD-B5A8-078072066D4E}"/>
    <cellStyle name="Moneda 2 2" xfId="61" xr:uid="{76321C35-29EB-48EF-88FF-B87DBBEB1310}"/>
    <cellStyle name="Moneda 3" xfId="43" xr:uid="{F00EF2B8-D7EC-4B4E-899A-DEF4FCE8BA27}"/>
    <cellStyle name="Moneda 3 2" xfId="6" xr:uid="{41E906A3-4E95-44C3-973F-CFEC0072FA95}"/>
    <cellStyle name="Moneda 3 4" xfId="20" xr:uid="{8AE4D1C1-9518-42DE-9304-FBC6BB10C782}"/>
    <cellStyle name="Moneda 4" xfId="45" xr:uid="{DF0C9981-E227-4934-8C0A-83F8662BF7A2}"/>
    <cellStyle name="Moneda 5" xfId="46" xr:uid="{B600CFE2-52E5-41CF-8166-5A0EB6823A65}"/>
    <cellStyle name="Moneda 5 2" xfId="29" xr:uid="{2E540D29-0258-4DC7-9252-1609374BCF10}"/>
    <cellStyle name="Moneda 6" xfId="47" xr:uid="{B97C7552-3177-4B57-BB85-1CA7B83A61E3}"/>
    <cellStyle name="Moneda 7" xfId="48" xr:uid="{76892621-8936-4CC4-92A7-F69C841CC5B6}"/>
    <cellStyle name="Moneda 8" xfId="54" xr:uid="{A398C114-13AC-4F5F-AEF5-2B256AF817C1}"/>
    <cellStyle name="Moneda 9" xfId="64" xr:uid="{70F4AB03-44A6-4083-A429-8FE94AE89EAD}"/>
    <cellStyle name="Normal" xfId="0" builtinId="0"/>
    <cellStyle name="Normal 10 3" xfId="9" xr:uid="{20E894BB-156D-468B-AEAC-BFED2C5D8114}"/>
    <cellStyle name="Normal 10 5 2" xfId="13" xr:uid="{BF20C472-B5AB-489E-962F-B706B1C471DD}"/>
    <cellStyle name="Normal 12 2 2" xfId="8" xr:uid="{A14A642E-E311-446D-A10E-D4A4519E1CC1}"/>
    <cellStyle name="Normal 2 3" xfId="14" xr:uid="{13EEB6A9-938B-4808-BDAF-08D9B80BED07}"/>
    <cellStyle name="Normal 3 11 2" xfId="2" xr:uid="{5B063925-5F4E-4F6E-8CED-39AB07281B0B}"/>
    <cellStyle name="Normal 3 11 2 2" xfId="39" xr:uid="{FD3CD37E-359E-4717-8325-6A6FD6A9ED0F}"/>
    <cellStyle name="Normal 3 11 3 2" xfId="1" xr:uid="{342EE254-508B-449B-AFA9-0B87B9FBD3CB}"/>
    <cellStyle name="Normal 3 2" xfId="12" xr:uid="{4757C68D-8106-4CD4-83C2-4AD505DC5738}"/>
    <cellStyle name="Normal 3 2 2" xfId="15" xr:uid="{2EE1FE80-A8CF-4605-BC1A-3B90F6DE94E8}"/>
    <cellStyle name="Normal 3 2 3" xfId="22" xr:uid="{89A78E8F-759F-44C6-86E6-A3BBBCCA98AF}"/>
    <cellStyle name="Normal 3 3" xfId="21" xr:uid="{7BB65DC0-1866-46AB-91D3-866D9898C3C2}"/>
    <cellStyle name="Normal 3 4" xfId="36" xr:uid="{4C13207A-C514-4CF3-8497-C85941D4EECD}"/>
    <cellStyle name="Normal 3 4 10" xfId="18" xr:uid="{789D5435-C805-450A-A02B-E0A2B72AE115}"/>
    <cellStyle name="Normal 4" xfId="35" xr:uid="{3A343E31-B8F6-48C7-A76F-E1D004178249}"/>
    <cellStyle name="Normal 5" xfId="3" xr:uid="{C509CA0B-F418-4AA7-9009-27FEEAABEE67}"/>
    <cellStyle name="Normal 5 3" xfId="24" xr:uid="{04C224AC-DE86-4831-8959-264301C1ED6A}"/>
    <cellStyle name="Normal 7 2 3 2" xfId="34" xr:uid="{34C774B9-8D7E-49B6-933E-2ECA1CE057BF}"/>
    <cellStyle name="Normal_ESTABLECIMIENTO Y MANTENIMIENTO 2" xfId="7" xr:uid="{8D8297DA-9E49-47FD-B5BB-488841B43632}"/>
    <cellStyle name="Porcentaje 2 2" xfId="17"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8E3318FD-F991-4F62-82EC-8D7C9489B98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7820" cy="66750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1026" name="AutoShape 2" descr="Logos">
          <a:extLst>
            <a:ext uri="{FF2B5EF4-FFF2-40B4-BE49-F238E27FC236}">
              <a16:creationId xmlns:a16="http://schemas.microsoft.com/office/drawing/2014/main" id="{33B0E865-DB9F-9378-FE3D-26B126C7F841}"/>
            </a:ext>
          </a:extLst>
        </xdr:cNvPr>
        <xdr:cNvSpPr>
          <a:spLocks noChangeAspect="1" noChangeArrowheads="1"/>
        </xdr:cNvSpPr>
      </xdr:nvSpPr>
      <xdr:spPr bwMode="auto">
        <a:xfrm>
          <a:off x="9433560" y="2438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1066800</xdr:colOff>
      <xdr:row>2</xdr:row>
      <xdr:rowOff>107576</xdr:rowOff>
    </xdr:from>
    <xdr:to>
      <xdr:col>6</xdr:col>
      <xdr:colOff>1559859</xdr:colOff>
      <xdr:row>5</xdr:row>
      <xdr:rowOff>30620</xdr:rowOff>
    </xdr:to>
    <xdr:pic>
      <xdr:nvPicPr>
        <xdr:cNvPr id="4" name="Imagen 3">
          <a:extLst>
            <a:ext uri="{FF2B5EF4-FFF2-40B4-BE49-F238E27FC236}">
              <a16:creationId xmlns:a16="http://schemas.microsoft.com/office/drawing/2014/main" id="{8417568D-3BB5-7761-A00B-98B81D23B62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741459" y="412376"/>
          <a:ext cx="2537012" cy="45196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efreshError="1"/>
      <sheetData sheetId="51">
        <row r="6">
          <cell r="D6">
            <v>0</v>
          </cell>
        </row>
      </sheetData>
      <sheetData sheetId="52">
        <row r="10">
          <cell r="M10">
            <v>1302940.7487084535</v>
          </cell>
        </row>
      </sheetData>
      <sheetData sheetId="53">
        <row r="10">
          <cell r="M10">
            <v>1302940.7487084535</v>
          </cell>
        </row>
      </sheetData>
      <sheetData sheetId="54"/>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6">
          <cell r="D6">
            <v>0</v>
          </cell>
        </row>
      </sheetData>
      <sheetData sheetId="62">
        <row r="10">
          <cell r="M10">
            <v>1302940.7487084535</v>
          </cell>
        </row>
      </sheetData>
      <sheetData sheetId="63">
        <row r="6">
          <cell r="D6">
            <v>0</v>
          </cell>
        </row>
      </sheetData>
      <sheetData sheetId="64"/>
      <sheetData sheetId="65">
        <row r="6">
          <cell r="D6">
            <v>0</v>
          </cell>
        </row>
      </sheetData>
      <sheetData sheetId="66">
        <row r="10">
          <cell r="M10">
            <v>1302940.7487084535</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sheetData sheetId="74">
        <row r="6">
          <cell r="D6">
            <v>0</v>
          </cell>
        </row>
      </sheetData>
      <sheetData sheetId="75"/>
      <sheetData sheetId="76"/>
      <sheetData sheetId="77"/>
      <sheetData sheetId="78">
        <row r="6">
          <cell r="D6">
            <v>0</v>
          </cell>
        </row>
      </sheetData>
      <sheetData sheetId="79">
        <row r="10">
          <cell r="M10">
            <v>1302940.7487084535</v>
          </cell>
        </row>
      </sheetData>
      <sheetData sheetId="80"/>
      <sheetData sheetId="81"/>
      <sheetData sheetId="82">
        <row r="6">
          <cell r="D6">
            <v>0</v>
          </cell>
        </row>
      </sheetData>
      <sheetData sheetId="83"/>
      <sheetData sheetId="84"/>
      <sheetData sheetId="85"/>
      <sheetData sheetId="86">
        <row r="6">
          <cell r="D6">
            <v>0</v>
          </cell>
        </row>
      </sheetData>
      <sheetData sheetId="87"/>
      <sheetData sheetId="88"/>
      <sheetData sheetId="89">
        <row r="6">
          <cell r="D6">
            <v>0</v>
          </cell>
        </row>
      </sheetData>
      <sheetData sheetId="90">
        <row r="6">
          <cell r="D6">
            <v>0</v>
          </cell>
        </row>
      </sheetData>
      <sheetData sheetId="91">
        <row r="10">
          <cell r="M10">
            <v>1302940.7487084535</v>
          </cell>
        </row>
      </sheetData>
      <sheetData sheetId="92"/>
      <sheetData sheetId="93">
        <row r="6">
          <cell r="D6">
            <v>0</v>
          </cell>
        </row>
      </sheetData>
      <sheetData sheetId="94"/>
      <sheetData sheetId="95"/>
      <sheetData sheetId="96"/>
      <sheetData sheetId="97">
        <row r="6">
          <cell r="D6">
            <v>0</v>
          </cell>
        </row>
      </sheetData>
      <sheetData sheetId="98"/>
      <sheetData sheetId="99"/>
      <sheetData sheetId="100"/>
      <sheetData sheetId="101">
        <row r="6">
          <cell r="D6">
            <v>0</v>
          </cell>
        </row>
      </sheetData>
      <sheetData sheetId="102"/>
      <sheetData sheetId="103"/>
      <sheetData sheetId="104">
        <row r="10">
          <cell r="M10">
            <v>1302940.7487084535</v>
          </cell>
        </row>
      </sheetData>
      <sheetData sheetId="105">
        <row r="6">
          <cell r="D6">
            <v>0</v>
          </cell>
        </row>
      </sheetData>
      <sheetData sheetId="106"/>
      <sheetData sheetId="107"/>
      <sheetData sheetId="108"/>
      <sheetData sheetId="109">
        <row r="6">
          <cell r="D6">
            <v>0</v>
          </cell>
        </row>
      </sheetData>
      <sheetData sheetId="110"/>
      <sheetData sheetId="111">
        <row r="6">
          <cell r="D6">
            <v>0</v>
          </cell>
        </row>
      </sheetData>
      <sheetData sheetId="112"/>
      <sheetData sheetId="113">
        <row r="6">
          <cell r="D6">
            <v>0</v>
          </cell>
        </row>
      </sheetData>
      <sheetData sheetId="114">
        <row r="10">
          <cell r="M10">
            <v>1302940.7487084535</v>
          </cell>
        </row>
      </sheetData>
      <sheetData sheetId="115">
        <row r="6">
          <cell r="D6">
            <v>0</v>
          </cell>
        </row>
      </sheetData>
      <sheetData sheetId="116"/>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10">
          <cell r="M10">
            <v>1302940.7487084535</v>
          </cell>
        </row>
      </sheetData>
      <sheetData sheetId="122">
        <row r="6">
          <cell r="D6">
            <v>43666</v>
          </cell>
        </row>
      </sheetData>
      <sheetData sheetId="123"/>
      <sheetData sheetId="124">
        <row r="6">
          <cell r="D6">
            <v>43666</v>
          </cell>
        </row>
      </sheetData>
      <sheetData sheetId="125">
        <row r="10">
          <cell r="M10">
            <v>1302940.7487084535</v>
          </cell>
        </row>
      </sheetData>
      <sheetData sheetId="126">
        <row r="10">
          <cell r="M10">
            <v>1302940.7487084535</v>
          </cell>
        </row>
      </sheetData>
      <sheetData sheetId="127">
        <row r="10">
          <cell r="M10">
            <v>1302940.7487084535</v>
          </cell>
        </row>
      </sheetData>
      <sheetData sheetId="128">
        <row r="10">
          <cell r="M10">
            <v>1302940.7487084535</v>
          </cell>
        </row>
      </sheetData>
      <sheetData sheetId="129">
        <row r="10">
          <cell r="M10">
            <v>1302940.7487084535</v>
          </cell>
        </row>
      </sheetData>
      <sheetData sheetId="130">
        <row r="10">
          <cell r="M10">
            <v>1302940.7487084535</v>
          </cell>
        </row>
      </sheetData>
      <sheetData sheetId="131">
        <row r="6">
          <cell r="D6">
            <v>0</v>
          </cell>
        </row>
      </sheetData>
      <sheetData sheetId="132">
        <row r="10">
          <cell r="M10">
            <v>1302940.7487084535</v>
          </cell>
        </row>
      </sheetData>
      <sheetData sheetId="133">
        <row r="10">
          <cell r="M10">
            <v>1302940.7487084535</v>
          </cell>
        </row>
      </sheetData>
      <sheetData sheetId="134">
        <row r="10">
          <cell r="M10">
            <v>1302940.7487084535</v>
          </cell>
        </row>
      </sheetData>
      <sheetData sheetId="135">
        <row r="6">
          <cell r="D6">
            <v>0</v>
          </cell>
        </row>
      </sheetData>
      <sheetData sheetId="136">
        <row r="10">
          <cell r="M10">
            <v>1302940.7487084535</v>
          </cell>
        </row>
      </sheetData>
      <sheetData sheetId="137">
        <row r="10">
          <cell r="M10">
            <v>1302940.7487084535</v>
          </cell>
        </row>
      </sheetData>
      <sheetData sheetId="138">
        <row r="10">
          <cell r="M10">
            <v>1302940.7487084535</v>
          </cell>
        </row>
      </sheetData>
      <sheetData sheetId="139">
        <row r="6">
          <cell r="D6">
            <v>0</v>
          </cell>
        </row>
      </sheetData>
      <sheetData sheetId="140">
        <row r="10">
          <cell r="M10">
            <v>1302940.7487084535</v>
          </cell>
        </row>
      </sheetData>
      <sheetData sheetId="141">
        <row r="10">
          <cell r="M10">
            <v>1302940.7487084535</v>
          </cell>
        </row>
      </sheetData>
      <sheetData sheetId="142">
        <row r="10">
          <cell r="M10">
            <v>1302940.7487084535</v>
          </cell>
        </row>
      </sheetData>
      <sheetData sheetId="143" refreshError="1"/>
      <sheetData sheetId="144"/>
      <sheetData sheetId="145"/>
      <sheetData sheetId="146"/>
      <sheetData sheetId="147"/>
      <sheetData sheetId="148">
        <row r="6">
          <cell r="D6">
            <v>0</v>
          </cell>
        </row>
      </sheetData>
      <sheetData sheetId="149">
        <row r="10">
          <cell r="M10">
            <v>1302940.7487084535</v>
          </cell>
        </row>
      </sheetData>
      <sheetData sheetId="150">
        <row r="10">
          <cell r="M10">
            <v>1302940.7487084535</v>
          </cell>
        </row>
      </sheetData>
      <sheetData sheetId="151"/>
      <sheetData sheetId="152"/>
      <sheetData sheetId="153"/>
      <sheetData sheetId="154">
        <row r="6">
          <cell r="D6">
            <v>43666</v>
          </cell>
        </row>
      </sheetData>
      <sheetData sheetId="155">
        <row r="6">
          <cell r="D6">
            <v>43666</v>
          </cell>
        </row>
      </sheetData>
      <sheetData sheetId="156">
        <row r="6">
          <cell r="D6">
            <v>43666</v>
          </cell>
        </row>
      </sheetData>
      <sheetData sheetId="157"/>
      <sheetData sheetId="158"/>
      <sheetData sheetId="159"/>
      <sheetData sheetId="160"/>
      <sheetData sheetId="161"/>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sheetData sheetId="168">
        <row r="6">
          <cell r="D6">
            <v>43666</v>
          </cell>
        </row>
      </sheetData>
      <sheetData sheetId="169">
        <row r="6">
          <cell r="D6">
            <v>43666</v>
          </cell>
        </row>
      </sheetData>
      <sheetData sheetId="170"/>
      <sheetData sheetId="171">
        <row r="6">
          <cell r="D6">
            <v>43666</v>
          </cell>
        </row>
      </sheetData>
      <sheetData sheetId="172"/>
      <sheetData sheetId="173"/>
      <sheetData sheetId="174"/>
      <sheetData sheetId="175"/>
      <sheetData sheetId="176"/>
      <sheetData sheetId="177"/>
      <sheetData sheetId="178">
        <row r="6">
          <cell r="D6">
            <v>0</v>
          </cell>
        </row>
      </sheetData>
      <sheetData sheetId="179"/>
      <sheetData sheetId="180"/>
      <sheetData sheetId="181"/>
      <sheetData sheetId="182"/>
      <sheetData sheetId="183"/>
      <sheetData sheetId="184"/>
      <sheetData sheetId="185"/>
      <sheetData sheetId="186"/>
      <sheetData sheetId="187">
        <row r="6">
          <cell r="D6">
            <v>0</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row r="6">
          <cell r="D6">
            <v>0</v>
          </cell>
        </row>
      </sheetData>
      <sheetData sheetId="201"/>
      <sheetData sheetId="202">
        <row r="6">
          <cell r="D6">
            <v>0</v>
          </cell>
        </row>
      </sheetData>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sheetData sheetId="220">
        <row r="6">
          <cell r="D6">
            <v>0</v>
          </cell>
        </row>
      </sheetData>
      <sheetData sheetId="221"/>
      <sheetData sheetId="222">
        <row r="6">
          <cell r="D6">
            <v>43666</v>
          </cell>
        </row>
      </sheetData>
      <sheetData sheetId="223">
        <row r="6">
          <cell r="D6">
            <v>0</v>
          </cell>
        </row>
      </sheetData>
      <sheetData sheetId="224"/>
      <sheetData sheetId="225"/>
      <sheetData sheetId="226"/>
      <sheetData sheetId="227"/>
      <sheetData sheetId="228">
        <row r="6">
          <cell r="D6">
            <v>43666</v>
          </cell>
        </row>
      </sheetData>
      <sheetData sheetId="229">
        <row r="10">
          <cell r="M10">
            <v>1302940.7487084535</v>
          </cell>
        </row>
      </sheetData>
      <sheetData sheetId="230">
        <row r="6">
          <cell r="D6">
            <v>0</v>
          </cell>
        </row>
      </sheetData>
      <sheetData sheetId="231"/>
      <sheetData sheetId="232">
        <row r="6">
          <cell r="D6">
            <v>0</v>
          </cell>
        </row>
      </sheetData>
      <sheetData sheetId="233"/>
      <sheetData sheetId="234"/>
      <sheetData sheetId="235"/>
      <sheetData sheetId="236"/>
      <sheetData sheetId="237"/>
      <sheetData sheetId="238"/>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sheetData sheetId="261"/>
      <sheetData sheetId="262">
        <row r="6">
          <cell r="D6">
            <v>0</v>
          </cell>
        </row>
      </sheetData>
      <sheetData sheetId="263">
        <row r="10">
          <cell r="M10">
            <v>1302940.7487084535</v>
          </cell>
        </row>
      </sheetData>
      <sheetData sheetId="264"/>
      <sheetData sheetId="265">
        <row r="6">
          <cell r="D6">
            <v>43666</v>
          </cell>
        </row>
      </sheetData>
      <sheetData sheetId="266">
        <row r="6">
          <cell r="D6">
            <v>43666</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10">
          <cell r="M10">
            <v>1302940.7487084535</v>
          </cell>
        </row>
      </sheetData>
      <sheetData sheetId="275">
        <row r="6">
          <cell r="D6">
            <v>0</v>
          </cell>
        </row>
      </sheetData>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sheetData sheetId="299"/>
      <sheetData sheetId="300">
        <row r="6">
          <cell r="D6">
            <v>43666</v>
          </cell>
        </row>
      </sheetData>
      <sheetData sheetId="301">
        <row r="6">
          <cell r="D6">
            <v>43666</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ow r="6">
          <cell r="D6">
            <v>0</v>
          </cell>
        </row>
      </sheetData>
      <sheetData sheetId="316"/>
      <sheetData sheetId="317"/>
      <sheetData sheetId="318"/>
      <sheetData sheetId="319"/>
      <sheetData sheetId="320"/>
      <sheetData sheetId="321">
        <row r="6">
          <cell r="D6">
            <v>0</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ow r="10">
          <cell r="M10">
            <v>1302940.7487084535</v>
          </cell>
        </row>
      </sheetData>
      <sheetData sheetId="338">
        <row r="10">
          <cell r="M10">
            <v>1302940.7487084535</v>
          </cell>
        </row>
      </sheetData>
      <sheetData sheetId="339"/>
      <sheetData sheetId="340"/>
      <sheetData sheetId="341">
        <row r="6">
          <cell r="D6" t="str">
            <v>UND</v>
          </cell>
        </row>
      </sheetData>
      <sheetData sheetId="342"/>
      <sheetData sheetId="343">
        <row r="10">
          <cell r="M10">
            <v>1302940.7487084535</v>
          </cell>
        </row>
      </sheetData>
      <sheetData sheetId="344">
        <row r="10">
          <cell r="M10">
            <v>1302940.7487084535</v>
          </cell>
        </row>
      </sheetData>
      <sheetData sheetId="345">
        <row r="6">
          <cell r="D6" t="str">
            <v>Base tratada con asfalto (BTA)</v>
          </cell>
        </row>
      </sheetData>
      <sheetData sheetId="346">
        <row r="6">
          <cell r="D6" t="str">
            <v>Base tratada con asfalto (BTA)</v>
          </cell>
        </row>
      </sheetData>
      <sheetData sheetId="347"/>
      <sheetData sheetId="348"/>
      <sheetData sheetId="349"/>
      <sheetData sheetId="350"/>
      <sheetData sheetId="351">
        <row r="10">
          <cell r="M10">
            <v>1302940.7487084535</v>
          </cell>
        </row>
      </sheetData>
      <sheetData sheetId="352">
        <row r="10">
          <cell r="M10">
            <v>1302940.7487084535</v>
          </cell>
        </row>
      </sheetData>
      <sheetData sheetId="353"/>
      <sheetData sheetId="354"/>
      <sheetData sheetId="355"/>
      <sheetData sheetId="356"/>
      <sheetData sheetId="357"/>
      <sheetData sheetId="358"/>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row r="10">
          <cell r="M10">
            <v>1302940.7487084535</v>
          </cell>
        </row>
      </sheetData>
      <sheetData sheetId="365"/>
      <sheetData sheetId="366"/>
      <sheetData sheetId="367"/>
      <sheetData sheetId="368"/>
      <sheetData sheetId="369"/>
      <sheetData sheetId="370"/>
      <sheetData sheetId="371"/>
      <sheetData sheetId="372"/>
      <sheetData sheetId="373"/>
      <sheetData sheetId="374"/>
      <sheetData sheetId="375"/>
      <sheetData sheetId="376">
        <row r="10">
          <cell r="M10">
            <v>1302940.7487084535</v>
          </cell>
        </row>
      </sheetData>
      <sheetData sheetId="377">
        <row r="10">
          <cell r="M10">
            <v>1302940.7487084535</v>
          </cell>
        </row>
      </sheetData>
      <sheetData sheetId="378"/>
      <sheetData sheetId="379"/>
      <sheetData sheetId="380"/>
      <sheetData sheetId="381"/>
      <sheetData sheetId="382"/>
      <sheetData sheetId="383">
        <row r="6">
          <cell r="D6">
            <v>0</v>
          </cell>
        </row>
      </sheetData>
      <sheetData sheetId="384"/>
      <sheetData sheetId="385"/>
      <sheetData sheetId="386"/>
      <sheetData sheetId="387"/>
      <sheetData sheetId="388"/>
      <sheetData sheetId="389">
        <row r="10">
          <cell r="M10">
            <v>1302940.7487084535</v>
          </cell>
        </row>
      </sheetData>
      <sheetData sheetId="390">
        <row r="10">
          <cell r="M10">
            <v>1302940.7487084535</v>
          </cell>
        </row>
      </sheetData>
      <sheetData sheetId="391"/>
      <sheetData sheetId="392"/>
      <sheetData sheetId="393"/>
      <sheetData sheetId="394"/>
      <sheetData sheetId="395"/>
      <sheetData sheetId="396"/>
      <sheetData sheetId="397">
        <row r="6">
          <cell r="D6">
            <v>5433063.0008333344</v>
          </cell>
        </row>
      </sheetData>
      <sheetData sheetId="398">
        <row r="6">
          <cell r="D6">
            <v>5433063.0008333344</v>
          </cell>
        </row>
      </sheetData>
      <sheetData sheetId="399"/>
      <sheetData sheetId="400"/>
      <sheetData sheetId="401">
        <row r="6">
          <cell r="D6">
            <v>5433063.0008333344</v>
          </cell>
        </row>
      </sheetData>
      <sheetData sheetId="402">
        <row r="6">
          <cell r="D6">
            <v>5433063.0008333344</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ow r="6">
          <cell r="D6" t="str">
            <v>CONSORCIO CONSTRUCTOR PACIFICO 3</v>
          </cell>
        </row>
      </sheetData>
      <sheetData sheetId="421"/>
      <sheetData sheetId="422"/>
      <sheetData sheetId="423" refreshError="1"/>
      <sheetData sheetId="424" refreshError="1"/>
      <sheetData sheetId="425" refreshError="1"/>
      <sheetData sheetId="426" refreshError="1"/>
      <sheetData sheetId="427" refreshError="1"/>
      <sheetData sheetId="428">
        <row r="6">
          <cell r="D6">
            <v>5433063.0008333344</v>
          </cell>
        </row>
      </sheetData>
      <sheetData sheetId="429"/>
      <sheetData sheetId="430"/>
      <sheetData sheetId="431"/>
      <sheetData sheetId="432">
        <row r="6">
          <cell r="D6">
            <v>5433063.0008333344</v>
          </cell>
        </row>
      </sheetData>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sheetData sheetId="472"/>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2BAEF-BA6E-47D4-88A1-A01AE70E7736}">
  <sheetPr>
    <tabColor rgb="FF00B050"/>
  </sheetPr>
  <dimension ref="A1:GJ81"/>
  <sheetViews>
    <sheetView tabSelected="1" zoomScale="70" zoomScaleNormal="70" workbookViewId="0">
      <selection activeCell="B7" sqref="B7:G7"/>
    </sheetView>
  </sheetViews>
  <sheetFormatPr baseColWidth="10" defaultColWidth="12.5546875" defaultRowHeight="13.2" x14ac:dyDescent="0.3"/>
  <cols>
    <col min="1" max="1" width="1.88671875" style="116" customWidth="1"/>
    <col min="2" max="2" width="10.44140625" style="131" customWidth="1"/>
    <col min="3" max="3" width="51.44140625" style="131" customWidth="1"/>
    <col min="4" max="4" width="19" style="131" customWidth="1"/>
    <col min="5" max="5" width="15.88671875" style="147" customWidth="1"/>
    <col min="6" max="6" width="13.88671875" style="116" customWidth="1"/>
    <col min="7" max="7" width="25" style="148" customWidth="1"/>
    <col min="8" max="8" width="20.5546875" style="116" customWidth="1"/>
    <col min="9" max="192" width="11.5546875" style="116" customWidth="1"/>
    <col min="193" max="16384" width="12.5546875" style="116"/>
  </cols>
  <sheetData>
    <row r="1" spans="2:192" ht="11.25" customHeight="1" x14ac:dyDescent="0.3">
      <c r="B1" s="111"/>
      <c r="C1" s="112"/>
      <c r="D1" s="112"/>
      <c r="E1" s="113"/>
      <c r="F1" s="114"/>
      <c r="G1" s="115"/>
    </row>
    <row r="2" spans="2:192" x14ac:dyDescent="0.3">
      <c r="B2" s="274" t="s">
        <v>0</v>
      </c>
      <c r="C2" s="275"/>
      <c r="D2" s="275"/>
      <c r="E2" s="275"/>
      <c r="F2" s="275"/>
      <c r="G2" s="276"/>
    </row>
    <row r="3" spans="2:192" x14ac:dyDescent="0.3">
      <c r="B3" s="274" t="s">
        <v>1</v>
      </c>
      <c r="C3" s="275"/>
      <c r="D3" s="275"/>
      <c r="E3" s="275"/>
      <c r="F3" s="275"/>
      <c r="G3" s="276"/>
    </row>
    <row r="4" spans="2:192" x14ac:dyDescent="0.3">
      <c r="B4" s="274" t="s">
        <v>229</v>
      </c>
      <c r="C4" s="275"/>
      <c r="D4" s="275"/>
      <c r="E4" s="275"/>
      <c r="F4" s="275"/>
      <c r="G4" s="276"/>
    </row>
    <row r="5" spans="2:192" ht="15" customHeight="1" x14ac:dyDescent="0.3">
      <c r="B5" s="274" t="s">
        <v>147</v>
      </c>
      <c r="C5" s="275"/>
      <c r="D5" s="275"/>
      <c r="E5" s="275"/>
      <c r="F5" s="275"/>
      <c r="G5" s="276"/>
    </row>
    <row r="6" spans="2:192" x14ac:dyDescent="0.3">
      <c r="B6" s="277" t="s">
        <v>148</v>
      </c>
      <c r="C6" s="278"/>
      <c r="D6" s="278"/>
      <c r="E6" s="278"/>
      <c r="F6" s="278"/>
      <c r="G6" s="279"/>
    </row>
    <row r="7" spans="2:192" x14ac:dyDescent="0.3">
      <c r="B7" s="280" t="s">
        <v>250</v>
      </c>
      <c r="C7" s="281"/>
      <c r="D7" s="281"/>
      <c r="E7" s="281"/>
      <c r="F7" s="281"/>
      <c r="G7" s="282"/>
    </row>
    <row r="8" spans="2:192" ht="100.35" customHeight="1" x14ac:dyDescent="0.3">
      <c r="B8" s="283" t="s">
        <v>248</v>
      </c>
      <c r="C8" s="284"/>
      <c r="D8" s="284"/>
      <c r="E8" s="284"/>
      <c r="F8" s="284"/>
      <c r="G8" s="285"/>
    </row>
    <row r="9" spans="2:192" ht="15" thickBot="1" x14ac:dyDescent="0.35">
      <c r="B9" s="286"/>
      <c r="C9" s="287"/>
      <c r="D9" s="287"/>
      <c r="E9" s="287"/>
      <c r="F9" s="287"/>
      <c r="G9" s="288"/>
      <c r="H9"/>
    </row>
    <row r="10" spans="2:192" ht="15" customHeight="1" thickBot="1" x14ac:dyDescent="0.35">
      <c r="B10" s="286" t="s">
        <v>247</v>
      </c>
      <c r="C10" s="287"/>
      <c r="D10" s="288"/>
      <c r="E10" s="158" t="s">
        <v>149</v>
      </c>
      <c r="F10" s="289" t="s">
        <v>230</v>
      </c>
      <c r="G10" s="290"/>
    </row>
    <row r="11" spans="2:192" s="118" customFormat="1" ht="14.25" customHeight="1" thickBot="1" x14ac:dyDescent="0.35">
      <c r="B11" s="159"/>
      <c r="C11" s="160"/>
      <c r="D11" s="160"/>
      <c r="E11" s="161"/>
      <c r="F11" s="160"/>
      <c r="G11" s="162"/>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row>
    <row r="12" spans="2:192" s="118" customFormat="1" ht="13.35" customHeight="1" x14ac:dyDescent="0.3">
      <c r="B12" s="291" t="s">
        <v>6</v>
      </c>
      <c r="C12" s="292"/>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row>
    <row r="13" spans="2:192" s="118" customFormat="1" ht="14.4" customHeight="1" x14ac:dyDescent="0.3">
      <c r="B13" s="293"/>
      <c r="C13" s="294"/>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row>
    <row r="14" spans="2:192" s="118" customFormat="1" ht="15" customHeight="1" thickBot="1" x14ac:dyDescent="0.35">
      <c r="B14" s="295"/>
      <c r="C14" s="296"/>
      <c r="D14" s="174" t="s">
        <v>15</v>
      </c>
      <c r="E14" s="175" t="s">
        <v>16</v>
      </c>
      <c r="F14" s="174" t="s">
        <v>17</v>
      </c>
      <c r="G14" s="176" t="s">
        <v>231</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row>
    <row r="15" spans="2:192" s="118" customFormat="1" ht="14.4" customHeight="1" x14ac:dyDescent="0.3">
      <c r="B15" s="187"/>
      <c r="C15" s="188" t="s">
        <v>20</v>
      </c>
      <c r="D15" s="188"/>
      <c r="E15" s="188"/>
      <c r="F15" s="188"/>
      <c r="G15" s="189"/>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row>
    <row r="16" spans="2:192" s="118" customFormat="1" x14ac:dyDescent="0.3">
      <c r="B16" s="196"/>
      <c r="C16" s="125" t="s">
        <v>21</v>
      </c>
      <c r="D16" s="125"/>
      <c r="E16" s="177"/>
      <c r="F16" s="125"/>
      <c r="G16" s="190"/>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row>
    <row r="17" spans="2:192" s="118" customFormat="1" x14ac:dyDescent="0.3">
      <c r="B17" s="191"/>
      <c r="C17" s="235" t="s">
        <v>150</v>
      </c>
      <c r="D17" s="255"/>
      <c r="E17" s="180"/>
      <c r="F17" s="33">
        <v>4</v>
      </c>
      <c r="G17" s="201"/>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row>
    <row r="18" spans="2:192" s="118" customFormat="1" x14ac:dyDescent="0.3">
      <c r="B18" s="191"/>
      <c r="C18" s="236" t="s">
        <v>219</v>
      </c>
      <c r="D18" s="255"/>
      <c r="E18" s="180"/>
      <c r="F18" s="33">
        <v>8</v>
      </c>
      <c r="G18" s="201"/>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row>
    <row r="19" spans="2:192" s="118" customFormat="1" x14ac:dyDescent="0.3">
      <c r="B19" s="191"/>
      <c r="C19" s="258" t="s">
        <v>157</v>
      </c>
      <c r="D19" s="255"/>
      <c r="E19" s="180"/>
      <c r="F19" s="33">
        <v>8</v>
      </c>
      <c r="G19" s="201"/>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row>
    <row r="20" spans="2:192" s="118" customFormat="1" x14ac:dyDescent="0.3">
      <c r="B20" s="191"/>
      <c r="C20" s="259" t="s">
        <v>191</v>
      </c>
      <c r="D20" s="255"/>
      <c r="E20" s="180"/>
      <c r="F20" s="33">
        <v>8</v>
      </c>
      <c r="G20" s="201"/>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row>
    <row r="21" spans="2:192" s="118" customFormat="1" ht="24.6" customHeight="1" x14ac:dyDescent="0.2">
      <c r="B21" s="242"/>
      <c r="C21" s="238" t="s">
        <v>221</v>
      </c>
      <c r="D21" s="239"/>
      <c r="E21" s="240"/>
      <c r="F21" s="237"/>
      <c r="G21" s="248">
        <v>46480000</v>
      </c>
      <c r="H21" s="209" t="s">
        <v>153</v>
      </c>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row>
    <row r="22" spans="2:192" s="118" customFormat="1" x14ac:dyDescent="0.3">
      <c r="B22" s="242"/>
      <c r="C22" s="241" t="s">
        <v>39</v>
      </c>
      <c r="D22" s="255"/>
      <c r="E22" s="247"/>
      <c r="F22" s="253"/>
      <c r="G22" s="251"/>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row>
    <row r="23" spans="2:192" s="118" customFormat="1" x14ac:dyDescent="0.3">
      <c r="B23" s="242"/>
      <c r="C23" s="241" t="s">
        <v>224</v>
      </c>
      <c r="D23" s="255"/>
      <c r="E23" s="247"/>
      <c r="F23" s="253"/>
      <c r="G23" s="251"/>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row>
    <row r="24" spans="2:192" s="118" customFormat="1" x14ac:dyDescent="0.3">
      <c r="B24" s="242"/>
      <c r="C24" s="249" t="s">
        <v>156</v>
      </c>
      <c r="D24" s="255"/>
      <c r="E24" s="247"/>
      <c r="F24" s="253"/>
      <c r="G24" s="251"/>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row>
    <row r="25" spans="2:192" s="118" customFormat="1" x14ac:dyDescent="0.3">
      <c r="B25" s="242"/>
      <c r="C25" s="249" t="s">
        <v>188</v>
      </c>
      <c r="D25" s="255"/>
      <c r="E25" s="247"/>
      <c r="F25" s="253"/>
      <c r="G25" s="251"/>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row>
    <row r="26" spans="2:192" s="126" customFormat="1" x14ac:dyDescent="0.3">
      <c r="B26" s="242"/>
      <c r="C26" s="241" t="s">
        <v>220</v>
      </c>
      <c r="D26" s="255"/>
      <c r="E26" s="247"/>
      <c r="F26" s="253"/>
      <c r="G26" s="251"/>
      <c r="H26" s="127"/>
      <c r="I26" s="117"/>
      <c r="J26" s="117"/>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117"/>
      <c r="AH26" s="117"/>
      <c r="AI26" s="117"/>
      <c r="AJ26" s="117"/>
      <c r="AK26" s="117"/>
      <c r="AL26" s="117"/>
      <c r="AM26" s="117"/>
      <c r="AN26" s="117"/>
      <c r="AO26" s="117"/>
      <c r="AP26" s="117"/>
      <c r="AQ26" s="117"/>
      <c r="AR26" s="117"/>
      <c r="AS26" s="117"/>
      <c r="AT26" s="117"/>
      <c r="AU26" s="117"/>
      <c r="AV26" s="117"/>
      <c r="AW26" s="117"/>
      <c r="AX26" s="117"/>
      <c r="AY26" s="117"/>
      <c r="AZ26" s="117"/>
      <c r="BA26" s="117"/>
      <c r="BB26" s="117"/>
      <c r="BC26" s="117"/>
      <c r="BD26" s="117"/>
      <c r="BE26" s="117"/>
      <c r="BF26" s="117"/>
      <c r="BG26" s="117"/>
      <c r="BH26" s="117"/>
      <c r="BI26" s="117"/>
      <c r="BJ26" s="117"/>
      <c r="BK26" s="117"/>
      <c r="BL26" s="117"/>
      <c r="BM26" s="117"/>
      <c r="BN26" s="117"/>
      <c r="BO26" s="117"/>
      <c r="BP26" s="117"/>
      <c r="BQ26" s="117"/>
      <c r="BR26" s="117"/>
      <c r="BS26" s="117"/>
      <c r="BT26" s="117"/>
      <c r="BU26" s="117"/>
      <c r="BV26" s="117"/>
      <c r="BW26" s="117"/>
      <c r="BX26" s="117"/>
      <c r="BY26" s="117"/>
      <c r="BZ26" s="117"/>
      <c r="CA26" s="117"/>
      <c r="CB26" s="117"/>
      <c r="CC26" s="117"/>
      <c r="CD26" s="117"/>
      <c r="CE26" s="117"/>
      <c r="CF26" s="117"/>
      <c r="CG26" s="117"/>
      <c r="CH26" s="117"/>
      <c r="CI26" s="117"/>
      <c r="CJ26" s="117"/>
      <c r="CK26" s="117"/>
      <c r="CL26" s="117"/>
      <c r="CM26" s="117"/>
      <c r="CN26" s="117"/>
      <c r="CO26" s="117"/>
      <c r="CP26" s="117"/>
      <c r="CQ26" s="117"/>
      <c r="CR26" s="117"/>
      <c r="CS26" s="117"/>
      <c r="CT26" s="117"/>
      <c r="CU26" s="117"/>
      <c r="CV26" s="117"/>
      <c r="CW26" s="117"/>
      <c r="CX26" s="117"/>
      <c r="CY26" s="117"/>
      <c r="CZ26" s="117"/>
      <c r="DA26" s="117"/>
      <c r="DB26" s="117"/>
      <c r="DC26" s="117"/>
      <c r="DD26" s="117"/>
      <c r="DE26" s="117"/>
      <c r="DF26" s="117"/>
      <c r="DG26" s="117"/>
      <c r="DH26" s="117"/>
      <c r="DI26" s="117"/>
      <c r="DJ26" s="117"/>
      <c r="DK26" s="117"/>
      <c r="DL26" s="117"/>
      <c r="DM26" s="117"/>
      <c r="DN26" s="117"/>
      <c r="DO26" s="117"/>
      <c r="DP26" s="117"/>
      <c r="DQ26" s="117"/>
      <c r="DR26" s="117"/>
      <c r="DS26" s="117"/>
      <c r="DT26" s="117"/>
      <c r="DU26" s="117"/>
      <c r="DV26" s="117"/>
      <c r="DW26" s="117"/>
      <c r="DX26" s="117"/>
      <c r="DY26" s="117"/>
      <c r="DZ26" s="117"/>
      <c r="EA26" s="117"/>
      <c r="EB26" s="117"/>
      <c r="EC26" s="117"/>
      <c r="ED26" s="117"/>
      <c r="EE26" s="117"/>
      <c r="EF26" s="117"/>
      <c r="EG26" s="117"/>
      <c r="EH26" s="117"/>
      <c r="EI26" s="117"/>
      <c r="EJ26" s="117"/>
      <c r="EK26" s="117"/>
      <c r="EL26" s="117"/>
      <c r="EM26" s="117"/>
      <c r="EN26" s="117"/>
      <c r="EO26" s="117"/>
      <c r="EP26" s="117"/>
      <c r="EQ26" s="117"/>
      <c r="ER26" s="117"/>
      <c r="ES26" s="117"/>
      <c r="ET26" s="117"/>
      <c r="EU26" s="117"/>
      <c r="EV26" s="117"/>
      <c r="EW26" s="117"/>
      <c r="EX26" s="117"/>
      <c r="EY26" s="117"/>
      <c r="EZ26" s="117"/>
      <c r="FA26" s="117"/>
      <c r="FB26" s="117"/>
      <c r="FC26" s="117"/>
      <c r="FD26" s="117"/>
      <c r="FE26" s="117"/>
      <c r="FF26" s="117"/>
      <c r="FG26" s="117"/>
      <c r="FH26" s="117"/>
      <c r="FI26" s="117"/>
      <c r="FJ26" s="117"/>
      <c r="FK26" s="117"/>
      <c r="FL26" s="117"/>
      <c r="FM26" s="117"/>
      <c r="FN26" s="117"/>
      <c r="FO26" s="117"/>
      <c r="FP26" s="117"/>
      <c r="FQ26" s="117"/>
      <c r="FR26" s="117"/>
      <c r="FS26" s="117"/>
      <c r="FT26" s="117"/>
      <c r="FU26" s="117"/>
      <c r="FV26" s="117"/>
      <c r="FW26" s="117"/>
      <c r="FX26" s="117"/>
      <c r="FY26" s="117"/>
      <c r="FZ26" s="117"/>
      <c r="GA26" s="117"/>
      <c r="GB26" s="117"/>
      <c r="GC26" s="117"/>
      <c r="GD26" s="117"/>
      <c r="GE26" s="117"/>
      <c r="GF26" s="117"/>
      <c r="GG26" s="117"/>
      <c r="GH26" s="117"/>
      <c r="GI26" s="117"/>
      <c r="GJ26" s="117"/>
    </row>
    <row r="27" spans="2:192" s="118" customFormat="1" x14ac:dyDescent="0.3">
      <c r="B27" s="203"/>
      <c r="C27" s="204" t="s">
        <v>43</v>
      </c>
      <c r="D27" s="205"/>
      <c r="E27" s="205"/>
      <c r="F27" s="206"/>
      <c r="G27" s="207"/>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row>
    <row r="28" spans="2:192" s="118" customFormat="1" x14ac:dyDescent="0.3">
      <c r="B28" s="191"/>
      <c r="C28" s="198" t="s">
        <v>159</v>
      </c>
      <c r="D28" s="32"/>
      <c r="E28" s="202"/>
      <c r="F28" s="200">
        <v>8</v>
      </c>
      <c r="G28" s="201"/>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row>
    <row r="29" spans="2:192" s="118" customFormat="1" x14ac:dyDescent="0.3">
      <c r="B29" s="191"/>
      <c r="C29" s="198" t="s">
        <v>137</v>
      </c>
      <c r="D29" s="32"/>
      <c r="E29" s="202"/>
      <c r="F29" s="200">
        <v>16</v>
      </c>
      <c r="G29" s="201"/>
      <c r="H29" s="116"/>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row>
    <row r="30" spans="2:192" s="118" customFormat="1" x14ac:dyDescent="0.3">
      <c r="B30" s="197"/>
      <c r="C30" s="272" t="s">
        <v>160</v>
      </c>
      <c r="D30" s="272"/>
      <c r="E30" s="272"/>
      <c r="F30" s="272"/>
      <c r="G30" s="273"/>
      <c r="H30" s="116"/>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row>
    <row r="31" spans="2:192" s="118" customFormat="1" x14ac:dyDescent="0.3">
      <c r="B31" s="191"/>
      <c r="C31" s="208" t="s">
        <v>237</v>
      </c>
      <c r="D31" s="199"/>
      <c r="E31" s="180"/>
      <c r="F31" s="200">
        <v>8</v>
      </c>
      <c r="G31" s="201"/>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row>
    <row r="32" spans="2:192" s="118" customFormat="1" x14ac:dyDescent="0.3">
      <c r="B32" s="269" t="s">
        <v>52</v>
      </c>
      <c r="C32" s="270"/>
      <c r="D32" s="270"/>
      <c r="E32" s="270"/>
      <c r="F32" s="270"/>
      <c r="G32" s="260"/>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row>
    <row r="33" spans="2:192" s="118" customFormat="1" x14ac:dyDescent="0.3">
      <c r="B33" s="261"/>
      <c r="C33" s="125" t="s">
        <v>242</v>
      </c>
      <c r="D33" s="178"/>
      <c r="E33" s="178"/>
      <c r="F33" s="262"/>
      <c r="G33" s="263"/>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row>
    <row r="34" spans="2:192" s="118" customFormat="1" x14ac:dyDescent="0.3">
      <c r="B34" s="191"/>
      <c r="C34" s="264" t="s">
        <v>243</v>
      </c>
      <c r="D34" s="265"/>
      <c r="E34" s="265"/>
      <c r="F34" s="266"/>
      <c r="G34" s="267">
        <v>4702807</v>
      </c>
      <c r="H34" s="209" t="s">
        <v>153</v>
      </c>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row>
    <row r="35" spans="2:192" s="118" customFormat="1" ht="27.6" customHeight="1" thickBot="1" x14ac:dyDescent="0.35">
      <c r="B35" s="196"/>
      <c r="C35" s="272" t="s">
        <v>232</v>
      </c>
      <c r="D35" s="272"/>
      <c r="E35" s="272"/>
      <c r="F35" s="272"/>
      <c r="G35" s="210"/>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row>
    <row r="36" spans="2:192" s="118" customFormat="1" ht="13.8" thickBot="1" x14ac:dyDescent="0.35">
      <c r="B36" s="128"/>
      <c r="C36" s="297" t="s">
        <v>161</v>
      </c>
      <c r="D36" s="297"/>
      <c r="E36" s="297"/>
      <c r="F36" s="297"/>
      <c r="G36" s="211">
        <v>2.36</v>
      </c>
      <c r="H36" s="157" t="s">
        <v>162</v>
      </c>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row>
    <row r="37" spans="2:192" s="118" customFormat="1" x14ac:dyDescent="0.3">
      <c r="B37" s="196"/>
      <c r="C37" s="272" t="s">
        <v>163</v>
      </c>
      <c r="D37" s="272"/>
      <c r="E37" s="272"/>
      <c r="F37" s="272"/>
      <c r="G37" s="234"/>
      <c r="H37" s="129"/>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row>
    <row r="38" spans="2:192" s="118" customFormat="1" ht="14.4" customHeight="1" x14ac:dyDescent="0.3">
      <c r="B38" s="298" t="s">
        <v>57</v>
      </c>
      <c r="C38" s="299"/>
      <c r="D38" s="299" t="s">
        <v>58</v>
      </c>
      <c r="E38" s="181" t="s">
        <v>59</v>
      </c>
      <c r="F38" s="300" t="s">
        <v>60</v>
      </c>
      <c r="G38" s="233" t="s">
        <v>10</v>
      </c>
      <c r="H38" s="116"/>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row>
    <row r="39" spans="2:192" s="118" customFormat="1" ht="14.4" customHeight="1" x14ac:dyDescent="0.3">
      <c r="B39" s="298"/>
      <c r="C39" s="299"/>
      <c r="D39" s="299"/>
      <c r="E39" s="181" t="s">
        <v>61</v>
      </c>
      <c r="F39" s="300"/>
      <c r="G39" s="192" t="s">
        <v>14</v>
      </c>
      <c r="H39" s="116"/>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row>
    <row r="40" spans="2:192" s="118" customFormat="1" ht="15" customHeight="1" x14ac:dyDescent="0.3">
      <c r="B40" s="298"/>
      <c r="C40" s="299"/>
      <c r="D40" s="299"/>
      <c r="E40" s="182" t="s">
        <v>164</v>
      </c>
      <c r="F40" s="183" t="s">
        <v>62</v>
      </c>
      <c r="G40" s="192" t="s">
        <v>214</v>
      </c>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row>
    <row r="41" spans="2:192" s="118" customFormat="1" x14ac:dyDescent="0.3">
      <c r="B41" s="128"/>
      <c r="C41" s="184" t="s">
        <v>66</v>
      </c>
      <c r="D41" s="184"/>
      <c r="E41" s="185"/>
      <c r="F41" s="184"/>
      <c r="G41" s="193"/>
      <c r="H41" s="116"/>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row>
    <row r="42" spans="2:192" s="118" customFormat="1" x14ac:dyDescent="0.3">
      <c r="B42" s="194"/>
      <c r="C42" s="125" t="s">
        <v>67</v>
      </c>
      <c r="D42" s="125"/>
      <c r="E42" s="177"/>
      <c r="F42" s="125"/>
      <c r="G42" s="190"/>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row>
    <row r="43" spans="2:192" s="118" customFormat="1" ht="24" customHeight="1" x14ac:dyDescent="0.3">
      <c r="B43" s="212"/>
      <c r="C43" s="179" t="s">
        <v>227</v>
      </c>
      <c r="D43" s="213" t="s">
        <v>165</v>
      </c>
      <c r="E43" s="256"/>
      <c r="F43" s="245">
        <v>32</v>
      </c>
      <c r="G43" s="215"/>
      <c r="H43" s="116"/>
      <c r="I43" s="243"/>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row>
    <row r="44" spans="2:192" s="118" customFormat="1" x14ac:dyDescent="0.3">
      <c r="B44" s="194"/>
      <c r="C44" s="125" t="s">
        <v>68</v>
      </c>
      <c r="D44" s="125"/>
      <c r="E44" s="178"/>
      <c r="F44" s="186"/>
      <c r="G44" s="195"/>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row>
    <row r="45" spans="2:192" s="118" customFormat="1" ht="152.4" customHeight="1" x14ac:dyDescent="0.3">
      <c r="B45" s="216"/>
      <c r="C45" s="219" t="s">
        <v>235</v>
      </c>
      <c r="D45" s="217" t="s">
        <v>71</v>
      </c>
      <c r="E45" s="255"/>
      <c r="F45" s="220">
        <v>8</v>
      </c>
      <c r="G45" s="215"/>
      <c r="H45" s="116"/>
      <c r="I45" s="116"/>
      <c r="J45" s="116"/>
      <c r="K45" s="116"/>
      <c r="L45" s="116"/>
      <c r="M45" s="117"/>
      <c r="N45" s="117"/>
      <c r="O45" s="117"/>
      <c r="P45" s="117"/>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row>
    <row r="46" spans="2:192" s="118" customFormat="1" ht="38.25" customHeight="1" x14ac:dyDescent="0.3">
      <c r="B46" s="216"/>
      <c r="C46" s="250" t="s">
        <v>236</v>
      </c>
      <c r="D46" s="217" t="s">
        <v>71</v>
      </c>
      <c r="E46" s="257"/>
      <c r="F46" s="220">
        <v>8</v>
      </c>
      <c r="G46" s="215"/>
      <c r="H46" s="116"/>
      <c r="I46" s="116"/>
      <c r="J46" s="116"/>
      <c r="K46" s="116"/>
      <c r="L46" s="116"/>
      <c r="M46" s="117"/>
      <c r="N46" s="117"/>
      <c r="O46" s="117"/>
      <c r="P46" s="117"/>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row>
    <row r="47" spans="2:192" s="118" customFormat="1" ht="27.75" customHeight="1" x14ac:dyDescent="0.3">
      <c r="B47" s="216"/>
      <c r="C47" s="179" t="s">
        <v>166</v>
      </c>
      <c r="D47" s="213" t="s">
        <v>71</v>
      </c>
      <c r="E47" s="214"/>
      <c r="F47" s="218">
        <v>8</v>
      </c>
      <c r="G47" s="215"/>
      <c r="H47" s="116"/>
      <c r="I47" s="131"/>
      <c r="J47" s="131"/>
      <c r="K47" s="131"/>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row>
    <row r="48" spans="2:192" s="118" customFormat="1" x14ac:dyDescent="0.3">
      <c r="B48" s="194"/>
      <c r="C48" s="125" t="s">
        <v>72</v>
      </c>
      <c r="D48" s="125"/>
      <c r="E48" s="178"/>
      <c r="F48" s="186"/>
      <c r="G48" s="195"/>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row>
    <row r="49" spans="1:192" s="118" customFormat="1" ht="27.75" customHeight="1" x14ac:dyDescent="0.3">
      <c r="B49" s="216"/>
      <c r="C49" s="221" t="s">
        <v>241</v>
      </c>
      <c r="D49" s="222" t="s">
        <v>71</v>
      </c>
      <c r="E49" s="214"/>
      <c r="F49" s="218">
        <v>8</v>
      </c>
      <c r="G49" s="215"/>
      <c r="H49" s="116"/>
      <c r="I49" s="130"/>
      <c r="J49" s="130"/>
      <c r="K49" s="130"/>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row>
    <row r="50" spans="1:192" s="118" customFormat="1" ht="27.75" customHeight="1" x14ac:dyDescent="0.3">
      <c r="B50" s="216"/>
      <c r="C50" s="179" t="s">
        <v>217</v>
      </c>
      <c r="D50" s="213" t="s">
        <v>71</v>
      </c>
      <c r="E50" s="214"/>
      <c r="F50" s="218">
        <v>8</v>
      </c>
      <c r="G50" s="215"/>
      <c r="H50" s="116"/>
      <c r="I50" s="131"/>
      <c r="J50" s="131"/>
      <c r="K50" s="131"/>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row>
    <row r="51" spans="1:192" s="118" customFormat="1" ht="74.400000000000006" customHeight="1" x14ac:dyDescent="0.3">
      <c r="B51" s="216"/>
      <c r="C51" s="179" t="s">
        <v>218</v>
      </c>
      <c r="D51" s="213" t="s">
        <v>71</v>
      </c>
      <c r="E51" s="214"/>
      <c r="F51" s="223">
        <v>8</v>
      </c>
      <c r="G51" s="215"/>
      <c r="H51" s="116"/>
      <c r="I51" s="131"/>
      <c r="J51" s="131"/>
      <c r="K51" s="131"/>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row>
    <row r="52" spans="1:192" s="118" customFormat="1" ht="27.75" customHeight="1" thickBot="1" x14ac:dyDescent="0.35">
      <c r="B52" s="224"/>
      <c r="C52" s="225" t="s">
        <v>167</v>
      </c>
      <c r="D52" s="226" t="s">
        <v>71</v>
      </c>
      <c r="E52" s="227">
        <v>200000</v>
      </c>
      <c r="F52" s="254">
        <v>8</v>
      </c>
      <c r="G52" s="244">
        <v>1600000</v>
      </c>
      <c r="H52" s="228" t="s">
        <v>153</v>
      </c>
      <c r="I52" s="131"/>
      <c r="J52" s="131"/>
      <c r="K52" s="131"/>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row>
    <row r="53" spans="1:192" s="118" customFormat="1" x14ac:dyDescent="0.3">
      <c r="B53" s="229"/>
      <c r="C53" s="304" t="s">
        <v>222</v>
      </c>
      <c r="D53" s="304"/>
      <c r="E53" s="304"/>
      <c r="F53" s="304"/>
      <c r="G53" s="230"/>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row>
    <row r="54" spans="1:192" s="118" customFormat="1" x14ac:dyDescent="0.3">
      <c r="B54" s="231"/>
      <c r="C54" s="272" t="s">
        <v>168</v>
      </c>
      <c r="D54" s="272"/>
      <c r="E54" s="272"/>
      <c r="F54" s="272"/>
      <c r="G54" s="132"/>
      <c r="H54" s="116"/>
      <c r="I54" s="116"/>
      <c r="J54" s="116"/>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row>
    <row r="55" spans="1:192" s="118" customFormat="1" x14ac:dyDescent="0.3">
      <c r="B55" s="231"/>
      <c r="C55" s="271" t="s">
        <v>244</v>
      </c>
      <c r="D55" s="271"/>
      <c r="E55" s="271"/>
      <c r="F55" s="271"/>
      <c r="G55" s="268">
        <v>130503756</v>
      </c>
      <c r="H55" s="116"/>
      <c r="I55" s="116"/>
      <c r="J55" s="116"/>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row>
    <row r="56" spans="1:192" s="118" customFormat="1" x14ac:dyDescent="0.3">
      <c r="B56" s="231"/>
      <c r="C56" s="272" t="s">
        <v>245</v>
      </c>
      <c r="D56" s="272"/>
      <c r="E56" s="272"/>
      <c r="F56" s="272"/>
      <c r="G56" s="132"/>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row>
    <row r="57" spans="1:192" s="118" customFormat="1" x14ac:dyDescent="0.3">
      <c r="B57" s="231"/>
      <c r="C57" s="272" t="s">
        <v>246</v>
      </c>
      <c r="D57" s="272"/>
      <c r="E57" s="272"/>
      <c r="F57" s="272"/>
      <c r="G57" s="133"/>
      <c r="H57" s="116"/>
      <c r="I57" s="11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row>
    <row r="58" spans="1:192" s="118" customFormat="1" ht="13.8" thickBot="1" x14ac:dyDescent="0.35">
      <c r="A58" s="126"/>
      <c r="B58" s="232"/>
      <c r="C58" s="305" t="s">
        <v>79</v>
      </c>
      <c r="D58" s="305"/>
      <c r="E58" s="305"/>
      <c r="F58" s="305"/>
      <c r="G58" s="134"/>
      <c r="H58" s="13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row>
    <row r="59" spans="1:192" ht="30" customHeight="1" x14ac:dyDescent="0.3">
      <c r="B59" s="306" t="s">
        <v>233</v>
      </c>
      <c r="C59" s="307"/>
      <c r="D59" s="307"/>
      <c r="E59" s="307"/>
      <c r="F59" s="307"/>
      <c r="G59" s="308"/>
      <c r="H59" s="136"/>
    </row>
    <row r="60" spans="1:192" ht="28.5" customHeight="1" x14ac:dyDescent="0.3">
      <c r="B60" s="301" t="s">
        <v>169</v>
      </c>
      <c r="C60" s="302"/>
      <c r="D60" s="302"/>
      <c r="E60" s="302"/>
      <c r="F60" s="302"/>
      <c r="G60" s="303"/>
      <c r="H60" s="148"/>
    </row>
    <row r="61" spans="1:192" ht="27" customHeight="1" x14ac:dyDescent="0.3">
      <c r="B61" s="301" t="s">
        <v>170</v>
      </c>
      <c r="C61" s="302"/>
      <c r="D61" s="302"/>
      <c r="E61" s="302"/>
      <c r="F61" s="302"/>
      <c r="G61" s="303"/>
    </row>
    <row r="62" spans="1:192" ht="24.75" customHeight="1" x14ac:dyDescent="0.3">
      <c r="B62" s="301" t="s">
        <v>85</v>
      </c>
      <c r="C62" s="302"/>
      <c r="D62" s="302"/>
      <c r="E62" s="302"/>
      <c r="F62" s="302"/>
      <c r="G62" s="303"/>
      <c r="H62" s="246"/>
    </row>
    <row r="63" spans="1:192" ht="38.4" customHeight="1" x14ac:dyDescent="0.3">
      <c r="B63" s="301" t="s">
        <v>226</v>
      </c>
      <c r="C63" s="302"/>
      <c r="D63" s="302"/>
      <c r="E63" s="302"/>
      <c r="F63" s="302"/>
      <c r="G63" s="303"/>
      <c r="H63" s="135"/>
    </row>
    <row r="64" spans="1:192" ht="28.5" customHeight="1" x14ac:dyDescent="0.3">
      <c r="B64" s="301" t="s">
        <v>171</v>
      </c>
      <c r="C64" s="302"/>
      <c r="D64" s="302"/>
      <c r="E64" s="302"/>
      <c r="F64" s="302"/>
      <c r="G64" s="303"/>
    </row>
    <row r="65" spans="2:11" ht="28.5" customHeight="1" x14ac:dyDescent="0.3">
      <c r="B65" s="301" t="s">
        <v>172</v>
      </c>
      <c r="C65" s="302"/>
      <c r="D65" s="302"/>
      <c r="E65" s="302"/>
      <c r="F65" s="302"/>
      <c r="G65" s="303"/>
    </row>
    <row r="66" spans="2:11" ht="28.5" customHeight="1" x14ac:dyDescent="0.3">
      <c r="B66" s="301" t="s">
        <v>234</v>
      </c>
      <c r="C66" s="302"/>
      <c r="D66" s="302"/>
      <c r="E66" s="302"/>
      <c r="F66" s="302"/>
      <c r="G66" s="303"/>
    </row>
    <row r="67" spans="2:11" ht="28.5" customHeight="1" x14ac:dyDescent="0.3">
      <c r="B67" s="301" t="s">
        <v>173</v>
      </c>
      <c r="C67" s="302"/>
      <c r="D67" s="302"/>
      <c r="E67" s="302"/>
      <c r="F67" s="302"/>
      <c r="G67" s="303"/>
    </row>
    <row r="68" spans="2:11" ht="24.75" customHeight="1" x14ac:dyDescent="0.3">
      <c r="B68" s="301" t="s">
        <v>174</v>
      </c>
      <c r="C68" s="302"/>
      <c r="D68" s="302"/>
      <c r="E68" s="302"/>
      <c r="F68" s="302"/>
      <c r="G68" s="303"/>
    </row>
    <row r="69" spans="2:11" ht="24.75" customHeight="1" x14ac:dyDescent="0.3">
      <c r="B69" s="313" t="s">
        <v>96</v>
      </c>
      <c r="C69" s="314"/>
      <c r="D69" s="314"/>
      <c r="E69" s="314"/>
      <c r="F69" s="314"/>
      <c r="G69" s="315"/>
    </row>
    <row r="70" spans="2:11" ht="44.25" customHeight="1" x14ac:dyDescent="0.3">
      <c r="B70" s="301" t="s">
        <v>175</v>
      </c>
      <c r="C70" s="302"/>
      <c r="D70" s="302"/>
      <c r="E70" s="302"/>
      <c r="F70" s="302"/>
      <c r="G70" s="303"/>
    </row>
    <row r="71" spans="2:11" ht="44.25" customHeight="1" x14ac:dyDescent="0.3">
      <c r="B71" s="301" t="s">
        <v>223</v>
      </c>
      <c r="C71" s="302"/>
      <c r="D71" s="302"/>
      <c r="E71" s="302"/>
      <c r="F71" s="302"/>
      <c r="G71" s="303"/>
    </row>
    <row r="72" spans="2:11" ht="44.25" customHeight="1" x14ac:dyDescent="0.3">
      <c r="B72" s="320" t="s">
        <v>238</v>
      </c>
      <c r="C72" s="321"/>
      <c r="D72" s="321"/>
      <c r="E72" s="321"/>
      <c r="F72" s="321"/>
      <c r="G72" s="322"/>
    </row>
    <row r="73" spans="2:11" ht="44.25" customHeight="1" x14ac:dyDescent="0.3">
      <c r="B73" s="310" t="s">
        <v>239</v>
      </c>
      <c r="C73" s="311"/>
      <c r="D73" s="311"/>
      <c r="E73" s="311"/>
      <c r="F73" s="311"/>
      <c r="G73" s="312"/>
      <c r="I73" s="309"/>
      <c r="J73" s="309"/>
      <c r="K73" s="309"/>
    </row>
    <row r="74" spans="2:11" ht="44.25" customHeight="1" x14ac:dyDescent="0.3">
      <c r="B74" s="310" t="s">
        <v>240</v>
      </c>
      <c r="C74" s="311"/>
      <c r="D74" s="311"/>
      <c r="E74" s="311"/>
      <c r="F74" s="311"/>
      <c r="G74" s="312"/>
      <c r="I74" s="252"/>
      <c r="J74" s="252"/>
      <c r="K74" s="252"/>
    </row>
    <row r="75" spans="2:11" ht="44.25" customHeight="1" x14ac:dyDescent="0.3">
      <c r="B75" s="310" t="s">
        <v>249</v>
      </c>
      <c r="C75" s="311"/>
      <c r="D75" s="311"/>
      <c r="E75" s="311"/>
      <c r="F75" s="311"/>
      <c r="G75" s="312"/>
      <c r="I75" s="252"/>
      <c r="J75" s="252"/>
      <c r="K75" s="252"/>
    </row>
    <row r="76" spans="2:11" ht="45.75" customHeight="1" x14ac:dyDescent="0.3">
      <c r="B76" s="310" t="s">
        <v>228</v>
      </c>
      <c r="C76" s="311"/>
      <c r="D76" s="311"/>
      <c r="E76" s="311"/>
      <c r="F76" s="311"/>
      <c r="G76" s="312"/>
    </row>
    <row r="77" spans="2:11" ht="45.75" customHeight="1" thickBot="1" x14ac:dyDescent="0.35">
      <c r="B77" s="316" t="s">
        <v>225</v>
      </c>
      <c r="C77" s="317"/>
      <c r="D77" s="317"/>
      <c r="E77" s="317"/>
      <c r="F77" s="317"/>
      <c r="G77" s="318"/>
    </row>
    <row r="78" spans="2:11" ht="13.8" x14ac:dyDescent="0.3">
      <c r="B78" s="137"/>
      <c r="C78" s="138"/>
      <c r="D78" s="138"/>
      <c r="E78" s="138"/>
      <c r="F78" s="138"/>
      <c r="G78" s="138"/>
    </row>
    <row r="79" spans="2:11" ht="15.6" x14ac:dyDescent="0.3">
      <c r="B79" s="139" t="s">
        <v>176</v>
      </c>
      <c r="C79" s="109"/>
      <c r="D79" s="109"/>
      <c r="E79" s="140"/>
      <c r="F79" s="141"/>
      <c r="G79" s="141"/>
    </row>
    <row r="80" spans="2:11" ht="38.25" customHeight="1" x14ac:dyDescent="0.3">
      <c r="B80" s="142"/>
      <c r="C80" s="143"/>
      <c r="D80" s="109"/>
      <c r="E80" s="144"/>
      <c r="F80" s="145"/>
      <c r="G80" s="145"/>
    </row>
    <row r="81" spans="2:7" ht="15.6" x14ac:dyDescent="0.3">
      <c r="B81" s="146" t="s">
        <v>177</v>
      </c>
      <c r="C81" s="109"/>
      <c r="D81" s="109"/>
      <c r="E81" s="319" t="s">
        <v>109</v>
      </c>
      <c r="F81" s="319"/>
      <c r="G81" s="319"/>
    </row>
  </sheetData>
  <mergeCells count="46">
    <mergeCell ref="B75:G75"/>
    <mergeCell ref="B76:G76"/>
    <mergeCell ref="B77:G77"/>
    <mergeCell ref="E81:G81"/>
    <mergeCell ref="B71:G71"/>
    <mergeCell ref="B72:G72"/>
    <mergeCell ref="B73:G73"/>
    <mergeCell ref="I73:K73"/>
    <mergeCell ref="B74:G74"/>
    <mergeCell ref="B65:G65"/>
    <mergeCell ref="B66:G66"/>
    <mergeCell ref="B67:G67"/>
    <mergeCell ref="B68:G68"/>
    <mergeCell ref="B69:G69"/>
    <mergeCell ref="B70:G70"/>
    <mergeCell ref="B64:G64"/>
    <mergeCell ref="C53:F53"/>
    <mergeCell ref="C54:F54"/>
    <mergeCell ref="C57:F57"/>
    <mergeCell ref="C58:F58"/>
    <mergeCell ref="B59:G59"/>
    <mergeCell ref="B60:G60"/>
    <mergeCell ref="B61:G61"/>
    <mergeCell ref="B62:G62"/>
    <mergeCell ref="B63:G63"/>
    <mergeCell ref="C36:F36"/>
    <mergeCell ref="C37:F37"/>
    <mergeCell ref="B38:C40"/>
    <mergeCell ref="D38:D40"/>
    <mergeCell ref="F38:F39"/>
    <mergeCell ref="B32:F32"/>
    <mergeCell ref="C55:F55"/>
    <mergeCell ref="C56:F56"/>
    <mergeCell ref="C30:G30"/>
    <mergeCell ref="B2:G2"/>
    <mergeCell ref="B3:G3"/>
    <mergeCell ref="B4:G4"/>
    <mergeCell ref="B5:G5"/>
    <mergeCell ref="B6:G6"/>
    <mergeCell ref="B7:G7"/>
    <mergeCell ref="B8:G8"/>
    <mergeCell ref="B9:G9"/>
    <mergeCell ref="B10:D10"/>
    <mergeCell ref="F10:G10"/>
    <mergeCell ref="B12:C14"/>
    <mergeCell ref="C35:F3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325" t="s">
        <v>0</v>
      </c>
      <c r="E2" s="325"/>
      <c r="F2" s="325"/>
      <c r="G2" s="325"/>
      <c r="H2" s="325"/>
      <c r="I2" s="10"/>
    </row>
    <row r="3" spans="1:9" ht="18" x14ac:dyDescent="0.3">
      <c r="A3" s="1"/>
      <c r="B3" s="11"/>
      <c r="C3" s="12"/>
      <c r="D3" s="326" t="s">
        <v>1</v>
      </c>
      <c r="E3" s="326"/>
      <c r="F3" s="326"/>
      <c r="G3" s="326"/>
      <c r="H3" s="326"/>
      <c r="I3" s="13"/>
    </row>
    <row r="4" spans="1:9" ht="15.6" x14ac:dyDescent="0.3">
      <c r="A4" s="1"/>
      <c r="B4" s="11"/>
      <c r="C4" s="12"/>
      <c r="D4" s="327" t="s">
        <v>2</v>
      </c>
      <c r="E4" s="327"/>
      <c r="F4" s="327"/>
      <c r="G4" s="327"/>
      <c r="H4" s="327"/>
      <c r="I4" s="13"/>
    </row>
    <row r="5" spans="1:9" x14ac:dyDescent="0.3">
      <c r="A5" s="1"/>
      <c r="B5" s="11"/>
      <c r="C5" s="15"/>
      <c r="D5" s="327"/>
      <c r="E5" s="327"/>
      <c r="F5" s="327"/>
      <c r="G5" s="327"/>
      <c r="H5" s="327"/>
      <c r="I5" s="13"/>
    </row>
    <row r="6" spans="1:9" x14ac:dyDescent="0.3">
      <c r="A6" s="1"/>
      <c r="B6" s="11"/>
      <c r="C6" s="15"/>
      <c r="D6" s="327"/>
      <c r="E6" s="327"/>
      <c r="F6" s="327"/>
      <c r="G6" s="327"/>
      <c r="H6" s="327"/>
      <c r="I6" s="13"/>
    </row>
    <row r="7" spans="1:9" x14ac:dyDescent="0.3">
      <c r="A7" s="1"/>
      <c r="B7" s="11"/>
      <c r="C7" s="15"/>
      <c r="D7" s="327"/>
      <c r="E7" s="327"/>
      <c r="F7" s="327"/>
      <c r="G7" s="327"/>
      <c r="H7" s="327"/>
      <c r="I7" s="13"/>
    </row>
    <row r="8" spans="1:9" x14ac:dyDescent="0.3">
      <c r="A8" s="1"/>
      <c r="B8" s="11"/>
      <c r="C8" s="15"/>
      <c r="D8" s="327"/>
      <c r="E8" s="327"/>
      <c r="F8" s="327"/>
      <c r="G8" s="327"/>
      <c r="H8" s="327"/>
      <c r="I8" s="13"/>
    </row>
    <row r="9" spans="1:9" ht="15.6" x14ac:dyDescent="0.3">
      <c r="A9" s="1"/>
      <c r="B9" s="11"/>
      <c r="C9" s="15"/>
      <c r="D9" s="14"/>
      <c r="E9" s="14"/>
      <c r="F9" s="14"/>
      <c r="G9" s="14"/>
      <c r="H9" s="16"/>
      <c r="I9" s="13"/>
    </row>
    <row r="10" spans="1:9" x14ac:dyDescent="0.3">
      <c r="A10" s="1"/>
      <c r="B10" s="11"/>
      <c r="C10" s="15"/>
      <c r="D10" s="17" t="s">
        <v>3</v>
      </c>
      <c r="E10" s="15"/>
      <c r="F10" s="15"/>
      <c r="G10" s="18" t="s">
        <v>4</v>
      </c>
      <c r="H10" s="19">
        <v>8</v>
      </c>
      <c r="I10" s="13"/>
    </row>
    <row r="11" spans="1:9" ht="15" thickBot="1" x14ac:dyDescent="0.35">
      <c r="A11" s="1"/>
      <c r="B11" s="11"/>
      <c r="C11" s="20"/>
      <c r="D11" s="21"/>
      <c r="E11" s="21"/>
      <c r="F11" s="21"/>
      <c r="G11" s="21"/>
      <c r="H11" s="22"/>
      <c r="I11" s="13"/>
    </row>
    <row r="12" spans="1:9" x14ac:dyDescent="0.3">
      <c r="A12" s="1"/>
      <c r="B12" s="11"/>
      <c r="C12" s="328" t="s">
        <v>5</v>
      </c>
      <c r="D12" s="330" t="s">
        <v>6</v>
      </c>
      <c r="E12" s="23" t="s">
        <v>7</v>
      </c>
      <c r="F12" s="23" t="s">
        <v>8</v>
      </c>
      <c r="G12" s="23" t="s">
        <v>9</v>
      </c>
      <c r="H12" s="24" t="s">
        <v>10</v>
      </c>
      <c r="I12" s="13"/>
    </row>
    <row r="13" spans="1:9" x14ac:dyDescent="0.3">
      <c r="A13" s="1"/>
      <c r="B13" s="11"/>
      <c r="C13" s="329"/>
      <c r="D13" s="331"/>
      <c r="E13" s="25" t="s">
        <v>11</v>
      </c>
      <c r="F13" s="25" t="s">
        <v>12</v>
      </c>
      <c r="G13" s="25" t="s">
        <v>13</v>
      </c>
      <c r="H13" s="26" t="s">
        <v>14</v>
      </c>
      <c r="I13" s="13"/>
    </row>
    <row r="14" spans="1:9" ht="15" thickBot="1" x14ac:dyDescent="0.35">
      <c r="A14" s="1"/>
      <c r="B14" s="11"/>
      <c r="C14" s="27" t="s">
        <v>15</v>
      </c>
      <c r="D14" s="332"/>
      <c r="E14" s="28" t="s">
        <v>16</v>
      </c>
      <c r="F14" s="28" t="s">
        <v>17</v>
      </c>
      <c r="G14" s="28" t="s">
        <v>18</v>
      </c>
      <c r="H14" s="29" t="s">
        <v>19</v>
      </c>
      <c r="I14" s="13"/>
    </row>
    <row r="15" spans="1:9" x14ac:dyDescent="0.3">
      <c r="A15" s="1"/>
      <c r="B15" s="11"/>
      <c r="C15" s="333" t="s">
        <v>20</v>
      </c>
      <c r="D15" s="334"/>
      <c r="E15" s="334"/>
      <c r="F15" s="334"/>
      <c r="G15" s="334"/>
      <c r="H15" s="335"/>
      <c r="I15" s="13"/>
    </row>
    <row r="16" spans="1:9" x14ac:dyDescent="0.3">
      <c r="A16" s="1"/>
      <c r="B16" s="11"/>
      <c r="C16" s="336" t="s">
        <v>21</v>
      </c>
      <c r="D16" s="337"/>
      <c r="E16" s="337"/>
      <c r="F16" s="337"/>
      <c r="G16" s="337"/>
      <c r="H16" s="338"/>
      <c r="I16" s="13"/>
    </row>
    <row r="17" spans="1:9" x14ac:dyDescent="0.3">
      <c r="A17" s="1"/>
      <c r="B17" s="11"/>
      <c r="C17" s="30">
        <v>1</v>
      </c>
      <c r="D17" s="31" t="s">
        <v>22</v>
      </c>
      <c r="E17" s="32">
        <f>Hoja2!C4</f>
        <v>7900000</v>
      </c>
      <c r="F17" s="106">
        <v>500000</v>
      </c>
      <c r="G17" s="33">
        <v>8</v>
      </c>
      <c r="H17" s="34">
        <f>C17*(E17+F17)*G17</f>
        <v>67200000</v>
      </c>
      <c r="I17" s="13"/>
    </row>
    <row r="18" spans="1:9" x14ac:dyDescent="0.3">
      <c r="A18" s="1"/>
      <c r="B18" s="11"/>
      <c r="C18" s="30">
        <v>1</v>
      </c>
      <c r="D18" s="31" t="s">
        <v>135</v>
      </c>
      <c r="E18" s="32">
        <f>Hoja2!B5</f>
        <v>6000000</v>
      </c>
      <c r="F18" s="32">
        <v>400000</v>
      </c>
      <c r="G18" s="33">
        <v>8</v>
      </c>
      <c r="H18" s="34">
        <f>C18*(E18+F18)*G18</f>
        <v>51200000</v>
      </c>
      <c r="I18" s="13"/>
    </row>
    <row r="19" spans="1:9" x14ac:dyDescent="0.3">
      <c r="A19" s="1"/>
      <c r="B19" s="11"/>
      <c r="C19" s="30">
        <v>1</v>
      </c>
      <c r="D19" s="31" t="s">
        <v>23</v>
      </c>
      <c r="E19" s="32">
        <v>6000000</v>
      </c>
      <c r="F19" s="32">
        <v>400000</v>
      </c>
      <c r="G19" s="33">
        <v>8</v>
      </c>
      <c r="H19" s="34">
        <f t="shared" ref="H19:H38" si="0">C19*(E19+F19)*G19</f>
        <v>51200000</v>
      </c>
      <c r="I19" s="13"/>
    </row>
    <row r="20" spans="1:9" x14ac:dyDescent="0.3">
      <c r="A20" s="1"/>
      <c r="B20" s="11"/>
      <c r="C20" s="30">
        <v>1</v>
      </c>
      <c r="D20" s="31" t="s">
        <v>24</v>
      </c>
      <c r="E20" s="32">
        <f>Hoja2!B7</f>
        <v>6000000</v>
      </c>
      <c r="F20" s="32">
        <v>400000</v>
      </c>
      <c r="G20" s="33">
        <v>8</v>
      </c>
      <c r="H20" s="34">
        <f t="shared" si="0"/>
        <v>51200000</v>
      </c>
      <c r="I20" s="13"/>
    </row>
    <row r="21" spans="1:9" x14ac:dyDescent="0.3">
      <c r="A21" s="1"/>
      <c r="B21" s="11"/>
      <c r="C21" s="30">
        <v>1</v>
      </c>
      <c r="D21" s="31" t="s">
        <v>25</v>
      </c>
      <c r="E21" s="32">
        <v>6000000</v>
      </c>
      <c r="F21" s="32">
        <v>400000</v>
      </c>
      <c r="G21" s="33">
        <v>8</v>
      </c>
      <c r="H21" s="34">
        <f t="shared" si="0"/>
        <v>51200000</v>
      </c>
      <c r="I21" s="13"/>
    </row>
    <row r="22" spans="1:9" ht="15.6" x14ac:dyDescent="0.3">
      <c r="A22" s="1"/>
      <c r="B22" s="35"/>
      <c r="C22" s="30">
        <v>1</v>
      </c>
      <c r="D22" s="31" t="s">
        <v>26</v>
      </c>
      <c r="E22" s="32">
        <v>6000000</v>
      </c>
      <c r="F22" s="32">
        <v>400000</v>
      </c>
      <c r="G22" s="33">
        <v>8</v>
      </c>
      <c r="H22" s="34">
        <f t="shared" si="0"/>
        <v>51200000</v>
      </c>
      <c r="I22" s="13"/>
    </row>
    <row r="23" spans="1:9" ht="15.6" x14ac:dyDescent="0.3">
      <c r="A23" s="1"/>
      <c r="B23" s="35"/>
      <c r="C23" s="30">
        <v>1</v>
      </c>
      <c r="D23" s="31" t="s">
        <v>27</v>
      </c>
      <c r="E23" s="32">
        <v>6000000</v>
      </c>
      <c r="F23" s="32">
        <v>400000</v>
      </c>
      <c r="G23" s="33">
        <v>8</v>
      </c>
      <c r="H23" s="34">
        <f t="shared" si="0"/>
        <v>51200000</v>
      </c>
      <c r="I23" s="13"/>
    </row>
    <row r="24" spans="1:9" ht="15.6" x14ac:dyDescent="0.3">
      <c r="A24" s="1"/>
      <c r="B24" s="35"/>
      <c r="C24" s="30">
        <v>1</v>
      </c>
      <c r="D24" s="31" t="s">
        <v>136</v>
      </c>
      <c r="E24" s="32">
        <v>4000000</v>
      </c>
      <c r="F24" s="32">
        <v>300000</v>
      </c>
      <c r="G24" s="33">
        <v>8</v>
      </c>
      <c r="H24" s="34">
        <f t="shared" si="0"/>
        <v>34400000</v>
      </c>
      <c r="I24" s="13"/>
    </row>
    <row r="25" spans="1:9" ht="15.6" x14ac:dyDescent="0.3">
      <c r="A25" s="1"/>
      <c r="B25" s="35"/>
      <c r="C25" s="30">
        <v>1</v>
      </c>
      <c r="D25" s="31" t="s">
        <v>28</v>
      </c>
      <c r="E25" s="32">
        <v>4000000</v>
      </c>
      <c r="F25" s="32">
        <v>300000</v>
      </c>
      <c r="G25" s="33">
        <v>8</v>
      </c>
      <c r="H25" s="34">
        <f t="shared" si="0"/>
        <v>34400000</v>
      </c>
      <c r="I25" s="13"/>
    </row>
    <row r="26" spans="1:9" ht="15.6" x14ac:dyDescent="0.3">
      <c r="A26" s="1"/>
      <c r="B26" s="35"/>
      <c r="C26" s="30">
        <v>1</v>
      </c>
      <c r="D26" s="31" t="s">
        <v>29</v>
      </c>
      <c r="E26" s="32">
        <v>4000000</v>
      </c>
      <c r="F26" s="32">
        <v>300000</v>
      </c>
      <c r="G26" s="33">
        <v>8</v>
      </c>
      <c r="H26" s="34">
        <f t="shared" si="0"/>
        <v>34400000</v>
      </c>
      <c r="I26" s="13"/>
    </row>
    <row r="27" spans="1:9" ht="15.6" x14ac:dyDescent="0.3">
      <c r="A27" s="1"/>
      <c r="B27" s="35"/>
      <c r="C27" s="30">
        <v>1</v>
      </c>
      <c r="D27" s="31" t="s">
        <v>30</v>
      </c>
      <c r="E27" s="32">
        <v>4550000</v>
      </c>
      <c r="F27" s="32"/>
      <c r="G27" s="33">
        <v>4</v>
      </c>
      <c r="H27" s="34">
        <f>C27*(E27+F27)*G27</f>
        <v>18200000</v>
      </c>
      <c r="I27" s="13"/>
    </row>
    <row r="28" spans="1:9" ht="15.6" x14ac:dyDescent="0.3">
      <c r="A28" s="1"/>
      <c r="B28" s="35"/>
      <c r="C28" s="30">
        <v>1</v>
      </c>
      <c r="D28" s="31" t="s">
        <v>31</v>
      </c>
      <c r="E28" s="32">
        <v>4550000</v>
      </c>
      <c r="F28" s="32"/>
      <c r="G28" s="33">
        <v>8</v>
      </c>
      <c r="H28" s="34">
        <f t="shared" si="0"/>
        <v>36400000</v>
      </c>
      <c r="I28" s="13"/>
    </row>
    <row r="29" spans="1:9" ht="15.6" x14ac:dyDescent="0.3">
      <c r="A29" s="1"/>
      <c r="B29" s="35"/>
      <c r="C29" s="30">
        <v>1</v>
      </c>
      <c r="D29" s="31" t="s">
        <v>32</v>
      </c>
      <c r="E29" s="32">
        <v>4550000</v>
      </c>
      <c r="F29" s="32"/>
      <c r="G29" s="33">
        <v>8</v>
      </c>
      <c r="H29" s="34">
        <f t="shared" si="0"/>
        <v>36400000</v>
      </c>
      <c r="I29" s="13"/>
    </row>
    <row r="30" spans="1:9" ht="15.6" x14ac:dyDescent="0.3">
      <c r="A30" s="1"/>
      <c r="B30" s="35"/>
      <c r="C30" s="30">
        <v>1</v>
      </c>
      <c r="D30" s="31" t="s">
        <v>33</v>
      </c>
      <c r="E30" s="32">
        <v>4550000</v>
      </c>
      <c r="F30" s="32"/>
      <c r="G30" s="33">
        <v>8</v>
      </c>
      <c r="H30" s="34">
        <f t="shared" si="0"/>
        <v>36400000</v>
      </c>
      <c r="I30" s="13"/>
    </row>
    <row r="31" spans="1:9" ht="15.6" x14ac:dyDescent="0.3">
      <c r="A31" s="1"/>
      <c r="B31" s="35"/>
      <c r="C31" s="30">
        <v>1</v>
      </c>
      <c r="D31" s="31" t="s">
        <v>34</v>
      </c>
      <c r="E31" s="32">
        <v>4550000</v>
      </c>
      <c r="F31" s="32"/>
      <c r="G31" s="33">
        <v>8</v>
      </c>
      <c r="H31" s="34">
        <f>C31*(E31+F31)*G31</f>
        <v>36400000</v>
      </c>
      <c r="I31" s="13"/>
    </row>
    <row r="32" spans="1:9" ht="15.6" x14ac:dyDescent="0.3">
      <c r="A32" s="1"/>
      <c r="B32" s="35"/>
      <c r="C32" s="30">
        <v>1</v>
      </c>
      <c r="D32" s="31" t="s">
        <v>35</v>
      </c>
      <c r="E32" s="32">
        <v>4550000</v>
      </c>
      <c r="F32" s="32"/>
      <c r="G32" s="33">
        <v>3</v>
      </c>
      <c r="H32" s="34">
        <f t="shared" si="0"/>
        <v>13650000</v>
      </c>
      <c r="I32" s="13"/>
    </row>
    <row r="33" spans="1:9" ht="15.6" x14ac:dyDescent="0.3">
      <c r="A33" s="1"/>
      <c r="B33" s="35"/>
      <c r="C33" s="30">
        <v>1</v>
      </c>
      <c r="D33" s="31" t="s">
        <v>36</v>
      </c>
      <c r="E33" s="32">
        <v>7180000</v>
      </c>
      <c r="F33" s="32"/>
      <c r="G33" s="33">
        <v>4</v>
      </c>
      <c r="H33" s="34">
        <f t="shared" si="0"/>
        <v>28720000</v>
      </c>
      <c r="I33" s="13"/>
    </row>
    <row r="34" spans="1:9" ht="15.6" x14ac:dyDescent="0.3">
      <c r="A34" s="1"/>
      <c r="B34" s="35"/>
      <c r="C34" s="30">
        <v>1</v>
      </c>
      <c r="D34" s="31" t="s">
        <v>37</v>
      </c>
      <c r="E34" s="32">
        <v>7180000</v>
      </c>
      <c r="F34" s="32"/>
      <c r="G34" s="33">
        <v>4</v>
      </c>
      <c r="H34" s="34">
        <f t="shared" si="0"/>
        <v>28720000</v>
      </c>
      <c r="I34" s="13"/>
    </row>
    <row r="35" spans="1:9" ht="15.6" x14ac:dyDescent="0.3">
      <c r="A35" s="1"/>
      <c r="B35" s="35"/>
      <c r="C35" s="30">
        <v>1</v>
      </c>
      <c r="D35" s="31" t="s">
        <v>38</v>
      </c>
      <c r="E35" s="32">
        <v>7180000</v>
      </c>
      <c r="F35" s="32"/>
      <c r="G35" s="33">
        <v>4</v>
      </c>
      <c r="H35" s="34">
        <f t="shared" si="0"/>
        <v>28720000</v>
      </c>
      <c r="I35" s="13"/>
    </row>
    <row r="36" spans="1:9" ht="15.6" x14ac:dyDescent="0.3">
      <c r="A36" s="1"/>
      <c r="B36" s="35"/>
      <c r="C36" s="30">
        <v>1</v>
      </c>
      <c r="D36" s="31" t="s">
        <v>39</v>
      </c>
      <c r="E36" s="32">
        <v>7180000</v>
      </c>
      <c r="F36" s="32"/>
      <c r="G36" s="33">
        <v>4</v>
      </c>
      <c r="H36" s="34">
        <f t="shared" si="0"/>
        <v>28720000</v>
      </c>
      <c r="I36" s="13"/>
    </row>
    <row r="37" spans="1:9" ht="15.6" x14ac:dyDescent="0.3">
      <c r="A37" s="1"/>
      <c r="B37" s="35"/>
      <c r="C37" s="30">
        <v>1</v>
      </c>
      <c r="D37" s="31" t="s">
        <v>40</v>
      </c>
      <c r="E37" s="32">
        <v>7180000</v>
      </c>
      <c r="F37" s="32"/>
      <c r="G37" s="33">
        <v>4</v>
      </c>
      <c r="H37" s="34">
        <f t="shared" si="0"/>
        <v>28720000</v>
      </c>
      <c r="I37" s="13"/>
    </row>
    <row r="38" spans="1:9" ht="15.6" x14ac:dyDescent="0.3">
      <c r="A38" s="1"/>
      <c r="B38" s="35"/>
      <c r="C38" s="30">
        <v>1</v>
      </c>
      <c r="D38" s="31" t="s">
        <v>41</v>
      </c>
      <c r="E38" s="32">
        <v>7180000</v>
      </c>
      <c r="F38" s="32"/>
      <c r="G38" s="33">
        <v>4</v>
      </c>
      <c r="H38" s="34">
        <f t="shared" si="0"/>
        <v>28720000</v>
      </c>
      <c r="I38" s="13"/>
    </row>
    <row r="39" spans="1:9" ht="15.6" x14ac:dyDescent="0.3">
      <c r="A39" s="1"/>
      <c r="B39" s="35"/>
      <c r="C39" s="336" t="s">
        <v>42</v>
      </c>
      <c r="D39" s="337" t="s">
        <v>43</v>
      </c>
      <c r="E39" s="337"/>
      <c r="F39" s="337"/>
      <c r="G39" s="337">
        <v>0.13</v>
      </c>
      <c r="H39" s="338">
        <v>0</v>
      </c>
      <c r="I39" s="13"/>
    </row>
    <row r="40" spans="1:9" ht="15.6" x14ac:dyDescent="0.3">
      <c r="A40" s="1"/>
      <c r="B40" s="35"/>
      <c r="C40" s="30">
        <v>3</v>
      </c>
      <c r="D40" s="31" t="s">
        <v>137</v>
      </c>
      <c r="E40" s="32">
        <v>2290000</v>
      </c>
      <c r="F40" s="32">
        <v>300000</v>
      </c>
      <c r="G40" s="33">
        <v>8</v>
      </c>
      <c r="H40" s="34">
        <f>C40*(E40+F40)*G40</f>
        <v>62160000</v>
      </c>
      <c r="I40" s="13"/>
    </row>
    <row r="41" spans="1:9" ht="15.6" x14ac:dyDescent="0.3">
      <c r="A41" s="1"/>
      <c r="B41" s="35"/>
      <c r="C41" s="30">
        <v>3</v>
      </c>
      <c r="D41" s="31" t="s">
        <v>138</v>
      </c>
      <c r="E41" s="32">
        <v>2290000</v>
      </c>
      <c r="F41" s="32">
        <v>300000</v>
      </c>
      <c r="G41" s="33">
        <v>8</v>
      </c>
      <c r="H41" s="34">
        <f>C41*(E41+F41)*G41</f>
        <v>62160000</v>
      </c>
      <c r="I41" s="13"/>
    </row>
    <row r="42" spans="1:9" ht="15.6" x14ac:dyDescent="0.3">
      <c r="A42" s="1"/>
      <c r="B42" s="35"/>
      <c r="C42" s="30">
        <v>6</v>
      </c>
      <c r="D42" s="31" t="s">
        <v>44</v>
      </c>
      <c r="E42" s="32">
        <v>2290000</v>
      </c>
      <c r="F42" s="32">
        <v>300000</v>
      </c>
      <c r="G42" s="33">
        <v>8</v>
      </c>
      <c r="H42" s="34">
        <f t="shared" ref="H42:H49" si="1">C42*(E42+F42)*G42</f>
        <v>124320000</v>
      </c>
      <c r="I42" s="13"/>
    </row>
    <row r="43" spans="1:9" ht="15.6" x14ac:dyDescent="0.3">
      <c r="A43" s="1"/>
      <c r="B43" s="35"/>
      <c r="C43" s="30">
        <v>3</v>
      </c>
      <c r="D43" s="31" t="s">
        <v>45</v>
      </c>
      <c r="E43" s="32">
        <v>2290000</v>
      </c>
      <c r="F43" s="32">
        <v>300000</v>
      </c>
      <c r="G43" s="33">
        <v>8</v>
      </c>
      <c r="H43" s="34">
        <f t="shared" si="1"/>
        <v>62160000</v>
      </c>
      <c r="I43" s="13"/>
    </row>
    <row r="44" spans="1:9" ht="15.6" x14ac:dyDescent="0.3">
      <c r="A44" s="1"/>
      <c r="B44" s="35"/>
      <c r="C44" s="30">
        <v>1</v>
      </c>
      <c r="D44" s="31" t="s">
        <v>46</v>
      </c>
      <c r="E44" s="32">
        <v>2290000</v>
      </c>
      <c r="F44" s="32">
        <v>300000</v>
      </c>
      <c r="G44" s="33">
        <v>8</v>
      </c>
      <c r="H44" s="34">
        <f t="shared" si="1"/>
        <v>20720000</v>
      </c>
      <c r="I44" s="13"/>
    </row>
    <row r="45" spans="1:9" ht="15.6" x14ac:dyDescent="0.3">
      <c r="A45" s="1"/>
      <c r="B45" s="35"/>
      <c r="C45" s="30">
        <v>1</v>
      </c>
      <c r="D45" s="150" t="s">
        <v>47</v>
      </c>
      <c r="E45" s="32">
        <v>2290000</v>
      </c>
      <c r="F45" s="32">
        <v>300000</v>
      </c>
      <c r="G45" s="33">
        <v>8</v>
      </c>
      <c r="H45" s="34">
        <f t="shared" si="1"/>
        <v>20720000</v>
      </c>
      <c r="I45" s="13"/>
    </row>
    <row r="46" spans="1:9" ht="15.6" x14ac:dyDescent="0.3">
      <c r="A46" s="1"/>
      <c r="B46" s="35"/>
      <c r="C46" s="30">
        <v>1</v>
      </c>
      <c r="D46" s="31" t="s">
        <v>212</v>
      </c>
      <c r="E46" s="32">
        <v>2290000</v>
      </c>
      <c r="F46" s="32">
        <v>300000</v>
      </c>
      <c r="G46" s="33">
        <v>8</v>
      </c>
      <c r="H46" s="34">
        <f t="shared" si="1"/>
        <v>20720000</v>
      </c>
      <c r="I46" s="13"/>
    </row>
    <row r="47" spans="1:9" ht="15.6" x14ac:dyDescent="0.3">
      <c r="A47" s="1"/>
      <c r="B47" s="35"/>
      <c r="C47" s="30">
        <v>1</v>
      </c>
      <c r="D47" s="31" t="s">
        <v>48</v>
      </c>
      <c r="E47" s="32">
        <v>1500000</v>
      </c>
      <c r="F47" s="32"/>
      <c r="G47" s="33">
        <v>8</v>
      </c>
      <c r="H47" s="34">
        <f t="shared" si="1"/>
        <v>12000000</v>
      </c>
      <c r="I47" s="13"/>
    </row>
    <row r="48" spans="1:9" ht="15.6" x14ac:dyDescent="0.3">
      <c r="A48" s="1"/>
      <c r="B48" s="35"/>
      <c r="C48" s="30">
        <v>1</v>
      </c>
      <c r="D48" s="31" t="s">
        <v>49</v>
      </c>
      <c r="E48" s="32">
        <v>1500000</v>
      </c>
      <c r="F48" s="32"/>
      <c r="G48" s="33">
        <v>8</v>
      </c>
      <c r="H48" s="34">
        <f t="shared" si="1"/>
        <v>12000000</v>
      </c>
      <c r="I48" s="13"/>
    </row>
    <row r="49" spans="1:9" ht="15.6" x14ac:dyDescent="0.3">
      <c r="A49" s="1"/>
      <c r="B49" s="35"/>
      <c r="C49" s="36">
        <v>1</v>
      </c>
      <c r="D49" s="31" t="s">
        <v>50</v>
      </c>
      <c r="E49" s="32">
        <v>1210000</v>
      </c>
      <c r="F49" s="32"/>
      <c r="G49" s="33">
        <v>8</v>
      </c>
      <c r="H49" s="34">
        <f t="shared" si="1"/>
        <v>9680000</v>
      </c>
      <c r="I49" s="13"/>
    </row>
    <row r="50" spans="1:9" ht="15.6" x14ac:dyDescent="0.3">
      <c r="A50" s="1"/>
      <c r="B50" s="35"/>
      <c r="C50" s="36">
        <v>6</v>
      </c>
      <c r="D50" s="31" t="s">
        <v>51</v>
      </c>
      <c r="E50" s="32">
        <v>1250000</v>
      </c>
      <c r="F50" s="32"/>
      <c r="G50" s="33">
        <v>8</v>
      </c>
      <c r="H50" s="34">
        <f>C50*(E50+F50)*G50</f>
        <v>60000000</v>
      </c>
      <c r="I50" s="13"/>
    </row>
    <row r="51" spans="1:9" ht="15.6" x14ac:dyDescent="0.3">
      <c r="A51" s="1"/>
      <c r="B51" s="35"/>
      <c r="C51" s="336" t="s">
        <v>52</v>
      </c>
      <c r="D51" s="337" t="s">
        <v>43</v>
      </c>
      <c r="E51" s="337"/>
      <c r="F51" s="337"/>
      <c r="G51" s="337">
        <v>0.13</v>
      </c>
      <c r="H51" s="338">
        <v>0</v>
      </c>
      <c r="I51" s="13"/>
    </row>
    <row r="52" spans="1:9" ht="16.2" thickBot="1" x14ac:dyDescent="0.35">
      <c r="A52" s="1"/>
      <c r="B52" s="35"/>
      <c r="C52" s="105">
        <v>1</v>
      </c>
      <c r="D52" s="341" t="s">
        <v>146</v>
      </c>
      <c r="E52" s="342"/>
      <c r="F52" s="342"/>
      <c r="G52" s="343"/>
      <c r="H52" s="108">
        <v>76000000</v>
      </c>
      <c r="I52" s="13"/>
    </row>
    <row r="53" spans="1:9" ht="15.6" x14ac:dyDescent="0.3">
      <c r="A53" s="1"/>
      <c r="B53" s="35"/>
      <c r="C53" s="339" t="s">
        <v>53</v>
      </c>
      <c r="D53" s="340"/>
      <c r="E53" s="340"/>
      <c r="F53" s="340"/>
      <c r="G53" s="340"/>
      <c r="H53" s="37">
        <f>SUM(H17:H38)+SUM(H40:H50)+H52</f>
        <v>1370010000</v>
      </c>
      <c r="I53" s="13"/>
    </row>
    <row r="54" spans="1:9" ht="15.6" x14ac:dyDescent="0.3">
      <c r="A54" s="1"/>
      <c r="B54" s="35"/>
      <c r="C54" s="323" t="s">
        <v>54</v>
      </c>
      <c r="D54" s="324"/>
      <c r="E54" s="324"/>
      <c r="F54" s="324"/>
      <c r="G54" s="324"/>
      <c r="H54" s="38">
        <v>2.36</v>
      </c>
      <c r="I54" s="13"/>
    </row>
    <row r="55" spans="1:9" ht="16.2" thickBot="1" x14ac:dyDescent="0.35">
      <c r="A55" s="1"/>
      <c r="B55" s="35"/>
      <c r="C55" s="346" t="s">
        <v>55</v>
      </c>
      <c r="D55" s="347"/>
      <c r="E55" s="347"/>
      <c r="F55" s="347"/>
      <c r="G55" s="347"/>
      <c r="H55" s="39">
        <f>H53*H54</f>
        <v>3233223600</v>
      </c>
      <c r="I55" s="13"/>
    </row>
    <row r="56" spans="1:9" ht="16.2" thickBot="1" x14ac:dyDescent="0.35">
      <c r="A56" s="1"/>
      <c r="B56" s="35"/>
      <c r="C56" s="40"/>
      <c r="D56" s="40"/>
      <c r="E56" s="40"/>
      <c r="F56" s="40"/>
      <c r="G56" s="40"/>
      <c r="H56" s="41"/>
      <c r="I56" s="13"/>
    </row>
    <row r="57" spans="1:9" ht="15.6" x14ac:dyDescent="0.3">
      <c r="A57" s="1"/>
      <c r="B57" s="35"/>
      <c r="C57" s="328" t="s">
        <v>56</v>
      </c>
      <c r="D57" s="348" t="s">
        <v>57</v>
      </c>
      <c r="E57" s="351" t="s">
        <v>58</v>
      </c>
      <c r="F57" s="23" t="s">
        <v>59</v>
      </c>
      <c r="G57" s="354" t="s">
        <v>60</v>
      </c>
      <c r="H57" s="24" t="s">
        <v>10</v>
      </c>
      <c r="I57" s="13"/>
    </row>
    <row r="58" spans="1:9" ht="15.6" x14ac:dyDescent="0.3">
      <c r="A58" s="1"/>
      <c r="B58" s="35"/>
      <c r="C58" s="329"/>
      <c r="D58" s="349"/>
      <c r="E58" s="352"/>
      <c r="F58" s="25" t="s">
        <v>61</v>
      </c>
      <c r="G58" s="355"/>
      <c r="H58" s="26" t="s">
        <v>14</v>
      </c>
      <c r="I58" s="13"/>
    </row>
    <row r="59" spans="1:9" ht="16.2" thickBot="1" x14ac:dyDescent="0.35">
      <c r="A59" s="1"/>
      <c r="B59" s="35"/>
      <c r="C59" s="27" t="s">
        <v>62</v>
      </c>
      <c r="D59" s="350"/>
      <c r="E59" s="353"/>
      <c r="F59" s="28" t="s">
        <v>63</v>
      </c>
      <c r="G59" s="28" t="s">
        <v>64</v>
      </c>
      <c r="H59" s="29" t="s">
        <v>65</v>
      </c>
      <c r="I59" s="13"/>
    </row>
    <row r="60" spans="1:9" ht="15.6" x14ac:dyDescent="0.3">
      <c r="A60" s="1"/>
      <c r="B60" s="35"/>
      <c r="C60" s="333" t="s">
        <v>66</v>
      </c>
      <c r="D60" s="334"/>
      <c r="E60" s="334"/>
      <c r="F60" s="334"/>
      <c r="G60" s="334"/>
      <c r="H60" s="335"/>
      <c r="I60" s="13"/>
    </row>
    <row r="61" spans="1:9" ht="15.6" x14ac:dyDescent="0.3">
      <c r="A61" s="1"/>
      <c r="B61" s="35"/>
      <c r="C61" s="356" t="s">
        <v>67</v>
      </c>
      <c r="D61" s="357"/>
      <c r="E61" s="357"/>
      <c r="F61" s="357"/>
      <c r="G61" s="357"/>
      <c r="H61" s="358"/>
      <c r="I61" s="13"/>
    </row>
    <row r="62" spans="1:9" ht="15.6" x14ac:dyDescent="0.3">
      <c r="A62" s="1"/>
      <c r="B62" s="35"/>
      <c r="C62" s="42">
        <v>1</v>
      </c>
      <c r="D62" s="43" t="s">
        <v>139</v>
      </c>
      <c r="E62" s="44" t="s">
        <v>213</v>
      </c>
      <c r="F62" s="32">
        <v>235000</v>
      </c>
      <c r="G62" s="33">
        <v>24</v>
      </c>
      <c r="H62" s="34">
        <f>C62*F62*G62</f>
        <v>5640000</v>
      </c>
      <c r="I62" s="13"/>
    </row>
    <row r="63" spans="1:9" ht="15.6" x14ac:dyDescent="0.3">
      <c r="A63" s="1"/>
      <c r="B63" s="35"/>
      <c r="C63" s="356" t="s">
        <v>68</v>
      </c>
      <c r="D63" s="357"/>
      <c r="E63" s="357"/>
      <c r="F63" s="357"/>
      <c r="G63" s="357"/>
      <c r="H63" s="358"/>
      <c r="I63" s="13"/>
    </row>
    <row r="64" spans="1:9" ht="39.6" x14ac:dyDescent="0.3">
      <c r="A64" s="1"/>
      <c r="B64" s="35"/>
      <c r="C64" s="107">
        <v>4</v>
      </c>
      <c r="D64" s="43" t="s">
        <v>140</v>
      </c>
      <c r="E64" s="44" t="s">
        <v>69</v>
      </c>
      <c r="F64" s="32">
        <v>5050000</v>
      </c>
      <c r="G64" s="33">
        <v>8</v>
      </c>
      <c r="H64" s="34">
        <f>C64*F64*G64</f>
        <v>161600000</v>
      </c>
      <c r="I64" s="13"/>
    </row>
    <row r="65" spans="1:10" ht="26.4" x14ac:dyDescent="0.3">
      <c r="A65" s="1"/>
      <c r="B65" s="35"/>
      <c r="C65" s="107">
        <v>2</v>
      </c>
      <c r="D65" s="43" t="s">
        <v>141</v>
      </c>
      <c r="E65" s="44" t="s">
        <v>69</v>
      </c>
      <c r="F65" s="32">
        <v>5050000</v>
      </c>
      <c r="G65" s="33">
        <v>8</v>
      </c>
      <c r="H65" s="34">
        <f>C65*F65*G65</f>
        <v>80800000</v>
      </c>
      <c r="I65" s="13"/>
    </row>
    <row r="66" spans="1:10" ht="15.6" x14ac:dyDescent="0.3">
      <c r="A66" s="1"/>
      <c r="B66" s="35"/>
      <c r="C66" s="42">
        <v>1</v>
      </c>
      <c r="D66" s="43" t="s">
        <v>70</v>
      </c>
      <c r="E66" s="44" t="s">
        <v>69</v>
      </c>
      <c r="F66" s="32">
        <v>2490000</v>
      </c>
      <c r="G66" s="33">
        <v>8</v>
      </c>
      <c r="H66" s="34">
        <f>C66*F66*G66</f>
        <v>19920000</v>
      </c>
      <c r="I66" s="13"/>
    </row>
    <row r="67" spans="1:10" ht="15.6" x14ac:dyDescent="0.3">
      <c r="A67" s="1"/>
      <c r="B67" s="35"/>
      <c r="C67" s="42">
        <v>1</v>
      </c>
      <c r="D67" s="43" t="s">
        <v>142</v>
      </c>
      <c r="E67" s="44" t="s">
        <v>69</v>
      </c>
      <c r="F67" s="32">
        <v>2600000</v>
      </c>
      <c r="G67" s="33">
        <v>8</v>
      </c>
      <c r="H67" s="34">
        <f>C67*F67*G67</f>
        <v>20800000</v>
      </c>
      <c r="I67" s="13"/>
    </row>
    <row r="68" spans="1:10" ht="15.6" x14ac:dyDescent="0.3">
      <c r="A68" s="1"/>
      <c r="B68" s="35"/>
      <c r="C68" s="151">
        <v>1</v>
      </c>
      <c r="D68" s="152" t="s">
        <v>166</v>
      </c>
      <c r="E68" s="153" t="s">
        <v>69</v>
      </c>
      <c r="F68" s="154">
        <f>Hoja2!B51</f>
        <v>1800000</v>
      </c>
      <c r="G68" s="155">
        <v>8</v>
      </c>
      <c r="H68" s="156">
        <f>C68*F68*G68</f>
        <v>14400000</v>
      </c>
      <c r="I68" s="13"/>
    </row>
    <row r="69" spans="1:10" ht="15.6" x14ac:dyDescent="0.3">
      <c r="A69" s="1"/>
      <c r="B69" s="35"/>
      <c r="C69" s="356" t="s">
        <v>72</v>
      </c>
      <c r="D69" s="357"/>
      <c r="E69" s="357"/>
      <c r="F69" s="357"/>
      <c r="G69" s="357"/>
      <c r="H69" s="358"/>
      <c r="I69" s="13"/>
    </row>
    <row r="70" spans="1:10" ht="39.6" x14ac:dyDescent="0.3">
      <c r="A70" s="1"/>
      <c r="B70" s="35"/>
      <c r="C70" s="42">
        <v>1</v>
      </c>
      <c r="D70" s="43" t="s">
        <v>143</v>
      </c>
      <c r="E70" s="44" t="s">
        <v>71</v>
      </c>
      <c r="F70" s="32">
        <v>2300000</v>
      </c>
      <c r="G70" s="33">
        <v>8</v>
      </c>
      <c r="H70" s="34">
        <f>C70*F70*G70</f>
        <v>18400000</v>
      </c>
      <c r="I70" s="13"/>
    </row>
    <row r="71" spans="1:10" ht="39.6" x14ac:dyDescent="0.3">
      <c r="A71" s="1"/>
      <c r="B71" s="35"/>
      <c r="C71" s="42">
        <v>1</v>
      </c>
      <c r="D71" s="43" t="s">
        <v>144</v>
      </c>
      <c r="E71" s="44" t="s">
        <v>71</v>
      </c>
      <c r="F71" s="32">
        <v>875000</v>
      </c>
      <c r="G71" s="33">
        <v>8</v>
      </c>
      <c r="H71" s="34">
        <f>C71*F71*G71</f>
        <v>7000000</v>
      </c>
      <c r="I71" s="13"/>
    </row>
    <row r="72" spans="1:10" ht="39.6" x14ac:dyDescent="0.3">
      <c r="A72" s="1"/>
      <c r="B72" s="35"/>
      <c r="C72" s="151">
        <v>1</v>
      </c>
      <c r="D72" s="152" t="s">
        <v>73</v>
      </c>
      <c r="E72" s="44" t="s">
        <v>71</v>
      </c>
      <c r="F72" s="154">
        <v>1800000</v>
      </c>
      <c r="G72" s="155">
        <v>8</v>
      </c>
      <c r="H72" s="156">
        <f>C72*F72*G72</f>
        <v>14400000</v>
      </c>
      <c r="I72" s="13"/>
    </row>
    <row r="73" spans="1:10" ht="40.200000000000003" thickBot="1" x14ac:dyDescent="0.35">
      <c r="A73" s="1"/>
      <c r="B73" s="35"/>
      <c r="C73" s="42">
        <v>1</v>
      </c>
      <c r="D73" s="43" t="s">
        <v>145</v>
      </c>
      <c r="E73" s="44" t="s">
        <v>71</v>
      </c>
      <c r="F73" s="32">
        <v>875000</v>
      </c>
      <c r="G73" s="33">
        <v>8</v>
      </c>
      <c r="H73" s="34">
        <f>C73*F73*G73</f>
        <v>7000000</v>
      </c>
      <c r="I73" s="13"/>
    </row>
    <row r="74" spans="1:10" ht="15.6" x14ac:dyDescent="0.3">
      <c r="A74" s="1"/>
      <c r="B74" s="35"/>
      <c r="C74" s="339" t="s">
        <v>74</v>
      </c>
      <c r="D74" s="340"/>
      <c r="E74" s="340"/>
      <c r="F74" s="340"/>
      <c r="G74" s="340"/>
      <c r="H74" s="45">
        <f>H62+SUM(H64:H68)+SUM(H70:H73)</f>
        <v>349960000</v>
      </c>
      <c r="I74" s="13"/>
    </row>
    <row r="75" spans="1:10" ht="15.6" x14ac:dyDescent="0.3">
      <c r="A75" s="1"/>
      <c r="B75" s="35"/>
      <c r="C75" s="323" t="s">
        <v>75</v>
      </c>
      <c r="D75" s="324"/>
      <c r="E75" s="324"/>
      <c r="F75" s="324"/>
      <c r="G75" s="324"/>
      <c r="H75" s="46">
        <f>H55+H74</f>
        <v>3583183600</v>
      </c>
      <c r="I75" s="13"/>
    </row>
    <row r="76" spans="1:10" ht="15.6" x14ac:dyDescent="0.3">
      <c r="A76" s="1"/>
      <c r="B76" s="35"/>
      <c r="C76" s="344" t="s">
        <v>76</v>
      </c>
      <c r="D76" s="345"/>
      <c r="E76" s="345"/>
      <c r="F76" s="345"/>
      <c r="G76" s="345"/>
      <c r="H76" s="47">
        <f>ROUND(70825729.9137846+62000000,0)</f>
        <v>132825730</v>
      </c>
      <c r="I76" s="13"/>
    </row>
    <row r="77" spans="1:10" ht="15.6" x14ac:dyDescent="0.3">
      <c r="A77" s="1"/>
      <c r="B77" s="35"/>
      <c r="C77" s="323" t="s">
        <v>77</v>
      </c>
      <c r="D77" s="324"/>
      <c r="E77" s="324"/>
      <c r="F77" s="324"/>
      <c r="G77" s="324"/>
      <c r="H77" s="46">
        <f>H75+H76</f>
        <v>3716009330</v>
      </c>
      <c r="I77" s="13"/>
    </row>
    <row r="78" spans="1:10" ht="15.6" x14ac:dyDescent="0.3">
      <c r="A78" s="1"/>
      <c r="B78" s="35"/>
      <c r="C78" s="323" t="s">
        <v>78</v>
      </c>
      <c r="D78" s="324"/>
      <c r="E78" s="324"/>
      <c r="F78" s="324"/>
      <c r="G78" s="324"/>
      <c r="H78" s="46">
        <f>ROUND(H77*0.19,0)</f>
        <v>706041773</v>
      </c>
      <c r="I78" s="13"/>
    </row>
    <row r="79" spans="1:10" ht="16.2" thickBot="1" x14ac:dyDescent="0.35">
      <c r="A79" s="1"/>
      <c r="B79" s="35"/>
      <c r="C79" s="346" t="s">
        <v>79</v>
      </c>
      <c r="D79" s="347"/>
      <c r="E79" s="347"/>
      <c r="F79" s="347"/>
      <c r="G79" s="347"/>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362" t="s">
        <v>80</v>
      </c>
      <c r="D81" s="363"/>
      <c r="E81" s="363"/>
      <c r="F81" s="363"/>
      <c r="G81" s="363"/>
      <c r="H81" s="364"/>
      <c r="I81" s="13"/>
    </row>
    <row r="82" spans="1:9" ht="27.6" x14ac:dyDescent="0.3">
      <c r="A82" s="53" t="s">
        <v>81</v>
      </c>
      <c r="B82" s="11"/>
      <c r="C82" s="359" t="s">
        <v>82</v>
      </c>
      <c r="D82" s="360"/>
      <c r="E82" s="360"/>
      <c r="F82" s="360"/>
      <c r="G82" s="360"/>
      <c r="H82" s="361"/>
      <c r="I82" s="13"/>
    </row>
    <row r="83" spans="1:9" ht="27.6" x14ac:dyDescent="0.3">
      <c r="A83" s="53" t="s">
        <v>83</v>
      </c>
      <c r="B83" s="11"/>
      <c r="C83" s="359" t="s">
        <v>84</v>
      </c>
      <c r="D83" s="360"/>
      <c r="E83" s="360"/>
      <c r="F83" s="360"/>
      <c r="G83" s="360"/>
      <c r="H83" s="361"/>
      <c r="I83" s="13"/>
    </row>
    <row r="84" spans="1:9" x14ac:dyDescent="0.3">
      <c r="A84" s="53"/>
      <c r="B84" s="11"/>
      <c r="C84" s="359" t="s">
        <v>85</v>
      </c>
      <c r="D84" s="360"/>
      <c r="E84" s="360"/>
      <c r="F84" s="360"/>
      <c r="G84" s="360"/>
      <c r="H84" s="361"/>
      <c r="I84" s="13"/>
    </row>
    <row r="85" spans="1:9" ht="55.2" x14ac:dyDescent="0.3">
      <c r="A85" s="53" t="s">
        <v>86</v>
      </c>
      <c r="B85" s="11"/>
      <c r="C85" s="359" t="s">
        <v>87</v>
      </c>
      <c r="D85" s="360"/>
      <c r="E85" s="360"/>
      <c r="F85" s="360"/>
      <c r="G85" s="360"/>
      <c r="H85" s="361"/>
      <c r="I85" s="13"/>
    </row>
    <row r="86" spans="1:9" ht="27.6" x14ac:dyDescent="0.3">
      <c r="A86" s="53" t="s">
        <v>88</v>
      </c>
      <c r="B86" s="11"/>
      <c r="C86" s="359" t="s">
        <v>89</v>
      </c>
      <c r="D86" s="360"/>
      <c r="E86" s="360"/>
      <c r="F86" s="360"/>
      <c r="G86" s="360"/>
      <c r="H86" s="361"/>
      <c r="I86" s="13"/>
    </row>
    <row r="87" spans="1:9" x14ac:dyDescent="0.3">
      <c r="A87" s="53">
        <v>1</v>
      </c>
      <c r="B87" s="11"/>
      <c r="C87" s="359" t="s">
        <v>90</v>
      </c>
      <c r="D87" s="360"/>
      <c r="E87" s="360"/>
      <c r="F87" s="360"/>
      <c r="G87" s="360"/>
      <c r="H87" s="361"/>
      <c r="I87" s="13"/>
    </row>
    <row r="88" spans="1:9" x14ac:dyDescent="0.3">
      <c r="A88" s="53">
        <v>1</v>
      </c>
      <c r="B88" s="11"/>
      <c r="C88" s="359" t="s">
        <v>91</v>
      </c>
      <c r="D88" s="360"/>
      <c r="E88" s="360"/>
      <c r="F88" s="360"/>
      <c r="G88" s="360"/>
      <c r="H88" s="361"/>
      <c r="I88" s="13"/>
    </row>
    <row r="89" spans="1:9" ht="41.4" x14ac:dyDescent="0.3">
      <c r="A89" s="53" t="s">
        <v>92</v>
      </c>
      <c r="B89" s="11"/>
      <c r="C89" s="359" t="s">
        <v>93</v>
      </c>
      <c r="D89" s="360"/>
      <c r="E89" s="360"/>
      <c r="F89" s="360"/>
      <c r="G89" s="360"/>
      <c r="H89" s="361"/>
      <c r="I89" s="13"/>
    </row>
    <row r="90" spans="1:9" ht="27.6" x14ac:dyDescent="0.3">
      <c r="A90" s="53" t="s">
        <v>94</v>
      </c>
      <c r="B90" s="11"/>
      <c r="C90" s="359" t="s">
        <v>95</v>
      </c>
      <c r="D90" s="360"/>
      <c r="E90" s="360"/>
      <c r="F90" s="360"/>
      <c r="G90" s="360"/>
      <c r="H90" s="361"/>
      <c r="I90" s="13"/>
    </row>
    <row r="91" spans="1:9" x14ac:dyDescent="0.3">
      <c r="A91" s="53">
        <v>110</v>
      </c>
      <c r="B91" s="11"/>
      <c r="C91" s="359" t="s">
        <v>96</v>
      </c>
      <c r="D91" s="360"/>
      <c r="E91" s="360"/>
      <c r="F91" s="360"/>
      <c r="G91" s="360"/>
      <c r="H91" s="361"/>
      <c r="I91" s="13"/>
    </row>
    <row r="92" spans="1:9" ht="27.6" x14ac:dyDescent="0.3">
      <c r="A92" s="53" t="s">
        <v>97</v>
      </c>
      <c r="B92" s="11"/>
      <c r="C92" s="359" t="s">
        <v>98</v>
      </c>
      <c r="D92" s="360"/>
      <c r="E92" s="360"/>
      <c r="F92" s="360"/>
      <c r="G92" s="360"/>
      <c r="H92" s="361"/>
      <c r="I92" s="13"/>
    </row>
    <row r="93" spans="1:9" ht="27.6" x14ac:dyDescent="0.3">
      <c r="A93" s="53" t="s">
        <v>99</v>
      </c>
      <c r="B93" s="11"/>
      <c r="C93" s="359" t="s">
        <v>100</v>
      </c>
      <c r="D93" s="360"/>
      <c r="E93" s="360"/>
      <c r="F93" s="360"/>
      <c r="G93" s="360"/>
      <c r="H93" s="361"/>
      <c r="I93" s="13"/>
    </row>
    <row r="94" spans="1:9" ht="27.6" x14ac:dyDescent="0.3">
      <c r="A94" s="53" t="s">
        <v>101</v>
      </c>
      <c r="B94" s="11"/>
      <c r="C94" s="359" t="s">
        <v>102</v>
      </c>
      <c r="D94" s="360"/>
      <c r="E94" s="360"/>
      <c r="F94" s="360"/>
      <c r="G94" s="360"/>
      <c r="H94" s="361"/>
      <c r="I94" s="13"/>
    </row>
    <row r="95" spans="1:9" ht="27.6" x14ac:dyDescent="0.3">
      <c r="A95" s="53" t="s">
        <v>103</v>
      </c>
      <c r="B95" s="11"/>
      <c r="C95" s="359" t="s">
        <v>104</v>
      </c>
      <c r="D95" s="360"/>
      <c r="E95" s="360"/>
      <c r="F95" s="360"/>
      <c r="G95" s="360"/>
      <c r="H95" s="361"/>
      <c r="I95" s="13"/>
    </row>
    <row r="96" spans="1:9" ht="42" thickBot="1" x14ac:dyDescent="0.35">
      <c r="A96" s="53" t="s">
        <v>105</v>
      </c>
      <c r="B96" s="11"/>
      <c r="C96" s="365" t="s">
        <v>106</v>
      </c>
      <c r="D96" s="366"/>
      <c r="E96" s="366"/>
      <c r="F96" s="366"/>
      <c r="G96" s="366"/>
      <c r="H96" s="367"/>
      <c r="I96" s="13"/>
    </row>
    <row r="97" spans="1:9" x14ac:dyDescent="0.3">
      <c r="A97" s="53"/>
      <c r="B97" s="11"/>
      <c r="C97" s="59"/>
      <c r="D97" s="60"/>
      <c r="E97" s="60"/>
      <c r="F97" s="60"/>
      <c r="G97" s="60"/>
      <c r="H97" s="61"/>
      <c r="I97" s="13"/>
    </row>
    <row r="98" spans="1:9" x14ac:dyDescent="0.3">
      <c r="A98" s="53"/>
      <c r="B98" s="11"/>
      <c r="C98" s="62" t="s">
        <v>107</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368" t="s">
        <v>108</v>
      </c>
      <c r="D103" s="369"/>
      <c r="E103" s="55"/>
      <c r="F103" s="370" t="s">
        <v>109</v>
      </c>
      <c r="G103" s="370"/>
      <c r="H103" s="371"/>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373" t="s">
        <v>0</v>
      </c>
      <c r="B1" s="373"/>
      <c r="C1" s="373"/>
      <c r="D1" s="373"/>
      <c r="E1" s="373"/>
      <c r="F1" s="373"/>
      <c r="G1" s="373"/>
      <c r="H1" s="373"/>
      <c r="I1" s="373"/>
      <c r="J1" s="373"/>
      <c r="K1" s="373"/>
      <c r="L1" s="373"/>
      <c r="M1" s="373"/>
      <c r="N1" s="373"/>
      <c r="O1" s="373"/>
      <c r="P1" s="373"/>
      <c r="Q1" s="373"/>
      <c r="R1" s="373"/>
      <c r="S1" s="373"/>
      <c r="T1" s="373"/>
      <c r="U1" s="373"/>
      <c r="V1" s="373"/>
      <c r="W1" s="373"/>
      <c r="X1" s="373"/>
      <c r="Y1" s="373"/>
      <c r="Z1" s="373"/>
      <c r="AA1" s="373"/>
      <c r="AB1" s="373"/>
      <c r="AC1" s="373"/>
      <c r="AD1" s="373"/>
      <c r="AE1" s="373"/>
      <c r="AF1" s="373"/>
      <c r="AG1" s="373"/>
      <c r="AH1" s="373"/>
      <c r="AI1" s="373"/>
      <c r="AJ1" s="373"/>
      <c r="AK1" s="373"/>
      <c r="AL1" s="373"/>
      <c r="AM1" s="373"/>
      <c r="AN1" s="373"/>
      <c r="AO1" s="373"/>
      <c r="AP1" s="373"/>
      <c r="AQ1" s="373"/>
      <c r="AR1" s="373"/>
      <c r="AS1" s="373"/>
      <c r="AT1" s="373"/>
      <c r="AU1" s="373"/>
      <c r="AV1" s="373"/>
      <c r="AW1" s="373"/>
      <c r="AX1" s="373"/>
      <c r="AY1" s="373"/>
      <c r="AZ1" s="373"/>
      <c r="BA1" s="373"/>
      <c r="BB1" s="373"/>
      <c r="BC1" s="373"/>
      <c r="BD1" s="373"/>
      <c r="BE1" s="373"/>
    </row>
    <row r="2" spans="1:73" ht="15.6" x14ac:dyDescent="0.3">
      <c r="A2" s="373" t="s">
        <v>1</v>
      </c>
      <c r="B2" s="373"/>
      <c r="C2" s="373"/>
      <c r="D2" s="373"/>
      <c r="E2" s="373"/>
      <c r="F2" s="373"/>
      <c r="G2" s="373"/>
      <c r="H2" s="373"/>
      <c r="I2" s="373"/>
      <c r="J2" s="373"/>
      <c r="K2" s="373"/>
      <c r="L2" s="373"/>
      <c r="M2" s="373"/>
      <c r="N2" s="373"/>
      <c r="O2" s="373"/>
      <c r="P2" s="373"/>
      <c r="Q2" s="373"/>
      <c r="R2" s="373"/>
      <c r="S2" s="373"/>
      <c r="T2" s="373"/>
      <c r="U2" s="373"/>
      <c r="V2" s="373"/>
      <c r="W2" s="373"/>
      <c r="X2" s="373"/>
      <c r="Y2" s="373"/>
      <c r="Z2" s="373"/>
      <c r="AA2" s="373"/>
      <c r="AB2" s="373"/>
      <c r="AC2" s="373"/>
      <c r="AD2" s="373"/>
      <c r="AE2" s="373"/>
      <c r="AF2" s="373"/>
      <c r="AG2" s="373"/>
      <c r="AH2" s="373"/>
      <c r="AI2" s="373"/>
      <c r="AJ2" s="373"/>
      <c r="AK2" s="373"/>
      <c r="AL2" s="373"/>
      <c r="AM2" s="373"/>
      <c r="AN2" s="373"/>
      <c r="AO2" s="373"/>
      <c r="AP2" s="373"/>
      <c r="AQ2" s="373"/>
      <c r="AR2" s="373"/>
      <c r="AS2" s="373"/>
      <c r="AT2" s="373"/>
      <c r="AU2" s="373"/>
      <c r="AV2" s="373"/>
      <c r="AW2" s="373"/>
      <c r="AX2" s="373"/>
      <c r="AY2" s="373"/>
      <c r="AZ2" s="373"/>
      <c r="BA2" s="373"/>
      <c r="BB2" s="373"/>
      <c r="BC2" s="373"/>
      <c r="BD2" s="373"/>
      <c r="BE2" s="373"/>
    </row>
    <row r="3" spans="1:73" ht="15.6" x14ac:dyDescent="0.3">
      <c r="A3" s="373" t="s">
        <v>110</v>
      </c>
      <c r="B3" s="373"/>
      <c r="C3" s="373"/>
      <c r="D3" s="373"/>
      <c r="E3" s="373"/>
      <c r="F3" s="373"/>
      <c r="G3" s="373"/>
      <c r="H3" s="373"/>
      <c r="I3" s="373"/>
      <c r="J3" s="373"/>
      <c r="K3" s="373"/>
      <c r="L3" s="373"/>
      <c r="M3" s="373"/>
      <c r="N3" s="373"/>
      <c r="O3" s="373"/>
      <c r="P3" s="373"/>
      <c r="Q3" s="373"/>
      <c r="R3" s="373"/>
      <c r="S3" s="373"/>
      <c r="T3" s="373"/>
      <c r="U3" s="373"/>
      <c r="V3" s="373"/>
      <c r="W3" s="373"/>
      <c r="X3" s="373"/>
      <c r="Y3" s="373"/>
      <c r="Z3" s="373"/>
      <c r="AA3" s="373"/>
      <c r="AB3" s="373"/>
      <c r="AC3" s="373"/>
      <c r="AD3" s="373"/>
      <c r="AE3" s="373"/>
      <c r="AF3" s="373"/>
      <c r="AG3" s="373"/>
      <c r="AH3" s="373"/>
      <c r="AI3" s="373"/>
      <c r="AJ3" s="373"/>
      <c r="AK3" s="373"/>
      <c r="AL3" s="373"/>
      <c r="AM3" s="373"/>
      <c r="AN3" s="373"/>
      <c r="AO3" s="373"/>
      <c r="AP3" s="373"/>
      <c r="AQ3" s="373"/>
      <c r="AR3" s="373"/>
      <c r="AS3" s="373"/>
      <c r="AT3" s="373"/>
      <c r="AU3" s="373"/>
      <c r="AV3" s="373"/>
      <c r="AW3" s="373"/>
      <c r="AX3" s="373"/>
      <c r="AY3" s="373"/>
      <c r="AZ3" s="373"/>
      <c r="BA3" s="373"/>
      <c r="BB3" s="373"/>
      <c r="BC3" s="373"/>
      <c r="BD3" s="373"/>
      <c r="BE3" s="373"/>
    </row>
    <row r="4" spans="1:73" ht="15.6" x14ac:dyDescent="0.3">
      <c r="A4" s="373" t="s">
        <v>111</v>
      </c>
      <c r="B4" s="373"/>
      <c r="C4" s="373"/>
      <c r="D4" s="373"/>
      <c r="E4" s="373"/>
      <c r="F4" s="373"/>
      <c r="G4" s="373"/>
      <c r="H4" s="373"/>
      <c r="I4" s="373"/>
      <c r="J4" s="373"/>
      <c r="K4" s="373"/>
      <c r="L4" s="373"/>
      <c r="M4" s="373"/>
      <c r="N4" s="373"/>
      <c r="O4" s="373"/>
      <c r="P4" s="373"/>
      <c r="Q4" s="373"/>
      <c r="R4" s="373"/>
      <c r="S4" s="373"/>
      <c r="T4" s="373"/>
      <c r="U4" s="373"/>
      <c r="V4" s="373"/>
      <c r="W4" s="373"/>
      <c r="X4" s="373"/>
      <c r="Y4" s="373"/>
      <c r="Z4" s="373"/>
      <c r="AA4" s="373"/>
      <c r="AB4" s="373"/>
      <c r="AC4" s="373"/>
      <c r="AD4" s="373"/>
      <c r="AE4" s="373"/>
      <c r="AF4" s="373"/>
      <c r="AG4" s="373"/>
      <c r="AH4" s="373"/>
      <c r="AI4" s="373"/>
      <c r="AJ4" s="373"/>
      <c r="AK4" s="373"/>
      <c r="AL4" s="373"/>
      <c r="AM4" s="373"/>
      <c r="AN4" s="373"/>
      <c r="AO4" s="373"/>
      <c r="AP4" s="373"/>
      <c r="AQ4" s="373"/>
      <c r="AR4" s="373"/>
      <c r="AS4" s="373"/>
      <c r="AT4" s="373"/>
      <c r="AU4" s="373"/>
      <c r="AV4" s="373"/>
      <c r="AW4" s="373"/>
      <c r="AX4" s="373"/>
      <c r="AY4" s="373"/>
      <c r="AZ4" s="373"/>
      <c r="BA4" s="373"/>
      <c r="BB4" s="373"/>
      <c r="BC4" s="373"/>
      <c r="BD4" s="373"/>
      <c r="BE4" s="373"/>
    </row>
    <row r="5" spans="1:73" x14ac:dyDescent="0.3">
      <c r="A5" s="372"/>
      <c r="B5" s="372"/>
      <c r="C5" s="372"/>
      <c r="D5" s="372"/>
      <c r="E5" s="372"/>
      <c r="F5" s="372"/>
      <c r="G5" s="372"/>
      <c r="H5" s="372"/>
      <c r="I5" s="372"/>
      <c r="J5" s="372"/>
      <c r="K5" s="372"/>
      <c r="L5" s="372"/>
      <c r="M5" s="372"/>
      <c r="N5" s="372"/>
      <c r="O5" s="372"/>
      <c r="P5" s="372"/>
      <c r="Q5" s="372"/>
      <c r="R5" s="372"/>
      <c r="S5" s="372"/>
      <c r="T5" s="372"/>
      <c r="U5" s="372"/>
      <c r="V5" s="372"/>
      <c r="W5" s="372"/>
      <c r="X5" s="372"/>
      <c r="Y5" s="372"/>
      <c r="Z5" s="372"/>
      <c r="AA5" s="372"/>
      <c r="AB5" s="372"/>
      <c r="AC5" s="372"/>
      <c r="AD5" s="372"/>
      <c r="AE5" s="372"/>
      <c r="AF5" s="372"/>
      <c r="AG5" s="372"/>
      <c r="AH5" s="372"/>
      <c r="AI5" s="372"/>
      <c r="AJ5" s="372"/>
      <c r="AK5" s="372"/>
      <c r="AL5" s="372"/>
      <c r="AM5" s="372"/>
      <c r="AN5" s="372"/>
      <c r="AO5" s="372"/>
      <c r="AP5" s="372"/>
      <c r="AQ5" s="372"/>
      <c r="AR5" s="372"/>
      <c r="AS5" s="372"/>
      <c r="AT5" s="372"/>
      <c r="AU5" s="372"/>
      <c r="AV5" s="372"/>
      <c r="AW5" s="372"/>
      <c r="AX5" s="372"/>
      <c r="AY5" s="372"/>
      <c r="AZ5" s="372"/>
      <c r="BA5" s="372"/>
      <c r="BB5" s="372"/>
      <c r="BC5" s="372"/>
      <c r="BD5" s="372"/>
      <c r="BE5" s="372"/>
    </row>
    <row r="6" spans="1:73" x14ac:dyDescent="0.3">
      <c r="A6" s="372"/>
      <c r="B6" s="372"/>
      <c r="C6" s="372"/>
      <c r="D6" s="372"/>
      <c r="E6" s="372"/>
      <c r="F6" s="372"/>
      <c r="G6" s="372"/>
      <c r="H6" s="372"/>
      <c r="I6" s="372"/>
      <c r="J6" s="372"/>
      <c r="K6" s="372"/>
      <c r="L6" s="372"/>
      <c r="M6" s="372"/>
      <c r="N6" s="372"/>
      <c r="O6" s="372"/>
      <c r="P6" s="372"/>
      <c r="Q6" s="372"/>
      <c r="R6" s="372"/>
      <c r="S6" s="372"/>
      <c r="T6" s="372"/>
      <c r="U6" s="372"/>
      <c r="V6" s="372"/>
      <c r="W6" s="372"/>
      <c r="X6" s="372"/>
      <c r="Y6" s="372"/>
      <c r="Z6" s="372"/>
      <c r="AA6" s="372"/>
      <c r="AB6" s="372"/>
      <c r="AC6" s="372"/>
      <c r="AD6" s="372"/>
      <c r="AE6" s="372"/>
      <c r="AF6" s="372"/>
      <c r="AG6" s="372"/>
      <c r="AH6" s="372"/>
      <c r="AI6" s="372"/>
      <c r="AJ6" s="372"/>
      <c r="AK6" s="372"/>
      <c r="AL6" s="372"/>
      <c r="AM6" s="372"/>
      <c r="AN6" s="372"/>
      <c r="AO6" s="372"/>
      <c r="AP6" s="372"/>
      <c r="AQ6" s="372"/>
      <c r="AR6" s="372"/>
      <c r="AS6" s="372"/>
      <c r="AT6" s="372"/>
      <c r="AU6" s="372"/>
      <c r="AV6" s="372"/>
      <c r="AW6" s="372"/>
      <c r="AX6" s="372"/>
      <c r="AY6" s="372"/>
      <c r="AZ6" s="372"/>
      <c r="BA6" s="372"/>
      <c r="BB6" s="372"/>
      <c r="BC6" s="372"/>
      <c r="BD6" s="372"/>
      <c r="BE6" s="372"/>
    </row>
    <row r="7" spans="1:73" x14ac:dyDescent="0.3">
      <c r="A7" s="374" t="s">
        <v>112</v>
      </c>
      <c r="B7" s="374"/>
      <c r="C7" s="374"/>
      <c r="D7" s="374"/>
      <c r="E7" s="374"/>
      <c r="F7" s="374"/>
      <c r="G7" s="374"/>
      <c r="H7" s="374"/>
      <c r="I7" s="374"/>
      <c r="J7" s="374"/>
      <c r="K7" s="374"/>
      <c r="L7" s="374"/>
      <c r="M7" s="374"/>
      <c r="N7" s="374"/>
      <c r="O7" s="374"/>
      <c r="P7" s="374"/>
      <c r="Q7" s="374"/>
      <c r="R7" s="374"/>
      <c r="S7" s="374"/>
      <c r="T7" s="374"/>
      <c r="U7" s="374"/>
      <c r="V7" s="374"/>
      <c r="W7" s="374"/>
      <c r="X7" s="374"/>
      <c r="Y7" s="374"/>
      <c r="Z7" s="374"/>
      <c r="AA7" s="374"/>
      <c r="AB7" s="374"/>
      <c r="AC7" s="374"/>
      <c r="AD7" s="374"/>
      <c r="AE7" s="374"/>
      <c r="AF7" s="374"/>
      <c r="AG7" s="374"/>
      <c r="AH7" s="374"/>
      <c r="AI7" s="374"/>
      <c r="AJ7" s="374"/>
      <c r="AK7" s="374"/>
      <c r="AL7" s="374"/>
      <c r="AM7" s="374"/>
      <c r="AN7" s="374"/>
      <c r="AO7" s="374"/>
      <c r="AP7" s="374"/>
      <c r="AQ7" s="374"/>
      <c r="AR7" s="374"/>
      <c r="AS7" s="374"/>
      <c r="AT7" s="374"/>
      <c r="AU7" s="374"/>
      <c r="AV7" s="374"/>
      <c r="AW7" s="374"/>
      <c r="AX7" s="374"/>
      <c r="AY7" s="374"/>
      <c r="AZ7" s="374"/>
      <c r="BA7" s="374"/>
      <c r="BB7" s="374"/>
      <c r="BC7" s="374"/>
      <c r="BD7" s="374"/>
      <c r="BE7" s="374"/>
    </row>
    <row r="8" spans="1:73" x14ac:dyDescent="0.3">
      <c r="A8" s="374"/>
      <c r="B8" s="374"/>
      <c r="C8" s="374"/>
      <c r="D8" s="374"/>
      <c r="E8" s="374"/>
      <c r="F8" s="374"/>
      <c r="G8" s="374"/>
      <c r="H8" s="374"/>
      <c r="I8" s="374"/>
      <c r="J8" s="374"/>
      <c r="K8" s="374"/>
      <c r="L8" s="374"/>
      <c r="M8" s="374"/>
      <c r="N8" s="374"/>
      <c r="O8" s="374"/>
      <c r="P8" s="374"/>
      <c r="Q8" s="374"/>
      <c r="R8" s="374"/>
      <c r="S8" s="374"/>
      <c r="T8" s="374"/>
      <c r="U8" s="374"/>
      <c r="V8" s="374"/>
      <c r="W8" s="374"/>
      <c r="X8" s="374"/>
      <c r="Y8" s="374"/>
      <c r="Z8" s="374"/>
      <c r="AA8" s="374"/>
      <c r="AB8" s="374"/>
      <c r="AC8" s="374"/>
      <c r="AD8" s="374"/>
      <c r="AE8" s="374"/>
      <c r="AF8" s="374"/>
      <c r="AG8" s="374"/>
      <c r="AH8" s="374"/>
      <c r="AI8" s="374"/>
      <c r="AJ8" s="374"/>
      <c r="AK8" s="374"/>
      <c r="AL8" s="374"/>
      <c r="AM8" s="374"/>
      <c r="AN8" s="374"/>
      <c r="AO8" s="374"/>
      <c r="AP8" s="374"/>
      <c r="AQ8" s="374"/>
      <c r="AR8" s="374"/>
      <c r="AS8" s="374"/>
      <c r="AT8" s="374"/>
      <c r="AU8" s="374"/>
      <c r="AV8" s="374"/>
      <c r="AW8" s="374"/>
      <c r="AX8" s="374"/>
      <c r="AY8" s="374"/>
      <c r="AZ8" s="374"/>
      <c r="BA8" s="374"/>
      <c r="BB8" s="374"/>
      <c r="BC8" s="374"/>
      <c r="BD8" s="374"/>
      <c r="BE8" s="374"/>
    </row>
    <row r="9" spans="1:73" x14ac:dyDescent="0.3">
      <c r="AI9" s="74"/>
      <c r="AJ9" s="74"/>
      <c r="AK9" s="74"/>
      <c r="AL9" s="74"/>
      <c r="AS9" s="76"/>
      <c r="AT9" s="76"/>
      <c r="AU9" s="76"/>
      <c r="AV9" s="76"/>
      <c r="AW9" s="76"/>
      <c r="AX9" s="76"/>
      <c r="AY9" s="76"/>
      <c r="AZ9" s="76"/>
      <c r="BA9" s="76"/>
      <c r="BB9" s="76"/>
      <c r="BC9" s="76"/>
      <c r="BD9" s="76"/>
      <c r="BE9" s="76"/>
    </row>
    <row r="10" spans="1:73" x14ac:dyDescent="0.3">
      <c r="A10" s="375" t="s">
        <v>113</v>
      </c>
      <c r="B10" s="376">
        <v>1</v>
      </c>
      <c r="C10" s="377"/>
      <c r="D10" s="377"/>
      <c r="E10" s="378"/>
      <c r="F10" s="376">
        <v>2</v>
      </c>
      <c r="G10" s="377"/>
      <c r="H10" s="377"/>
      <c r="I10" s="378"/>
      <c r="J10" s="376">
        <v>3</v>
      </c>
      <c r="K10" s="377"/>
      <c r="L10" s="377"/>
      <c r="M10" s="378"/>
      <c r="N10" s="376">
        <v>4</v>
      </c>
      <c r="O10" s="377"/>
      <c r="P10" s="377"/>
      <c r="Q10" s="378"/>
      <c r="R10" s="376">
        <v>5</v>
      </c>
      <c r="S10" s="377"/>
      <c r="T10" s="377"/>
      <c r="U10" s="378"/>
      <c r="V10" s="376">
        <v>6</v>
      </c>
      <c r="W10" s="377"/>
      <c r="X10" s="377"/>
      <c r="Y10" s="378"/>
      <c r="Z10" s="376">
        <v>7</v>
      </c>
      <c r="AA10" s="377"/>
      <c r="AB10" s="377"/>
      <c r="AC10" s="378"/>
      <c r="AD10" s="376">
        <v>8</v>
      </c>
      <c r="AE10" s="377"/>
      <c r="AF10" s="377"/>
      <c r="AG10" s="378"/>
      <c r="AH10" s="380" t="s">
        <v>114</v>
      </c>
      <c r="AI10" s="381" t="s">
        <v>115</v>
      </c>
      <c r="AJ10" s="381"/>
      <c r="AK10" s="381"/>
      <c r="AL10" s="381"/>
      <c r="AM10" s="381"/>
      <c r="AN10" s="381"/>
      <c r="AO10" s="381"/>
      <c r="AP10" s="381"/>
      <c r="AQ10" s="381"/>
      <c r="AR10" s="381"/>
      <c r="AS10" s="381"/>
      <c r="AT10" s="381"/>
      <c r="AU10" s="381"/>
      <c r="AV10" s="381"/>
      <c r="AW10" s="381"/>
      <c r="AX10" s="381"/>
      <c r="AY10" s="381"/>
      <c r="AZ10" s="381"/>
      <c r="BA10" s="381"/>
      <c r="BB10" s="381"/>
      <c r="BC10" s="381"/>
      <c r="BD10" s="381"/>
      <c r="BE10" s="77"/>
    </row>
    <row r="11" spans="1:73" x14ac:dyDescent="0.3">
      <c r="A11" s="375"/>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380"/>
      <c r="AI11" s="379" t="s">
        <v>22</v>
      </c>
      <c r="AJ11" s="379" t="s">
        <v>116</v>
      </c>
      <c r="AK11" s="379" t="s">
        <v>23</v>
      </c>
      <c r="AL11" s="379" t="s">
        <v>24</v>
      </c>
      <c r="AM11" s="379" t="s">
        <v>25</v>
      </c>
      <c r="AN11" s="379" t="s">
        <v>26</v>
      </c>
      <c r="AO11" s="379" t="s">
        <v>27</v>
      </c>
      <c r="AP11" s="379" t="s">
        <v>117</v>
      </c>
      <c r="AQ11" s="379" t="s">
        <v>28</v>
      </c>
      <c r="AR11" s="379" t="s">
        <v>29</v>
      </c>
      <c r="AS11" s="379" t="s">
        <v>30</v>
      </c>
      <c r="AT11" s="379" t="s">
        <v>31</v>
      </c>
      <c r="AU11" s="379" t="s">
        <v>32</v>
      </c>
      <c r="AV11" s="379" t="s">
        <v>33</v>
      </c>
      <c r="AW11" s="379" t="s">
        <v>34</v>
      </c>
      <c r="AX11" s="379" t="s">
        <v>35</v>
      </c>
      <c r="AY11" s="379" t="s">
        <v>36</v>
      </c>
      <c r="AZ11" s="379" t="s">
        <v>37</v>
      </c>
      <c r="BA11" s="379" t="s">
        <v>38</v>
      </c>
      <c r="BB11" s="379" t="s">
        <v>39</v>
      </c>
      <c r="BC11" s="379" t="s">
        <v>40</v>
      </c>
      <c r="BD11" s="379" t="s">
        <v>41</v>
      </c>
      <c r="BE11" s="79"/>
    </row>
    <row r="12" spans="1:73" s="75" customFormat="1" ht="34.35" customHeight="1" x14ac:dyDescent="0.3">
      <c r="A12" s="375"/>
      <c r="B12" s="375"/>
      <c r="C12" s="375"/>
      <c r="D12" s="375"/>
      <c r="E12" s="375"/>
      <c r="F12" s="375"/>
      <c r="G12" s="375"/>
      <c r="H12" s="375"/>
      <c r="I12" s="375"/>
      <c r="J12" s="375"/>
      <c r="K12" s="375"/>
      <c r="L12" s="375"/>
      <c r="M12" s="375"/>
      <c r="N12" s="375"/>
      <c r="O12" s="375"/>
      <c r="P12" s="375"/>
      <c r="Q12" s="375"/>
      <c r="R12" s="375"/>
      <c r="S12" s="375"/>
      <c r="T12" s="375"/>
      <c r="U12" s="375"/>
      <c r="V12" s="375"/>
      <c r="W12" s="375"/>
      <c r="X12" s="375"/>
      <c r="Y12" s="375"/>
      <c r="Z12" s="375"/>
      <c r="AA12" s="375"/>
      <c r="AB12" s="375"/>
      <c r="AC12" s="375"/>
      <c r="AD12" s="375"/>
      <c r="AE12" s="375"/>
      <c r="AF12" s="375"/>
      <c r="AG12" s="375"/>
      <c r="AH12" s="380"/>
      <c r="AI12" s="379"/>
      <c r="AJ12" s="379"/>
      <c r="AK12" s="379"/>
      <c r="AL12" s="379"/>
      <c r="AM12" s="379"/>
      <c r="AN12" s="379"/>
      <c r="AO12" s="379"/>
      <c r="AP12" s="379"/>
      <c r="AQ12" s="379"/>
      <c r="AR12" s="379"/>
      <c r="AS12" s="379"/>
      <c r="AT12" s="379"/>
      <c r="AU12" s="379"/>
      <c r="AV12" s="379"/>
      <c r="AW12" s="379"/>
      <c r="AX12" s="379"/>
      <c r="AY12" s="379"/>
      <c r="AZ12" s="379"/>
      <c r="BA12" s="379"/>
      <c r="BB12" s="379"/>
      <c r="BC12" s="379"/>
      <c r="BD12" s="379"/>
      <c r="BE12" s="79"/>
    </row>
    <row r="13" spans="1:73" x14ac:dyDescent="0.3">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79.4" x14ac:dyDescent="0.3">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125</v>
      </c>
      <c r="B21" s="385" t="s">
        <v>125</v>
      </c>
      <c r="C21" s="385"/>
      <c r="D21" s="385"/>
      <c r="E21" s="385"/>
      <c r="F21" s="385"/>
      <c r="G21" s="385"/>
      <c r="H21" s="385"/>
      <c r="I21" s="385"/>
      <c r="J21" s="385"/>
      <c r="K21" s="385"/>
      <c r="L21" s="385"/>
      <c r="M21" s="385"/>
      <c r="N21" s="385"/>
      <c r="O21" s="385"/>
      <c r="P21" s="385"/>
      <c r="Q21" s="385"/>
      <c r="R21" s="385" t="s">
        <v>125</v>
      </c>
      <c r="S21" s="385"/>
      <c r="T21" s="385"/>
      <c r="U21" s="385"/>
      <c r="V21" s="385"/>
      <c r="W21" s="385"/>
      <c r="X21" s="385"/>
      <c r="Y21" s="385"/>
      <c r="Z21" s="385"/>
      <c r="AA21" s="385"/>
      <c r="AB21" s="385"/>
      <c r="AC21" s="385"/>
      <c r="AD21" s="385"/>
      <c r="AE21" s="385"/>
      <c r="AF21" s="385"/>
      <c r="AG21" s="385"/>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386"/>
      <c r="C22" s="386"/>
      <c r="D22" s="386"/>
      <c r="E22" s="386"/>
      <c r="F22" s="386"/>
      <c r="G22" s="386"/>
      <c r="H22" s="386"/>
      <c r="I22" s="386"/>
      <c r="J22" s="386"/>
      <c r="K22" s="386"/>
      <c r="L22" s="386"/>
      <c r="M22" s="386"/>
      <c r="N22" s="386"/>
      <c r="O22" s="386"/>
      <c r="P22" s="386"/>
      <c r="Q22" s="386"/>
      <c r="R22" s="386"/>
      <c r="S22" s="386"/>
      <c r="T22" s="386"/>
      <c r="U22" s="386"/>
      <c r="V22" s="386"/>
      <c r="W22" s="386"/>
      <c r="X22" s="386"/>
      <c r="Y22" s="386"/>
      <c r="Z22" s="386"/>
      <c r="AA22" s="386"/>
      <c r="AB22" s="386"/>
      <c r="AC22" s="386"/>
      <c r="AD22" s="386"/>
      <c r="AE22" s="386"/>
      <c r="AF22" s="386"/>
      <c r="AG22" s="386"/>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125</v>
      </c>
      <c r="AI23" s="97" t="s">
        <v>215</v>
      </c>
      <c r="AJ23" s="97" t="s">
        <v>215</v>
      </c>
      <c r="AK23" s="97" t="s">
        <v>215</v>
      </c>
      <c r="AL23" s="97" t="s">
        <v>215</v>
      </c>
      <c r="AM23" s="97" t="s">
        <v>215</v>
      </c>
      <c r="AN23" s="97" t="s">
        <v>215</v>
      </c>
      <c r="AO23" s="97" t="s">
        <v>215</v>
      </c>
      <c r="AP23" s="97" t="s">
        <v>215</v>
      </c>
      <c r="AQ23" s="97" t="s">
        <v>215</v>
      </c>
      <c r="AR23" s="97" t="s">
        <v>215</v>
      </c>
      <c r="AS23" s="97" t="s">
        <v>215</v>
      </c>
      <c r="AT23" s="97" t="s">
        <v>216</v>
      </c>
      <c r="AU23" s="97" t="s">
        <v>216</v>
      </c>
      <c r="AV23" s="97" t="s">
        <v>215</v>
      </c>
      <c r="AW23" s="97" t="s">
        <v>215</v>
      </c>
      <c r="AX23" s="97" t="s">
        <v>215</v>
      </c>
      <c r="AY23" s="97" t="s">
        <v>215</v>
      </c>
      <c r="AZ23" s="97" t="s">
        <v>215</v>
      </c>
      <c r="BA23" s="97" t="s">
        <v>215</v>
      </c>
      <c r="BB23" s="97" t="s">
        <v>215</v>
      </c>
      <c r="BC23" s="97" t="s">
        <v>215</v>
      </c>
      <c r="BD23" s="97" t="s">
        <v>215</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382"/>
      <c r="B27" s="382"/>
      <c r="C27" s="382"/>
      <c r="D27" s="382"/>
      <c r="E27" s="382"/>
      <c r="F27" s="382"/>
      <c r="G27" s="382"/>
      <c r="H27" s="382"/>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383" t="s">
        <v>134</v>
      </c>
      <c r="B28" s="383"/>
      <c r="C28" s="383"/>
      <c r="D28" s="383"/>
      <c r="E28" s="383"/>
      <c r="F28" s="383"/>
      <c r="G28" s="383"/>
      <c r="H28" s="383"/>
      <c r="R28" s="384" t="s">
        <v>109</v>
      </c>
      <c r="S28" s="384"/>
      <c r="T28" s="384"/>
      <c r="U28" s="384"/>
      <c r="V28" s="384"/>
      <c r="W28" s="384"/>
      <c r="X28" s="384"/>
      <c r="Y28" s="384"/>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3" t="s">
        <v>178</v>
      </c>
      <c r="B1" s="387" t="s">
        <v>179</v>
      </c>
      <c r="C1" s="388"/>
    </row>
    <row r="2" spans="1:3" ht="29.1" customHeight="1" thickBot="1" x14ac:dyDescent="0.35">
      <c r="A2" s="164"/>
      <c r="B2" s="389" t="s">
        <v>180</v>
      </c>
      <c r="C2" s="390"/>
    </row>
    <row r="3" spans="1:3" x14ac:dyDescent="0.3">
      <c r="A3" s="166" t="s">
        <v>178</v>
      </c>
      <c r="B3" s="167" t="s">
        <v>181</v>
      </c>
      <c r="C3" s="168" t="s">
        <v>182</v>
      </c>
    </row>
    <row r="4" spans="1:3" x14ac:dyDescent="0.3">
      <c r="A4" s="169" t="s">
        <v>150</v>
      </c>
      <c r="B4" s="165">
        <v>7750000</v>
      </c>
      <c r="C4" s="170">
        <v>7900000</v>
      </c>
    </row>
    <row r="5" spans="1:3" x14ac:dyDescent="0.3">
      <c r="A5" s="169" t="s">
        <v>151</v>
      </c>
      <c r="B5" s="165">
        <v>6000000</v>
      </c>
      <c r="C5" s="170">
        <v>6145000</v>
      </c>
    </row>
    <row r="6" spans="1:3" x14ac:dyDescent="0.3">
      <c r="A6" s="169" t="s">
        <v>152</v>
      </c>
      <c r="B6" s="165">
        <v>3920000</v>
      </c>
      <c r="C6" s="170">
        <v>4050000</v>
      </c>
    </row>
    <row r="7" spans="1:3" x14ac:dyDescent="0.3">
      <c r="A7" s="169" t="s">
        <v>183</v>
      </c>
      <c r="B7" s="165">
        <v>6000000</v>
      </c>
      <c r="C7" s="170">
        <v>6145000</v>
      </c>
    </row>
    <row r="8" spans="1:3" x14ac:dyDescent="0.3">
      <c r="A8" s="169" t="s">
        <v>184</v>
      </c>
      <c r="B8" s="165">
        <v>3920000</v>
      </c>
      <c r="C8" s="170">
        <v>4050000</v>
      </c>
    </row>
    <row r="9" spans="1:3" x14ac:dyDescent="0.3">
      <c r="A9" s="169" t="s">
        <v>38</v>
      </c>
      <c r="B9" s="165">
        <v>7090000</v>
      </c>
      <c r="C9" s="170">
        <v>7240000</v>
      </c>
    </row>
    <row r="10" spans="1:3" x14ac:dyDescent="0.3">
      <c r="A10" s="169" t="s">
        <v>155</v>
      </c>
      <c r="B10" s="165">
        <v>7090000</v>
      </c>
      <c r="C10" s="170">
        <v>7240000</v>
      </c>
    </row>
    <row r="11" spans="1:3" x14ac:dyDescent="0.3">
      <c r="A11" s="169" t="s">
        <v>154</v>
      </c>
      <c r="B11" s="165">
        <v>7090000</v>
      </c>
      <c r="C11" s="170">
        <v>7240000</v>
      </c>
    </row>
    <row r="12" spans="1:3" x14ac:dyDescent="0.3">
      <c r="A12" s="169" t="s">
        <v>39</v>
      </c>
      <c r="B12" s="165">
        <v>7090000</v>
      </c>
      <c r="C12" s="170">
        <v>7240000</v>
      </c>
    </row>
    <row r="13" spans="1:3" x14ac:dyDescent="0.3">
      <c r="A13" s="169" t="s">
        <v>185</v>
      </c>
      <c r="B13" s="165">
        <v>7090000</v>
      </c>
      <c r="C13" s="170">
        <v>7240000</v>
      </c>
    </row>
    <row r="14" spans="1:3" x14ac:dyDescent="0.3">
      <c r="A14" s="169" t="s">
        <v>156</v>
      </c>
      <c r="B14" s="165">
        <v>7090000</v>
      </c>
      <c r="C14" s="170">
        <v>7240000</v>
      </c>
    </row>
    <row r="15" spans="1:3" x14ac:dyDescent="0.3">
      <c r="A15" s="169" t="s">
        <v>186</v>
      </c>
      <c r="B15" s="165">
        <v>7090000</v>
      </c>
      <c r="C15" s="170">
        <v>7240000</v>
      </c>
    </row>
    <row r="16" spans="1:3" x14ac:dyDescent="0.3">
      <c r="A16" s="169" t="s">
        <v>187</v>
      </c>
      <c r="B16" s="165">
        <v>7090000</v>
      </c>
      <c r="C16" s="170">
        <v>7240000</v>
      </c>
    </row>
    <row r="17" spans="1:3" x14ac:dyDescent="0.3">
      <c r="A17" s="169" t="s">
        <v>188</v>
      </c>
      <c r="B17" s="165">
        <v>6000000</v>
      </c>
      <c r="C17" s="170">
        <v>6145000</v>
      </c>
    </row>
    <row r="18" spans="1:3" x14ac:dyDescent="0.3">
      <c r="A18" s="169" t="s">
        <v>189</v>
      </c>
      <c r="B18" s="165">
        <v>6550000</v>
      </c>
      <c r="C18" s="170">
        <v>6700000</v>
      </c>
    </row>
    <row r="19" spans="1:3" x14ac:dyDescent="0.3">
      <c r="A19" s="169" t="s">
        <v>190</v>
      </c>
      <c r="B19" s="165">
        <v>6550000</v>
      </c>
      <c r="C19" s="170">
        <v>6700000</v>
      </c>
    </row>
    <row r="20" spans="1:3" x14ac:dyDescent="0.3">
      <c r="A20" s="169" t="s">
        <v>157</v>
      </c>
      <c r="B20" s="165">
        <v>4450000</v>
      </c>
      <c r="C20" s="170">
        <v>4600000</v>
      </c>
    </row>
    <row r="21" spans="1:3" x14ac:dyDescent="0.3">
      <c r="A21" s="169" t="s">
        <v>191</v>
      </c>
      <c r="B21" s="165">
        <v>4450000</v>
      </c>
      <c r="C21" s="170">
        <v>4600000</v>
      </c>
    </row>
    <row r="22" spans="1:3" x14ac:dyDescent="0.3">
      <c r="A22" s="169" t="s">
        <v>192</v>
      </c>
      <c r="B22" s="165">
        <v>4450000</v>
      </c>
      <c r="C22" s="170">
        <v>4600000</v>
      </c>
    </row>
    <row r="23" spans="1:3" x14ac:dyDescent="0.3">
      <c r="A23" s="169" t="s">
        <v>193</v>
      </c>
      <c r="B23" s="165">
        <v>4450000</v>
      </c>
      <c r="C23" s="170">
        <v>4600000</v>
      </c>
    </row>
    <row r="24" spans="1:3" ht="22.8" x14ac:dyDescent="0.3">
      <c r="A24" s="169" t="s">
        <v>158</v>
      </c>
      <c r="B24" s="165">
        <v>4450000</v>
      </c>
      <c r="C24" s="170">
        <v>4600000</v>
      </c>
    </row>
    <row r="25" spans="1:3" x14ac:dyDescent="0.3">
      <c r="A25" s="169" t="s">
        <v>194</v>
      </c>
      <c r="B25" s="165">
        <v>4450000</v>
      </c>
      <c r="C25" s="170">
        <v>4600000</v>
      </c>
    </row>
    <row r="26" spans="1:3" x14ac:dyDescent="0.3">
      <c r="A26" s="169" t="s">
        <v>195</v>
      </c>
      <c r="B26" s="165">
        <v>4450000</v>
      </c>
      <c r="C26" s="170">
        <v>4600000</v>
      </c>
    </row>
    <row r="27" spans="1:3" x14ac:dyDescent="0.3">
      <c r="A27" s="169" t="s">
        <v>196</v>
      </c>
      <c r="B27" s="165">
        <v>4450000</v>
      </c>
      <c r="C27" s="170">
        <v>4600000</v>
      </c>
    </row>
    <row r="28" spans="1:3" x14ac:dyDescent="0.3">
      <c r="A28" s="169" t="s">
        <v>197</v>
      </c>
      <c r="B28" s="165">
        <v>4450000</v>
      </c>
      <c r="C28" s="170">
        <v>4600000</v>
      </c>
    </row>
    <row r="29" spans="1:3" x14ac:dyDescent="0.3">
      <c r="A29" s="169" t="s">
        <v>198</v>
      </c>
      <c r="B29" s="165">
        <v>4450000</v>
      </c>
      <c r="C29" s="170">
        <v>4600000</v>
      </c>
    </row>
    <row r="30" spans="1:3" x14ac:dyDescent="0.3">
      <c r="A30" s="169" t="s">
        <v>199</v>
      </c>
      <c r="B30" s="165">
        <v>6000000</v>
      </c>
      <c r="C30" s="170">
        <v>6145000</v>
      </c>
    </row>
    <row r="31" spans="1:3" x14ac:dyDescent="0.3">
      <c r="A31" s="169" t="s">
        <v>137</v>
      </c>
      <c r="B31" s="165">
        <v>2260000</v>
      </c>
      <c r="C31" s="170">
        <v>2290000</v>
      </c>
    </row>
    <row r="32" spans="1:3" x14ac:dyDescent="0.3">
      <c r="A32" s="169" t="s">
        <v>200</v>
      </c>
      <c r="B32" s="165">
        <v>2370000</v>
      </c>
      <c r="C32" s="170">
        <v>2400000</v>
      </c>
    </row>
    <row r="33" spans="1:3" x14ac:dyDescent="0.3">
      <c r="A33" s="169" t="s">
        <v>201</v>
      </c>
      <c r="B33" s="165">
        <v>2370000</v>
      </c>
      <c r="C33" s="170">
        <v>2400000</v>
      </c>
    </row>
    <row r="34" spans="1:3" x14ac:dyDescent="0.3">
      <c r="A34" s="169" t="s">
        <v>202</v>
      </c>
      <c r="B34" s="165">
        <v>2370000</v>
      </c>
      <c r="C34" s="170">
        <v>2400000</v>
      </c>
    </row>
    <row r="35" spans="1:3" x14ac:dyDescent="0.3">
      <c r="A35" s="169" t="s">
        <v>203</v>
      </c>
      <c r="B35" s="165">
        <v>2370000</v>
      </c>
      <c r="C35" s="170">
        <v>2400000</v>
      </c>
    </row>
    <row r="36" spans="1:3" x14ac:dyDescent="0.3">
      <c r="A36" s="169" t="s">
        <v>159</v>
      </c>
      <c r="B36" s="165">
        <v>2260000</v>
      </c>
      <c r="C36" s="170">
        <v>2290000</v>
      </c>
    </row>
    <row r="37" spans="1:3" x14ac:dyDescent="0.3">
      <c r="A37" s="169" t="s">
        <v>204</v>
      </c>
      <c r="B37" s="165">
        <v>1470000</v>
      </c>
      <c r="C37" s="170">
        <v>1520000</v>
      </c>
    </row>
    <row r="38" spans="1:3" x14ac:dyDescent="0.3">
      <c r="A38" s="169" t="s">
        <v>205</v>
      </c>
      <c r="B38" s="165">
        <v>1470000</v>
      </c>
      <c r="C38" s="170">
        <v>1520000</v>
      </c>
    </row>
    <row r="39" spans="1:3" x14ac:dyDescent="0.3">
      <c r="A39" s="169" t="s">
        <v>206</v>
      </c>
      <c r="B39" s="165">
        <v>1240000</v>
      </c>
      <c r="C39" s="170">
        <v>1250000</v>
      </c>
    </row>
    <row r="40" spans="1:3" x14ac:dyDescent="0.3">
      <c r="A40" s="169" t="s">
        <v>50</v>
      </c>
      <c r="B40" s="165">
        <v>1200000</v>
      </c>
      <c r="C40" s="170">
        <v>1210000</v>
      </c>
    </row>
    <row r="41" spans="1:3" x14ac:dyDescent="0.3">
      <c r="A41" s="169" t="s">
        <v>51</v>
      </c>
      <c r="B41" s="165">
        <v>1250000</v>
      </c>
      <c r="C41" s="170">
        <v>1260000</v>
      </c>
    </row>
    <row r="42" spans="1:3" x14ac:dyDescent="0.3">
      <c r="A42" s="169" t="s">
        <v>139</v>
      </c>
      <c r="B42" s="165">
        <v>235000</v>
      </c>
      <c r="C42" s="170">
        <v>250000</v>
      </c>
    </row>
    <row r="43" spans="1:3" ht="57" x14ac:dyDescent="0.3">
      <c r="A43" s="169" t="s">
        <v>140</v>
      </c>
      <c r="B43" s="165">
        <v>4990000</v>
      </c>
      <c r="C43" s="170">
        <v>5145000</v>
      </c>
    </row>
    <row r="44" spans="1:3" ht="57" x14ac:dyDescent="0.3">
      <c r="A44" s="169" t="s">
        <v>207</v>
      </c>
      <c r="B44" s="165">
        <v>5650000</v>
      </c>
      <c r="C44" s="170">
        <v>5770000</v>
      </c>
    </row>
    <row r="45" spans="1:3" ht="34.200000000000003" x14ac:dyDescent="0.3">
      <c r="A45" s="169" t="s">
        <v>208</v>
      </c>
      <c r="B45" s="165">
        <v>805000</v>
      </c>
      <c r="C45" s="170">
        <v>830000</v>
      </c>
    </row>
    <row r="46" spans="1:3" ht="45.6" x14ac:dyDescent="0.3">
      <c r="A46" s="169" t="s">
        <v>141</v>
      </c>
      <c r="B46" s="165">
        <v>4990000</v>
      </c>
      <c r="C46" s="170">
        <v>5145000</v>
      </c>
    </row>
    <row r="47" spans="1:3" x14ac:dyDescent="0.3">
      <c r="A47" s="169" t="s">
        <v>209</v>
      </c>
      <c r="B47" s="165">
        <v>2440000</v>
      </c>
      <c r="C47" s="170">
        <v>2550000</v>
      </c>
    </row>
    <row r="48" spans="1:3" ht="22.8" x14ac:dyDescent="0.3">
      <c r="A48" s="169" t="s">
        <v>210</v>
      </c>
      <c r="B48" s="165">
        <v>6570000</v>
      </c>
      <c r="C48" s="170">
        <v>6690000</v>
      </c>
    </row>
    <row r="49" spans="1:3" ht="34.200000000000003" x14ac:dyDescent="0.3">
      <c r="A49" s="169" t="s">
        <v>211</v>
      </c>
      <c r="B49" s="165">
        <v>2440000</v>
      </c>
      <c r="C49" s="170">
        <v>2550000</v>
      </c>
    </row>
    <row r="50" spans="1:3" ht="22.8" x14ac:dyDescent="0.3">
      <c r="A50" s="169" t="s">
        <v>142</v>
      </c>
      <c r="B50" s="165">
        <v>595000</v>
      </c>
      <c r="C50" s="170">
        <v>610000</v>
      </c>
    </row>
    <row r="51" spans="1:3" ht="22.8" x14ac:dyDescent="0.3">
      <c r="A51" s="169" t="s">
        <v>166</v>
      </c>
      <c r="B51" s="165">
        <v>1800000</v>
      </c>
      <c r="C51" s="170">
        <v>1950000</v>
      </c>
    </row>
    <row r="52" spans="1:3" ht="22.8" x14ac:dyDescent="0.3">
      <c r="A52" s="169" t="s">
        <v>143</v>
      </c>
      <c r="B52" s="165">
        <v>2340000</v>
      </c>
      <c r="C52" s="170">
        <v>2490000</v>
      </c>
    </row>
    <row r="53" spans="1:3" ht="34.200000000000003" x14ac:dyDescent="0.3">
      <c r="A53" s="169" t="s">
        <v>144</v>
      </c>
      <c r="B53" s="165">
        <v>905000</v>
      </c>
      <c r="C53" s="170">
        <v>980000</v>
      </c>
    </row>
    <row r="54" spans="1:3" ht="23.4" thickBot="1" x14ac:dyDescent="0.35">
      <c r="A54" s="171" t="s">
        <v>145</v>
      </c>
      <c r="B54" s="172">
        <v>905000</v>
      </c>
      <c r="C54" s="173">
        <v>980000</v>
      </c>
    </row>
    <row r="55" spans="1:3" x14ac:dyDescent="0.3">
      <c r="A55" s="149"/>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PO</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2024-02-12T21:24:21Z</dcterms:modified>
  <cp:category/>
  <cp:contentStatus/>
</cp:coreProperties>
</file>