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53007715\Desktop\REGIONAL CARIBE\2020\CONTRATACIÓN\SELECCIÓN ABREVIADA\SUBASTA INVERSA\MANTENIMIENTO DE AIRES\SECOP\SONDEOS DE MERCADO\"/>
    </mc:Choice>
  </mc:AlternateContent>
  <bookViews>
    <workbookView xWindow="0" yWindow="0" windowWidth="24000" windowHeight="9735" activeTab="3"/>
  </bookViews>
  <sheets>
    <sheet name="MTTO PREVENTIVO" sheetId="10" r:id="rId1"/>
    <sheet name="MANO DE OBRA MTTO CORRECTIVO" sheetId="9" r:id="rId2"/>
    <sheet name="REPUESTOS" sheetId="7" r:id="rId3"/>
    <sheet name="TOTAL" sheetId="11" r:id="rId4"/>
  </sheets>
  <definedNames>
    <definedName name="_xlnm._FilterDatabase" localSheetId="2" hidden="1">REPUESTOS!$A$10:$E$104</definedName>
    <definedName name="OLE_LINK1" localSheetId="2">REPUESTOS!$A$6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4" i="7" l="1"/>
  <c r="E8" i="11" s="1"/>
  <c r="AR10" i="9"/>
  <c r="AR11" i="9"/>
  <c r="AR12" i="9"/>
  <c r="AR13" i="9"/>
  <c r="AR14" i="9"/>
  <c r="AR15" i="9"/>
  <c r="AR16" i="9"/>
  <c r="AR17" i="9"/>
  <c r="AR18" i="9"/>
  <c r="AR19" i="9"/>
  <c r="AR20" i="9"/>
  <c r="AR21" i="9"/>
  <c r="AR22" i="9"/>
  <c r="AR23" i="9"/>
  <c r="AR24" i="9"/>
  <c r="AR25" i="9"/>
  <c r="AR26" i="9"/>
  <c r="AR27" i="9"/>
  <c r="AR28" i="9"/>
  <c r="AR29" i="9"/>
  <c r="AR30" i="9"/>
  <c r="AR31" i="9"/>
  <c r="AR32" i="9"/>
  <c r="AR33" i="9"/>
  <c r="AR34" i="9"/>
  <c r="AR9" i="9"/>
  <c r="AK36" i="9"/>
  <c r="AL36" i="9"/>
  <c r="AM36" i="9"/>
  <c r="AN36" i="9"/>
  <c r="AO36" i="9"/>
  <c r="AP36" i="9"/>
  <c r="AQ36" i="9"/>
  <c r="F38" i="10"/>
  <c r="F39" i="10" s="1"/>
  <c r="F40" i="10" s="1"/>
  <c r="E6" i="11" s="1"/>
  <c r="AR36" i="9" l="1"/>
  <c r="E7" i="11" s="1"/>
  <c r="R24" i="9"/>
  <c r="Z24" i="9" s="1"/>
  <c r="Q24" i="9"/>
  <c r="P24" i="9"/>
  <c r="O24" i="9"/>
  <c r="N24" i="9"/>
  <c r="V24" i="9" s="1"/>
  <c r="L24" i="9"/>
  <c r="T24" i="9" s="1"/>
  <c r="J24" i="9"/>
  <c r="I24" i="9"/>
  <c r="H24" i="9"/>
  <c r="G24" i="9"/>
  <c r="F24" i="9"/>
  <c r="D24" i="9"/>
  <c r="AI21" i="9"/>
  <c r="AH21" i="9"/>
  <c r="AG21" i="9"/>
  <c r="AF21" i="9"/>
  <c r="AE21" i="9"/>
  <c r="AC21" i="9"/>
  <c r="R21" i="9"/>
  <c r="Q21" i="9"/>
  <c r="P21" i="9"/>
  <c r="X21" i="9" s="1"/>
  <c r="O21" i="9"/>
  <c r="N21" i="9"/>
  <c r="L21" i="9"/>
  <c r="J21" i="9"/>
  <c r="Z21" i="9" s="1"/>
  <c r="I21" i="9"/>
  <c r="H21" i="9"/>
  <c r="G21" i="9"/>
  <c r="F21" i="9"/>
  <c r="D21" i="9"/>
  <c r="T21" i="9" s="1"/>
  <c r="AD14" i="9"/>
  <c r="AE14" i="9"/>
  <c r="AF14" i="9"/>
  <c r="AG14" i="9"/>
  <c r="AH14" i="9"/>
  <c r="AI14" i="9"/>
  <c r="AC14" i="9"/>
  <c r="M14" i="9"/>
  <c r="N14" i="9"/>
  <c r="O14" i="9"/>
  <c r="P14" i="9"/>
  <c r="Q14" i="9"/>
  <c r="Y14" i="9" s="1"/>
  <c r="R14" i="9"/>
  <c r="E14" i="9"/>
  <c r="F14" i="9"/>
  <c r="V14" i="9" s="1"/>
  <c r="G14" i="9"/>
  <c r="W14" i="9" s="1"/>
  <c r="H14" i="9"/>
  <c r="I14" i="9"/>
  <c r="J14" i="9"/>
  <c r="D14" i="9"/>
  <c r="T14" i="9" s="1"/>
  <c r="L14" i="9"/>
  <c r="AC10" i="9"/>
  <c r="AD10" i="9"/>
  <c r="AE10" i="9"/>
  <c r="AF10" i="9"/>
  <c r="AG10" i="9"/>
  <c r="AH10" i="9"/>
  <c r="AI10" i="9"/>
  <c r="AC11" i="9"/>
  <c r="AD11" i="9"/>
  <c r="AE11" i="9"/>
  <c r="AF11" i="9"/>
  <c r="AG11" i="9"/>
  <c r="AH11" i="9"/>
  <c r="AI11" i="9"/>
  <c r="AC12" i="9"/>
  <c r="AE12" i="9"/>
  <c r="AF12" i="9"/>
  <c r="AG12" i="9"/>
  <c r="AH12" i="9"/>
  <c r="AI12" i="9"/>
  <c r="AC13" i="9"/>
  <c r="AD13" i="9"/>
  <c r="AE13" i="9"/>
  <c r="AF13" i="9"/>
  <c r="AG13" i="9"/>
  <c r="AH13" i="9"/>
  <c r="AI13" i="9"/>
  <c r="AC15" i="9"/>
  <c r="AE15" i="9"/>
  <c r="AF15" i="9"/>
  <c r="AG15" i="9"/>
  <c r="AH15" i="9"/>
  <c r="AI15" i="9"/>
  <c r="AC16" i="9"/>
  <c r="AD16" i="9"/>
  <c r="AE16" i="9"/>
  <c r="AF16" i="9"/>
  <c r="AG16" i="9"/>
  <c r="AH16" i="9"/>
  <c r="AI16" i="9"/>
  <c r="AC17" i="9"/>
  <c r="AD17" i="9"/>
  <c r="AE17" i="9"/>
  <c r="AF17" i="9"/>
  <c r="AG17" i="9"/>
  <c r="AH17" i="9"/>
  <c r="AI17" i="9"/>
  <c r="AC18" i="9"/>
  <c r="AD18" i="9"/>
  <c r="AE18" i="9"/>
  <c r="AF18" i="9"/>
  <c r="AG18" i="9"/>
  <c r="AH18" i="9"/>
  <c r="AI18" i="9"/>
  <c r="AC19" i="9"/>
  <c r="AD19" i="9"/>
  <c r="AE19" i="9"/>
  <c r="AF19" i="9"/>
  <c r="AG19" i="9"/>
  <c r="AH19" i="9"/>
  <c r="AI19" i="9"/>
  <c r="AC20" i="9"/>
  <c r="AD20" i="9"/>
  <c r="AE20" i="9"/>
  <c r="AF20" i="9"/>
  <c r="AG20" i="9"/>
  <c r="AH20" i="9"/>
  <c r="AI20" i="9"/>
  <c r="AC22" i="9"/>
  <c r="AD22" i="9"/>
  <c r="AE22" i="9"/>
  <c r="AF22" i="9"/>
  <c r="AG22" i="9"/>
  <c r="AH22" i="9"/>
  <c r="AI22" i="9"/>
  <c r="AC23" i="9"/>
  <c r="AD23" i="9"/>
  <c r="AE23" i="9"/>
  <c r="AF23" i="9"/>
  <c r="AG23" i="9"/>
  <c r="AH23" i="9"/>
  <c r="AI23" i="9"/>
  <c r="AC24" i="9"/>
  <c r="AE24" i="9"/>
  <c r="AF24" i="9"/>
  <c r="AG24" i="9"/>
  <c r="AH24" i="9"/>
  <c r="AI24" i="9"/>
  <c r="AC25" i="9"/>
  <c r="AD25" i="9"/>
  <c r="AE25" i="9"/>
  <c r="AF25" i="9"/>
  <c r="AG25" i="9"/>
  <c r="AH25" i="9"/>
  <c r="AI25" i="9"/>
  <c r="AC26" i="9"/>
  <c r="AE26" i="9"/>
  <c r="AF26" i="9"/>
  <c r="AG26" i="9"/>
  <c r="AH26" i="9"/>
  <c r="AI26" i="9"/>
  <c r="AC27" i="9"/>
  <c r="AD27" i="9"/>
  <c r="AE27" i="9"/>
  <c r="AF27" i="9"/>
  <c r="AG27" i="9"/>
  <c r="AH27" i="9"/>
  <c r="AI27" i="9"/>
  <c r="AC28" i="9"/>
  <c r="AD28" i="9"/>
  <c r="AE28" i="9"/>
  <c r="AF28" i="9"/>
  <c r="AG28" i="9"/>
  <c r="AH28" i="9"/>
  <c r="AI28" i="9"/>
  <c r="AC29" i="9"/>
  <c r="AE29" i="9"/>
  <c r="AF29" i="9"/>
  <c r="AG29" i="9"/>
  <c r="AH29" i="9"/>
  <c r="AI29" i="9"/>
  <c r="AC30" i="9"/>
  <c r="AD30" i="9"/>
  <c r="AE30" i="9"/>
  <c r="AF30" i="9"/>
  <c r="AG30" i="9"/>
  <c r="AH30" i="9"/>
  <c r="AI30" i="9"/>
  <c r="AC31" i="9"/>
  <c r="AE31" i="9"/>
  <c r="AF31" i="9"/>
  <c r="AG31" i="9"/>
  <c r="AH31" i="9"/>
  <c r="AI31" i="9"/>
  <c r="AC32" i="9"/>
  <c r="AD32" i="9"/>
  <c r="AE32" i="9"/>
  <c r="AF32" i="9"/>
  <c r="AG32" i="9"/>
  <c r="AH32" i="9"/>
  <c r="AI32" i="9"/>
  <c r="AC33" i="9"/>
  <c r="AD33" i="9"/>
  <c r="AE33" i="9"/>
  <c r="AF33" i="9"/>
  <c r="AG33" i="9"/>
  <c r="AH33" i="9"/>
  <c r="AI33" i="9"/>
  <c r="AC34" i="9"/>
  <c r="AD34" i="9"/>
  <c r="AE34" i="9"/>
  <c r="AF34" i="9"/>
  <c r="AG34" i="9"/>
  <c r="AH34" i="9"/>
  <c r="AI34" i="9"/>
  <c r="AD9" i="9"/>
  <c r="AE9" i="9"/>
  <c r="AF9" i="9"/>
  <c r="AG9" i="9"/>
  <c r="AH9" i="9"/>
  <c r="AI9" i="9"/>
  <c r="AC9" i="9"/>
  <c r="U14" i="9"/>
  <c r="Z14" i="9"/>
  <c r="V21" i="9"/>
  <c r="W21" i="9"/>
  <c r="X24" i="9"/>
  <c r="Y24" i="9"/>
  <c r="L10" i="9"/>
  <c r="M10" i="9"/>
  <c r="N10" i="9"/>
  <c r="O10" i="9"/>
  <c r="P10" i="9"/>
  <c r="Q10" i="9"/>
  <c r="R10" i="9"/>
  <c r="L11" i="9"/>
  <c r="M11" i="9"/>
  <c r="N11" i="9"/>
  <c r="O11" i="9"/>
  <c r="P11" i="9"/>
  <c r="Q11" i="9"/>
  <c r="R11" i="9"/>
  <c r="L12" i="9"/>
  <c r="N12" i="9"/>
  <c r="O12" i="9"/>
  <c r="P12" i="9"/>
  <c r="Q12" i="9"/>
  <c r="R12" i="9"/>
  <c r="L13" i="9"/>
  <c r="M13" i="9"/>
  <c r="N13" i="9"/>
  <c r="O13" i="9"/>
  <c r="P13" i="9"/>
  <c r="Q13" i="9"/>
  <c r="R13" i="9"/>
  <c r="L15" i="9"/>
  <c r="N15" i="9"/>
  <c r="O15" i="9"/>
  <c r="P15" i="9"/>
  <c r="Q15" i="9"/>
  <c r="R15" i="9"/>
  <c r="L16" i="9"/>
  <c r="M16" i="9"/>
  <c r="N16" i="9"/>
  <c r="O16" i="9"/>
  <c r="P16" i="9"/>
  <c r="Q16" i="9"/>
  <c r="R16" i="9"/>
  <c r="L17" i="9"/>
  <c r="M17" i="9"/>
  <c r="N17" i="9"/>
  <c r="O17" i="9"/>
  <c r="P17" i="9"/>
  <c r="Q17" i="9"/>
  <c r="R17" i="9"/>
  <c r="L18" i="9"/>
  <c r="M18" i="9"/>
  <c r="N18" i="9"/>
  <c r="O18" i="9"/>
  <c r="P18" i="9"/>
  <c r="Q18" i="9"/>
  <c r="R18" i="9"/>
  <c r="L19" i="9"/>
  <c r="M19" i="9"/>
  <c r="N19" i="9"/>
  <c r="O19" i="9"/>
  <c r="P19" i="9"/>
  <c r="Q19" i="9"/>
  <c r="R19" i="9"/>
  <c r="L20" i="9"/>
  <c r="M20" i="9"/>
  <c r="N20" i="9"/>
  <c r="O20" i="9"/>
  <c r="P20" i="9"/>
  <c r="Q20" i="9"/>
  <c r="R20" i="9"/>
  <c r="L22" i="9"/>
  <c r="M22" i="9"/>
  <c r="N22" i="9"/>
  <c r="O22" i="9"/>
  <c r="P22" i="9"/>
  <c r="Q22" i="9"/>
  <c r="R22" i="9"/>
  <c r="L23" i="9"/>
  <c r="M23" i="9"/>
  <c r="N23" i="9"/>
  <c r="O23" i="9"/>
  <c r="P23" i="9"/>
  <c r="Q23" i="9"/>
  <c r="R23" i="9"/>
  <c r="L25" i="9"/>
  <c r="M25" i="9"/>
  <c r="N25" i="9"/>
  <c r="O25" i="9"/>
  <c r="P25" i="9"/>
  <c r="Q25" i="9"/>
  <c r="R25" i="9"/>
  <c r="L26" i="9"/>
  <c r="N26" i="9"/>
  <c r="O26" i="9"/>
  <c r="P26" i="9"/>
  <c r="Q26" i="9"/>
  <c r="R26" i="9"/>
  <c r="L27" i="9"/>
  <c r="M27" i="9"/>
  <c r="N27" i="9"/>
  <c r="O27" i="9"/>
  <c r="P27" i="9"/>
  <c r="Q27" i="9"/>
  <c r="R27" i="9"/>
  <c r="L28" i="9"/>
  <c r="M28" i="9"/>
  <c r="N28" i="9"/>
  <c r="O28" i="9"/>
  <c r="P28" i="9"/>
  <c r="Q28" i="9"/>
  <c r="R28" i="9"/>
  <c r="L29" i="9"/>
  <c r="N29" i="9"/>
  <c r="O29" i="9"/>
  <c r="P29" i="9"/>
  <c r="Q29" i="9"/>
  <c r="R29" i="9"/>
  <c r="L30" i="9"/>
  <c r="M30" i="9"/>
  <c r="N30" i="9"/>
  <c r="O30" i="9"/>
  <c r="P30" i="9"/>
  <c r="Q30" i="9"/>
  <c r="R30" i="9"/>
  <c r="L31" i="9"/>
  <c r="N31" i="9"/>
  <c r="O31" i="9"/>
  <c r="P31" i="9"/>
  <c r="Q31" i="9"/>
  <c r="R31" i="9"/>
  <c r="L32" i="9"/>
  <c r="M32" i="9"/>
  <c r="N32" i="9"/>
  <c r="O32" i="9"/>
  <c r="P32" i="9"/>
  <c r="Q32" i="9"/>
  <c r="R32" i="9"/>
  <c r="L33" i="9"/>
  <c r="M33" i="9"/>
  <c r="N33" i="9"/>
  <c r="O33" i="9"/>
  <c r="P33" i="9"/>
  <c r="Q33" i="9"/>
  <c r="R33" i="9"/>
  <c r="L34" i="9"/>
  <c r="M34" i="9"/>
  <c r="N34" i="9"/>
  <c r="O34" i="9"/>
  <c r="P34" i="9"/>
  <c r="Q34" i="9"/>
  <c r="R34" i="9"/>
  <c r="M9" i="9"/>
  <c r="N9" i="9"/>
  <c r="O9" i="9"/>
  <c r="P9" i="9"/>
  <c r="Q9" i="9"/>
  <c r="R9" i="9"/>
  <c r="L9" i="9"/>
  <c r="D10" i="9"/>
  <c r="E10" i="9"/>
  <c r="U10" i="9" s="1"/>
  <c r="F10" i="9"/>
  <c r="V10" i="9" s="1"/>
  <c r="G10" i="9"/>
  <c r="H10" i="9"/>
  <c r="I10" i="9"/>
  <c r="Y10" i="9" s="1"/>
  <c r="J10" i="9"/>
  <c r="Z10" i="9" s="1"/>
  <c r="K10" i="9"/>
  <c r="D11" i="9"/>
  <c r="E11" i="9"/>
  <c r="F11" i="9"/>
  <c r="V11" i="9" s="1"/>
  <c r="G11" i="9"/>
  <c r="W11" i="9" s="1"/>
  <c r="H11" i="9"/>
  <c r="I11" i="9"/>
  <c r="J11" i="9"/>
  <c r="Z11" i="9" s="1"/>
  <c r="K11" i="9"/>
  <c r="D12" i="9"/>
  <c r="T12" i="9" s="1"/>
  <c r="F12" i="9"/>
  <c r="V12" i="9" s="1"/>
  <c r="G12" i="9"/>
  <c r="K12" i="9" s="1"/>
  <c r="H12" i="9"/>
  <c r="X12" i="9" s="1"/>
  <c r="I12" i="9"/>
  <c r="Y12" i="9" s="1"/>
  <c r="J12" i="9"/>
  <c r="Z12" i="9" s="1"/>
  <c r="D13" i="9"/>
  <c r="K13" i="9" s="1"/>
  <c r="E13" i="9"/>
  <c r="U13" i="9" s="1"/>
  <c r="F13" i="9"/>
  <c r="V13" i="9" s="1"/>
  <c r="G13" i="9"/>
  <c r="W13" i="9" s="1"/>
  <c r="H13" i="9"/>
  <c r="X13" i="9" s="1"/>
  <c r="I13" i="9"/>
  <c r="Y13" i="9" s="1"/>
  <c r="J13" i="9"/>
  <c r="Z13" i="9" s="1"/>
  <c r="D15" i="9"/>
  <c r="T15" i="9" s="1"/>
  <c r="F15" i="9"/>
  <c r="V15" i="9" s="1"/>
  <c r="G15" i="9"/>
  <c r="W15" i="9" s="1"/>
  <c r="H15" i="9"/>
  <c r="X15" i="9" s="1"/>
  <c r="I15" i="9"/>
  <c r="Y15" i="9" s="1"/>
  <c r="J15" i="9"/>
  <c r="Z15" i="9" s="1"/>
  <c r="D16" i="9"/>
  <c r="K16" i="9" s="1"/>
  <c r="E16" i="9"/>
  <c r="U16" i="9" s="1"/>
  <c r="F16" i="9"/>
  <c r="V16" i="9" s="1"/>
  <c r="G16" i="9"/>
  <c r="W16" i="9" s="1"/>
  <c r="H16" i="9"/>
  <c r="X16" i="9" s="1"/>
  <c r="I16" i="9"/>
  <c r="Y16" i="9" s="1"/>
  <c r="J16" i="9"/>
  <c r="Z16" i="9" s="1"/>
  <c r="D17" i="9"/>
  <c r="T17" i="9" s="1"/>
  <c r="E17" i="9"/>
  <c r="U17" i="9" s="1"/>
  <c r="F17" i="9"/>
  <c r="V17" i="9" s="1"/>
  <c r="G17" i="9"/>
  <c r="W17" i="9" s="1"/>
  <c r="H17" i="9"/>
  <c r="X17" i="9" s="1"/>
  <c r="I17" i="9"/>
  <c r="Y17" i="9" s="1"/>
  <c r="J17" i="9"/>
  <c r="Z17" i="9" s="1"/>
  <c r="D18" i="9"/>
  <c r="T18" i="9" s="1"/>
  <c r="E18" i="9"/>
  <c r="U18" i="9" s="1"/>
  <c r="F18" i="9"/>
  <c r="V18" i="9" s="1"/>
  <c r="G18" i="9"/>
  <c r="W18" i="9" s="1"/>
  <c r="H18" i="9"/>
  <c r="X18" i="9" s="1"/>
  <c r="I18" i="9"/>
  <c r="Y18" i="9" s="1"/>
  <c r="J18" i="9"/>
  <c r="Z18" i="9" s="1"/>
  <c r="D19" i="9"/>
  <c r="T19" i="9" s="1"/>
  <c r="E19" i="9"/>
  <c r="U19" i="9" s="1"/>
  <c r="F19" i="9"/>
  <c r="V19" i="9" s="1"/>
  <c r="G19" i="9"/>
  <c r="W19" i="9" s="1"/>
  <c r="H19" i="9"/>
  <c r="X19" i="9" s="1"/>
  <c r="I19" i="9"/>
  <c r="Y19" i="9" s="1"/>
  <c r="J19" i="9"/>
  <c r="Z19" i="9" s="1"/>
  <c r="D20" i="9"/>
  <c r="T20" i="9" s="1"/>
  <c r="E20" i="9"/>
  <c r="U20" i="9" s="1"/>
  <c r="F20" i="9"/>
  <c r="V20" i="9" s="1"/>
  <c r="G20" i="9"/>
  <c r="W20" i="9" s="1"/>
  <c r="H20" i="9"/>
  <c r="X20" i="9" s="1"/>
  <c r="I20" i="9"/>
  <c r="Y20" i="9" s="1"/>
  <c r="J20" i="9"/>
  <c r="Z20" i="9" s="1"/>
  <c r="K20" i="9"/>
  <c r="D22" i="9"/>
  <c r="K22" i="9" s="1"/>
  <c r="E22" i="9"/>
  <c r="U22" i="9" s="1"/>
  <c r="F22" i="9"/>
  <c r="V22" i="9" s="1"/>
  <c r="G22" i="9"/>
  <c r="W22" i="9" s="1"/>
  <c r="H22" i="9"/>
  <c r="X22" i="9" s="1"/>
  <c r="I22" i="9"/>
  <c r="Y22" i="9" s="1"/>
  <c r="J22" i="9"/>
  <c r="Z22" i="9" s="1"/>
  <c r="D23" i="9"/>
  <c r="T23" i="9" s="1"/>
  <c r="E23" i="9"/>
  <c r="U23" i="9" s="1"/>
  <c r="F23" i="9"/>
  <c r="V23" i="9" s="1"/>
  <c r="G23" i="9"/>
  <c r="W23" i="9" s="1"/>
  <c r="H23" i="9"/>
  <c r="X23" i="9" s="1"/>
  <c r="I23" i="9"/>
  <c r="Y23" i="9" s="1"/>
  <c r="J23" i="9"/>
  <c r="Z23" i="9" s="1"/>
  <c r="D25" i="9"/>
  <c r="T25" i="9" s="1"/>
  <c r="E25" i="9"/>
  <c r="U25" i="9" s="1"/>
  <c r="F25" i="9"/>
  <c r="G25" i="9"/>
  <c r="H25" i="9"/>
  <c r="X25" i="9" s="1"/>
  <c r="I25" i="9"/>
  <c r="Y25" i="9" s="1"/>
  <c r="J25" i="9"/>
  <c r="D26" i="9"/>
  <c r="T26" i="9" s="1"/>
  <c r="E26" i="9"/>
  <c r="F26" i="9"/>
  <c r="V26" i="9" s="1"/>
  <c r="G26" i="9"/>
  <c r="H26" i="9"/>
  <c r="I26" i="9"/>
  <c r="Y26" i="9" s="1"/>
  <c r="J26" i="9"/>
  <c r="Z26" i="9" s="1"/>
  <c r="K26" i="9"/>
  <c r="D27" i="9"/>
  <c r="E27" i="9"/>
  <c r="F27" i="9"/>
  <c r="V27" i="9" s="1"/>
  <c r="G27" i="9"/>
  <c r="W27" i="9" s="1"/>
  <c r="H27" i="9"/>
  <c r="I27" i="9"/>
  <c r="J27" i="9"/>
  <c r="Z27" i="9" s="1"/>
  <c r="K27" i="9"/>
  <c r="D28" i="9"/>
  <c r="T28" i="9" s="1"/>
  <c r="E28" i="9"/>
  <c r="U28" i="9" s="1"/>
  <c r="F28" i="9"/>
  <c r="V28" i="9" s="1"/>
  <c r="G28" i="9"/>
  <c r="K28" i="9" s="1"/>
  <c r="H28" i="9"/>
  <c r="X28" i="9" s="1"/>
  <c r="I28" i="9"/>
  <c r="Y28" i="9" s="1"/>
  <c r="J28" i="9"/>
  <c r="Z28" i="9" s="1"/>
  <c r="D29" i="9"/>
  <c r="T29" i="9" s="1"/>
  <c r="F29" i="9"/>
  <c r="V29" i="9" s="1"/>
  <c r="G29" i="9"/>
  <c r="H29" i="9"/>
  <c r="X29" i="9" s="1"/>
  <c r="I29" i="9"/>
  <c r="Y29" i="9" s="1"/>
  <c r="J29" i="9"/>
  <c r="Z29" i="9" s="1"/>
  <c r="D30" i="9"/>
  <c r="K30" i="9" s="1"/>
  <c r="E30" i="9"/>
  <c r="U30" i="9" s="1"/>
  <c r="F30" i="9"/>
  <c r="V30" i="9" s="1"/>
  <c r="G30" i="9"/>
  <c r="W30" i="9" s="1"/>
  <c r="H30" i="9"/>
  <c r="X30" i="9" s="1"/>
  <c r="I30" i="9"/>
  <c r="Y30" i="9" s="1"/>
  <c r="J30" i="9"/>
  <c r="Z30" i="9" s="1"/>
  <c r="D31" i="9"/>
  <c r="K31" i="9" s="1"/>
  <c r="F31" i="9"/>
  <c r="V31" i="9" s="1"/>
  <c r="G31" i="9"/>
  <c r="H31" i="9"/>
  <c r="X31" i="9" s="1"/>
  <c r="I31" i="9"/>
  <c r="Y31" i="9" s="1"/>
  <c r="J31" i="9"/>
  <c r="Z31" i="9" s="1"/>
  <c r="D32" i="9"/>
  <c r="K32" i="9" s="1"/>
  <c r="E32" i="9"/>
  <c r="U32" i="9" s="1"/>
  <c r="F32" i="9"/>
  <c r="V32" i="9" s="1"/>
  <c r="G32" i="9"/>
  <c r="W32" i="9" s="1"/>
  <c r="H32" i="9"/>
  <c r="I32" i="9"/>
  <c r="Y32" i="9" s="1"/>
  <c r="J32" i="9"/>
  <c r="Z32" i="9" s="1"/>
  <c r="D33" i="9"/>
  <c r="K33" i="9" s="1"/>
  <c r="E33" i="9"/>
  <c r="F33" i="9"/>
  <c r="V33" i="9" s="1"/>
  <c r="G33" i="9"/>
  <c r="W33" i="9" s="1"/>
  <c r="H33" i="9"/>
  <c r="I33" i="9"/>
  <c r="J33" i="9"/>
  <c r="Z33" i="9" s="1"/>
  <c r="D34" i="9"/>
  <c r="T34" i="9" s="1"/>
  <c r="E34" i="9"/>
  <c r="U34" i="9" s="1"/>
  <c r="F34" i="9"/>
  <c r="V34" i="9" s="1"/>
  <c r="G34" i="9"/>
  <c r="H34" i="9"/>
  <c r="X34" i="9" s="1"/>
  <c r="I34" i="9"/>
  <c r="Y34" i="9" s="1"/>
  <c r="J34" i="9"/>
  <c r="Z34" i="9" s="1"/>
  <c r="K35" i="9"/>
  <c r="E9" i="9"/>
  <c r="U9" i="9" s="1"/>
  <c r="F9" i="9"/>
  <c r="V9" i="9" s="1"/>
  <c r="G9" i="9"/>
  <c r="W9" i="9" s="1"/>
  <c r="H9" i="9"/>
  <c r="H36" i="9" s="1"/>
  <c r="I9" i="9"/>
  <c r="Y9" i="9" s="1"/>
  <c r="J9" i="9"/>
  <c r="J36" i="9" s="1"/>
  <c r="D9" i="9"/>
  <c r="K9" i="9" s="1"/>
  <c r="X33" i="9" l="1"/>
  <c r="T33" i="9"/>
  <c r="X27" i="9"/>
  <c r="T27" i="9"/>
  <c r="W26" i="9"/>
  <c r="X11" i="9"/>
  <c r="T11" i="9"/>
  <c r="W10" i="9"/>
  <c r="I36" i="9"/>
  <c r="G36" i="9"/>
  <c r="K34" i="9"/>
  <c r="K29" i="9"/>
  <c r="D36" i="9"/>
  <c r="X9" i="9"/>
  <c r="Y33" i="9"/>
  <c r="U33" i="9"/>
  <c r="X32" i="9"/>
  <c r="T32" i="9"/>
  <c r="W31" i="9"/>
  <c r="Y27" i="9"/>
  <c r="U27" i="9"/>
  <c r="X26" i="9"/>
  <c r="Z25" i="9"/>
  <c r="V25" i="9"/>
  <c r="Y11" i="9"/>
  <c r="U11" i="9"/>
  <c r="X10" i="9"/>
  <c r="T10" i="9"/>
  <c r="W12" i="9"/>
  <c r="T30" i="9"/>
  <c r="W29" i="9"/>
  <c r="T22" i="9"/>
  <c r="T16" i="9"/>
  <c r="T13" i="9"/>
  <c r="T9" i="9"/>
  <c r="K25" i="9"/>
  <c r="K23" i="9"/>
  <c r="K21" i="9"/>
  <c r="K19" i="9"/>
  <c r="K18" i="9"/>
  <c r="K17" i="9"/>
  <c r="K15" i="9"/>
  <c r="F36" i="9"/>
  <c r="Z9" i="9"/>
  <c r="T31" i="9"/>
  <c r="E36" i="9"/>
  <c r="W34" i="9"/>
  <c r="W28" i="9"/>
  <c r="W25" i="9"/>
  <c r="K14" i="9"/>
  <c r="K24" i="9"/>
  <c r="W24" i="9"/>
  <c r="Y21" i="9"/>
  <c r="X14" i="9"/>
  <c r="K36" i="9"/>
  <c r="S20" i="9" l="1"/>
  <c r="S16" i="9"/>
  <c r="Y36" i="9"/>
  <c r="U36" i="9"/>
  <c r="S25" i="9"/>
  <c r="AA26" i="9"/>
  <c r="AA23" i="9"/>
  <c r="AA15" i="9"/>
  <c r="AA12" i="9"/>
  <c r="AA33" i="9"/>
  <c r="W36" i="9"/>
  <c r="AA32" i="9"/>
  <c r="AA21" i="9"/>
  <c r="AA30" i="9"/>
  <c r="AA13" i="9"/>
  <c r="AA10" i="9"/>
  <c r="AA27" i="9"/>
  <c r="AA34" i="9"/>
  <c r="AA31" i="9"/>
  <c r="AA28" i="9"/>
  <c r="AA22" i="9"/>
  <c r="AA19" i="9"/>
  <c r="AA14" i="9"/>
  <c r="Z36" i="9"/>
  <c r="AA16" i="9"/>
  <c r="P36" i="9"/>
  <c r="S29" i="9"/>
  <c r="AA25" i="9"/>
  <c r="S24" i="9"/>
  <c r="X36" i="9"/>
  <c r="AA29" i="9"/>
  <c r="S19" i="9"/>
  <c r="S11" i="9"/>
  <c r="AA24" i="9"/>
  <c r="AA11" i="9"/>
  <c r="S32" i="9"/>
  <c r="S30" i="9"/>
  <c r="S12" i="9"/>
  <c r="S14" i="9"/>
  <c r="R36" i="9"/>
  <c r="N36" i="9"/>
  <c r="S33" i="9"/>
  <c r="S31" i="9"/>
  <c r="S27" i="9"/>
  <c r="S21" i="9"/>
  <c r="Q36" i="9"/>
  <c r="M36" i="9"/>
  <c r="S28" i="9"/>
  <c r="S26" i="9"/>
  <c r="S15" i="9"/>
  <c r="S10" i="9"/>
  <c r="O36" i="9"/>
  <c r="S22" i="9"/>
  <c r="S9" i="9"/>
  <c r="S23" i="9"/>
  <c r="S13" i="9"/>
  <c r="S34" i="9"/>
  <c r="V36" i="9" l="1"/>
  <c r="AA9" i="9"/>
  <c r="AA20" i="9"/>
  <c r="AA17" i="9" l="1"/>
  <c r="S18" i="9"/>
  <c r="AA18" i="9"/>
  <c r="S17" i="9"/>
  <c r="L36" i="9"/>
  <c r="S36" i="9" l="1"/>
  <c r="T36" i="9"/>
  <c r="AA36" i="9"/>
  <c r="AG36" i="9" l="1"/>
  <c r="AJ16" i="9"/>
  <c r="AJ13" i="9"/>
  <c r="AJ10" i="9"/>
  <c r="AJ22" i="9"/>
  <c r="AJ29" i="9"/>
  <c r="AJ26" i="9"/>
  <c r="AJ32" i="9"/>
  <c r="AJ17" i="9"/>
  <c r="AJ14" i="9"/>
  <c r="AJ11" i="9"/>
  <c r="AJ25" i="9"/>
  <c r="AJ19" i="9"/>
  <c r="AJ23" i="9"/>
  <c r="AJ20" i="9"/>
  <c r="AJ33" i="9"/>
  <c r="AJ30" i="9"/>
  <c r="AJ27" i="9"/>
  <c r="AJ18" i="9"/>
  <c r="AJ15" i="9"/>
  <c r="AE36" i="9"/>
  <c r="AH36" i="9" l="1"/>
  <c r="AF36" i="9"/>
  <c r="AJ24" i="9"/>
  <c r="AD36" i="9"/>
  <c r="AJ31" i="9"/>
  <c r="AJ28" i="9"/>
  <c r="AJ34" i="9" l="1"/>
  <c r="AI36" i="9"/>
  <c r="AJ9" i="9"/>
  <c r="AJ12" i="9"/>
  <c r="AC36" i="9"/>
  <c r="AJ21" i="9"/>
  <c r="AJ36" i="9" l="1"/>
  <c r="E9" i="11" l="1"/>
</calcChain>
</file>

<file path=xl/sharedStrings.xml><?xml version="1.0" encoding="utf-8"?>
<sst xmlns="http://schemas.openxmlformats.org/spreadsheetml/2006/main" count="396" uniqueCount="173">
  <si>
    <t>ITEM</t>
  </si>
  <si>
    <t>TOTAL</t>
  </si>
  <si>
    <t>DESCRIPCIÓN</t>
  </si>
  <si>
    <t>MANTENIMIENTO CORRECTIVO</t>
  </si>
  <si>
    <t>UNIDAD DE MEDIDA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</si>
  <si>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</si>
  <si>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</si>
  <si>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</si>
  <si>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</si>
  <si>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</si>
  <si>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</si>
  <si>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</si>
  <si>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</si>
  <si>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</si>
  <si>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</si>
  <si>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</si>
  <si>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</si>
  <si>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</si>
  <si>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</si>
  <si>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</si>
  <si>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</si>
  <si>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</si>
  <si>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</si>
  <si>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</si>
  <si>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</si>
  <si>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</si>
  <si>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</si>
  <si>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</si>
  <si>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</si>
  <si>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</si>
  <si>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</si>
  <si>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</si>
  <si>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</si>
  <si>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</si>
  <si>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</si>
  <si>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</si>
  <si>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</si>
  <si>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</si>
  <si>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</si>
  <si>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</si>
  <si>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</si>
  <si>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</si>
  <si>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</si>
  <si>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</si>
  <si>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</si>
  <si>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</si>
  <si>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</si>
  <si>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</si>
  <si>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</si>
  <si>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</si>
  <si>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</si>
  <si>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 xml:space="preserve">DESMONTE Y MONTAJE DE DIVISIÓN MIXTA (PANEL VIDRIO) DE 2.40 X 2.20 METROS PARA REALIZAR EL MANTENIMIENTO PREVENTIVO DE ACONDICIONADORES TIPO MINI SPLIT. </t>
  </si>
  <si>
    <t>N/A</t>
  </si>
  <si>
    <t>CAMBIO BALINERA DE MOTOR VENTILADOR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</si>
  <si>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</si>
  <si>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</si>
  <si>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</si>
  <si>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</si>
  <si>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</si>
  <si>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</si>
  <si>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SOLEDAD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</si>
  <si>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</si>
  <si>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</si>
  <si>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</si>
  <si>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</si>
  <si>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</si>
  <si>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</si>
  <si>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</si>
  <si>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</si>
  <si>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</si>
  <si>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</si>
  <si>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</si>
  <si>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</si>
  <si>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</si>
  <si>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</si>
  <si>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</si>
  <si>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VALOR REPUESTO INCLUIDO IVA</t>
  </si>
  <si>
    <t>MANTENIMIENTO PREVENTIVO</t>
  </si>
  <si>
    <t xml:space="preserve"> PRECIO BARRANQUILLA</t>
  </si>
  <si>
    <t>DESCRIPCION</t>
  </si>
  <si>
    <t xml:space="preserve">CANT. EQUIPOS </t>
  </si>
  <si>
    <t>VALOR MTO. X EQUIPO MAS IVA</t>
  </si>
  <si>
    <t xml:space="preserve">MANTENIMIENTO DE ACONDICIONADOR DE AIRE TIPO CENTRAL DE 5 TONELADA </t>
  </si>
  <si>
    <t xml:space="preserve">MANTENIMIENTO DE ACONDICIONADOR DE AIRE TIPO PISO TECHO DE 5 TONELADA </t>
  </si>
  <si>
    <t xml:space="preserve">MANTENIMIENTO DE ACONDICIONADOR DE AIRE TIPO CENTRAL DE 10 TONELADA </t>
  </si>
  <si>
    <t xml:space="preserve">MANTENIMIENTO DE ACONDICIONADOR DE AIRE TIPO MINISPLIT 1 TONELADA </t>
  </si>
  <si>
    <t>MANTENIMIENTO DE ACONDICIONADOR DE AIRE TIPO MINISPLIT 2 TONELADA</t>
  </si>
  <si>
    <t xml:space="preserve">MANTENIMIENTO DE ACONDICIONADOR DE AIRE TIPO MINISPLIT 3 TONELADA </t>
  </si>
  <si>
    <t xml:space="preserve">MANTENIMIENTO DE ACONDICIONADOR DE AIRE TIPO VENTANA  DE 1 TONELADA </t>
  </si>
  <si>
    <t>PRECIO BARANOA</t>
  </si>
  <si>
    <t xml:space="preserve">MANTENIMIENTO DE ACONDICIONADOR DE AIRE TIPO MINISPLIT 2 TONELADA </t>
  </si>
  <si>
    <t xml:space="preserve">MANTENIMIENTO DE ACONDICIONADOR DE AIRE TIPO VENTANA 1 TONELADA </t>
  </si>
  <si>
    <t xml:space="preserve">PRECIO  MALAMBO </t>
  </si>
  <si>
    <t xml:space="preserve">MANTENIMIENTO DE ACONDICIONADOR DE AIRE TIPO MINISPLIT  DE 2 TONELADA </t>
  </si>
  <si>
    <t xml:space="preserve">PRECIO  PUERTO COLOMBIA </t>
  </si>
  <si>
    <t xml:space="preserve">PRECIO SABANALARGA </t>
  </si>
  <si>
    <t xml:space="preserve">PRECIO  SANTO TOMAS </t>
  </si>
  <si>
    <t xml:space="preserve">PRECIO SOLEDAD </t>
  </si>
  <si>
    <t xml:space="preserve">MANTENIMIENTO DE ACONDICIONADOR DE AIRE TIPO CENTRAL DE 5 TONELADAS </t>
  </si>
  <si>
    <t>SUBTOTAL</t>
  </si>
  <si>
    <t xml:space="preserve">IVA (19%) </t>
  </si>
  <si>
    <t>NOTA</t>
  </si>
  <si>
    <t>DENTRO DE LOS COSTOS SE INCLUYE LOS INSUMOS Y LA MANO DE OBRA NECESARIA PARA REALIZAR CADA MANTENIMIENTO PREVENTIVO</t>
  </si>
  <si>
    <t>REPUESTOS</t>
  </si>
  <si>
    <t>SECCIONAL ATLÁNTICO</t>
  </si>
  <si>
    <t xml:space="preserve">LISTA DE PRECIOS </t>
  </si>
  <si>
    <t>MANO DE OBRA MANTENIMIENTO CORRECTIVO</t>
  </si>
  <si>
    <t>VALOR</t>
  </si>
  <si>
    <t>SUMINISTRO E INSTALACIÓN A  TODO COSTO  DE DUCTERIA EN FRIBRA DE VIDRIO (METRO CUADRADO)</t>
  </si>
  <si>
    <t>CAPACITOR DE MARCHA 5 MFD 440V</t>
  </si>
  <si>
    <t>CAPACITOR DE 80 MFD 440V</t>
  </si>
  <si>
    <t xml:space="preserve">TRANSFORMADOR 40 VA 110-220V SALIDA 24V </t>
  </si>
  <si>
    <t>CONTACTOR DE 3X40 AMP 220 V</t>
  </si>
  <si>
    <t>FILTRO SECADOR ROSCABLE 1/2"</t>
  </si>
  <si>
    <t>BREAKER DE 3X50 AMP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</si>
  <si>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</si>
  <si>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</si>
  <si>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</si>
  <si>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</si>
  <si>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</si>
  <si>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</si>
  <si>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REFRIGERANTE R-410a X 11,3 Kg</t>
  </si>
  <si>
    <t>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</si>
  <si>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</si>
  <si>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</si>
  <si>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</si>
  <si>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</si>
  <si>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</si>
  <si>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</si>
  <si>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</si>
  <si>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</si>
  <si>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</si>
  <si>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</si>
  <si>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0.75 TR ROTATIVO 9 KBTU 110V 1PH REFRIGERANTE R 22</t>
  </si>
  <si>
    <t>COMPRESOR 0.75 TR ROTATIVO 9 KBTU 110V 1PH REFRIGERANTE 410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</si>
  <si>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</si>
  <si>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</si>
  <si>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</si>
  <si>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</si>
  <si>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</si>
  <si>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</si>
  <si>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</si>
  <si>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</si>
  <si>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</si>
  <si>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</si>
  <si>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</si>
  <si>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</si>
  <si>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</si>
  <si>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</si>
  <si>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</si>
  <si>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</si>
  <si>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</si>
  <si>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</si>
  <si>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</si>
  <si>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</si>
  <si>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</si>
  <si>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</si>
  <si>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</si>
  <si>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</si>
  <si>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</si>
  <si>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</si>
  <si>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</si>
  <si>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</si>
  <si>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</si>
  <si>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</si>
  <si>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MINIMO</t>
  </si>
  <si>
    <t>PROMEDIO</t>
  </si>
  <si>
    <t>ANALISIS COTIZACIONES</t>
  </si>
  <si>
    <t>MEDIA ARITMETICA BAJA</t>
  </si>
  <si>
    <t>RUBATEX ¾×⅞</t>
  </si>
  <si>
    <t>RUBATEX ¾×1⅛</t>
  </si>
  <si>
    <t>CANT</t>
  </si>
  <si>
    <t>LISTA DE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</si>
</sst>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&quot;$&quot;\ #,##0"/>
    <numFmt numFmtId="167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0"/>
      <name val="Arial"/>
      <family val="2"/>
    </font>
    <font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2" fillId="0" borderId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12">
    <xf numFmtId="0" fontId="0" fillId="0" borderId="0" xfId="0"/>
    <xf numFmtId="0" fontId="1" fillId="3" borderId="4" xfId="0" applyFont="1" applyFill="1" applyBorder="1" applyAlignment="1" applyProtection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Fill="1" applyProtection="1">
      <protection locked="0"/>
    </xf>
    <xf numFmtId="0" fontId="12" fillId="0" borderId="0" xfId="0" applyFont="1" applyProtection="1">
      <protection locked="0"/>
    </xf>
    <xf numFmtId="0" fontId="6" fillId="11" borderId="10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/>
    </xf>
    <xf numFmtId="164" fontId="6" fillId="11" borderId="12" xfId="0" applyNumberFormat="1" applyFont="1" applyFill="1" applyBorder="1" applyAlignment="1">
      <alignment horizontal="center"/>
    </xf>
    <xf numFmtId="0" fontId="12" fillId="0" borderId="8" xfId="0" applyFont="1" applyBorder="1"/>
    <xf numFmtId="0" fontId="12" fillId="0" borderId="4" xfId="0" applyFont="1" applyBorder="1"/>
    <xf numFmtId="164" fontId="6" fillId="0" borderId="7" xfId="0" applyNumberFormat="1" applyFont="1" applyBorder="1"/>
    <xf numFmtId="0" fontId="12" fillId="0" borderId="1" xfId="0" applyFont="1" applyBorder="1" applyAlignment="1">
      <alignment wrapText="1"/>
    </xf>
    <xf numFmtId="0" fontId="6" fillId="10" borderId="8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14" fillId="0" borderId="0" xfId="0" applyFont="1"/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wrapText="1"/>
    </xf>
    <xf numFmtId="0" fontId="14" fillId="0" borderId="1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wrapText="1"/>
    </xf>
    <xf numFmtId="0" fontId="14" fillId="0" borderId="4" xfId="0" applyFont="1" applyBorder="1" applyAlignment="1">
      <alignment horizontal="center"/>
    </xf>
    <xf numFmtId="167" fontId="11" fillId="3" borderId="1" xfId="1" applyNumberFormat="1" applyFont="1" applyFill="1" applyBorder="1" applyAlignment="1" applyProtection="1">
      <alignment horizontal="center" vertical="center" wrapText="1"/>
      <protection locked="0"/>
    </xf>
    <xf numFmtId="167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/>
    <xf numFmtId="41" fontId="12" fillId="0" borderId="0" xfId="0" applyNumberFormat="1" applyFont="1"/>
    <xf numFmtId="0" fontId="13" fillId="3" borderId="4" xfId="0" applyFont="1" applyFill="1" applyBorder="1" applyAlignment="1">
      <alignment horizontal="center" vertical="center" wrapText="1"/>
    </xf>
    <xf numFmtId="167" fontId="11" fillId="3" borderId="8" xfId="1" applyNumberFormat="1" applyFont="1" applyFill="1" applyBorder="1" applyAlignment="1" applyProtection="1">
      <alignment horizontal="center" vertical="center" wrapText="1"/>
      <protection locked="0"/>
    </xf>
    <xf numFmtId="165" fontId="11" fillId="3" borderId="1" xfId="4" applyFont="1" applyFill="1" applyBorder="1" applyAlignment="1">
      <alignment horizontal="center" vertical="center" wrapText="1"/>
    </xf>
    <xf numFmtId="165" fontId="14" fillId="15" borderId="1" xfId="4" applyFont="1" applyFill="1" applyBorder="1"/>
    <xf numFmtId="0" fontId="15" fillId="0" borderId="0" xfId="0" applyFont="1"/>
    <xf numFmtId="0" fontId="4" fillId="0" borderId="0" xfId="0" applyFont="1"/>
    <xf numFmtId="41" fontId="12" fillId="0" borderId="0" xfId="3" applyFont="1"/>
    <xf numFmtId="0" fontId="11" fillId="3" borderId="5" xfId="0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 applyProtection="1">
      <alignment wrapText="1"/>
    </xf>
    <xf numFmtId="166" fontId="13" fillId="2" borderId="1" xfId="0" applyNumberFormat="1" applyFont="1" applyFill="1" applyBorder="1" applyAlignment="1" applyProtection="1">
      <alignment horizontal="right" vertical="center" wrapText="1"/>
    </xf>
    <xf numFmtId="0" fontId="14" fillId="0" borderId="0" xfId="0" applyFont="1" applyAlignment="1" applyProtection="1">
      <alignment vertical="center"/>
      <protection locked="0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4" xfId="0" applyFont="1" applyFill="1" applyBorder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  <protection locked="0"/>
    </xf>
    <xf numFmtId="0" fontId="13" fillId="12" borderId="18" xfId="0" applyFont="1" applyFill="1" applyBorder="1" applyAlignment="1" applyProtection="1">
      <alignment horizontal="center" vertical="center" wrapText="1"/>
    </xf>
    <xf numFmtId="0" fontId="13" fillId="11" borderId="8" xfId="0" applyFont="1" applyFill="1" applyBorder="1" applyAlignment="1" applyProtection="1">
      <alignment horizontal="center" vertical="center" wrapText="1"/>
    </xf>
    <xf numFmtId="0" fontId="13" fillId="11" borderId="1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/>
    </xf>
    <xf numFmtId="41" fontId="11" fillId="0" borderId="1" xfId="0" applyNumberFormat="1" applyFont="1" applyFill="1" applyBorder="1" applyProtection="1">
      <protection locked="0"/>
    </xf>
    <xf numFmtId="0" fontId="19" fillId="0" borderId="0" xfId="0" applyFont="1"/>
    <xf numFmtId="166" fontId="20" fillId="8" borderId="0" xfId="0" applyNumberFormat="1" applyFont="1" applyFill="1" applyAlignment="1"/>
    <xf numFmtId="0" fontId="19" fillId="16" borderId="0" xfId="0" applyFont="1" applyFill="1"/>
    <xf numFmtId="0" fontId="19" fillId="0" borderId="0" xfId="0" applyFont="1" applyFill="1"/>
    <xf numFmtId="0" fontId="19" fillId="17" borderId="0" xfId="0" applyFont="1" applyFill="1"/>
    <xf numFmtId="0" fontId="0" fillId="0" borderId="0" xfId="0" applyAlignment="1">
      <alignment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41" fontId="18" fillId="0" borderId="1" xfId="0" applyNumberFormat="1" applyFont="1" applyFill="1" applyBorder="1" applyProtection="1">
      <protection locked="0"/>
    </xf>
    <xf numFmtId="0" fontId="18" fillId="0" borderId="0" xfId="0" applyFont="1" applyFill="1" applyProtection="1">
      <protection locked="0"/>
    </xf>
    <xf numFmtId="41" fontId="18" fillId="14" borderId="1" xfId="0" applyNumberFormat="1" applyFont="1" applyFill="1" applyBorder="1" applyProtection="1">
      <protection locked="0"/>
    </xf>
    <xf numFmtId="41" fontId="18" fillId="14" borderId="1" xfId="3" applyFont="1" applyFill="1" applyBorder="1" applyProtection="1">
      <protection locked="0"/>
    </xf>
    <xf numFmtId="41" fontId="18" fillId="10" borderId="1" xfId="0" applyNumberFormat="1" applyFont="1" applyFill="1" applyBorder="1" applyProtection="1">
      <protection locked="0"/>
    </xf>
    <xf numFmtId="41" fontId="18" fillId="10" borderId="1" xfId="3" applyFont="1" applyFill="1" applyBorder="1" applyProtection="1">
      <protection locked="0"/>
    </xf>
    <xf numFmtId="41" fontId="18" fillId="0" borderId="0" xfId="3" applyFont="1" applyFill="1" applyProtection="1">
      <protection locked="0"/>
    </xf>
    <xf numFmtId="0" fontId="18" fillId="0" borderId="1" xfId="0" applyFont="1" applyFill="1" applyBorder="1" applyAlignment="1">
      <alignment horizontal="justify" vertical="center" wrapText="1"/>
    </xf>
    <xf numFmtId="0" fontId="18" fillId="0" borderId="0" xfId="0" applyFont="1" applyProtection="1">
      <protection locked="0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166" fontId="18" fillId="0" borderId="1" xfId="3" applyNumberFormat="1" applyFont="1" applyFill="1" applyBorder="1"/>
    <xf numFmtId="41" fontId="18" fillId="0" borderId="1" xfId="3" applyFont="1" applyFill="1" applyBorder="1"/>
    <xf numFmtId="0" fontId="18" fillId="0" borderId="1" xfId="0" applyFont="1" applyFill="1" applyBorder="1" applyAlignment="1">
      <alignment wrapText="1"/>
    </xf>
    <xf numFmtId="0" fontId="21" fillId="0" borderId="0" xfId="0" applyFont="1" applyFill="1"/>
    <xf numFmtId="0" fontId="21" fillId="0" borderId="0" xfId="0" applyFont="1" applyAlignment="1">
      <alignment wrapText="1"/>
    </xf>
    <xf numFmtId="0" fontId="21" fillId="0" borderId="0" xfId="0" applyFont="1"/>
    <xf numFmtId="164" fontId="6" fillId="0" borderId="8" xfId="0" applyNumberFormat="1" applyFont="1" applyFill="1" applyBorder="1"/>
    <xf numFmtId="164" fontId="6" fillId="0" borderId="1" xfId="0" applyNumberFormat="1" applyFont="1" applyFill="1" applyBorder="1"/>
    <xf numFmtId="164" fontId="6" fillId="0" borderId="4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8" fillId="9" borderId="13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17" fillId="13" borderId="13" xfId="0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horizontal="center" vertical="center" wrapText="1"/>
    </xf>
    <xf numFmtId="0" fontId="17" fillId="13" borderId="15" xfId="0" applyFont="1" applyFill="1" applyBorder="1" applyAlignment="1">
      <alignment horizontal="center" vertical="center" wrapText="1"/>
    </xf>
    <xf numFmtId="0" fontId="17" fillId="13" borderId="0" xfId="0" applyFont="1" applyFill="1" applyAlignment="1">
      <alignment horizontal="center" vertical="center" wrapText="1"/>
    </xf>
    <xf numFmtId="0" fontId="16" fillId="13" borderId="0" xfId="0" applyFont="1" applyFill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166" fontId="20" fillId="8" borderId="17" xfId="0" applyNumberFormat="1" applyFont="1" applyFill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</cellXfs>
  <cellStyles count="5">
    <cellStyle name="Millares" xfId="1" builtinId="3"/>
    <cellStyle name="Millares [0]" xfId="3" builtinId="6"/>
    <cellStyle name="Moneda [0]" xfId="4" builtinId="7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FF00"/>
      <color rgb="FFFFCCCC"/>
      <color rgb="FFCC3300"/>
      <color rgb="FF66FF99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57"/>
  <sheetViews>
    <sheetView topLeftCell="B1" workbookViewId="0">
      <selection activeCell="H8" sqref="H8"/>
    </sheetView>
  </sheetViews>
  <sheetFormatPr baseColWidth="10" defaultRowHeight="15" x14ac:dyDescent="0.25"/>
  <cols>
    <col min="1" max="1" width="2.85546875" hidden="1" customWidth="1"/>
    <col min="2" max="2" width="0.85546875" customWidth="1"/>
    <col min="3" max="3" width="5" customWidth="1"/>
    <col min="4" max="4" width="58" customWidth="1"/>
    <col min="5" max="5" width="8.5703125" customWidth="1"/>
    <col min="6" max="6" width="21.85546875" customWidth="1"/>
  </cols>
  <sheetData>
    <row r="1" spans="3:6" ht="15.75" thickBot="1" x14ac:dyDescent="0.3"/>
    <row r="2" spans="3:6" ht="45" customHeight="1" thickBot="1" x14ac:dyDescent="0.3">
      <c r="C2" s="87" t="s">
        <v>172</v>
      </c>
      <c r="D2" s="88"/>
      <c r="E2" s="88"/>
    </row>
    <row r="5" spans="3:6" ht="78" customHeight="1" x14ac:dyDescent="0.25">
      <c r="C5" s="89" t="s">
        <v>104</v>
      </c>
      <c r="D5" s="89"/>
      <c r="E5" s="89"/>
    </row>
    <row r="6" spans="3:6" ht="15" customHeight="1" x14ac:dyDescent="0.25">
      <c r="C6" s="90" t="s">
        <v>77</v>
      </c>
      <c r="D6" s="90"/>
      <c r="E6" s="90"/>
      <c r="F6" s="36"/>
    </row>
    <row r="7" spans="3:6" s="2" customFormat="1" ht="13.5" customHeight="1" x14ac:dyDescent="0.2">
      <c r="C7" s="90"/>
      <c r="D7" s="90"/>
      <c r="E7" s="90"/>
      <c r="F7" s="37"/>
    </row>
    <row r="8" spans="3:6" s="2" customFormat="1" ht="14.25" customHeight="1" x14ac:dyDescent="0.25">
      <c r="F8"/>
    </row>
    <row r="9" spans="3:6" s="19" customFormat="1" ht="12" x14ac:dyDescent="0.2">
      <c r="C9" s="91" t="s">
        <v>78</v>
      </c>
      <c r="D9" s="91"/>
      <c r="E9" s="91"/>
    </row>
    <row r="10" spans="3:6" s="19" customFormat="1" ht="42.75" customHeight="1" x14ac:dyDescent="0.2">
      <c r="C10" s="20" t="s">
        <v>0</v>
      </c>
      <c r="D10" s="20" t="s">
        <v>79</v>
      </c>
      <c r="E10" s="21" t="s">
        <v>80</v>
      </c>
      <c r="F10" s="32" t="s">
        <v>81</v>
      </c>
    </row>
    <row r="11" spans="3:6" s="19" customFormat="1" ht="24" x14ac:dyDescent="0.2">
      <c r="C11" s="22">
        <v>1</v>
      </c>
      <c r="D11" s="23" t="s">
        <v>82</v>
      </c>
      <c r="E11" s="22">
        <v>1</v>
      </c>
      <c r="F11" s="35">
        <v>85466.543676785717</v>
      </c>
    </row>
    <row r="12" spans="3:6" s="19" customFormat="1" ht="24" x14ac:dyDescent="0.2">
      <c r="C12" s="22">
        <v>2</v>
      </c>
      <c r="D12" s="23" t="s">
        <v>83</v>
      </c>
      <c r="E12" s="22">
        <v>1</v>
      </c>
      <c r="F12" s="35">
        <v>88799.87701011906</v>
      </c>
    </row>
    <row r="13" spans="3:6" s="19" customFormat="1" ht="24" x14ac:dyDescent="0.2">
      <c r="C13" s="22">
        <v>3</v>
      </c>
      <c r="D13" s="23" t="s">
        <v>84</v>
      </c>
      <c r="E13" s="22">
        <v>1</v>
      </c>
      <c r="F13" s="35">
        <v>126090.48564769793</v>
      </c>
    </row>
    <row r="14" spans="3:6" s="19" customFormat="1" ht="24" x14ac:dyDescent="0.2">
      <c r="C14" s="22">
        <v>4</v>
      </c>
      <c r="D14" s="23" t="s">
        <v>85</v>
      </c>
      <c r="E14" s="22">
        <v>1</v>
      </c>
      <c r="F14" s="35">
        <v>57630.872963164176</v>
      </c>
    </row>
    <row r="15" spans="3:6" s="19" customFormat="1" ht="24" x14ac:dyDescent="0.2">
      <c r="C15" s="22">
        <v>5</v>
      </c>
      <c r="D15" s="23" t="s">
        <v>86</v>
      </c>
      <c r="E15" s="22">
        <v>1</v>
      </c>
      <c r="F15" s="35">
        <v>61797.539629830841</v>
      </c>
    </row>
    <row r="16" spans="3:6" s="19" customFormat="1" ht="24" x14ac:dyDescent="0.2">
      <c r="C16" s="22">
        <v>6</v>
      </c>
      <c r="D16" s="23" t="s">
        <v>87</v>
      </c>
      <c r="E16" s="22">
        <v>1</v>
      </c>
      <c r="F16" s="35">
        <v>68935.809681914165</v>
      </c>
    </row>
    <row r="17" spans="3:6" s="19" customFormat="1" ht="24" x14ac:dyDescent="0.2">
      <c r="C17" s="22">
        <v>7</v>
      </c>
      <c r="D17" s="23" t="s">
        <v>88</v>
      </c>
      <c r="E17" s="22">
        <v>1</v>
      </c>
      <c r="F17" s="35">
        <v>57321.118660935594</v>
      </c>
    </row>
    <row r="18" spans="3:6" s="19" customFormat="1" ht="12" x14ac:dyDescent="0.2">
      <c r="C18" s="82" t="s">
        <v>89</v>
      </c>
      <c r="D18" s="83"/>
      <c r="E18" s="84"/>
      <c r="F18" s="35"/>
    </row>
    <row r="19" spans="3:6" s="19" customFormat="1" ht="24" x14ac:dyDescent="0.2">
      <c r="C19" s="24">
        <v>1</v>
      </c>
      <c r="D19" s="23" t="s">
        <v>90</v>
      </c>
      <c r="E19" s="22">
        <v>1</v>
      </c>
      <c r="F19" s="35">
        <v>69173.474475505966</v>
      </c>
    </row>
    <row r="20" spans="3:6" s="19" customFormat="1" ht="24" x14ac:dyDescent="0.2">
      <c r="C20" s="24">
        <v>2</v>
      </c>
      <c r="D20" s="23" t="s">
        <v>91</v>
      </c>
      <c r="E20" s="22">
        <v>1</v>
      </c>
      <c r="F20" s="35">
        <v>62317.45346092798</v>
      </c>
    </row>
    <row r="21" spans="3:6" s="19" customFormat="1" ht="12" x14ac:dyDescent="0.2">
      <c r="C21" s="82" t="s">
        <v>92</v>
      </c>
      <c r="D21" s="83"/>
      <c r="E21" s="84"/>
      <c r="F21" s="35"/>
    </row>
    <row r="22" spans="3:6" s="19" customFormat="1" ht="24" x14ac:dyDescent="0.2">
      <c r="C22" s="24">
        <v>1</v>
      </c>
      <c r="D22" s="23" t="s">
        <v>82</v>
      </c>
      <c r="E22" s="22">
        <v>1</v>
      </c>
      <c r="F22" s="35">
        <v>85688.922843452398</v>
      </c>
    </row>
    <row r="23" spans="3:6" s="19" customFormat="1" ht="24" x14ac:dyDescent="0.2">
      <c r="C23" s="24">
        <v>2</v>
      </c>
      <c r="D23" s="23" t="s">
        <v>88</v>
      </c>
      <c r="E23" s="22">
        <v>1</v>
      </c>
      <c r="F23" s="35">
        <v>63646.769606761314</v>
      </c>
    </row>
    <row r="24" spans="3:6" s="19" customFormat="1" ht="24" x14ac:dyDescent="0.2">
      <c r="C24" s="24">
        <v>3</v>
      </c>
      <c r="D24" s="23" t="s">
        <v>93</v>
      </c>
      <c r="E24" s="22">
        <v>1</v>
      </c>
      <c r="F24" s="35">
        <v>69068.518201237515</v>
      </c>
    </row>
    <row r="25" spans="3:6" s="19" customFormat="1" ht="12" x14ac:dyDescent="0.2">
      <c r="C25" s="82" t="s">
        <v>94</v>
      </c>
      <c r="D25" s="83"/>
      <c r="E25" s="84"/>
      <c r="F25" s="35"/>
    </row>
    <row r="26" spans="3:6" s="19" customFormat="1" ht="24" x14ac:dyDescent="0.2">
      <c r="C26" s="24">
        <v>1</v>
      </c>
      <c r="D26" s="23" t="s">
        <v>82</v>
      </c>
      <c r="E26" s="22">
        <v>1</v>
      </c>
      <c r="F26" s="35">
        <v>87577.96867678572</v>
      </c>
    </row>
    <row r="27" spans="3:6" s="19" customFormat="1" ht="24" x14ac:dyDescent="0.2">
      <c r="C27" s="24">
        <v>2</v>
      </c>
      <c r="D27" s="23" t="s">
        <v>87</v>
      </c>
      <c r="E27" s="22">
        <v>1</v>
      </c>
      <c r="F27" s="35">
        <v>76197.497804950108</v>
      </c>
    </row>
    <row r="28" spans="3:6" s="19" customFormat="1" ht="12" x14ac:dyDescent="0.2">
      <c r="C28" s="82" t="s">
        <v>95</v>
      </c>
      <c r="D28" s="83"/>
      <c r="E28" s="84"/>
      <c r="F28" s="35"/>
    </row>
    <row r="29" spans="3:6" s="19" customFormat="1" ht="24" x14ac:dyDescent="0.2">
      <c r="C29" s="24">
        <v>1</v>
      </c>
      <c r="D29" s="23" t="s">
        <v>82</v>
      </c>
      <c r="E29" s="22">
        <v>1</v>
      </c>
      <c r="F29" s="35">
        <v>85911.302010119049</v>
      </c>
    </row>
    <row r="30" spans="3:6" s="19" customFormat="1" ht="24" x14ac:dyDescent="0.2">
      <c r="C30" s="24">
        <v>2</v>
      </c>
      <c r="D30" s="23" t="s">
        <v>91</v>
      </c>
      <c r="E30" s="22">
        <v>1</v>
      </c>
      <c r="F30" s="35">
        <v>63695.051061258535</v>
      </c>
    </row>
    <row r="31" spans="3:6" s="19" customFormat="1" ht="24" x14ac:dyDescent="0.2">
      <c r="C31" s="24">
        <v>3</v>
      </c>
      <c r="D31" s="23" t="s">
        <v>90</v>
      </c>
      <c r="E31" s="22">
        <v>1</v>
      </c>
      <c r="F31" s="35">
        <v>72871.426618388039</v>
      </c>
    </row>
    <row r="32" spans="3:6" s="19" customFormat="1" ht="12" x14ac:dyDescent="0.2">
      <c r="C32" s="82" t="s">
        <v>96</v>
      </c>
      <c r="D32" s="83"/>
      <c r="E32" s="84"/>
      <c r="F32" s="35"/>
    </row>
    <row r="33" spans="3:6" s="19" customFormat="1" ht="24" x14ac:dyDescent="0.2">
      <c r="C33" s="24">
        <v>1</v>
      </c>
      <c r="D33" s="23" t="s">
        <v>82</v>
      </c>
      <c r="E33" s="22">
        <v>1</v>
      </c>
      <c r="F33" s="35">
        <v>87577.96867678572</v>
      </c>
    </row>
    <row r="34" spans="3:6" s="19" customFormat="1" ht="24" x14ac:dyDescent="0.2">
      <c r="C34" s="24">
        <v>2</v>
      </c>
      <c r="D34" s="23" t="s">
        <v>88</v>
      </c>
      <c r="E34" s="22">
        <v>1</v>
      </c>
      <c r="F34" s="35">
        <v>63702.364398427984</v>
      </c>
    </row>
    <row r="35" spans="3:6" s="19" customFormat="1" ht="12" x14ac:dyDescent="0.2">
      <c r="C35" s="82" t="s">
        <v>97</v>
      </c>
      <c r="D35" s="83"/>
      <c r="E35" s="84"/>
      <c r="F35" s="35"/>
    </row>
    <row r="36" spans="3:6" s="19" customFormat="1" ht="24" x14ac:dyDescent="0.2">
      <c r="C36" s="24">
        <v>1</v>
      </c>
      <c r="D36" s="23" t="s">
        <v>98</v>
      </c>
      <c r="E36" s="22">
        <v>1</v>
      </c>
      <c r="F36" s="35">
        <v>87355.589510119054</v>
      </c>
    </row>
    <row r="37" spans="3:6" s="19" customFormat="1" ht="24" x14ac:dyDescent="0.2">
      <c r="C37" s="25">
        <v>2</v>
      </c>
      <c r="D37" s="26" t="s">
        <v>87</v>
      </c>
      <c r="E37" s="27">
        <v>1</v>
      </c>
      <c r="F37" s="35">
        <v>75975.118638283428</v>
      </c>
    </row>
    <row r="38" spans="3:6" s="19" customFormat="1" ht="12" x14ac:dyDescent="0.2">
      <c r="C38" s="85" t="s">
        <v>99</v>
      </c>
      <c r="D38" s="85"/>
      <c r="E38" s="85"/>
      <c r="F38" s="33">
        <f>SUM(F11:F37)</f>
        <v>1596801.6732534503</v>
      </c>
    </row>
    <row r="39" spans="3:6" s="19" customFormat="1" ht="12" x14ac:dyDescent="0.2">
      <c r="C39" s="86" t="s">
        <v>100</v>
      </c>
      <c r="D39" s="86"/>
      <c r="E39" s="86"/>
      <c r="F39" s="29">
        <f>+F38*19%</f>
        <v>303392.31791815558</v>
      </c>
    </row>
    <row r="40" spans="3:6" s="19" customFormat="1" ht="12" x14ac:dyDescent="0.2">
      <c r="C40" s="85" t="s">
        <v>1</v>
      </c>
      <c r="D40" s="85"/>
      <c r="E40" s="85"/>
      <c r="F40" s="28">
        <f>+F39+F38</f>
        <v>1900193.9911716059</v>
      </c>
    </row>
    <row r="41" spans="3:6" s="30" customFormat="1" ht="12" x14ac:dyDescent="0.2"/>
    <row r="42" spans="3:6" s="2" customFormat="1" ht="54" customHeight="1" x14ac:dyDescent="0.2">
      <c r="C42" s="3" t="s">
        <v>101</v>
      </c>
      <c r="D42" s="81" t="s">
        <v>102</v>
      </c>
      <c r="E42" s="81"/>
    </row>
    <row r="43" spans="3:6" s="2" customFormat="1" ht="12.75" x14ac:dyDescent="0.2"/>
    <row r="44" spans="3:6" s="2" customFormat="1" ht="12.75" x14ac:dyDescent="0.2"/>
    <row r="45" spans="3:6" s="2" customFormat="1" ht="12.75" x14ac:dyDescent="0.2"/>
    <row r="46" spans="3:6" s="2" customFormat="1" ht="12.75" x14ac:dyDescent="0.2"/>
    <row r="47" spans="3:6" s="2" customFormat="1" ht="12.75" x14ac:dyDescent="0.2"/>
    <row r="48" spans="3:6" s="2" customFormat="1" ht="12.75" x14ac:dyDescent="0.2"/>
    <row r="49" s="2" customFormat="1" ht="12.75" x14ac:dyDescent="0.2"/>
    <row r="50" s="2" customFormat="1" ht="12.75" x14ac:dyDescent="0.2"/>
    <row r="51" s="2" customFormat="1" ht="12.75" x14ac:dyDescent="0.2"/>
    <row r="52" s="2" customFormat="1" ht="12.75" x14ac:dyDescent="0.2"/>
    <row r="53" s="2" customFormat="1" ht="12.75" x14ac:dyDescent="0.2"/>
    <row r="54" s="2" customFormat="1" ht="12.75" x14ac:dyDescent="0.2"/>
    <row r="55" s="2" customFormat="1" ht="12.75" x14ac:dyDescent="0.2"/>
    <row r="56" s="2" customFormat="1" ht="12.75" x14ac:dyDescent="0.2"/>
    <row r="57" s="2" customFormat="1" ht="12.75" x14ac:dyDescent="0.2"/>
  </sheetData>
  <sheetProtection algorithmName="SHA-512" hashValue="V5xy6XAECij6LI2wkzkfe0wvPzgGGZ/8CQlpL1HuKN/curwGYIE5OV4ghZX4Uy5PJmSQY3Scq/CA828Yutdibg==" saltValue="8sHPNlseZ65SLcXwxy4zcA==" spinCount="100000" sheet="1" objects="1" scenarios="1" selectLockedCells="1" selectUnlockedCells="1"/>
  <mergeCells count="14">
    <mergeCell ref="C2:E2"/>
    <mergeCell ref="C5:E5"/>
    <mergeCell ref="C6:E7"/>
    <mergeCell ref="C9:E9"/>
    <mergeCell ref="D42:E42"/>
    <mergeCell ref="C18:E18"/>
    <mergeCell ref="C21:E21"/>
    <mergeCell ref="C25:E25"/>
    <mergeCell ref="C28:E28"/>
    <mergeCell ref="C32:E32"/>
    <mergeCell ref="C35:E35"/>
    <mergeCell ref="C38:E38"/>
    <mergeCell ref="C39:E39"/>
    <mergeCell ref="C40:E40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AY39"/>
  <sheetViews>
    <sheetView workbookViewId="0">
      <pane xSplit="2" ySplit="8" topLeftCell="C15" activePane="bottomRight" state="frozen"/>
      <selection pane="topRight" activeCell="C1" sqref="C1"/>
      <selection pane="bottomLeft" activeCell="A9" sqref="A9"/>
      <selection pane="bottomRight" activeCell="AK9" sqref="AK9:AQ34"/>
    </sheetView>
  </sheetViews>
  <sheetFormatPr baseColWidth="10" defaultRowHeight="14.25" x14ac:dyDescent="0.2"/>
  <cols>
    <col min="1" max="1" width="6.28515625" style="5" customWidth="1"/>
    <col min="2" max="2" width="65" style="5" customWidth="1"/>
    <col min="3" max="3" width="5.28515625" style="5" customWidth="1"/>
    <col min="4" max="4" width="14.140625" style="5" hidden="1" customWidth="1"/>
    <col min="5" max="11" width="11.42578125" style="5" hidden="1" customWidth="1"/>
    <col min="12" max="12" width="16.28515625" style="5" hidden="1" customWidth="1"/>
    <col min="13" max="13" width="12.7109375" style="5" hidden="1" customWidth="1"/>
    <col min="14" max="14" width="13.42578125" style="5" hidden="1" customWidth="1"/>
    <col min="15" max="15" width="13.28515625" style="5" hidden="1" customWidth="1"/>
    <col min="16" max="17" width="12.5703125" style="5" hidden="1" customWidth="1"/>
    <col min="18" max="18" width="13.140625" style="5" hidden="1" customWidth="1"/>
    <col min="19" max="19" width="13.7109375" style="5" hidden="1" customWidth="1"/>
    <col min="20" max="28" width="11.42578125" style="5" hidden="1" customWidth="1"/>
    <col min="29" max="29" width="15.7109375" style="5" hidden="1" customWidth="1"/>
    <col min="30" max="35" width="11.42578125" style="5" hidden="1" customWidth="1"/>
    <col min="36" max="36" width="12.7109375" style="5" hidden="1" customWidth="1"/>
    <col min="37" max="37" width="15.28515625" style="5" customWidth="1"/>
    <col min="38" max="43" width="11.5703125" style="5" bestFit="1" customWidth="1"/>
    <col min="44" max="44" width="12.7109375" style="5" bestFit="1" customWidth="1"/>
    <col min="45" max="16384" width="11.42578125" style="5"/>
  </cols>
  <sheetData>
    <row r="2" spans="1:51" ht="30" customHeight="1" x14ac:dyDescent="0.2">
      <c r="A2" s="92" t="s">
        <v>105</v>
      </c>
      <c r="B2" s="92"/>
      <c r="S2" s="31"/>
      <c r="AB2" s="31"/>
      <c r="AL2" s="31"/>
    </row>
    <row r="4" spans="1:51" ht="24" customHeight="1" x14ac:dyDescent="0.2">
      <c r="A4" s="93" t="s">
        <v>104</v>
      </c>
      <c r="B4" s="93"/>
      <c r="D4" s="100" t="s">
        <v>167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</row>
    <row r="5" spans="1:51" ht="22.5" customHeight="1" x14ac:dyDescent="0.25">
      <c r="A5" s="94" t="s">
        <v>106</v>
      </c>
      <c r="B5" s="95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</row>
    <row r="6" spans="1:51" s="1" customFormat="1" ht="15" thickBot="1" x14ac:dyDescent="0.25">
      <c r="A6" s="6"/>
      <c r="B6" s="6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s="7" customFormat="1" ht="38.25" customHeight="1" thickBot="1" x14ac:dyDescent="0.25">
      <c r="A7" s="6"/>
      <c r="B7" s="6"/>
      <c r="D7" s="96" t="s">
        <v>165</v>
      </c>
      <c r="E7" s="97"/>
      <c r="F7" s="97"/>
      <c r="G7" s="97"/>
      <c r="H7" s="97"/>
      <c r="I7" s="97"/>
      <c r="J7" s="97"/>
      <c r="K7" s="98"/>
      <c r="L7" s="96" t="s">
        <v>166</v>
      </c>
      <c r="M7" s="97"/>
      <c r="N7" s="97"/>
      <c r="O7" s="97"/>
      <c r="P7" s="97"/>
      <c r="Q7" s="97"/>
      <c r="R7" s="97"/>
      <c r="S7" s="98"/>
      <c r="T7" s="99" t="s">
        <v>168</v>
      </c>
      <c r="U7" s="99"/>
      <c r="V7" s="99"/>
      <c r="W7" s="99"/>
      <c r="X7" s="99"/>
      <c r="Y7" s="99"/>
      <c r="Z7" s="99"/>
      <c r="AA7" s="99"/>
      <c r="AC7" s="5" t="s">
        <v>166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s="46" customFormat="1" ht="65.25" customHeight="1" x14ac:dyDescent="0.2">
      <c r="A8" s="43" t="s">
        <v>0</v>
      </c>
      <c r="B8" s="44" t="s">
        <v>2</v>
      </c>
      <c r="D8" s="47" t="s">
        <v>54</v>
      </c>
      <c r="E8" s="47" t="s">
        <v>55</v>
      </c>
      <c r="F8" s="47" t="s">
        <v>56</v>
      </c>
      <c r="G8" s="47" t="s">
        <v>57</v>
      </c>
      <c r="H8" s="47" t="s">
        <v>58</v>
      </c>
      <c r="I8" s="47" t="s">
        <v>59</v>
      </c>
      <c r="J8" s="47" t="s">
        <v>60</v>
      </c>
      <c r="K8" s="45" t="s">
        <v>1</v>
      </c>
      <c r="L8" s="47" t="s">
        <v>54</v>
      </c>
      <c r="M8" s="47" t="s">
        <v>55</v>
      </c>
      <c r="N8" s="47" t="s">
        <v>56</v>
      </c>
      <c r="O8" s="47" t="s">
        <v>57</v>
      </c>
      <c r="P8" s="47" t="s">
        <v>58</v>
      </c>
      <c r="Q8" s="47" t="s">
        <v>59</v>
      </c>
      <c r="R8" s="47" t="s">
        <v>60</v>
      </c>
      <c r="S8" s="45" t="s">
        <v>1</v>
      </c>
      <c r="T8" s="47" t="s">
        <v>54</v>
      </c>
      <c r="U8" s="47" t="s">
        <v>55</v>
      </c>
      <c r="V8" s="47" t="s">
        <v>56</v>
      </c>
      <c r="W8" s="47" t="s">
        <v>57</v>
      </c>
      <c r="X8" s="47" t="s">
        <v>58</v>
      </c>
      <c r="Y8" s="47" t="s">
        <v>59</v>
      </c>
      <c r="Z8" s="47" t="s">
        <v>60</v>
      </c>
      <c r="AA8" s="45" t="s">
        <v>1</v>
      </c>
      <c r="AC8" s="48" t="s">
        <v>54</v>
      </c>
      <c r="AD8" s="48" t="s">
        <v>55</v>
      </c>
      <c r="AE8" s="48" t="s">
        <v>56</v>
      </c>
      <c r="AF8" s="48" t="s">
        <v>57</v>
      </c>
      <c r="AG8" s="48" t="s">
        <v>58</v>
      </c>
      <c r="AH8" s="48" t="s">
        <v>59</v>
      </c>
      <c r="AI8" s="48" t="s">
        <v>60</v>
      </c>
      <c r="AJ8" s="48" t="s">
        <v>1</v>
      </c>
      <c r="AK8" s="49" t="s">
        <v>54</v>
      </c>
      <c r="AL8" s="49" t="s">
        <v>55</v>
      </c>
      <c r="AM8" s="49" t="s">
        <v>56</v>
      </c>
      <c r="AN8" s="49" t="s">
        <v>57</v>
      </c>
      <c r="AO8" s="49" t="s">
        <v>58</v>
      </c>
      <c r="AP8" s="49" t="s">
        <v>59</v>
      </c>
      <c r="AQ8" s="49" t="s">
        <v>60</v>
      </c>
      <c r="AR8" s="49" t="s">
        <v>1</v>
      </c>
    </row>
    <row r="9" spans="1:51" s="62" customFormat="1" ht="12" x14ac:dyDescent="0.2">
      <c r="A9" s="50">
        <v>1</v>
      </c>
      <c r="B9" s="60" t="s">
        <v>61</v>
      </c>
      <c r="D9" s="63" t="e">
        <f>+MIN(#REF!,#REF!,#REF!)</f>
        <v>#REF!</v>
      </c>
      <c r="E9" s="63" t="e">
        <f>+MIN(#REF!,#REF!,#REF!)</f>
        <v>#REF!</v>
      </c>
      <c r="F9" s="63" t="e">
        <f>+MIN(#REF!,#REF!,#REF!)</f>
        <v>#REF!</v>
      </c>
      <c r="G9" s="63" t="e">
        <f>+MIN(#REF!,#REF!,#REF!)</f>
        <v>#REF!</v>
      </c>
      <c r="H9" s="63" t="e">
        <f>+MIN(#REF!,#REF!,#REF!)</f>
        <v>#REF!</v>
      </c>
      <c r="I9" s="63" t="e">
        <f>+MIN(#REF!,#REF!,#REF!)</f>
        <v>#REF!</v>
      </c>
      <c r="J9" s="63" t="e">
        <f>+MIN(#REF!,#REF!,#REF!)</f>
        <v>#REF!</v>
      </c>
      <c r="K9" s="61" t="e">
        <f>SUM(D9:J9)</f>
        <v>#REF!</v>
      </c>
      <c r="L9" s="63" t="e">
        <f>+AVERAGE(#REF!,#REF!,#REF!)</f>
        <v>#REF!</v>
      </c>
      <c r="M9" s="63" t="e">
        <f>+AVERAGE(#REF!,#REF!,#REF!)</f>
        <v>#REF!</v>
      </c>
      <c r="N9" s="63" t="e">
        <f>+AVERAGE(#REF!,#REF!,#REF!)</f>
        <v>#REF!</v>
      </c>
      <c r="O9" s="63" t="e">
        <f>+AVERAGE(#REF!,#REF!,#REF!)</f>
        <v>#REF!</v>
      </c>
      <c r="P9" s="63" t="e">
        <f>+AVERAGE(#REF!,#REF!,#REF!)</f>
        <v>#REF!</v>
      </c>
      <c r="Q9" s="63" t="e">
        <f>+AVERAGE(#REF!,#REF!,#REF!)</f>
        <v>#REF!</v>
      </c>
      <c r="R9" s="63" t="e">
        <f>+AVERAGE(#REF!,#REF!,#REF!)</f>
        <v>#REF!</v>
      </c>
      <c r="S9" s="61" t="e">
        <f>SUM(L9:R9)</f>
        <v>#REF!</v>
      </c>
      <c r="T9" s="64" t="e">
        <f>+(D9+L9)/2</f>
        <v>#REF!</v>
      </c>
      <c r="U9" s="64" t="e">
        <f t="shared" ref="U9:Z9" si="0">+(E9+M9)/2</f>
        <v>#REF!</v>
      </c>
      <c r="V9" s="64" t="e">
        <f t="shared" si="0"/>
        <v>#REF!</v>
      </c>
      <c r="W9" s="64" t="e">
        <f t="shared" si="0"/>
        <v>#REF!</v>
      </c>
      <c r="X9" s="64" t="e">
        <f t="shared" si="0"/>
        <v>#REF!</v>
      </c>
      <c r="Y9" s="64" t="e">
        <f t="shared" si="0"/>
        <v>#REF!</v>
      </c>
      <c r="Z9" s="64" t="e">
        <f t="shared" si="0"/>
        <v>#REF!</v>
      </c>
      <c r="AA9" s="61" t="e">
        <f>SUM(T9:Z9)</f>
        <v>#REF!</v>
      </c>
      <c r="AC9" s="65" t="e">
        <f>+AVERAGE(#REF!,#REF!,#REF!,#REF!)</f>
        <v>#REF!</v>
      </c>
      <c r="AD9" s="65" t="e">
        <f>+AVERAGE(#REF!,#REF!,#REF!,#REF!)</f>
        <v>#REF!</v>
      </c>
      <c r="AE9" s="65" t="e">
        <f>+AVERAGE(#REF!,#REF!,#REF!,#REF!)</f>
        <v>#REF!</v>
      </c>
      <c r="AF9" s="65" t="e">
        <f>+AVERAGE(#REF!,#REF!,#REF!,#REF!)</f>
        <v>#REF!</v>
      </c>
      <c r="AG9" s="65" t="e">
        <f>+AVERAGE(#REF!,#REF!,#REF!,#REF!)</f>
        <v>#REF!</v>
      </c>
      <c r="AH9" s="65" t="e">
        <f>+AVERAGE(#REF!,#REF!,#REF!,#REF!)</f>
        <v>#REF!</v>
      </c>
      <c r="AI9" s="65" t="e">
        <f>+AVERAGE(#REF!,#REF!,#REF!,#REF!)</f>
        <v>#REF!</v>
      </c>
      <c r="AJ9" s="51" t="e">
        <f>SUM(AC9:AI9)</f>
        <v>#REF!</v>
      </c>
      <c r="AK9" s="66">
        <v>76733.91619871225</v>
      </c>
      <c r="AL9" s="66">
        <v>76868.087225274736</v>
      </c>
      <c r="AM9" s="66">
        <v>76868.087225274736</v>
      </c>
      <c r="AN9" s="66">
        <v>89404.273695054944</v>
      </c>
      <c r="AO9" s="66">
        <v>89685.836195054944</v>
      </c>
      <c r="AP9" s="66">
        <v>80346.212225274736</v>
      </c>
      <c r="AQ9" s="66">
        <v>80346.212225274736</v>
      </c>
      <c r="AR9" s="51">
        <f>SUM(AK9:AQ9)</f>
        <v>570252.62498992111</v>
      </c>
      <c r="AS9" s="67"/>
      <c r="AT9" s="67"/>
      <c r="AU9" s="67"/>
    </row>
    <row r="10" spans="1:51" s="62" customFormat="1" ht="12" x14ac:dyDescent="0.2">
      <c r="A10" s="50">
        <v>2</v>
      </c>
      <c r="B10" s="60" t="s">
        <v>42</v>
      </c>
      <c r="D10" s="63" t="e">
        <f>+MIN(#REF!,#REF!,#REF!)</f>
        <v>#REF!</v>
      </c>
      <c r="E10" s="63" t="e">
        <f>+MIN(#REF!,#REF!,#REF!)</f>
        <v>#REF!</v>
      </c>
      <c r="F10" s="63" t="e">
        <f>+MIN(#REF!,#REF!,#REF!)</f>
        <v>#REF!</v>
      </c>
      <c r="G10" s="63" t="e">
        <f>+MIN(#REF!,#REF!,#REF!)</f>
        <v>#REF!</v>
      </c>
      <c r="H10" s="63" t="e">
        <f>+MIN(#REF!,#REF!,#REF!)</f>
        <v>#REF!</v>
      </c>
      <c r="I10" s="63" t="e">
        <f>+MIN(#REF!,#REF!,#REF!)</f>
        <v>#REF!</v>
      </c>
      <c r="J10" s="63" t="e">
        <f>+MIN(#REF!,#REF!,#REF!)</f>
        <v>#REF!</v>
      </c>
      <c r="K10" s="61" t="e">
        <f t="shared" ref="K10:K35" si="1">SUM(D10:J10)</f>
        <v>#REF!</v>
      </c>
      <c r="L10" s="63" t="e">
        <f>+AVERAGE(#REF!,#REF!,#REF!)</f>
        <v>#REF!</v>
      </c>
      <c r="M10" s="63" t="e">
        <f>+AVERAGE(#REF!,#REF!,#REF!)</f>
        <v>#REF!</v>
      </c>
      <c r="N10" s="63" t="e">
        <f>+AVERAGE(#REF!,#REF!,#REF!)</f>
        <v>#REF!</v>
      </c>
      <c r="O10" s="63" t="e">
        <f>+AVERAGE(#REF!,#REF!,#REF!)</f>
        <v>#REF!</v>
      </c>
      <c r="P10" s="63" t="e">
        <f>+AVERAGE(#REF!,#REF!,#REF!)</f>
        <v>#REF!</v>
      </c>
      <c r="Q10" s="63" t="e">
        <f>+AVERAGE(#REF!,#REF!,#REF!)</f>
        <v>#REF!</v>
      </c>
      <c r="R10" s="63" t="e">
        <f>+AVERAGE(#REF!,#REF!,#REF!)</f>
        <v>#REF!</v>
      </c>
      <c r="S10" s="61" t="e">
        <f t="shared" ref="S10:S34" si="2">SUM(L10:R10)</f>
        <v>#REF!</v>
      </c>
      <c r="T10" s="64" t="e">
        <f t="shared" ref="T10:T34" si="3">+(D10+L10)/2</f>
        <v>#REF!</v>
      </c>
      <c r="U10" s="64" t="e">
        <f t="shared" ref="U10:U34" si="4">+(E10+M10)/2</f>
        <v>#REF!</v>
      </c>
      <c r="V10" s="64" t="e">
        <f t="shared" ref="V10:V34" si="5">+(F10+N10)/2</f>
        <v>#REF!</v>
      </c>
      <c r="W10" s="64" t="e">
        <f t="shared" ref="W10:W34" si="6">+(G10+O10)/2</f>
        <v>#REF!</v>
      </c>
      <c r="X10" s="64" t="e">
        <f t="shared" ref="X10:X34" si="7">+(H10+P10)/2</f>
        <v>#REF!</v>
      </c>
      <c r="Y10" s="64" t="e">
        <f t="shared" ref="Y10:Y34" si="8">+(I10+Q10)/2</f>
        <v>#REF!</v>
      </c>
      <c r="Z10" s="64" t="e">
        <f t="shared" ref="Z10:Z34" si="9">+(J10+R10)/2</f>
        <v>#REF!</v>
      </c>
      <c r="AA10" s="61" t="e">
        <f t="shared" ref="AA10:AA34" si="10">SUM(T10:Z10)</f>
        <v>#REF!</v>
      </c>
      <c r="AC10" s="65" t="e">
        <f>+AVERAGE(#REF!,#REF!,#REF!,#REF!)</f>
        <v>#REF!</v>
      </c>
      <c r="AD10" s="65" t="e">
        <f>+AVERAGE(#REF!,#REF!,#REF!,#REF!)</f>
        <v>#REF!</v>
      </c>
      <c r="AE10" s="65" t="e">
        <f>+AVERAGE(#REF!,#REF!,#REF!,#REF!)</f>
        <v>#REF!</v>
      </c>
      <c r="AF10" s="65" t="e">
        <f>+AVERAGE(#REF!,#REF!,#REF!,#REF!)</f>
        <v>#REF!</v>
      </c>
      <c r="AG10" s="65" t="e">
        <f>+AVERAGE(#REF!,#REF!,#REF!,#REF!)</f>
        <v>#REF!</v>
      </c>
      <c r="AH10" s="65" t="e">
        <f>+AVERAGE(#REF!,#REF!,#REF!,#REF!)</f>
        <v>#REF!</v>
      </c>
      <c r="AI10" s="65" t="e">
        <f>+AVERAGE(#REF!,#REF!,#REF!,#REF!)</f>
        <v>#REF!</v>
      </c>
      <c r="AJ10" s="51" t="e">
        <f t="shared" ref="AJ10:AJ34" si="11">SUM(AC10:AI10)</f>
        <v>#REF!</v>
      </c>
      <c r="AK10" s="66">
        <v>80311.522199220461</v>
      </c>
      <c r="AL10" s="66">
        <v>83225.584699220475</v>
      </c>
      <c r="AM10" s="66">
        <v>83225.584699220475</v>
      </c>
      <c r="AN10" s="66">
        <v>90101.717342032978</v>
      </c>
      <c r="AO10" s="66">
        <v>90929.842342032978</v>
      </c>
      <c r="AP10" s="66">
        <v>84467.772199220475</v>
      </c>
      <c r="AQ10" s="66">
        <v>84467.772199220475</v>
      </c>
      <c r="AR10" s="51">
        <f t="shared" ref="AR10:AR34" si="12">SUM(AK10:AQ10)</f>
        <v>596729.79568016832</v>
      </c>
      <c r="AS10" s="67"/>
      <c r="AT10" s="67"/>
      <c r="AU10" s="67"/>
    </row>
    <row r="11" spans="1:51" s="62" customFormat="1" ht="48" x14ac:dyDescent="0.2">
      <c r="A11" s="50">
        <v>3</v>
      </c>
      <c r="B11" s="60" t="s">
        <v>62</v>
      </c>
      <c r="D11" s="63" t="e">
        <f>+MIN(#REF!,#REF!,#REF!)</f>
        <v>#REF!</v>
      </c>
      <c r="E11" s="63" t="e">
        <f>+MIN(#REF!,#REF!,#REF!)</f>
        <v>#REF!</v>
      </c>
      <c r="F11" s="63" t="e">
        <f>+MIN(#REF!,#REF!,#REF!)</f>
        <v>#REF!</v>
      </c>
      <c r="G11" s="63" t="e">
        <f>+MIN(#REF!,#REF!,#REF!)</f>
        <v>#REF!</v>
      </c>
      <c r="H11" s="63" t="e">
        <f>+MIN(#REF!,#REF!,#REF!)</f>
        <v>#REF!</v>
      </c>
      <c r="I11" s="63" t="e">
        <f>+MIN(#REF!,#REF!,#REF!)</f>
        <v>#REF!</v>
      </c>
      <c r="J11" s="63" t="e">
        <f>+MIN(#REF!,#REF!,#REF!)</f>
        <v>#REF!</v>
      </c>
      <c r="K11" s="61" t="e">
        <f t="shared" si="1"/>
        <v>#REF!</v>
      </c>
      <c r="L11" s="63" t="e">
        <f>+AVERAGE(#REF!,#REF!,#REF!)</f>
        <v>#REF!</v>
      </c>
      <c r="M11" s="63" t="e">
        <f>+AVERAGE(#REF!,#REF!,#REF!)</f>
        <v>#REF!</v>
      </c>
      <c r="N11" s="63" t="e">
        <f>+AVERAGE(#REF!,#REF!,#REF!)</f>
        <v>#REF!</v>
      </c>
      <c r="O11" s="63" t="e">
        <f>+AVERAGE(#REF!,#REF!,#REF!)</f>
        <v>#REF!</v>
      </c>
      <c r="P11" s="63" t="e">
        <f>+AVERAGE(#REF!,#REF!,#REF!)</f>
        <v>#REF!</v>
      </c>
      <c r="Q11" s="63" t="e">
        <f>+AVERAGE(#REF!,#REF!,#REF!)</f>
        <v>#REF!</v>
      </c>
      <c r="R11" s="63" t="e">
        <f>+AVERAGE(#REF!,#REF!,#REF!)</f>
        <v>#REF!</v>
      </c>
      <c r="S11" s="61" t="e">
        <f t="shared" si="2"/>
        <v>#REF!</v>
      </c>
      <c r="T11" s="64" t="e">
        <f t="shared" si="3"/>
        <v>#REF!</v>
      </c>
      <c r="U11" s="64" t="e">
        <f t="shared" si="4"/>
        <v>#REF!</v>
      </c>
      <c r="V11" s="64" t="e">
        <f t="shared" si="5"/>
        <v>#REF!</v>
      </c>
      <c r="W11" s="64" t="e">
        <f t="shared" si="6"/>
        <v>#REF!</v>
      </c>
      <c r="X11" s="64" t="e">
        <f t="shared" si="7"/>
        <v>#REF!</v>
      </c>
      <c r="Y11" s="64" t="e">
        <f t="shared" si="8"/>
        <v>#REF!</v>
      </c>
      <c r="Z11" s="64" t="e">
        <f t="shared" si="9"/>
        <v>#REF!</v>
      </c>
      <c r="AA11" s="61" t="e">
        <f t="shared" si="10"/>
        <v>#REF!</v>
      </c>
      <c r="AC11" s="65" t="e">
        <f>+AVERAGE(#REF!,#REF!,#REF!,#REF!)</f>
        <v>#REF!</v>
      </c>
      <c r="AD11" s="65" t="e">
        <f>+AVERAGE(#REF!,#REF!,#REF!,#REF!)</f>
        <v>#REF!</v>
      </c>
      <c r="AE11" s="65" t="e">
        <f>+AVERAGE(#REF!,#REF!,#REF!,#REF!)</f>
        <v>#REF!</v>
      </c>
      <c r="AF11" s="65" t="e">
        <f>+AVERAGE(#REF!,#REF!,#REF!,#REF!)</f>
        <v>#REF!</v>
      </c>
      <c r="AG11" s="65" t="e">
        <f>+AVERAGE(#REF!,#REF!,#REF!,#REF!)</f>
        <v>#REF!</v>
      </c>
      <c r="AH11" s="65" t="e">
        <f>+AVERAGE(#REF!,#REF!,#REF!,#REF!)</f>
        <v>#REF!</v>
      </c>
      <c r="AI11" s="65" t="e">
        <f>+AVERAGE(#REF!,#REF!,#REF!,#REF!)</f>
        <v>#REF!</v>
      </c>
      <c r="AJ11" s="51" t="e">
        <f t="shared" si="11"/>
        <v>#REF!</v>
      </c>
      <c r="AK11" s="66">
        <v>360230.10177712922</v>
      </c>
      <c r="AL11" s="66">
        <v>326875.41037087911</v>
      </c>
      <c r="AM11" s="66">
        <v>326875.41037087911</v>
      </c>
      <c r="AN11" s="66">
        <v>343736.62912087911</v>
      </c>
      <c r="AO11" s="66">
        <v>344978.81662087911</v>
      </c>
      <c r="AP11" s="66">
        <v>328531.66037087911</v>
      </c>
      <c r="AQ11" s="66">
        <v>328531.66037087911</v>
      </c>
      <c r="AR11" s="51">
        <f t="shared" si="12"/>
        <v>2359759.689002404</v>
      </c>
      <c r="AS11" s="67"/>
      <c r="AT11" s="67"/>
      <c r="AU11" s="67"/>
    </row>
    <row r="12" spans="1:51" s="62" customFormat="1" ht="48" x14ac:dyDescent="0.2">
      <c r="A12" s="50">
        <v>4</v>
      </c>
      <c r="B12" s="60" t="s">
        <v>63</v>
      </c>
      <c r="D12" s="63" t="e">
        <f>+MIN(#REF!,#REF!,#REF!)</f>
        <v>#REF!</v>
      </c>
      <c r="E12" s="63" t="s">
        <v>52</v>
      </c>
      <c r="F12" s="63" t="e">
        <f>+MIN(#REF!,#REF!,#REF!)</f>
        <v>#REF!</v>
      </c>
      <c r="G12" s="63" t="e">
        <f>+MIN(#REF!,#REF!,#REF!)</f>
        <v>#REF!</v>
      </c>
      <c r="H12" s="63" t="e">
        <f>+MIN(#REF!,#REF!,#REF!)</f>
        <v>#REF!</v>
      </c>
      <c r="I12" s="63" t="e">
        <f>+MIN(#REF!,#REF!,#REF!)</f>
        <v>#REF!</v>
      </c>
      <c r="J12" s="63" t="e">
        <f>+MIN(#REF!,#REF!,#REF!)</f>
        <v>#REF!</v>
      </c>
      <c r="K12" s="61" t="e">
        <f t="shared" si="1"/>
        <v>#REF!</v>
      </c>
      <c r="L12" s="63" t="e">
        <f>+AVERAGE(#REF!,#REF!,#REF!)</f>
        <v>#REF!</v>
      </c>
      <c r="M12" s="63" t="s">
        <v>52</v>
      </c>
      <c r="N12" s="63" t="e">
        <f>+AVERAGE(#REF!,#REF!,#REF!)</f>
        <v>#REF!</v>
      </c>
      <c r="O12" s="63" t="e">
        <f>+AVERAGE(#REF!,#REF!,#REF!)</f>
        <v>#REF!</v>
      </c>
      <c r="P12" s="63" t="e">
        <f>+AVERAGE(#REF!,#REF!,#REF!)</f>
        <v>#REF!</v>
      </c>
      <c r="Q12" s="63" t="e">
        <f>+AVERAGE(#REF!,#REF!,#REF!)</f>
        <v>#REF!</v>
      </c>
      <c r="R12" s="63" t="e">
        <f>+AVERAGE(#REF!,#REF!,#REF!)</f>
        <v>#REF!</v>
      </c>
      <c r="S12" s="61" t="e">
        <f t="shared" si="2"/>
        <v>#REF!</v>
      </c>
      <c r="T12" s="64" t="e">
        <f t="shared" si="3"/>
        <v>#REF!</v>
      </c>
      <c r="U12" s="64" t="s">
        <v>52</v>
      </c>
      <c r="V12" s="64" t="e">
        <f t="shared" si="5"/>
        <v>#REF!</v>
      </c>
      <c r="W12" s="64" t="e">
        <f t="shared" si="6"/>
        <v>#REF!</v>
      </c>
      <c r="X12" s="64" t="e">
        <f t="shared" si="7"/>
        <v>#REF!</v>
      </c>
      <c r="Y12" s="64" t="e">
        <f t="shared" si="8"/>
        <v>#REF!</v>
      </c>
      <c r="Z12" s="64" t="e">
        <f t="shared" si="9"/>
        <v>#REF!</v>
      </c>
      <c r="AA12" s="61" t="e">
        <f t="shared" si="10"/>
        <v>#REF!</v>
      </c>
      <c r="AC12" s="65" t="e">
        <f>+AVERAGE(#REF!,#REF!,#REF!,#REF!)</f>
        <v>#REF!</v>
      </c>
      <c r="AD12" s="65" t="s">
        <v>52</v>
      </c>
      <c r="AE12" s="65" t="e">
        <f>+AVERAGE(#REF!,#REF!,#REF!,#REF!)</f>
        <v>#REF!</v>
      </c>
      <c r="AF12" s="65" t="e">
        <f>+AVERAGE(#REF!,#REF!,#REF!,#REF!)</f>
        <v>#REF!</v>
      </c>
      <c r="AG12" s="65" t="e">
        <f>+AVERAGE(#REF!,#REF!,#REF!,#REF!)</f>
        <v>#REF!</v>
      </c>
      <c r="AH12" s="65" t="e">
        <f>+AVERAGE(#REF!,#REF!,#REF!,#REF!)</f>
        <v>#REF!</v>
      </c>
      <c r="AI12" s="65" t="e">
        <f>+AVERAGE(#REF!,#REF!,#REF!,#REF!)</f>
        <v>#REF!</v>
      </c>
      <c r="AJ12" s="51" t="e">
        <f t="shared" si="11"/>
        <v>#REF!</v>
      </c>
      <c r="AK12" s="66">
        <v>520863.26880151109</v>
      </c>
      <c r="AL12" s="66" t="s">
        <v>52</v>
      </c>
      <c r="AM12" s="66">
        <v>435622.29223901109</v>
      </c>
      <c r="AN12" s="66">
        <v>459532.29223901109</v>
      </c>
      <c r="AO12" s="66">
        <v>461188.54223901109</v>
      </c>
      <c r="AP12" s="66">
        <v>437692.60473901109</v>
      </c>
      <c r="AQ12" s="66">
        <v>437692.60473901109</v>
      </c>
      <c r="AR12" s="51">
        <f t="shared" si="12"/>
        <v>2752591.6049965667</v>
      </c>
      <c r="AS12" s="67"/>
      <c r="AT12" s="67"/>
      <c r="AU12" s="67"/>
    </row>
    <row r="13" spans="1:51" s="62" customFormat="1" ht="12" x14ac:dyDescent="0.2">
      <c r="A13" s="50">
        <v>5</v>
      </c>
      <c r="B13" s="60" t="s">
        <v>64</v>
      </c>
      <c r="D13" s="63" t="e">
        <f>+MIN(#REF!,#REF!,#REF!)</f>
        <v>#REF!</v>
      </c>
      <c r="E13" s="63" t="e">
        <f>+MIN(#REF!,#REF!,#REF!)</f>
        <v>#REF!</v>
      </c>
      <c r="F13" s="63" t="e">
        <f>+MIN(#REF!,#REF!,#REF!)</f>
        <v>#REF!</v>
      </c>
      <c r="G13" s="63" t="e">
        <f>+MIN(#REF!,#REF!,#REF!)</f>
        <v>#REF!</v>
      </c>
      <c r="H13" s="63" t="e">
        <f>+MIN(#REF!,#REF!,#REF!)</f>
        <v>#REF!</v>
      </c>
      <c r="I13" s="63" t="e">
        <f>+MIN(#REF!,#REF!,#REF!)</f>
        <v>#REF!</v>
      </c>
      <c r="J13" s="63" t="e">
        <f>+MIN(#REF!,#REF!,#REF!)</f>
        <v>#REF!</v>
      </c>
      <c r="K13" s="61" t="e">
        <f t="shared" si="1"/>
        <v>#REF!</v>
      </c>
      <c r="L13" s="63" t="e">
        <f>+AVERAGE(#REF!,#REF!,#REF!)</f>
        <v>#REF!</v>
      </c>
      <c r="M13" s="63" t="e">
        <f>+AVERAGE(#REF!,#REF!,#REF!)</f>
        <v>#REF!</v>
      </c>
      <c r="N13" s="63" t="e">
        <f>+AVERAGE(#REF!,#REF!,#REF!)</f>
        <v>#REF!</v>
      </c>
      <c r="O13" s="63" t="e">
        <f>+AVERAGE(#REF!,#REF!,#REF!)</f>
        <v>#REF!</v>
      </c>
      <c r="P13" s="63" t="e">
        <f>+AVERAGE(#REF!,#REF!,#REF!)</f>
        <v>#REF!</v>
      </c>
      <c r="Q13" s="63" t="e">
        <f>+AVERAGE(#REF!,#REF!,#REF!)</f>
        <v>#REF!</v>
      </c>
      <c r="R13" s="63" t="e">
        <f>+AVERAGE(#REF!,#REF!,#REF!)</f>
        <v>#REF!</v>
      </c>
      <c r="S13" s="61" t="e">
        <f t="shared" si="2"/>
        <v>#REF!</v>
      </c>
      <c r="T13" s="64" t="e">
        <f t="shared" si="3"/>
        <v>#REF!</v>
      </c>
      <c r="U13" s="64" t="e">
        <f t="shared" si="4"/>
        <v>#REF!</v>
      </c>
      <c r="V13" s="64" t="e">
        <f t="shared" si="5"/>
        <v>#REF!</v>
      </c>
      <c r="W13" s="64" t="e">
        <f t="shared" si="6"/>
        <v>#REF!</v>
      </c>
      <c r="X13" s="64" t="e">
        <f t="shared" si="7"/>
        <v>#REF!</v>
      </c>
      <c r="Y13" s="64" t="e">
        <f t="shared" si="8"/>
        <v>#REF!</v>
      </c>
      <c r="Z13" s="64" t="e">
        <f t="shared" si="9"/>
        <v>#REF!</v>
      </c>
      <c r="AA13" s="61" t="e">
        <f t="shared" si="10"/>
        <v>#REF!</v>
      </c>
      <c r="AC13" s="65" t="e">
        <f>+AVERAGE(#REF!,#REF!,#REF!,#REF!)</f>
        <v>#REF!</v>
      </c>
      <c r="AD13" s="65" t="e">
        <f>+AVERAGE(#REF!,#REF!,#REF!,#REF!)</f>
        <v>#REF!</v>
      </c>
      <c r="AE13" s="65" t="e">
        <f>+AVERAGE(#REF!,#REF!,#REF!,#REF!)</f>
        <v>#REF!</v>
      </c>
      <c r="AF13" s="65" t="e">
        <f>+AVERAGE(#REF!,#REF!,#REF!,#REF!)</f>
        <v>#REF!</v>
      </c>
      <c r="AG13" s="65" t="e">
        <f>+AVERAGE(#REF!,#REF!,#REF!,#REF!)</f>
        <v>#REF!</v>
      </c>
      <c r="AH13" s="65" t="e">
        <f>+AVERAGE(#REF!,#REF!,#REF!,#REF!)</f>
        <v>#REF!</v>
      </c>
      <c r="AI13" s="65" t="e">
        <f>+AVERAGE(#REF!,#REF!,#REF!,#REF!)</f>
        <v>#REF!</v>
      </c>
      <c r="AJ13" s="51" t="e">
        <f t="shared" si="11"/>
        <v>#REF!</v>
      </c>
      <c r="AK13" s="66">
        <v>103431.84353365385</v>
      </c>
      <c r="AL13" s="66">
        <v>107041.21634615384</v>
      </c>
      <c r="AM13" s="66">
        <v>107041.21634615384</v>
      </c>
      <c r="AN13" s="66">
        <v>113792.90384615386</v>
      </c>
      <c r="AO13" s="66">
        <v>113958.52884615386</v>
      </c>
      <c r="AP13" s="66">
        <v>107607.65384615384</v>
      </c>
      <c r="AQ13" s="66">
        <v>107607.65384615384</v>
      </c>
      <c r="AR13" s="51">
        <f t="shared" si="12"/>
        <v>760481.016610577</v>
      </c>
      <c r="AS13" s="67"/>
      <c r="AT13" s="67"/>
      <c r="AU13" s="67"/>
    </row>
    <row r="14" spans="1:51" s="62" customFormat="1" ht="72" x14ac:dyDescent="0.2">
      <c r="A14" s="50">
        <v>6</v>
      </c>
      <c r="B14" s="68" t="s">
        <v>65</v>
      </c>
      <c r="D14" s="63" t="e">
        <f>+MIN(#REF!,#REF!)</f>
        <v>#REF!</v>
      </c>
      <c r="E14" s="63" t="e">
        <f>+MIN(#REF!,#REF!)</f>
        <v>#REF!</v>
      </c>
      <c r="F14" s="63" t="e">
        <f>+MIN(#REF!,#REF!)</f>
        <v>#REF!</v>
      </c>
      <c r="G14" s="63" t="e">
        <f>+MIN(#REF!,#REF!)</f>
        <v>#REF!</v>
      </c>
      <c r="H14" s="63" t="e">
        <f>+MIN(#REF!,#REF!)</f>
        <v>#REF!</v>
      </c>
      <c r="I14" s="63" t="e">
        <f>+MIN(#REF!,#REF!)</f>
        <v>#REF!</v>
      </c>
      <c r="J14" s="63" t="e">
        <f>+MIN(#REF!,#REF!)</f>
        <v>#REF!</v>
      </c>
      <c r="K14" s="61" t="e">
        <f t="shared" si="1"/>
        <v>#REF!</v>
      </c>
      <c r="L14" s="63" t="e">
        <f>+AVERAGE(#REF!,#REF!)</f>
        <v>#REF!</v>
      </c>
      <c r="M14" s="63" t="e">
        <f>+AVERAGE(#REF!,#REF!)</f>
        <v>#REF!</v>
      </c>
      <c r="N14" s="63" t="e">
        <f>+AVERAGE(#REF!,#REF!)</f>
        <v>#REF!</v>
      </c>
      <c r="O14" s="63" t="e">
        <f>+AVERAGE(#REF!,#REF!)</f>
        <v>#REF!</v>
      </c>
      <c r="P14" s="63" t="e">
        <f>+AVERAGE(#REF!,#REF!)</f>
        <v>#REF!</v>
      </c>
      <c r="Q14" s="63" t="e">
        <f>+AVERAGE(#REF!,#REF!)</f>
        <v>#REF!</v>
      </c>
      <c r="R14" s="63" t="e">
        <f>+AVERAGE(#REF!,#REF!)</f>
        <v>#REF!</v>
      </c>
      <c r="S14" s="61" t="e">
        <f t="shared" si="2"/>
        <v>#REF!</v>
      </c>
      <c r="T14" s="64" t="e">
        <f t="shared" si="3"/>
        <v>#REF!</v>
      </c>
      <c r="U14" s="64" t="e">
        <f t="shared" si="4"/>
        <v>#REF!</v>
      </c>
      <c r="V14" s="64" t="e">
        <f t="shared" si="5"/>
        <v>#REF!</v>
      </c>
      <c r="W14" s="64" t="e">
        <f t="shared" si="6"/>
        <v>#REF!</v>
      </c>
      <c r="X14" s="64" t="e">
        <f t="shared" si="7"/>
        <v>#REF!</v>
      </c>
      <c r="Y14" s="64" t="e">
        <f t="shared" si="8"/>
        <v>#REF!</v>
      </c>
      <c r="Z14" s="64" t="e">
        <f t="shared" si="9"/>
        <v>#REF!</v>
      </c>
      <c r="AA14" s="61" t="e">
        <f t="shared" si="10"/>
        <v>#REF!</v>
      </c>
      <c r="AC14" s="65" t="e">
        <f>+AVERAGE(#REF!,#REF!,#REF!)</f>
        <v>#REF!</v>
      </c>
      <c r="AD14" s="65" t="e">
        <f>+AVERAGE(#REF!,#REF!,#REF!)</f>
        <v>#REF!</v>
      </c>
      <c r="AE14" s="65" t="e">
        <f>+AVERAGE(#REF!,#REF!,#REF!)</f>
        <v>#REF!</v>
      </c>
      <c r="AF14" s="65" t="e">
        <f>+AVERAGE(#REF!,#REF!,#REF!)</f>
        <v>#REF!</v>
      </c>
      <c r="AG14" s="65" t="e">
        <f>+AVERAGE(#REF!,#REF!,#REF!)</f>
        <v>#REF!</v>
      </c>
      <c r="AH14" s="65" t="e">
        <f>+AVERAGE(#REF!,#REF!,#REF!)</f>
        <v>#REF!</v>
      </c>
      <c r="AI14" s="65" t="e">
        <f>+AVERAGE(#REF!,#REF!,#REF!)</f>
        <v>#REF!</v>
      </c>
      <c r="AJ14" s="51" t="e">
        <f t="shared" si="11"/>
        <v>#REF!</v>
      </c>
      <c r="AK14" s="66">
        <v>354822.82581342495</v>
      </c>
      <c r="AL14" s="66">
        <v>361447.82581342495</v>
      </c>
      <c r="AM14" s="66">
        <v>361447.82581342495</v>
      </c>
      <c r="AN14" s="66">
        <v>387959.09990842489</v>
      </c>
      <c r="AO14" s="66">
        <v>394584.09990842489</v>
      </c>
      <c r="AP14" s="66">
        <v>370281.15914675826</v>
      </c>
      <c r="AQ14" s="66">
        <v>370281.15914675826</v>
      </c>
      <c r="AR14" s="51">
        <f t="shared" si="12"/>
        <v>2600823.9955506413</v>
      </c>
    </row>
    <row r="15" spans="1:51" s="62" customFormat="1" ht="12" x14ac:dyDescent="0.2">
      <c r="A15" s="50">
        <v>7</v>
      </c>
      <c r="B15" s="68" t="s">
        <v>43</v>
      </c>
      <c r="D15" s="63" t="e">
        <f>+MIN(#REF!,#REF!,#REF!)</f>
        <v>#REF!</v>
      </c>
      <c r="E15" s="63" t="s">
        <v>52</v>
      </c>
      <c r="F15" s="63" t="e">
        <f>+MIN(#REF!,#REF!,#REF!)</f>
        <v>#REF!</v>
      </c>
      <c r="G15" s="63" t="e">
        <f>+MIN(#REF!,#REF!,#REF!)</f>
        <v>#REF!</v>
      </c>
      <c r="H15" s="63" t="e">
        <f>+MIN(#REF!,#REF!,#REF!)</f>
        <v>#REF!</v>
      </c>
      <c r="I15" s="63" t="e">
        <f>+MIN(#REF!,#REF!,#REF!)</f>
        <v>#REF!</v>
      </c>
      <c r="J15" s="63" t="e">
        <f>+MIN(#REF!,#REF!,#REF!)</f>
        <v>#REF!</v>
      </c>
      <c r="K15" s="61" t="e">
        <f t="shared" si="1"/>
        <v>#REF!</v>
      </c>
      <c r="L15" s="63" t="e">
        <f>+AVERAGE(#REF!,#REF!,#REF!)</f>
        <v>#REF!</v>
      </c>
      <c r="M15" s="63" t="s">
        <v>52</v>
      </c>
      <c r="N15" s="63" t="e">
        <f>+AVERAGE(#REF!,#REF!,#REF!)</f>
        <v>#REF!</v>
      </c>
      <c r="O15" s="63" t="e">
        <f>+AVERAGE(#REF!,#REF!,#REF!)</f>
        <v>#REF!</v>
      </c>
      <c r="P15" s="63" t="e">
        <f>+AVERAGE(#REF!,#REF!,#REF!)</f>
        <v>#REF!</v>
      </c>
      <c r="Q15" s="63" t="e">
        <f>+AVERAGE(#REF!,#REF!,#REF!)</f>
        <v>#REF!</v>
      </c>
      <c r="R15" s="63" t="e">
        <f>+AVERAGE(#REF!,#REF!,#REF!)</f>
        <v>#REF!</v>
      </c>
      <c r="S15" s="61" t="e">
        <f t="shared" si="2"/>
        <v>#REF!</v>
      </c>
      <c r="T15" s="64" t="e">
        <f t="shared" si="3"/>
        <v>#REF!</v>
      </c>
      <c r="U15" s="64" t="s">
        <v>52</v>
      </c>
      <c r="V15" s="64" t="e">
        <f t="shared" si="5"/>
        <v>#REF!</v>
      </c>
      <c r="W15" s="64" t="e">
        <f t="shared" si="6"/>
        <v>#REF!</v>
      </c>
      <c r="X15" s="64" t="e">
        <f t="shared" si="7"/>
        <v>#REF!</v>
      </c>
      <c r="Y15" s="64" t="e">
        <f t="shared" si="8"/>
        <v>#REF!</v>
      </c>
      <c r="Z15" s="64" t="e">
        <f t="shared" si="9"/>
        <v>#REF!</v>
      </c>
      <c r="AA15" s="61" t="e">
        <f t="shared" si="10"/>
        <v>#REF!</v>
      </c>
      <c r="AC15" s="65" t="e">
        <f>+AVERAGE(#REF!,#REF!,#REF!,#REF!)</f>
        <v>#REF!</v>
      </c>
      <c r="AD15" s="65" t="s">
        <v>52</v>
      </c>
      <c r="AE15" s="65" t="e">
        <f>+AVERAGE(#REF!,#REF!,#REF!,#REF!)</f>
        <v>#REF!</v>
      </c>
      <c r="AF15" s="65" t="e">
        <f>+AVERAGE(#REF!,#REF!,#REF!,#REF!)</f>
        <v>#REF!</v>
      </c>
      <c r="AG15" s="65" t="e">
        <f>+AVERAGE(#REF!,#REF!,#REF!,#REF!)</f>
        <v>#REF!</v>
      </c>
      <c r="AH15" s="65" t="e">
        <f>+AVERAGE(#REF!,#REF!,#REF!,#REF!)</f>
        <v>#REF!</v>
      </c>
      <c r="AI15" s="65" t="e">
        <f>+AVERAGE(#REF!,#REF!,#REF!,#REF!)</f>
        <v>#REF!</v>
      </c>
      <c r="AJ15" s="51" t="e">
        <f t="shared" si="11"/>
        <v>#REF!</v>
      </c>
      <c r="AK15" s="66">
        <v>145512.09822115384</v>
      </c>
      <c r="AL15" s="66" t="s">
        <v>52</v>
      </c>
      <c r="AM15" s="66">
        <v>147512.80048076931</v>
      </c>
      <c r="AN15" s="66">
        <v>159674.83173076931</v>
      </c>
      <c r="AO15" s="66">
        <v>161331.08173076931</v>
      </c>
      <c r="AP15" s="66">
        <v>149583.11298076931</v>
      </c>
      <c r="AQ15" s="66">
        <v>149583.11298076931</v>
      </c>
      <c r="AR15" s="51">
        <f t="shared" si="12"/>
        <v>913197.0381250002</v>
      </c>
    </row>
    <row r="16" spans="1:51" s="62" customFormat="1" ht="12" x14ac:dyDescent="0.2">
      <c r="A16" s="50">
        <v>8</v>
      </c>
      <c r="B16" s="68" t="s">
        <v>66</v>
      </c>
      <c r="D16" s="63" t="e">
        <f>+MIN(#REF!,#REF!,#REF!)</f>
        <v>#REF!</v>
      </c>
      <c r="E16" s="63" t="e">
        <f>+MIN(#REF!,#REF!,#REF!)</f>
        <v>#REF!</v>
      </c>
      <c r="F16" s="63" t="e">
        <f>+MIN(#REF!,#REF!,#REF!)</f>
        <v>#REF!</v>
      </c>
      <c r="G16" s="63" t="e">
        <f>+MIN(#REF!,#REF!,#REF!)</f>
        <v>#REF!</v>
      </c>
      <c r="H16" s="63" t="e">
        <f>+MIN(#REF!,#REF!,#REF!)</f>
        <v>#REF!</v>
      </c>
      <c r="I16" s="63" t="e">
        <f>+MIN(#REF!,#REF!,#REF!)</f>
        <v>#REF!</v>
      </c>
      <c r="J16" s="63" t="e">
        <f>+MIN(#REF!,#REF!,#REF!)</f>
        <v>#REF!</v>
      </c>
      <c r="K16" s="61" t="e">
        <f t="shared" si="1"/>
        <v>#REF!</v>
      </c>
      <c r="L16" s="63" t="e">
        <f>+AVERAGE(#REF!,#REF!,#REF!)</f>
        <v>#REF!</v>
      </c>
      <c r="M16" s="63" t="e">
        <f>+AVERAGE(#REF!,#REF!,#REF!)</f>
        <v>#REF!</v>
      </c>
      <c r="N16" s="63" t="e">
        <f>+AVERAGE(#REF!,#REF!,#REF!)</f>
        <v>#REF!</v>
      </c>
      <c r="O16" s="63" t="e">
        <f>+AVERAGE(#REF!,#REF!,#REF!)</f>
        <v>#REF!</v>
      </c>
      <c r="P16" s="63" t="e">
        <f>+AVERAGE(#REF!,#REF!,#REF!)</f>
        <v>#REF!</v>
      </c>
      <c r="Q16" s="63" t="e">
        <f>+AVERAGE(#REF!,#REF!,#REF!)</f>
        <v>#REF!</v>
      </c>
      <c r="R16" s="63" t="e">
        <f>+AVERAGE(#REF!,#REF!,#REF!)</f>
        <v>#REF!</v>
      </c>
      <c r="S16" s="61" t="e">
        <f t="shared" si="2"/>
        <v>#REF!</v>
      </c>
      <c r="T16" s="64" t="e">
        <f t="shared" si="3"/>
        <v>#REF!</v>
      </c>
      <c r="U16" s="64" t="e">
        <f t="shared" si="4"/>
        <v>#REF!</v>
      </c>
      <c r="V16" s="64" t="e">
        <f t="shared" si="5"/>
        <v>#REF!</v>
      </c>
      <c r="W16" s="64" t="e">
        <f t="shared" si="6"/>
        <v>#REF!</v>
      </c>
      <c r="X16" s="64" t="e">
        <f t="shared" si="7"/>
        <v>#REF!</v>
      </c>
      <c r="Y16" s="64" t="e">
        <f t="shared" si="8"/>
        <v>#REF!</v>
      </c>
      <c r="Z16" s="64" t="e">
        <f t="shared" si="9"/>
        <v>#REF!</v>
      </c>
      <c r="AA16" s="61" t="e">
        <f t="shared" si="10"/>
        <v>#REF!</v>
      </c>
      <c r="AC16" s="65" t="e">
        <f>+AVERAGE(#REF!,#REF!,#REF!,#REF!)</f>
        <v>#REF!</v>
      </c>
      <c r="AD16" s="65" t="e">
        <f>+AVERAGE(#REF!,#REF!,#REF!,#REF!)</f>
        <v>#REF!</v>
      </c>
      <c r="AE16" s="65" t="e">
        <f>+AVERAGE(#REF!,#REF!,#REF!,#REF!)</f>
        <v>#REF!</v>
      </c>
      <c r="AF16" s="65" t="e">
        <f>+AVERAGE(#REF!,#REF!,#REF!,#REF!)</f>
        <v>#REF!</v>
      </c>
      <c r="AG16" s="65" t="e">
        <f>+AVERAGE(#REF!,#REF!,#REF!,#REF!)</f>
        <v>#REF!</v>
      </c>
      <c r="AH16" s="65" t="e">
        <f>+AVERAGE(#REF!,#REF!,#REF!,#REF!)</f>
        <v>#REF!</v>
      </c>
      <c r="AI16" s="65" t="e">
        <f>+AVERAGE(#REF!,#REF!,#REF!,#REF!)</f>
        <v>#REF!</v>
      </c>
      <c r="AJ16" s="51" t="e">
        <f t="shared" si="11"/>
        <v>#REF!</v>
      </c>
      <c r="AK16" s="66">
        <v>101846.71679459822</v>
      </c>
      <c r="AL16" s="66">
        <v>105219.55357142858</v>
      </c>
      <c r="AM16" s="66">
        <v>105219.55357142858</v>
      </c>
      <c r="AN16" s="66">
        <v>105633.61607142858</v>
      </c>
      <c r="AO16" s="66">
        <v>114752.56696428571</v>
      </c>
      <c r="AP16" s="66">
        <v>106813.97321428571</v>
      </c>
      <c r="AQ16" s="66">
        <v>106813.97321428571</v>
      </c>
      <c r="AR16" s="51">
        <f t="shared" si="12"/>
        <v>746299.95340174099</v>
      </c>
    </row>
    <row r="17" spans="1:44" s="62" customFormat="1" ht="60" x14ac:dyDescent="0.2">
      <c r="A17" s="50">
        <v>9</v>
      </c>
      <c r="B17" s="68" t="s">
        <v>67</v>
      </c>
      <c r="D17" s="63" t="e">
        <f>+MIN(#REF!,#REF!,#REF!)</f>
        <v>#REF!</v>
      </c>
      <c r="E17" s="63" t="e">
        <f>+MIN(#REF!,#REF!,#REF!)</f>
        <v>#REF!</v>
      </c>
      <c r="F17" s="63" t="e">
        <f>+MIN(#REF!,#REF!,#REF!)</f>
        <v>#REF!</v>
      </c>
      <c r="G17" s="63" t="e">
        <f>+MIN(#REF!,#REF!,#REF!)</f>
        <v>#REF!</v>
      </c>
      <c r="H17" s="63" t="e">
        <f>+MIN(#REF!,#REF!,#REF!)</f>
        <v>#REF!</v>
      </c>
      <c r="I17" s="63" t="e">
        <f>+MIN(#REF!,#REF!,#REF!)</f>
        <v>#REF!</v>
      </c>
      <c r="J17" s="63" t="e">
        <f>+MIN(#REF!,#REF!,#REF!)</f>
        <v>#REF!</v>
      </c>
      <c r="K17" s="61" t="e">
        <f t="shared" si="1"/>
        <v>#REF!</v>
      </c>
      <c r="L17" s="63" t="e">
        <f>+AVERAGE(#REF!,#REF!,#REF!)</f>
        <v>#REF!</v>
      </c>
      <c r="M17" s="63" t="e">
        <f>+AVERAGE(#REF!,#REF!,#REF!)</f>
        <v>#REF!</v>
      </c>
      <c r="N17" s="63" t="e">
        <f>+AVERAGE(#REF!,#REF!,#REF!)</f>
        <v>#REF!</v>
      </c>
      <c r="O17" s="63" t="e">
        <f>+AVERAGE(#REF!,#REF!,#REF!)</f>
        <v>#REF!</v>
      </c>
      <c r="P17" s="63" t="e">
        <f>+AVERAGE(#REF!,#REF!,#REF!)</f>
        <v>#REF!</v>
      </c>
      <c r="Q17" s="63" t="e">
        <f>+AVERAGE(#REF!,#REF!,#REF!)</f>
        <v>#REF!</v>
      </c>
      <c r="R17" s="63" t="e">
        <f>+AVERAGE(#REF!,#REF!,#REF!)</f>
        <v>#REF!</v>
      </c>
      <c r="S17" s="61" t="e">
        <f t="shared" si="2"/>
        <v>#REF!</v>
      </c>
      <c r="T17" s="64" t="e">
        <f t="shared" si="3"/>
        <v>#REF!</v>
      </c>
      <c r="U17" s="64" t="e">
        <f t="shared" si="4"/>
        <v>#REF!</v>
      </c>
      <c r="V17" s="64" t="e">
        <f t="shared" si="5"/>
        <v>#REF!</v>
      </c>
      <c r="W17" s="64" t="e">
        <f t="shared" si="6"/>
        <v>#REF!</v>
      </c>
      <c r="X17" s="64" t="e">
        <f t="shared" si="7"/>
        <v>#REF!</v>
      </c>
      <c r="Y17" s="64" t="e">
        <f t="shared" si="8"/>
        <v>#REF!</v>
      </c>
      <c r="Z17" s="64" t="e">
        <f t="shared" si="9"/>
        <v>#REF!</v>
      </c>
      <c r="AA17" s="61" t="e">
        <f t="shared" si="10"/>
        <v>#REF!</v>
      </c>
      <c r="AC17" s="65" t="e">
        <f>+AVERAGE(#REF!,#REF!,#REF!,#REF!)</f>
        <v>#REF!</v>
      </c>
      <c r="AD17" s="65" t="e">
        <f>+AVERAGE(#REF!,#REF!,#REF!,#REF!)</f>
        <v>#REF!</v>
      </c>
      <c r="AE17" s="65" t="e">
        <f>+AVERAGE(#REF!,#REF!,#REF!,#REF!)</f>
        <v>#REF!</v>
      </c>
      <c r="AF17" s="65" t="e">
        <f>+AVERAGE(#REF!,#REF!,#REF!,#REF!)</f>
        <v>#REF!</v>
      </c>
      <c r="AG17" s="65" t="e">
        <f>+AVERAGE(#REF!,#REF!,#REF!,#REF!)</f>
        <v>#REF!</v>
      </c>
      <c r="AH17" s="65" t="e">
        <f>+AVERAGE(#REF!,#REF!,#REF!,#REF!)</f>
        <v>#REF!</v>
      </c>
      <c r="AI17" s="65" t="e">
        <f>+AVERAGE(#REF!,#REF!,#REF!,#REF!)</f>
        <v>#REF!</v>
      </c>
      <c r="AJ17" s="51" t="e">
        <f t="shared" si="11"/>
        <v>#REF!</v>
      </c>
      <c r="AK17" s="66">
        <v>493992.24881524727</v>
      </c>
      <c r="AL17" s="66">
        <v>494268.5285027473</v>
      </c>
      <c r="AM17" s="66">
        <v>494268.5285027473</v>
      </c>
      <c r="AN17" s="66">
        <v>510228.5285027473</v>
      </c>
      <c r="AO17" s="66">
        <v>510476.9660027473</v>
      </c>
      <c r="AP17" s="66">
        <v>494599.7785027473</v>
      </c>
      <c r="AQ17" s="66">
        <v>494599.7785027473</v>
      </c>
      <c r="AR17" s="51">
        <f t="shared" si="12"/>
        <v>3492434.3573317314</v>
      </c>
    </row>
    <row r="18" spans="1:44" s="62" customFormat="1" ht="60" x14ac:dyDescent="0.2">
      <c r="A18" s="50">
        <v>10</v>
      </c>
      <c r="B18" s="68" t="s">
        <v>68</v>
      </c>
      <c r="D18" s="63" t="e">
        <f>+MIN(#REF!,#REF!,#REF!)</f>
        <v>#REF!</v>
      </c>
      <c r="E18" s="63" t="e">
        <f>+MIN(#REF!,#REF!,#REF!)</f>
        <v>#REF!</v>
      </c>
      <c r="F18" s="63" t="e">
        <f>+MIN(#REF!,#REF!,#REF!)</f>
        <v>#REF!</v>
      </c>
      <c r="G18" s="63" t="e">
        <f>+MIN(#REF!,#REF!,#REF!)</f>
        <v>#REF!</v>
      </c>
      <c r="H18" s="63" t="e">
        <f>+MIN(#REF!,#REF!,#REF!)</f>
        <v>#REF!</v>
      </c>
      <c r="I18" s="63" t="e">
        <f>+MIN(#REF!,#REF!,#REF!)</f>
        <v>#REF!</v>
      </c>
      <c r="J18" s="63" t="e">
        <f>+MIN(#REF!,#REF!,#REF!)</f>
        <v>#REF!</v>
      </c>
      <c r="K18" s="61" t="e">
        <f t="shared" si="1"/>
        <v>#REF!</v>
      </c>
      <c r="L18" s="63" t="e">
        <f>+AVERAGE(#REF!,#REF!,#REF!)</f>
        <v>#REF!</v>
      </c>
      <c r="M18" s="63" t="e">
        <f>+AVERAGE(#REF!,#REF!,#REF!)</f>
        <v>#REF!</v>
      </c>
      <c r="N18" s="63" t="e">
        <f>+AVERAGE(#REF!,#REF!,#REF!)</f>
        <v>#REF!</v>
      </c>
      <c r="O18" s="63" t="e">
        <f>+AVERAGE(#REF!,#REF!,#REF!)</f>
        <v>#REF!</v>
      </c>
      <c r="P18" s="63" t="e">
        <f>+AVERAGE(#REF!,#REF!,#REF!)</f>
        <v>#REF!</v>
      </c>
      <c r="Q18" s="63" t="e">
        <f>+AVERAGE(#REF!,#REF!,#REF!)</f>
        <v>#REF!</v>
      </c>
      <c r="R18" s="63" t="e">
        <f>+AVERAGE(#REF!,#REF!,#REF!)</f>
        <v>#REF!</v>
      </c>
      <c r="S18" s="61" t="e">
        <f t="shared" si="2"/>
        <v>#REF!</v>
      </c>
      <c r="T18" s="64" t="e">
        <f t="shared" si="3"/>
        <v>#REF!</v>
      </c>
      <c r="U18" s="64" t="e">
        <f t="shared" si="4"/>
        <v>#REF!</v>
      </c>
      <c r="V18" s="64" t="e">
        <f t="shared" si="5"/>
        <v>#REF!</v>
      </c>
      <c r="W18" s="64" t="e">
        <f t="shared" si="6"/>
        <v>#REF!</v>
      </c>
      <c r="X18" s="64" t="e">
        <f t="shared" si="7"/>
        <v>#REF!</v>
      </c>
      <c r="Y18" s="64" t="e">
        <f t="shared" si="8"/>
        <v>#REF!</v>
      </c>
      <c r="Z18" s="64" t="e">
        <f t="shared" si="9"/>
        <v>#REF!</v>
      </c>
      <c r="AA18" s="61" t="e">
        <f t="shared" si="10"/>
        <v>#REF!</v>
      </c>
      <c r="AC18" s="65" t="e">
        <f>+AVERAGE(#REF!,#REF!,#REF!,#REF!)</f>
        <v>#REF!</v>
      </c>
      <c r="AD18" s="65" t="e">
        <f>+AVERAGE(#REF!,#REF!,#REF!,#REF!)</f>
        <v>#REF!</v>
      </c>
      <c r="AE18" s="65" t="e">
        <f>+AVERAGE(#REF!,#REF!,#REF!,#REF!)</f>
        <v>#REF!</v>
      </c>
      <c r="AF18" s="65" t="e">
        <f>+AVERAGE(#REF!,#REF!,#REF!,#REF!)</f>
        <v>#REF!</v>
      </c>
      <c r="AG18" s="65" t="e">
        <f>+AVERAGE(#REF!,#REF!,#REF!,#REF!)</f>
        <v>#REF!</v>
      </c>
      <c r="AH18" s="65" t="e">
        <f>+AVERAGE(#REF!,#REF!,#REF!,#REF!)</f>
        <v>#REF!</v>
      </c>
      <c r="AI18" s="65" t="e">
        <f>+AVERAGE(#REF!,#REF!,#REF!,#REF!)</f>
        <v>#REF!</v>
      </c>
      <c r="AJ18" s="51" t="e">
        <f t="shared" si="11"/>
        <v>#REF!</v>
      </c>
      <c r="AK18" s="66">
        <v>238468.58724446085</v>
      </c>
      <c r="AL18" s="66">
        <v>236873.36710164836</v>
      </c>
      <c r="AM18" s="66">
        <v>236873.36710164836</v>
      </c>
      <c r="AN18" s="66">
        <v>252833.36710164836</v>
      </c>
      <c r="AO18" s="66">
        <v>253164.61710164836</v>
      </c>
      <c r="AP18" s="66">
        <v>237287.42960164836</v>
      </c>
      <c r="AQ18" s="66">
        <v>237287.42960164836</v>
      </c>
      <c r="AR18" s="51">
        <f t="shared" si="12"/>
        <v>1692788.164854351</v>
      </c>
    </row>
    <row r="19" spans="1:44" s="62" customFormat="1" ht="24" x14ac:dyDescent="0.2">
      <c r="A19" s="50">
        <v>11</v>
      </c>
      <c r="B19" s="68" t="s">
        <v>69</v>
      </c>
      <c r="D19" s="63" t="e">
        <f>+MIN(#REF!,#REF!,#REF!)</f>
        <v>#REF!</v>
      </c>
      <c r="E19" s="63" t="e">
        <f>+MIN(#REF!,#REF!,#REF!)</f>
        <v>#REF!</v>
      </c>
      <c r="F19" s="63" t="e">
        <f>+MIN(#REF!,#REF!,#REF!)</f>
        <v>#REF!</v>
      </c>
      <c r="G19" s="63" t="e">
        <f>+MIN(#REF!,#REF!,#REF!)</f>
        <v>#REF!</v>
      </c>
      <c r="H19" s="63" t="e">
        <f>+MIN(#REF!,#REF!,#REF!)</f>
        <v>#REF!</v>
      </c>
      <c r="I19" s="63" t="e">
        <f>+MIN(#REF!,#REF!,#REF!)</f>
        <v>#REF!</v>
      </c>
      <c r="J19" s="63" t="e">
        <f>+MIN(#REF!,#REF!,#REF!)</f>
        <v>#REF!</v>
      </c>
      <c r="K19" s="61" t="e">
        <f t="shared" si="1"/>
        <v>#REF!</v>
      </c>
      <c r="L19" s="63" t="e">
        <f>+AVERAGE(#REF!,#REF!,#REF!)</f>
        <v>#REF!</v>
      </c>
      <c r="M19" s="63" t="e">
        <f>+AVERAGE(#REF!,#REF!,#REF!)</f>
        <v>#REF!</v>
      </c>
      <c r="N19" s="63" t="e">
        <f>+AVERAGE(#REF!,#REF!,#REF!)</f>
        <v>#REF!</v>
      </c>
      <c r="O19" s="63" t="e">
        <f>+AVERAGE(#REF!,#REF!,#REF!)</f>
        <v>#REF!</v>
      </c>
      <c r="P19" s="63" t="e">
        <f>+AVERAGE(#REF!,#REF!,#REF!)</f>
        <v>#REF!</v>
      </c>
      <c r="Q19" s="63" t="e">
        <f>+AVERAGE(#REF!,#REF!,#REF!)</f>
        <v>#REF!</v>
      </c>
      <c r="R19" s="63" t="e">
        <f>+AVERAGE(#REF!,#REF!,#REF!)</f>
        <v>#REF!</v>
      </c>
      <c r="S19" s="61" t="e">
        <f t="shared" si="2"/>
        <v>#REF!</v>
      </c>
      <c r="T19" s="64" t="e">
        <f t="shared" si="3"/>
        <v>#REF!</v>
      </c>
      <c r="U19" s="64" t="e">
        <f t="shared" si="4"/>
        <v>#REF!</v>
      </c>
      <c r="V19" s="64" t="e">
        <f t="shared" si="5"/>
        <v>#REF!</v>
      </c>
      <c r="W19" s="64" t="e">
        <f t="shared" si="6"/>
        <v>#REF!</v>
      </c>
      <c r="X19" s="64" t="e">
        <f t="shared" si="7"/>
        <v>#REF!</v>
      </c>
      <c r="Y19" s="64" t="e">
        <f t="shared" si="8"/>
        <v>#REF!</v>
      </c>
      <c r="Z19" s="64" t="e">
        <f t="shared" si="9"/>
        <v>#REF!</v>
      </c>
      <c r="AA19" s="61" t="e">
        <f t="shared" si="10"/>
        <v>#REF!</v>
      </c>
      <c r="AC19" s="65" t="e">
        <f>+AVERAGE(#REF!,#REF!,#REF!,#REF!)</f>
        <v>#REF!</v>
      </c>
      <c r="AD19" s="65" t="e">
        <f>+AVERAGE(#REF!,#REF!,#REF!,#REF!)</f>
        <v>#REF!</v>
      </c>
      <c r="AE19" s="65" t="e">
        <f>+AVERAGE(#REF!,#REF!,#REF!,#REF!)</f>
        <v>#REF!</v>
      </c>
      <c r="AF19" s="65" t="e">
        <f>+AVERAGE(#REF!,#REF!,#REF!,#REF!)</f>
        <v>#REF!</v>
      </c>
      <c r="AG19" s="65" t="e">
        <f>+AVERAGE(#REF!,#REF!,#REF!,#REF!)</f>
        <v>#REF!</v>
      </c>
      <c r="AH19" s="65" t="e">
        <f>+AVERAGE(#REF!,#REF!,#REF!,#REF!)</f>
        <v>#REF!</v>
      </c>
      <c r="AI19" s="65" t="e">
        <f>+AVERAGE(#REF!,#REF!,#REF!,#REF!)</f>
        <v>#REF!</v>
      </c>
      <c r="AJ19" s="51" t="e">
        <f t="shared" si="11"/>
        <v>#REF!</v>
      </c>
      <c r="AK19" s="66">
        <v>128365.16948630838</v>
      </c>
      <c r="AL19" s="66">
        <v>124802.05837912089</v>
      </c>
      <c r="AM19" s="66">
        <v>124802.05837912089</v>
      </c>
      <c r="AN19" s="66">
        <v>129813.65212912089</v>
      </c>
      <c r="AO19" s="66">
        <v>130062.08962912089</v>
      </c>
      <c r="AP19" s="66">
        <v>125298.93337912089</v>
      </c>
      <c r="AQ19" s="66">
        <v>125298.93337912089</v>
      </c>
      <c r="AR19" s="51">
        <f t="shared" si="12"/>
        <v>888442.89476103371</v>
      </c>
    </row>
    <row r="20" spans="1:44" s="62" customFormat="1" ht="60" x14ac:dyDescent="0.2">
      <c r="A20" s="50">
        <v>12</v>
      </c>
      <c r="B20" s="68" t="s">
        <v>70</v>
      </c>
      <c r="D20" s="63" t="e">
        <f>+MIN(#REF!,#REF!,#REF!)</f>
        <v>#REF!</v>
      </c>
      <c r="E20" s="63" t="e">
        <f>+MIN(#REF!,#REF!,#REF!)</f>
        <v>#REF!</v>
      </c>
      <c r="F20" s="63" t="e">
        <f>+MIN(#REF!,#REF!,#REF!)</f>
        <v>#REF!</v>
      </c>
      <c r="G20" s="63" t="e">
        <f>+MIN(#REF!,#REF!,#REF!)</f>
        <v>#REF!</v>
      </c>
      <c r="H20" s="63" t="e">
        <f>+MIN(#REF!,#REF!,#REF!)</f>
        <v>#REF!</v>
      </c>
      <c r="I20" s="63" t="e">
        <f>+MIN(#REF!,#REF!,#REF!)</f>
        <v>#REF!</v>
      </c>
      <c r="J20" s="63" t="e">
        <f>+MIN(#REF!,#REF!,#REF!)</f>
        <v>#REF!</v>
      </c>
      <c r="K20" s="61" t="e">
        <f t="shared" si="1"/>
        <v>#REF!</v>
      </c>
      <c r="L20" s="63" t="e">
        <f>+AVERAGE(#REF!,#REF!,#REF!)</f>
        <v>#REF!</v>
      </c>
      <c r="M20" s="63" t="e">
        <f>+AVERAGE(#REF!,#REF!,#REF!)</f>
        <v>#REF!</v>
      </c>
      <c r="N20" s="63" t="e">
        <f>+AVERAGE(#REF!,#REF!,#REF!)</f>
        <v>#REF!</v>
      </c>
      <c r="O20" s="63" t="e">
        <f>+AVERAGE(#REF!,#REF!,#REF!)</f>
        <v>#REF!</v>
      </c>
      <c r="P20" s="63" t="e">
        <f>+AVERAGE(#REF!,#REF!,#REF!)</f>
        <v>#REF!</v>
      </c>
      <c r="Q20" s="63" t="e">
        <f>+AVERAGE(#REF!,#REF!,#REF!)</f>
        <v>#REF!</v>
      </c>
      <c r="R20" s="63" t="e">
        <f>+AVERAGE(#REF!,#REF!,#REF!)</f>
        <v>#REF!</v>
      </c>
      <c r="S20" s="61" t="e">
        <f t="shared" si="2"/>
        <v>#REF!</v>
      </c>
      <c r="T20" s="64" t="e">
        <f t="shared" si="3"/>
        <v>#REF!</v>
      </c>
      <c r="U20" s="64" t="e">
        <f t="shared" si="4"/>
        <v>#REF!</v>
      </c>
      <c r="V20" s="64" t="e">
        <f t="shared" si="5"/>
        <v>#REF!</v>
      </c>
      <c r="W20" s="64" t="e">
        <f t="shared" si="6"/>
        <v>#REF!</v>
      </c>
      <c r="X20" s="64" t="e">
        <f t="shared" si="7"/>
        <v>#REF!</v>
      </c>
      <c r="Y20" s="64" t="e">
        <f t="shared" si="8"/>
        <v>#REF!</v>
      </c>
      <c r="Z20" s="64" t="e">
        <f t="shared" si="9"/>
        <v>#REF!</v>
      </c>
      <c r="AA20" s="61" t="e">
        <f t="shared" si="10"/>
        <v>#REF!</v>
      </c>
      <c r="AC20" s="65" t="e">
        <f>+AVERAGE(#REF!,#REF!,#REF!,#REF!)</f>
        <v>#REF!</v>
      </c>
      <c r="AD20" s="65" t="e">
        <f>+AVERAGE(#REF!,#REF!,#REF!,#REF!)</f>
        <v>#REF!</v>
      </c>
      <c r="AE20" s="65" t="e">
        <f>+AVERAGE(#REF!,#REF!,#REF!,#REF!)</f>
        <v>#REF!</v>
      </c>
      <c r="AF20" s="65" t="e">
        <f>+AVERAGE(#REF!,#REF!,#REF!,#REF!)</f>
        <v>#REF!</v>
      </c>
      <c r="AG20" s="65" t="e">
        <f>+AVERAGE(#REF!,#REF!,#REF!,#REF!)</f>
        <v>#REF!</v>
      </c>
      <c r="AH20" s="65" t="e">
        <f>+AVERAGE(#REF!,#REF!,#REF!,#REF!)</f>
        <v>#REF!</v>
      </c>
      <c r="AI20" s="65" t="e">
        <f>+AVERAGE(#REF!,#REF!,#REF!,#REF!)</f>
        <v>#REF!</v>
      </c>
      <c r="AJ20" s="51" t="e">
        <f t="shared" si="11"/>
        <v>#REF!</v>
      </c>
      <c r="AK20" s="66">
        <v>183017.4584478022</v>
      </c>
      <c r="AL20" s="66">
        <v>185263.58344780223</v>
      </c>
      <c r="AM20" s="66">
        <v>185263.58344780223</v>
      </c>
      <c r="AN20" s="66">
        <v>197205.7396978022</v>
      </c>
      <c r="AO20" s="66">
        <v>200104.1771978022</v>
      </c>
      <c r="AP20" s="66">
        <v>188990.14594780223</v>
      </c>
      <c r="AQ20" s="66">
        <v>188990.14594780223</v>
      </c>
      <c r="AR20" s="51">
        <f t="shared" si="12"/>
        <v>1328834.8341346155</v>
      </c>
    </row>
    <row r="21" spans="1:44" s="62" customFormat="1" ht="60" x14ac:dyDescent="0.2">
      <c r="A21" s="50">
        <v>13</v>
      </c>
      <c r="B21" s="68" t="s">
        <v>71</v>
      </c>
      <c r="D21" s="63" t="e">
        <f>+MIN(#REF!,#REF!)</f>
        <v>#REF!</v>
      </c>
      <c r="E21" s="63" t="s">
        <v>52</v>
      </c>
      <c r="F21" s="63" t="e">
        <f>+MIN(#REF!,#REF!)</f>
        <v>#REF!</v>
      </c>
      <c r="G21" s="63" t="e">
        <f>+MIN(#REF!,#REF!)</f>
        <v>#REF!</v>
      </c>
      <c r="H21" s="63" t="e">
        <f>+MIN(#REF!,#REF!)</f>
        <v>#REF!</v>
      </c>
      <c r="I21" s="63" t="e">
        <f>+MIN(#REF!,#REF!)</f>
        <v>#REF!</v>
      </c>
      <c r="J21" s="63" t="e">
        <f>+MIN(#REF!,#REF!)</f>
        <v>#REF!</v>
      </c>
      <c r="K21" s="61" t="e">
        <f t="shared" si="1"/>
        <v>#REF!</v>
      </c>
      <c r="L21" s="63" t="e">
        <f>+AVERAGE(#REF!,#REF!)</f>
        <v>#REF!</v>
      </c>
      <c r="M21" s="63" t="s">
        <v>52</v>
      </c>
      <c r="N21" s="63" t="e">
        <f>+AVERAGE(#REF!,#REF!)</f>
        <v>#REF!</v>
      </c>
      <c r="O21" s="63" t="e">
        <f>+AVERAGE(#REF!,#REF!)</f>
        <v>#REF!</v>
      </c>
      <c r="P21" s="63" t="e">
        <f>+AVERAGE(#REF!,#REF!)</f>
        <v>#REF!</v>
      </c>
      <c r="Q21" s="63" t="e">
        <f>+AVERAGE(#REF!,#REF!)</f>
        <v>#REF!</v>
      </c>
      <c r="R21" s="63" t="e">
        <f>+AVERAGE(#REF!,#REF!)</f>
        <v>#REF!</v>
      </c>
      <c r="S21" s="61" t="e">
        <f t="shared" si="2"/>
        <v>#REF!</v>
      </c>
      <c r="T21" s="64" t="e">
        <f t="shared" si="3"/>
        <v>#REF!</v>
      </c>
      <c r="U21" s="64" t="s">
        <v>52</v>
      </c>
      <c r="V21" s="64" t="e">
        <f t="shared" si="5"/>
        <v>#REF!</v>
      </c>
      <c r="W21" s="64" t="e">
        <f t="shared" si="6"/>
        <v>#REF!</v>
      </c>
      <c r="X21" s="64" t="e">
        <f t="shared" si="7"/>
        <v>#REF!</v>
      </c>
      <c r="Y21" s="64" t="e">
        <f t="shared" si="8"/>
        <v>#REF!</v>
      </c>
      <c r="Z21" s="64" t="e">
        <f t="shared" si="9"/>
        <v>#REF!</v>
      </c>
      <c r="AA21" s="61" t="e">
        <f t="shared" si="10"/>
        <v>#REF!</v>
      </c>
      <c r="AC21" s="65" t="e">
        <f>+AVERAGE(#REF!,#REF!,#REF!)</f>
        <v>#REF!</v>
      </c>
      <c r="AD21" s="65" t="s">
        <v>52</v>
      </c>
      <c r="AE21" s="65" t="e">
        <f>+AVERAGE(#REF!,#REF!,#REF!)</f>
        <v>#REF!</v>
      </c>
      <c r="AF21" s="65" t="e">
        <f>+AVERAGE(#REF!,#REF!,#REF!)</f>
        <v>#REF!</v>
      </c>
      <c r="AG21" s="65" t="e">
        <f>+AVERAGE(#REF!,#REF!,#REF!)</f>
        <v>#REF!</v>
      </c>
      <c r="AH21" s="65" t="e">
        <f>+AVERAGE(#REF!,#REF!,#REF!)</f>
        <v>#REF!</v>
      </c>
      <c r="AI21" s="65" t="e">
        <f>+AVERAGE(#REF!,#REF!,#REF!)</f>
        <v>#REF!</v>
      </c>
      <c r="AJ21" s="51" t="e">
        <f t="shared" si="11"/>
        <v>#REF!</v>
      </c>
      <c r="AK21" s="66">
        <v>267661.90263009619</v>
      </c>
      <c r="AL21" s="66" t="s">
        <v>52</v>
      </c>
      <c r="AM21" s="66">
        <v>260120.3044871795</v>
      </c>
      <c r="AN21" s="66">
        <v>275159.84615384613</v>
      </c>
      <c r="AO21" s="66">
        <v>275822.34615384613</v>
      </c>
      <c r="AP21" s="66">
        <v>261003.63782051284</v>
      </c>
      <c r="AQ21" s="66">
        <v>261003.63782051284</v>
      </c>
      <c r="AR21" s="51">
        <f t="shared" si="12"/>
        <v>1600771.6750659933</v>
      </c>
    </row>
    <row r="22" spans="1:44" s="62" customFormat="1" ht="60" x14ac:dyDescent="0.2">
      <c r="A22" s="50">
        <v>14</v>
      </c>
      <c r="B22" s="68" t="s">
        <v>72</v>
      </c>
      <c r="D22" s="63" t="e">
        <f>+MIN(#REF!,#REF!,#REF!)</f>
        <v>#REF!</v>
      </c>
      <c r="E22" s="63" t="e">
        <f>+MIN(#REF!,#REF!,#REF!)</f>
        <v>#REF!</v>
      </c>
      <c r="F22" s="63" t="e">
        <f>+MIN(#REF!,#REF!,#REF!)</f>
        <v>#REF!</v>
      </c>
      <c r="G22" s="63" t="e">
        <f>+MIN(#REF!,#REF!,#REF!)</f>
        <v>#REF!</v>
      </c>
      <c r="H22" s="63" t="e">
        <f>+MIN(#REF!,#REF!,#REF!)</f>
        <v>#REF!</v>
      </c>
      <c r="I22" s="63" t="e">
        <f>+MIN(#REF!,#REF!,#REF!)</f>
        <v>#REF!</v>
      </c>
      <c r="J22" s="63" t="e">
        <f>+MIN(#REF!,#REF!,#REF!)</f>
        <v>#REF!</v>
      </c>
      <c r="K22" s="61" t="e">
        <f t="shared" si="1"/>
        <v>#REF!</v>
      </c>
      <c r="L22" s="63" t="e">
        <f>+AVERAGE(#REF!,#REF!,#REF!)</f>
        <v>#REF!</v>
      </c>
      <c r="M22" s="63" t="e">
        <f>+AVERAGE(#REF!,#REF!,#REF!)</f>
        <v>#REF!</v>
      </c>
      <c r="N22" s="63" t="e">
        <f>+AVERAGE(#REF!,#REF!,#REF!)</f>
        <v>#REF!</v>
      </c>
      <c r="O22" s="63" t="e">
        <f>+AVERAGE(#REF!,#REF!,#REF!)</f>
        <v>#REF!</v>
      </c>
      <c r="P22" s="63" t="e">
        <f>+AVERAGE(#REF!,#REF!,#REF!)</f>
        <v>#REF!</v>
      </c>
      <c r="Q22" s="63" t="e">
        <f>+AVERAGE(#REF!,#REF!,#REF!)</f>
        <v>#REF!</v>
      </c>
      <c r="R22" s="63" t="e">
        <f>+AVERAGE(#REF!,#REF!,#REF!)</f>
        <v>#REF!</v>
      </c>
      <c r="S22" s="61" t="e">
        <f t="shared" si="2"/>
        <v>#REF!</v>
      </c>
      <c r="T22" s="64" t="e">
        <f t="shared" si="3"/>
        <v>#REF!</v>
      </c>
      <c r="U22" s="64" t="e">
        <f t="shared" si="4"/>
        <v>#REF!</v>
      </c>
      <c r="V22" s="64" t="e">
        <f t="shared" si="5"/>
        <v>#REF!</v>
      </c>
      <c r="W22" s="64" t="e">
        <f t="shared" si="6"/>
        <v>#REF!</v>
      </c>
      <c r="X22" s="64" t="e">
        <f t="shared" si="7"/>
        <v>#REF!</v>
      </c>
      <c r="Y22" s="64" t="e">
        <f t="shared" si="8"/>
        <v>#REF!</v>
      </c>
      <c r="Z22" s="64" t="e">
        <f t="shared" si="9"/>
        <v>#REF!</v>
      </c>
      <c r="AA22" s="61" t="e">
        <f t="shared" si="10"/>
        <v>#REF!</v>
      </c>
      <c r="AC22" s="65" t="e">
        <f>+AVERAGE(#REF!,#REF!,#REF!,#REF!)</f>
        <v>#REF!</v>
      </c>
      <c r="AD22" s="65" t="e">
        <f>+AVERAGE(#REF!,#REF!,#REF!,#REF!)</f>
        <v>#REF!</v>
      </c>
      <c r="AE22" s="65" t="e">
        <f>+AVERAGE(#REF!,#REF!,#REF!,#REF!)</f>
        <v>#REF!</v>
      </c>
      <c r="AF22" s="65" t="e">
        <f>+AVERAGE(#REF!,#REF!,#REF!,#REF!)</f>
        <v>#REF!</v>
      </c>
      <c r="AG22" s="65" t="e">
        <f>+AVERAGE(#REF!,#REF!,#REF!,#REF!)</f>
        <v>#REF!</v>
      </c>
      <c r="AH22" s="65" t="e">
        <f>+AVERAGE(#REF!,#REF!,#REF!,#REF!)</f>
        <v>#REF!</v>
      </c>
      <c r="AI22" s="65" t="e">
        <f>+AVERAGE(#REF!,#REF!,#REF!,#REF!)</f>
        <v>#REF!</v>
      </c>
      <c r="AJ22" s="51" t="e">
        <f t="shared" si="11"/>
        <v>#REF!</v>
      </c>
      <c r="AK22" s="66">
        <v>157728.4207781147</v>
      </c>
      <c r="AL22" s="66">
        <v>160569.98969780223</v>
      </c>
      <c r="AM22" s="66">
        <v>160569.98969780223</v>
      </c>
      <c r="AN22" s="66">
        <v>161414.67719780223</v>
      </c>
      <c r="AO22" s="66">
        <v>169850.14594780223</v>
      </c>
      <c r="AP22" s="66">
        <v>161911.55219780223</v>
      </c>
      <c r="AQ22" s="66">
        <v>161911.55219780223</v>
      </c>
      <c r="AR22" s="51">
        <f t="shared" si="12"/>
        <v>1133956.327714928</v>
      </c>
    </row>
    <row r="23" spans="1:44" s="62" customFormat="1" ht="60" x14ac:dyDescent="0.2">
      <c r="A23" s="50">
        <v>15</v>
      </c>
      <c r="B23" s="68" t="s">
        <v>73</v>
      </c>
      <c r="D23" s="63" t="e">
        <f>+MIN(#REF!,#REF!,#REF!)</f>
        <v>#REF!</v>
      </c>
      <c r="E23" s="63" t="e">
        <f>+MIN(#REF!,#REF!,#REF!)</f>
        <v>#REF!</v>
      </c>
      <c r="F23" s="63" t="e">
        <f>+MIN(#REF!,#REF!,#REF!)</f>
        <v>#REF!</v>
      </c>
      <c r="G23" s="63" t="e">
        <f>+MIN(#REF!,#REF!,#REF!)</f>
        <v>#REF!</v>
      </c>
      <c r="H23" s="63" t="e">
        <f>+MIN(#REF!,#REF!,#REF!)</f>
        <v>#REF!</v>
      </c>
      <c r="I23" s="63" t="e">
        <f>+MIN(#REF!,#REF!,#REF!)</f>
        <v>#REF!</v>
      </c>
      <c r="J23" s="63" t="e">
        <f>+MIN(#REF!,#REF!,#REF!)</f>
        <v>#REF!</v>
      </c>
      <c r="K23" s="61" t="e">
        <f t="shared" si="1"/>
        <v>#REF!</v>
      </c>
      <c r="L23" s="63" t="e">
        <f>+AVERAGE(#REF!,#REF!,#REF!)</f>
        <v>#REF!</v>
      </c>
      <c r="M23" s="63" t="e">
        <f>+AVERAGE(#REF!,#REF!,#REF!)</f>
        <v>#REF!</v>
      </c>
      <c r="N23" s="63" t="e">
        <f>+AVERAGE(#REF!,#REF!,#REF!)</f>
        <v>#REF!</v>
      </c>
      <c r="O23" s="63" t="e">
        <f>+AVERAGE(#REF!,#REF!,#REF!)</f>
        <v>#REF!</v>
      </c>
      <c r="P23" s="63" t="e">
        <f>+AVERAGE(#REF!,#REF!,#REF!)</f>
        <v>#REF!</v>
      </c>
      <c r="Q23" s="63" t="e">
        <f>+AVERAGE(#REF!,#REF!,#REF!)</f>
        <v>#REF!</v>
      </c>
      <c r="R23" s="63" t="e">
        <f>+AVERAGE(#REF!,#REF!,#REF!)</f>
        <v>#REF!</v>
      </c>
      <c r="S23" s="61" t="e">
        <f t="shared" si="2"/>
        <v>#REF!</v>
      </c>
      <c r="T23" s="64" t="e">
        <f t="shared" si="3"/>
        <v>#REF!</v>
      </c>
      <c r="U23" s="64" t="e">
        <f t="shared" si="4"/>
        <v>#REF!</v>
      </c>
      <c r="V23" s="64" t="e">
        <f t="shared" si="5"/>
        <v>#REF!</v>
      </c>
      <c r="W23" s="64" t="e">
        <f t="shared" si="6"/>
        <v>#REF!</v>
      </c>
      <c r="X23" s="64" t="e">
        <f t="shared" si="7"/>
        <v>#REF!</v>
      </c>
      <c r="Y23" s="64" t="e">
        <f t="shared" si="8"/>
        <v>#REF!</v>
      </c>
      <c r="Z23" s="64" t="e">
        <f t="shared" si="9"/>
        <v>#REF!</v>
      </c>
      <c r="AA23" s="61" t="e">
        <f t="shared" si="10"/>
        <v>#REF!</v>
      </c>
      <c r="AC23" s="65" t="e">
        <f>+AVERAGE(#REF!,#REF!,#REF!,#REF!)</f>
        <v>#REF!</v>
      </c>
      <c r="AD23" s="65" t="e">
        <f>+AVERAGE(#REF!,#REF!,#REF!,#REF!)</f>
        <v>#REF!</v>
      </c>
      <c r="AE23" s="65" t="e">
        <f>+AVERAGE(#REF!,#REF!,#REF!,#REF!)</f>
        <v>#REF!</v>
      </c>
      <c r="AF23" s="65" t="e">
        <f>+AVERAGE(#REF!,#REF!,#REF!,#REF!)</f>
        <v>#REF!</v>
      </c>
      <c r="AG23" s="65" t="e">
        <f>+AVERAGE(#REF!,#REF!,#REF!,#REF!)</f>
        <v>#REF!</v>
      </c>
      <c r="AH23" s="65" t="e">
        <f>+AVERAGE(#REF!,#REF!,#REF!,#REF!)</f>
        <v>#REF!</v>
      </c>
      <c r="AI23" s="65" t="e">
        <f>+AVERAGE(#REF!,#REF!,#REF!,#REF!)</f>
        <v>#REF!</v>
      </c>
      <c r="AJ23" s="51" t="e">
        <f t="shared" si="11"/>
        <v>#REF!</v>
      </c>
      <c r="AK23" s="66">
        <v>166939.8867424897</v>
      </c>
      <c r="AL23" s="66">
        <v>169035.27094780223</v>
      </c>
      <c r="AM23" s="66">
        <v>169035.27094780223</v>
      </c>
      <c r="AN23" s="66">
        <v>170277.45844780223</v>
      </c>
      <c r="AO23" s="66">
        <v>179872.30219780223</v>
      </c>
      <c r="AP23" s="66">
        <v>171933.70844780223</v>
      </c>
      <c r="AQ23" s="66">
        <v>171933.70844780223</v>
      </c>
      <c r="AR23" s="51">
        <f t="shared" si="12"/>
        <v>1199027.606179303</v>
      </c>
    </row>
    <row r="24" spans="1:44" s="62" customFormat="1" ht="60" x14ac:dyDescent="0.2">
      <c r="A24" s="50">
        <v>16</v>
      </c>
      <c r="B24" s="68" t="s">
        <v>74</v>
      </c>
      <c r="D24" s="63" t="e">
        <f>+MIN(#REF!,#REF!)</f>
        <v>#REF!</v>
      </c>
      <c r="E24" s="63" t="s">
        <v>52</v>
      </c>
      <c r="F24" s="63" t="e">
        <f>+MIN(#REF!,#REF!)</f>
        <v>#REF!</v>
      </c>
      <c r="G24" s="63" t="e">
        <f>+MIN(#REF!,#REF!)</f>
        <v>#REF!</v>
      </c>
      <c r="H24" s="63" t="e">
        <f>+MIN(#REF!,#REF!)</f>
        <v>#REF!</v>
      </c>
      <c r="I24" s="63" t="e">
        <f>+MIN(#REF!,#REF!)</f>
        <v>#REF!</v>
      </c>
      <c r="J24" s="63" t="e">
        <f>+MIN(#REF!,#REF!)</f>
        <v>#REF!</v>
      </c>
      <c r="K24" s="61" t="e">
        <f t="shared" si="1"/>
        <v>#REF!</v>
      </c>
      <c r="L24" s="63" t="e">
        <f>+AVERAGE(#REF!,#REF!)</f>
        <v>#REF!</v>
      </c>
      <c r="M24" s="63" t="s">
        <v>52</v>
      </c>
      <c r="N24" s="63" t="e">
        <f>+AVERAGE(#REF!,#REF!)</f>
        <v>#REF!</v>
      </c>
      <c r="O24" s="63" t="e">
        <f>+AVERAGE(#REF!,#REF!)</f>
        <v>#REF!</v>
      </c>
      <c r="P24" s="63" t="e">
        <f>+AVERAGE(#REF!,#REF!)</f>
        <v>#REF!</v>
      </c>
      <c r="Q24" s="63" t="e">
        <f>+AVERAGE(#REF!,#REF!)</f>
        <v>#REF!</v>
      </c>
      <c r="R24" s="63" t="e">
        <f>+AVERAGE(#REF!,#REF!)</f>
        <v>#REF!</v>
      </c>
      <c r="S24" s="61" t="e">
        <f t="shared" si="2"/>
        <v>#REF!</v>
      </c>
      <c r="T24" s="64" t="e">
        <f t="shared" si="3"/>
        <v>#REF!</v>
      </c>
      <c r="U24" s="64" t="s">
        <v>52</v>
      </c>
      <c r="V24" s="64" t="e">
        <f t="shared" si="5"/>
        <v>#REF!</v>
      </c>
      <c r="W24" s="64" t="e">
        <f t="shared" si="6"/>
        <v>#REF!</v>
      </c>
      <c r="X24" s="64" t="e">
        <f t="shared" si="7"/>
        <v>#REF!</v>
      </c>
      <c r="Y24" s="64" t="e">
        <f t="shared" si="8"/>
        <v>#REF!</v>
      </c>
      <c r="Z24" s="64" t="e">
        <f t="shared" si="9"/>
        <v>#REF!</v>
      </c>
      <c r="AA24" s="61" t="e">
        <f t="shared" si="10"/>
        <v>#REF!</v>
      </c>
      <c r="AC24" s="65" t="e">
        <f>+AVERAGE(#REF!,#REF!,#REF!,#REF!)</f>
        <v>#REF!</v>
      </c>
      <c r="AD24" s="65" t="s">
        <v>52</v>
      </c>
      <c r="AE24" s="65" t="e">
        <f>+AVERAGE(#REF!,#REF!,#REF!,#REF!)</f>
        <v>#REF!</v>
      </c>
      <c r="AF24" s="65" t="e">
        <f>+AVERAGE(#REF!,#REF!,#REF!,#REF!)</f>
        <v>#REF!</v>
      </c>
      <c r="AG24" s="65" t="e">
        <f>+AVERAGE(#REF!,#REF!,#REF!,#REF!)</f>
        <v>#REF!</v>
      </c>
      <c r="AH24" s="65" t="e">
        <f>+AVERAGE(#REF!,#REF!,#REF!,#REF!)</f>
        <v>#REF!</v>
      </c>
      <c r="AI24" s="65" t="e">
        <f>+AVERAGE(#REF!,#REF!,#REF!,#REF!)</f>
        <v>#REF!</v>
      </c>
      <c r="AJ24" s="51" t="e">
        <f t="shared" si="11"/>
        <v>#REF!</v>
      </c>
      <c r="AK24" s="66">
        <v>348492.62840174109</v>
      </c>
      <c r="AL24" s="66" t="s">
        <v>52</v>
      </c>
      <c r="AM24" s="66">
        <v>343450.95982142864</v>
      </c>
      <c r="AN24" s="66">
        <v>343699.39732142864</v>
      </c>
      <c r="AO24" s="66">
        <v>354979.05357142858</v>
      </c>
      <c r="AP24" s="66">
        <v>343865.02232142864</v>
      </c>
      <c r="AQ24" s="66">
        <v>343865.02232142864</v>
      </c>
      <c r="AR24" s="51">
        <f t="shared" si="12"/>
        <v>2078352.0837588843</v>
      </c>
    </row>
    <row r="25" spans="1:44" s="69" customFormat="1" ht="12" x14ac:dyDescent="0.2">
      <c r="A25" s="50">
        <v>17</v>
      </c>
      <c r="B25" s="68" t="s">
        <v>44</v>
      </c>
      <c r="D25" s="63" t="e">
        <f>+MIN(#REF!,#REF!,#REF!)</f>
        <v>#REF!</v>
      </c>
      <c r="E25" s="63" t="e">
        <f>+MIN(#REF!,#REF!,#REF!)</f>
        <v>#REF!</v>
      </c>
      <c r="F25" s="63" t="e">
        <f>+MIN(#REF!,#REF!,#REF!)</f>
        <v>#REF!</v>
      </c>
      <c r="G25" s="63" t="e">
        <f>+MIN(#REF!,#REF!,#REF!)</f>
        <v>#REF!</v>
      </c>
      <c r="H25" s="63" t="e">
        <f>+MIN(#REF!,#REF!,#REF!)</f>
        <v>#REF!</v>
      </c>
      <c r="I25" s="63" t="e">
        <f>+MIN(#REF!,#REF!,#REF!)</f>
        <v>#REF!</v>
      </c>
      <c r="J25" s="63" t="e">
        <f>+MIN(#REF!,#REF!,#REF!)</f>
        <v>#REF!</v>
      </c>
      <c r="K25" s="61" t="e">
        <f t="shared" si="1"/>
        <v>#REF!</v>
      </c>
      <c r="L25" s="63" t="e">
        <f>+AVERAGE(#REF!,#REF!,#REF!)</f>
        <v>#REF!</v>
      </c>
      <c r="M25" s="63" t="e">
        <f>+AVERAGE(#REF!,#REF!,#REF!)</f>
        <v>#REF!</v>
      </c>
      <c r="N25" s="63" t="e">
        <f>+AVERAGE(#REF!,#REF!,#REF!)</f>
        <v>#REF!</v>
      </c>
      <c r="O25" s="63" t="e">
        <f>+AVERAGE(#REF!,#REF!,#REF!)</f>
        <v>#REF!</v>
      </c>
      <c r="P25" s="63" t="e">
        <f>+AVERAGE(#REF!,#REF!,#REF!)</f>
        <v>#REF!</v>
      </c>
      <c r="Q25" s="63" t="e">
        <f>+AVERAGE(#REF!,#REF!,#REF!)</f>
        <v>#REF!</v>
      </c>
      <c r="R25" s="63" t="e">
        <f>+AVERAGE(#REF!,#REF!,#REF!)</f>
        <v>#REF!</v>
      </c>
      <c r="S25" s="61" t="e">
        <f t="shared" si="2"/>
        <v>#REF!</v>
      </c>
      <c r="T25" s="64" t="e">
        <f t="shared" si="3"/>
        <v>#REF!</v>
      </c>
      <c r="U25" s="64" t="e">
        <f t="shared" si="4"/>
        <v>#REF!</v>
      </c>
      <c r="V25" s="64" t="e">
        <f t="shared" si="5"/>
        <v>#REF!</v>
      </c>
      <c r="W25" s="64" t="e">
        <f t="shared" si="6"/>
        <v>#REF!</v>
      </c>
      <c r="X25" s="64" t="e">
        <f t="shared" si="7"/>
        <v>#REF!</v>
      </c>
      <c r="Y25" s="64" t="e">
        <f t="shared" si="8"/>
        <v>#REF!</v>
      </c>
      <c r="Z25" s="64" t="e">
        <f t="shared" si="9"/>
        <v>#REF!</v>
      </c>
      <c r="AA25" s="61" t="e">
        <f t="shared" si="10"/>
        <v>#REF!</v>
      </c>
      <c r="AC25" s="65" t="e">
        <f>+AVERAGE(#REF!,#REF!,#REF!,#REF!)</f>
        <v>#REF!</v>
      </c>
      <c r="AD25" s="65" t="e">
        <f>+AVERAGE(#REF!,#REF!,#REF!,#REF!)</f>
        <v>#REF!</v>
      </c>
      <c r="AE25" s="65" t="e">
        <f>+AVERAGE(#REF!,#REF!,#REF!,#REF!)</f>
        <v>#REF!</v>
      </c>
      <c r="AF25" s="65" t="e">
        <f>+AVERAGE(#REF!,#REF!,#REF!,#REF!)</f>
        <v>#REF!</v>
      </c>
      <c r="AG25" s="65" t="e">
        <f>+AVERAGE(#REF!,#REF!,#REF!,#REF!)</f>
        <v>#REF!</v>
      </c>
      <c r="AH25" s="65" t="e">
        <f>+AVERAGE(#REF!,#REF!,#REF!,#REF!)</f>
        <v>#REF!</v>
      </c>
      <c r="AI25" s="65" t="e">
        <f>+AVERAGE(#REF!,#REF!,#REF!,#REF!)</f>
        <v>#REF!</v>
      </c>
      <c r="AJ25" s="51" t="e">
        <f t="shared" si="11"/>
        <v>#REF!</v>
      </c>
      <c r="AK25" s="66">
        <v>103543.36052339629</v>
      </c>
      <c r="AL25" s="66">
        <v>105199.6105233963</v>
      </c>
      <c r="AM25" s="66">
        <v>105199.6105233963</v>
      </c>
      <c r="AN25" s="66">
        <v>106027.7355233963</v>
      </c>
      <c r="AO25" s="66">
        <v>113717.7494162088</v>
      </c>
      <c r="AP25" s="66">
        <v>108445.86052339629</v>
      </c>
      <c r="AQ25" s="66">
        <v>107683.98552339629</v>
      </c>
      <c r="AR25" s="51">
        <f t="shared" si="12"/>
        <v>749817.91255658655</v>
      </c>
    </row>
    <row r="26" spans="1:44" s="62" customFormat="1" ht="12" x14ac:dyDescent="0.2">
      <c r="A26" s="50">
        <v>18</v>
      </c>
      <c r="B26" s="68" t="s">
        <v>45</v>
      </c>
      <c r="D26" s="63" t="e">
        <f>+MIN(#REF!,#REF!,#REF!)</f>
        <v>#REF!</v>
      </c>
      <c r="E26" s="63" t="e">
        <f>+MIN(#REF!,#REF!,#REF!)</f>
        <v>#REF!</v>
      </c>
      <c r="F26" s="63" t="e">
        <f>+MIN(#REF!,#REF!,#REF!)</f>
        <v>#REF!</v>
      </c>
      <c r="G26" s="63" t="e">
        <f>+MIN(#REF!,#REF!,#REF!)</f>
        <v>#REF!</v>
      </c>
      <c r="H26" s="63" t="e">
        <f>+MIN(#REF!,#REF!,#REF!)</f>
        <v>#REF!</v>
      </c>
      <c r="I26" s="63" t="e">
        <f>+MIN(#REF!,#REF!,#REF!)</f>
        <v>#REF!</v>
      </c>
      <c r="J26" s="63" t="e">
        <f>+MIN(#REF!,#REF!,#REF!)</f>
        <v>#REF!</v>
      </c>
      <c r="K26" s="61" t="e">
        <f t="shared" si="1"/>
        <v>#REF!</v>
      </c>
      <c r="L26" s="63" t="e">
        <f>+AVERAGE(#REF!,#REF!,#REF!)</f>
        <v>#REF!</v>
      </c>
      <c r="M26" s="63" t="s">
        <v>52</v>
      </c>
      <c r="N26" s="63" t="e">
        <f>+AVERAGE(#REF!,#REF!,#REF!)</f>
        <v>#REF!</v>
      </c>
      <c r="O26" s="63" t="e">
        <f>+AVERAGE(#REF!,#REF!,#REF!)</f>
        <v>#REF!</v>
      </c>
      <c r="P26" s="63" t="e">
        <f>+AVERAGE(#REF!,#REF!,#REF!)</f>
        <v>#REF!</v>
      </c>
      <c r="Q26" s="63" t="e">
        <f>+AVERAGE(#REF!,#REF!,#REF!)</f>
        <v>#REF!</v>
      </c>
      <c r="R26" s="63" t="e">
        <f>+AVERAGE(#REF!,#REF!,#REF!)</f>
        <v>#REF!</v>
      </c>
      <c r="S26" s="61" t="e">
        <f t="shared" si="2"/>
        <v>#REF!</v>
      </c>
      <c r="T26" s="64" t="e">
        <f t="shared" si="3"/>
        <v>#REF!</v>
      </c>
      <c r="U26" s="64" t="s">
        <v>52</v>
      </c>
      <c r="V26" s="64" t="e">
        <f t="shared" si="5"/>
        <v>#REF!</v>
      </c>
      <c r="W26" s="64" t="e">
        <f t="shared" si="6"/>
        <v>#REF!</v>
      </c>
      <c r="X26" s="64" t="e">
        <f t="shared" si="7"/>
        <v>#REF!</v>
      </c>
      <c r="Y26" s="64" t="e">
        <f t="shared" si="8"/>
        <v>#REF!</v>
      </c>
      <c r="Z26" s="64" t="e">
        <f t="shared" si="9"/>
        <v>#REF!</v>
      </c>
      <c r="AA26" s="61" t="e">
        <f t="shared" si="10"/>
        <v>#REF!</v>
      </c>
      <c r="AC26" s="65" t="e">
        <f>+AVERAGE(#REF!,#REF!,#REF!,#REF!)</f>
        <v>#REF!</v>
      </c>
      <c r="AD26" s="65" t="s">
        <v>52</v>
      </c>
      <c r="AE26" s="65" t="e">
        <f>+AVERAGE(#REF!,#REF!,#REF!,#REF!)</f>
        <v>#REF!</v>
      </c>
      <c r="AF26" s="65" t="e">
        <f>+AVERAGE(#REF!,#REF!,#REF!,#REF!)</f>
        <v>#REF!</v>
      </c>
      <c r="AG26" s="65" t="e">
        <f>+AVERAGE(#REF!,#REF!,#REF!,#REF!)</f>
        <v>#REF!</v>
      </c>
      <c r="AH26" s="65" t="e">
        <f>+AVERAGE(#REF!,#REF!,#REF!,#REF!)</f>
        <v>#REF!</v>
      </c>
      <c r="AI26" s="65" t="e">
        <f>+AVERAGE(#REF!,#REF!,#REF!,#REF!)</f>
        <v>#REF!</v>
      </c>
      <c r="AJ26" s="51" t="e">
        <f t="shared" si="11"/>
        <v>#REF!</v>
      </c>
      <c r="AK26" s="66">
        <v>93564.718833835854</v>
      </c>
      <c r="AL26" s="66" t="s">
        <v>52</v>
      </c>
      <c r="AM26" s="66">
        <v>95220.968833835854</v>
      </c>
      <c r="AN26" s="66">
        <v>96049.093833835854</v>
      </c>
      <c r="AO26" s="66">
        <v>106199.89661946087</v>
      </c>
      <c r="AP26" s="66">
        <v>97705.343833835854</v>
      </c>
      <c r="AQ26" s="66">
        <v>97705.343833835854</v>
      </c>
      <c r="AR26" s="51">
        <f t="shared" si="12"/>
        <v>586445.36578864011</v>
      </c>
    </row>
    <row r="27" spans="1:44" s="69" customFormat="1" ht="12" x14ac:dyDescent="0.2">
      <c r="A27" s="50">
        <v>19</v>
      </c>
      <c r="B27" s="68" t="s">
        <v>53</v>
      </c>
      <c r="D27" s="63" t="e">
        <f>+MIN(#REF!,#REF!,#REF!)</f>
        <v>#REF!</v>
      </c>
      <c r="E27" s="63" t="e">
        <f>+MIN(#REF!,#REF!,#REF!)</f>
        <v>#REF!</v>
      </c>
      <c r="F27" s="63" t="e">
        <f>+MIN(#REF!,#REF!,#REF!)</f>
        <v>#REF!</v>
      </c>
      <c r="G27" s="63" t="e">
        <f>+MIN(#REF!,#REF!,#REF!)</f>
        <v>#REF!</v>
      </c>
      <c r="H27" s="63" t="e">
        <f>+MIN(#REF!,#REF!,#REF!)</f>
        <v>#REF!</v>
      </c>
      <c r="I27" s="63" t="e">
        <f>+MIN(#REF!,#REF!,#REF!)</f>
        <v>#REF!</v>
      </c>
      <c r="J27" s="63" t="e">
        <f>+MIN(#REF!,#REF!,#REF!)</f>
        <v>#REF!</v>
      </c>
      <c r="K27" s="61" t="e">
        <f t="shared" si="1"/>
        <v>#REF!</v>
      </c>
      <c r="L27" s="63" t="e">
        <f>+AVERAGE(#REF!,#REF!,#REF!)</f>
        <v>#REF!</v>
      </c>
      <c r="M27" s="63" t="e">
        <f>+AVERAGE(#REF!,#REF!,#REF!)</f>
        <v>#REF!</v>
      </c>
      <c r="N27" s="63" t="e">
        <f>+AVERAGE(#REF!,#REF!,#REF!)</f>
        <v>#REF!</v>
      </c>
      <c r="O27" s="63" t="e">
        <f>+AVERAGE(#REF!,#REF!,#REF!)</f>
        <v>#REF!</v>
      </c>
      <c r="P27" s="63" t="e">
        <f>+AVERAGE(#REF!,#REF!,#REF!)</f>
        <v>#REF!</v>
      </c>
      <c r="Q27" s="63" t="e">
        <f>+AVERAGE(#REF!,#REF!,#REF!)</f>
        <v>#REF!</v>
      </c>
      <c r="R27" s="63" t="e">
        <f>+AVERAGE(#REF!,#REF!,#REF!)</f>
        <v>#REF!</v>
      </c>
      <c r="S27" s="61" t="e">
        <f t="shared" si="2"/>
        <v>#REF!</v>
      </c>
      <c r="T27" s="64" t="e">
        <f t="shared" si="3"/>
        <v>#REF!</v>
      </c>
      <c r="U27" s="64" t="e">
        <f t="shared" si="4"/>
        <v>#REF!</v>
      </c>
      <c r="V27" s="64" t="e">
        <f t="shared" si="5"/>
        <v>#REF!</v>
      </c>
      <c r="W27" s="64" t="e">
        <f t="shared" si="6"/>
        <v>#REF!</v>
      </c>
      <c r="X27" s="64" t="e">
        <f t="shared" si="7"/>
        <v>#REF!</v>
      </c>
      <c r="Y27" s="64" t="e">
        <f t="shared" si="8"/>
        <v>#REF!</v>
      </c>
      <c r="Z27" s="64" t="e">
        <f t="shared" si="9"/>
        <v>#REF!</v>
      </c>
      <c r="AA27" s="61" t="e">
        <f t="shared" si="10"/>
        <v>#REF!</v>
      </c>
      <c r="AC27" s="65" t="e">
        <f>+AVERAGE(#REF!,#REF!,#REF!,#REF!)</f>
        <v>#REF!</v>
      </c>
      <c r="AD27" s="65" t="e">
        <f>+AVERAGE(#REF!,#REF!,#REF!,#REF!)</f>
        <v>#REF!</v>
      </c>
      <c r="AE27" s="65" t="e">
        <f>+AVERAGE(#REF!,#REF!,#REF!,#REF!)</f>
        <v>#REF!</v>
      </c>
      <c r="AF27" s="65" t="e">
        <f>+AVERAGE(#REF!,#REF!,#REF!,#REF!)</f>
        <v>#REF!</v>
      </c>
      <c r="AG27" s="65" t="e">
        <f>+AVERAGE(#REF!,#REF!,#REF!,#REF!)</f>
        <v>#REF!</v>
      </c>
      <c r="AH27" s="65" t="e">
        <f>+AVERAGE(#REF!,#REF!,#REF!,#REF!)</f>
        <v>#REF!</v>
      </c>
      <c r="AI27" s="65" t="e">
        <f>+AVERAGE(#REF!,#REF!,#REF!,#REF!)</f>
        <v>#REF!</v>
      </c>
      <c r="AJ27" s="51" t="e">
        <f t="shared" si="11"/>
        <v>#REF!</v>
      </c>
      <c r="AK27" s="66">
        <v>103254.42977133585</v>
      </c>
      <c r="AL27" s="66">
        <v>101523.46085164836</v>
      </c>
      <c r="AM27" s="66">
        <v>101523.46085164836</v>
      </c>
      <c r="AN27" s="66">
        <v>101689.08585164836</v>
      </c>
      <c r="AO27" s="66">
        <v>108536.83585164836</v>
      </c>
      <c r="AP27" s="66">
        <v>102185.96085164836</v>
      </c>
      <c r="AQ27" s="66">
        <v>102185.96085164836</v>
      </c>
      <c r="AR27" s="51">
        <f t="shared" si="12"/>
        <v>720899.19488122594</v>
      </c>
    </row>
    <row r="28" spans="1:44" s="69" customFormat="1" ht="12" x14ac:dyDescent="0.2">
      <c r="A28" s="50">
        <v>20</v>
      </c>
      <c r="B28" s="68" t="s">
        <v>46</v>
      </c>
      <c r="D28" s="63" t="e">
        <f>+MIN(#REF!,#REF!,#REF!)</f>
        <v>#REF!</v>
      </c>
      <c r="E28" s="63" t="e">
        <f>+MIN(#REF!,#REF!,#REF!)</f>
        <v>#REF!</v>
      </c>
      <c r="F28" s="63" t="e">
        <f>+MIN(#REF!,#REF!,#REF!)</f>
        <v>#REF!</v>
      </c>
      <c r="G28" s="63" t="e">
        <f>+MIN(#REF!,#REF!,#REF!)</f>
        <v>#REF!</v>
      </c>
      <c r="H28" s="63" t="e">
        <f>+MIN(#REF!,#REF!,#REF!)</f>
        <v>#REF!</v>
      </c>
      <c r="I28" s="63" t="e">
        <f>+MIN(#REF!,#REF!,#REF!)</f>
        <v>#REF!</v>
      </c>
      <c r="J28" s="63" t="e">
        <f>+MIN(#REF!,#REF!,#REF!)</f>
        <v>#REF!</v>
      </c>
      <c r="K28" s="61" t="e">
        <f t="shared" si="1"/>
        <v>#REF!</v>
      </c>
      <c r="L28" s="63" t="e">
        <f>+AVERAGE(#REF!,#REF!,#REF!)</f>
        <v>#REF!</v>
      </c>
      <c r="M28" s="63" t="e">
        <f>+AVERAGE(#REF!,#REF!,#REF!)</f>
        <v>#REF!</v>
      </c>
      <c r="N28" s="63" t="e">
        <f>+AVERAGE(#REF!,#REF!,#REF!)</f>
        <v>#REF!</v>
      </c>
      <c r="O28" s="63" t="e">
        <f>+AVERAGE(#REF!,#REF!,#REF!)</f>
        <v>#REF!</v>
      </c>
      <c r="P28" s="63" t="e">
        <f>+AVERAGE(#REF!,#REF!,#REF!)</f>
        <v>#REF!</v>
      </c>
      <c r="Q28" s="63" t="e">
        <f>+AVERAGE(#REF!,#REF!,#REF!)</f>
        <v>#REF!</v>
      </c>
      <c r="R28" s="63" t="e">
        <f>+AVERAGE(#REF!,#REF!,#REF!)</f>
        <v>#REF!</v>
      </c>
      <c r="S28" s="61" t="e">
        <f t="shared" si="2"/>
        <v>#REF!</v>
      </c>
      <c r="T28" s="64" t="e">
        <f t="shared" si="3"/>
        <v>#REF!</v>
      </c>
      <c r="U28" s="64" t="e">
        <f t="shared" si="4"/>
        <v>#REF!</v>
      </c>
      <c r="V28" s="64" t="e">
        <f t="shared" si="5"/>
        <v>#REF!</v>
      </c>
      <c r="W28" s="64" t="e">
        <f t="shared" si="6"/>
        <v>#REF!</v>
      </c>
      <c r="X28" s="64" t="e">
        <f t="shared" si="7"/>
        <v>#REF!</v>
      </c>
      <c r="Y28" s="64" t="e">
        <f t="shared" si="8"/>
        <v>#REF!</v>
      </c>
      <c r="Z28" s="64" t="e">
        <f t="shared" si="9"/>
        <v>#REF!</v>
      </c>
      <c r="AA28" s="61" t="e">
        <f t="shared" si="10"/>
        <v>#REF!</v>
      </c>
      <c r="AC28" s="65" t="e">
        <f>+AVERAGE(#REF!,#REF!,#REF!,#REF!)</f>
        <v>#REF!</v>
      </c>
      <c r="AD28" s="65" t="e">
        <f>+AVERAGE(#REF!,#REF!,#REF!,#REF!)</f>
        <v>#REF!</v>
      </c>
      <c r="AE28" s="65" t="e">
        <f>+AVERAGE(#REF!,#REF!,#REF!,#REF!)</f>
        <v>#REF!</v>
      </c>
      <c r="AF28" s="65" t="e">
        <f>+AVERAGE(#REF!,#REF!,#REF!,#REF!)</f>
        <v>#REF!</v>
      </c>
      <c r="AG28" s="65" t="e">
        <f>+AVERAGE(#REF!,#REF!,#REF!,#REF!)</f>
        <v>#REF!</v>
      </c>
      <c r="AH28" s="65" t="e">
        <f>+AVERAGE(#REF!,#REF!,#REF!,#REF!)</f>
        <v>#REF!</v>
      </c>
      <c r="AI28" s="65" t="e">
        <f>+AVERAGE(#REF!,#REF!,#REF!,#REF!)</f>
        <v>#REF!</v>
      </c>
      <c r="AJ28" s="51" t="e">
        <f t="shared" si="11"/>
        <v>#REF!</v>
      </c>
      <c r="AK28" s="66">
        <v>95738.945657922392</v>
      </c>
      <c r="AL28" s="66">
        <v>97395.195657922392</v>
      </c>
      <c r="AM28" s="66">
        <v>97395.195657922392</v>
      </c>
      <c r="AN28" s="66">
        <v>98223.320657922392</v>
      </c>
      <c r="AO28" s="66">
        <v>106675.1928722974</v>
      </c>
      <c r="AP28" s="66">
        <v>99879.570657922392</v>
      </c>
      <c r="AQ28" s="66">
        <v>99879.570657922392</v>
      </c>
      <c r="AR28" s="51">
        <f t="shared" si="12"/>
        <v>695186.99181983178</v>
      </c>
    </row>
    <row r="29" spans="1:44" s="62" customFormat="1" ht="12" x14ac:dyDescent="0.2">
      <c r="A29" s="50">
        <v>21</v>
      </c>
      <c r="B29" s="68" t="s">
        <v>47</v>
      </c>
      <c r="D29" s="63" t="e">
        <f>+MIN(#REF!,#REF!,#REF!)</f>
        <v>#REF!</v>
      </c>
      <c r="E29" s="63" t="s">
        <v>52</v>
      </c>
      <c r="F29" s="63" t="e">
        <f>+MIN(#REF!,#REF!,#REF!)</f>
        <v>#REF!</v>
      </c>
      <c r="G29" s="63" t="e">
        <f>+MIN(#REF!,#REF!,#REF!)</f>
        <v>#REF!</v>
      </c>
      <c r="H29" s="63" t="e">
        <f>+MIN(#REF!,#REF!,#REF!)</f>
        <v>#REF!</v>
      </c>
      <c r="I29" s="63" t="e">
        <f>+MIN(#REF!,#REF!,#REF!)</f>
        <v>#REF!</v>
      </c>
      <c r="J29" s="63" t="e">
        <f>+MIN(#REF!,#REF!,#REF!)</f>
        <v>#REF!</v>
      </c>
      <c r="K29" s="61" t="e">
        <f t="shared" si="1"/>
        <v>#REF!</v>
      </c>
      <c r="L29" s="63" t="e">
        <f>+AVERAGE(#REF!,#REF!,#REF!)</f>
        <v>#REF!</v>
      </c>
      <c r="M29" s="63" t="s">
        <v>52</v>
      </c>
      <c r="N29" s="63" t="e">
        <f>+AVERAGE(#REF!,#REF!,#REF!)</f>
        <v>#REF!</v>
      </c>
      <c r="O29" s="63" t="e">
        <f>+AVERAGE(#REF!,#REF!,#REF!)</f>
        <v>#REF!</v>
      </c>
      <c r="P29" s="63" t="e">
        <f>+AVERAGE(#REF!,#REF!,#REF!)</f>
        <v>#REF!</v>
      </c>
      <c r="Q29" s="63" t="e">
        <f>+AVERAGE(#REF!,#REF!,#REF!)</f>
        <v>#REF!</v>
      </c>
      <c r="R29" s="63" t="e">
        <f>+AVERAGE(#REF!,#REF!,#REF!)</f>
        <v>#REF!</v>
      </c>
      <c r="S29" s="61" t="e">
        <f t="shared" si="2"/>
        <v>#REF!</v>
      </c>
      <c r="T29" s="64" t="e">
        <f t="shared" si="3"/>
        <v>#REF!</v>
      </c>
      <c r="U29" s="64" t="s">
        <v>52</v>
      </c>
      <c r="V29" s="64" t="e">
        <f t="shared" si="5"/>
        <v>#REF!</v>
      </c>
      <c r="W29" s="64" t="e">
        <f t="shared" si="6"/>
        <v>#REF!</v>
      </c>
      <c r="X29" s="64" t="e">
        <f t="shared" si="7"/>
        <v>#REF!</v>
      </c>
      <c r="Y29" s="64" t="e">
        <f t="shared" si="8"/>
        <v>#REF!</v>
      </c>
      <c r="Z29" s="64" t="e">
        <f t="shared" si="9"/>
        <v>#REF!</v>
      </c>
      <c r="AA29" s="61" t="e">
        <f t="shared" si="10"/>
        <v>#REF!</v>
      </c>
      <c r="AC29" s="65" t="e">
        <f>+AVERAGE(#REF!,#REF!,#REF!,#REF!)</f>
        <v>#REF!</v>
      </c>
      <c r="AD29" s="65" t="s">
        <v>52</v>
      </c>
      <c r="AE29" s="65" t="e">
        <f>+AVERAGE(#REF!,#REF!,#REF!,#REF!)</f>
        <v>#REF!</v>
      </c>
      <c r="AF29" s="65" t="e">
        <f>+AVERAGE(#REF!,#REF!,#REF!,#REF!)</f>
        <v>#REF!</v>
      </c>
      <c r="AG29" s="65" t="e">
        <f>+AVERAGE(#REF!,#REF!,#REF!,#REF!)</f>
        <v>#REF!</v>
      </c>
      <c r="AH29" s="65" t="e">
        <f>+AVERAGE(#REF!,#REF!,#REF!,#REF!)</f>
        <v>#REF!</v>
      </c>
      <c r="AI29" s="65" t="e">
        <f>+AVERAGE(#REF!,#REF!,#REF!,#REF!)</f>
        <v>#REF!</v>
      </c>
      <c r="AJ29" s="51" t="e">
        <f t="shared" si="11"/>
        <v>#REF!</v>
      </c>
      <c r="AK29" s="66">
        <v>90963.691962269921</v>
      </c>
      <c r="AL29" s="66" t="s">
        <v>52</v>
      </c>
      <c r="AM29" s="66">
        <v>92619.941962269921</v>
      </c>
      <c r="AN29" s="66">
        <v>93448.066962269921</v>
      </c>
      <c r="AO29" s="66">
        <v>103598.86974789492</v>
      </c>
      <c r="AP29" s="66">
        <v>95104.316962269921</v>
      </c>
      <c r="AQ29" s="66">
        <v>95104.316962269921</v>
      </c>
      <c r="AR29" s="51">
        <f t="shared" si="12"/>
        <v>570839.20455924456</v>
      </c>
    </row>
    <row r="30" spans="1:44" s="69" customFormat="1" ht="12" x14ac:dyDescent="0.2">
      <c r="A30" s="50">
        <v>22</v>
      </c>
      <c r="B30" s="68" t="s">
        <v>48</v>
      </c>
      <c r="D30" s="63" t="e">
        <f>+MIN(#REF!,#REF!,#REF!)</f>
        <v>#REF!</v>
      </c>
      <c r="E30" s="63" t="e">
        <f>+MIN(#REF!,#REF!,#REF!)</f>
        <v>#REF!</v>
      </c>
      <c r="F30" s="63" t="e">
        <f>+MIN(#REF!,#REF!,#REF!)</f>
        <v>#REF!</v>
      </c>
      <c r="G30" s="63" t="e">
        <f>+MIN(#REF!,#REF!,#REF!)</f>
        <v>#REF!</v>
      </c>
      <c r="H30" s="63" t="e">
        <f>+MIN(#REF!,#REF!,#REF!)</f>
        <v>#REF!</v>
      </c>
      <c r="I30" s="63" t="e">
        <f>+MIN(#REF!,#REF!,#REF!)</f>
        <v>#REF!</v>
      </c>
      <c r="J30" s="63" t="e">
        <f>+MIN(#REF!,#REF!,#REF!)</f>
        <v>#REF!</v>
      </c>
      <c r="K30" s="61" t="e">
        <f t="shared" si="1"/>
        <v>#REF!</v>
      </c>
      <c r="L30" s="63" t="e">
        <f>+AVERAGE(#REF!,#REF!,#REF!)</f>
        <v>#REF!</v>
      </c>
      <c r="M30" s="63" t="e">
        <f>+AVERAGE(#REF!,#REF!,#REF!)</f>
        <v>#REF!</v>
      </c>
      <c r="N30" s="63" t="e">
        <f>+AVERAGE(#REF!,#REF!,#REF!)</f>
        <v>#REF!</v>
      </c>
      <c r="O30" s="63" t="e">
        <f>+AVERAGE(#REF!,#REF!,#REF!)</f>
        <v>#REF!</v>
      </c>
      <c r="P30" s="63" t="e">
        <f>+AVERAGE(#REF!,#REF!,#REF!)</f>
        <v>#REF!</v>
      </c>
      <c r="Q30" s="63" t="e">
        <f>+AVERAGE(#REF!,#REF!,#REF!)</f>
        <v>#REF!</v>
      </c>
      <c r="R30" s="63" t="e">
        <f>+AVERAGE(#REF!,#REF!,#REF!)</f>
        <v>#REF!</v>
      </c>
      <c r="S30" s="61" t="e">
        <f t="shared" si="2"/>
        <v>#REF!</v>
      </c>
      <c r="T30" s="64" t="e">
        <f t="shared" si="3"/>
        <v>#REF!</v>
      </c>
      <c r="U30" s="64" t="e">
        <f t="shared" si="4"/>
        <v>#REF!</v>
      </c>
      <c r="V30" s="64" t="e">
        <f t="shared" si="5"/>
        <v>#REF!</v>
      </c>
      <c r="W30" s="64" t="e">
        <f t="shared" si="6"/>
        <v>#REF!</v>
      </c>
      <c r="X30" s="64" t="e">
        <f t="shared" si="7"/>
        <v>#REF!</v>
      </c>
      <c r="Y30" s="64" t="e">
        <f t="shared" si="8"/>
        <v>#REF!</v>
      </c>
      <c r="Z30" s="64" t="e">
        <f t="shared" si="9"/>
        <v>#REF!</v>
      </c>
      <c r="AA30" s="61" t="e">
        <f t="shared" si="10"/>
        <v>#REF!</v>
      </c>
      <c r="AC30" s="65" t="e">
        <f>+AVERAGE(#REF!,#REF!,#REF!,#REF!)</f>
        <v>#REF!</v>
      </c>
      <c r="AD30" s="65" t="e">
        <f>+AVERAGE(#REF!,#REF!,#REF!,#REF!)</f>
        <v>#REF!</v>
      </c>
      <c r="AE30" s="65" t="e">
        <f>+AVERAGE(#REF!,#REF!,#REF!,#REF!)</f>
        <v>#REF!</v>
      </c>
      <c r="AF30" s="65" t="e">
        <f>+AVERAGE(#REF!,#REF!,#REF!,#REF!)</f>
        <v>#REF!</v>
      </c>
      <c r="AG30" s="65" t="e">
        <f>+AVERAGE(#REF!,#REF!,#REF!,#REF!)</f>
        <v>#REF!</v>
      </c>
      <c r="AH30" s="65" t="e">
        <f>+AVERAGE(#REF!,#REF!,#REF!,#REF!)</f>
        <v>#REF!</v>
      </c>
      <c r="AI30" s="65" t="e">
        <f>+AVERAGE(#REF!,#REF!,#REF!,#REF!)</f>
        <v>#REF!</v>
      </c>
      <c r="AJ30" s="51" t="e">
        <f t="shared" si="11"/>
        <v>#REF!</v>
      </c>
      <c r="AK30" s="66">
        <v>87810.905685394915</v>
      </c>
      <c r="AL30" s="66">
        <v>89467.155685394915</v>
      </c>
      <c r="AM30" s="66">
        <v>89467.155685394915</v>
      </c>
      <c r="AN30" s="66">
        <v>90295.280685394915</v>
      </c>
      <c r="AO30" s="66">
        <v>100446.06679258242</v>
      </c>
      <c r="AP30" s="66">
        <v>91951.530685394915</v>
      </c>
      <c r="AQ30" s="66">
        <v>91951.530685394915</v>
      </c>
      <c r="AR30" s="51">
        <f t="shared" si="12"/>
        <v>641389.62590495183</v>
      </c>
    </row>
    <row r="31" spans="1:44" s="62" customFormat="1" ht="12" x14ac:dyDescent="0.2">
      <c r="A31" s="50">
        <v>23</v>
      </c>
      <c r="B31" s="68" t="s">
        <v>49</v>
      </c>
      <c r="D31" s="63" t="e">
        <f>+MIN(#REF!,#REF!,#REF!)</f>
        <v>#REF!</v>
      </c>
      <c r="E31" s="63" t="s">
        <v>52</v>
      </c>
      <c r="F31" s="63" t="e">
        <f>+MIN(#REF!,#REF!,#REF!)</f>
        <v>#REF!</v>
      </c>
      <c r="G31" s="63" t="e">
        <f>+MIN(#REF!,#REF!,#REF!)</f>
        <v>#REF!</v>
      </c>
      <c r="H31" s="63" t="e">
        <f>+MIN(#REF!,#REF!,#REF!)</f>
        <v>#REF!</v>
      </c>
      <c r="I31" s="63" t="e">
        <f>+MIN(#REF!,#REF!,#REF!)</f>
        <v>#REF!</v>
      </c>
      <c r="J31" s="63" t="e">
        <f>+MIN(#REF!,#REF!,#REF!)</f>
        <v>#REF!</v>
      </c>
      <c r="K31" s="61" t="e">
        <f t="shared" si="1"/>
        <v>#REF!</v>
      </c>
      <c r="L31" s="63" t="e">
        <f>+AVERAGE(#REF!,#REF!,#REF!)</f>
        <v>#REF!</v>
      </c>
      <c r="M31" s="63" t="s">
        <v>52</v>
      </c>
      <c r="N31" s="63" t="e">
        <f>+AVERAGE(#REF!,#REF!,#REF!)</f>
        <v>#REF!</v>
      </c>
      <c r="O31" s="63" t="e">
        <f>+AVERAGE(#REF!,#REF!,#REF!)</f>
        <v>#REF!</v>
      </c>
      <c r="P31" s="63" t="e">
        <f>+AVERAGE(#REF!,#REF!,#REF!)</f>
        <v>#REF!</v>
      </c>
      <c r="Q31" s="63" t="e">
        <f>+AVERAGE(#REF!,#REF!,#REF!)</f>
        <v>#REF!</v>
      </c>
      <c r="R31" s="63" t="e">
        <f>+AVERAGE(#REF!,#REF!,#REF!)</f>
        <v>#REF!</v>
      </c>
      <c r="S31" s="61" t="e">
        <f t="shared" si="2"/>
        <v>#REF!</v>
      </c>
      <c r="T31" s="64" t="e">
        <f t="shared" si="3"/>
        <v>#REF!</v>
      </c>
      <c r="U31" s="64" t="s">
        <v>52</v>
      </c>
      <c r="V31" s="64" t="e">
        <f t="shared" si="5"/>
        <v>#REF!</v>
      </c>
      <c r="W31" s="64" t="e">
        <f t="shared" si="6"/>
        <v>#REF!</v>
      </c>
      <c r="X31" s="64" t="e">
        <f t="shared" si="7"/>
        <v>#REF!</v>
      </c>
      <c r="Y31" s="64" t="e">
        <f t="shared" si="8"/>
        <v>#REF!</v>
      </c>
      <c r="Z31" s="64" t="e">
        <f t="shared" si="9"/>
        <v>#REF!</v>
      </c>
      <c r="AA31" s="61" t="e">
        <f t="shared" si="10"/>
        <v>#REF!</v>
      </c>
      <c r="AC31" s="65" t="e">
        <f>+AVERAGE(#REF!,#REF!,#REF!,#REF!)</f>
        <v>#REF!</v>
      </c>
      <c r="AD31" s="65" t="s">
        <v>52</v>
      </c>
      <c r="AE31" s="65" t="e">
        <f>+AVERAGE(#REF!,#REF!,#REF!,#REF!)</f>
        <v>#REF!</v>
      </c>
      <c r="AF31" s="65" t="e">
        <f>+AVERAGE(#REF!,#REF!,#REF!,#REF!)</f>
        <v>#REF!</v>
      </c>
      <c r="AG31" s="65" t="e">
        <f>+AVERAGE(#REF!,#REF!,#REF!,#REF!)</f>
        <v>#REF!</v>
      </c>
      <c r="AH31" s="65" t="e">
        <f>+AVERAGE(#REF!,#REF!,#REF!,#REF!)</f>
        <v>#REF!</v>
      </c>
      <c r="AI31" s="65" t="e">
        <f>+AVERAGE(#REF!,#REF!,#REF!,#REF!)</f>
        <v>#REF!</v>
      </c>
      <c r="AJ31" s="51" t="e">
        <f t="shared" si="11"/>
        <v>#REF!</v>
      </c>
      <c r="AK31" s="66">
        <v>91560.905685394915</v>
      </c>
      <c r="AL31" s="66" t="s">
        <v>52</v>
      </c>
      <c r="AM31" s="66">
        <v>93217.155685394915</v>
      </c>
      <c r="AN31" s="66">
        <v>94045.280685394915</v>
      </c>
      <c r="AO31" s="66">
        <v>104196.06679258242</v>
      </c>
      <c r="AP31" s="66">
        <v>95701.530685394915</v>
      </c>
      <c r="AQ31" s="66">
        <v>95701.530685394915</v>
      </c>
      <c r="AR31" s="51">
        <f t="shared" si="12"/>
        <v>574422.47021955694</v>
      </c>
    </row>
    <row r="32" spans="1:44" s="62" customFormat="1" ht="24" x14ac:dyDescent="0.2">
      <c r="A32" s="50">
        <v>24</v>
      </c>
      <c r="B32" s="68" t="s">
        <v>50</v>
      </c>
      <c r="D32" s="63" t="e">
        <f>+MIN(#REF!,#REF!,#REF!)</f>
        <v>#REF!</v>
      </c>
      <c r="E32" s="63" t="e">
        <f>+MIN(#REF!,#REF!,#REF!)</f>
        <v>#REF!</v>
      </c>
      <c r="F32" s="63" t="e">
        <f>+MIN(#REF!,#REF!,#REF!)</f>
        <v>#REF!</v>
      </c>
      <c r="G32" s="63" t="e">
        <f>+MIN(#REF!,#REF!,#REF!)</f>
        <v>#REF!</v>
      </c>
      <c r="H32" s="63" t="e">
        <f>+MIN(#REF!,#REF!,#REF!)</f>
        <v>#REF!</v>
      </c>
      <c r="I32" s="63" t="e">
        <f>+MIN(#REF!,#REF!,#REF!)</f>
        <v>#REF!</v>
      </c>
      <c r="J32" s="63" t="e">
        <f>+MIN(#REF!,#REF!,#REF!)</f>
        <v>#REF!</v>
      </c>
      <c r="K32" s="61" t="e">
        <f t="shared" si="1"/>
        <v>#REF!</v>
      </c>
      <c r="L32" s="63" t="e">
        <f>+AVERAGE(#REF!,#REF!,#REF!)</f>
        <v>#REF!</v>
      </c>
      <c r="M32" s="63" t="e">
        <f>+AVERAGE(#REF!,#REF!,#REF!)</f>
        <v>#REF!</v>
      </c>
      <c r="N32" s="63" t="e">
        <f>+AVERAGE(#REF!,#REF!,#REF!)</f>
        <v>#REF!</v>
      </c>
      <c r="O32" s="63" t="e">
        <f>+AVERAGE(#REF!,#REF!,#REF!)</f>
        <v>#REF!</v>
      </c>
      <c r="P32" s="63" t="e">
        <f>+AVERAGE(#REF!,#REF!,#REF!)</f>
        <v>#REF!</v>
      </c>
      <c r="Q32" s="63" t="e">
        <f>+AVERAGE(#REF!,#REF!,#REF!)</f>
        <v>#REF!</v>
      </c>
      <c r="R32" s="63" t="e">
        <f>+AVERAGE(#REF!,#REF!,#REF!)</f>
        <v>#REF!</v>
      </c>
      <c r="S32" s="61" t="e">
        <f t="shared" si="2"/>
        <v>#REF!</v>
      </c>
      <c r="T32" s="64" t="e">
        <f t="shared" si="3"/>
        <v>#REF!</v>
      </c>
      <c r="U32" s="64" t="e">
        <f t="shared" si="4"/>
        <v>#REF!</v>
      </c>
      <c r="V32" s="64" t="e">
        <f t="shared" si="5"/>
        <v>#REF!</v>
      </c>
      <c r="W32" s="64" t="e">
        <f t="shared" si="6"/>
        <v>#REF!</v>
      </c>
      <c r="X32" s="64" t="e">
        <f t="shared" si="7"/>
        <v>#REF!</v>
      </c>
      <c r="Y32" s="64" t="e">
        <f t="shared" si="8"/>
        <v>#REF!</v>
      </c>
      <c r="Z32" s="64" t="e">
        <f t="shared" si="9"/>
        <v>#REF!</v>
      </c>
      <c r="AA32" s="61" t="e">
        <f t="shared" si="10"/>
        <v>#REF!</v>
      </c>
      <c r="AC32" s="65" t="e">
        <f>+AVERAGE(#REF!,#REF!,#REF!,#REF!)</f>
        <v>#REF!</v>
      </c>
      <c r="AD32" s="65" t="e">
        <f>+AVERAGE(#REF!,#REF!,#REF!,#REF!)</f>
        <v>#REF!</v>
      </c>
      <c r="AE32" s="65" t="e">
        <f>+AVERAGE(#REF!,#REF!,#REF!,#REF!)</f>
        <v>#REF!</v>
      </c>
      <c r="AF32" s="65" t="e">
        <f>+AVERAGE(#REF!,#REF!,#REF!,#REF!)</f>
        <v>#REF!</v>
      </c>
      <c r="AG32" s="65" t="e">
        <f>+AVERAGE(#REF!,#REF!,#REF!,#REF!)</f>
        <v>#REF!</v>
      </c>
      <c r="AH32" s="65" t="e">
        <f>+AVERAGE(#REF!,#REF!,#REF!,#REF!)</f>
        <v>#REF!</v>
      </c>
      <c r="AI32" s="65" t="e">
        <f>+AVERAGE(#REF!,#REF!,#REF!,#REF!)</f>
        <v>#REF!</v>
      </c>
      <c r="AJ32" s="51" t="e">
        <f t="shared" si="11"/>
        <v>#REF!</v>
      </c>
      <c r="AK32" s="66">
        <v>60166.869138348215</v>
      </c>
      <c r="AL32" s="66">
        <v>70168.25</v>
      </c>
      <c r="AM32" s="66">
        <v>63002.13699549107</v>
      </c>
      <c r="AN32" s="66">
        <v>63251.154182991071</v>
      </c>
      <c r="AO32" s="66">
        <v>64390.156696428567</v>
      </c>
      <c r="AP32" s="66">
        <v>63582.404182991071</v>
      </c>
      <c r="AQ32" s="66">
        <v>63582.404182991071</v>
      </c>
      <c r="AR32" s="51">
        <f t="shared" si="12"/>
        <v>448143.37537924107</v>
      </c>
    </row>
    <row r="33" spans="1:44" s="62" customFormat="1" ht="24" x14ac:dyDescent="0.2">
      <c r="A33" s="50">
        <v>25</v>
      </c>
      <c r="B33" s="68" t="s">
        <v>108</v>
      </c>
      <c r="D33" s="63" t="e">
        <f>+MIN(#REF!,#REF!,#REF!)</f>
        <v>#REF!</v>
      </c>
      <c r="E33" s="63" t="e">
        <f>+MIN(#REF!,#REF!,#REF!)</f>
        <v>#REF!</v>
      </c>
      <c r="F33" s="63" t="e">
        <f>+MIN(#REF!,#REF!,#REF!)</f>
        <v>#REF!</v>
      </c>
      <c r="G33" s="63" t="e">
        <f>+MIN(#REF!,#REF!,#REF!)</f>
        <v>#REF!</v>
      </c>
      <c r="H33" s="63" t="e">
        <f>+MIN(#REF!,#REF!,#REF!)</f>
        <v>#REF!</v>
      </c>
      <c r="I33" s="63" t="e">
        <f>+MIN(#REF!,#REF!,#REF!)</f>
        <v>#REF!</v>
      </c>
      <c r="J33" s="63" t="e">
        <f>+MIN(#REF!,#REF!,#REF!)</f>
        <v>#REF!</v>
      </c>
      <c r="K33" s="61" t="e">
        <f t="shared" si="1"/>
        <v>#REF!</v>
      </c>
      <c r="L33" s="63" t="e">
        <f>+AVERAGE(#REF!,#REF!,#REF!)</f>
        <v>#REF!</v>
      </c>
      <c r="M33" s="63" t="e">
        <f>+AVERAGE(#REF!,#REF!,#REF!)</f>
        <v>#REF!</v>
      </c>
      <c r="N33" s="63" t="e">
        <f>+AVERAGE(#REF!,#REF!,#REF!)</f>
        <v>#REF!</v>
      </c>
      <c r="O33" s="63" t="e">
        <f>+AVERAGE(#REF!,#REF!,#REF!)</f>
        <v>#REF!</v>
      </c>
      <c r="P33" s="63" t="e">
        <f>+AVERAGE(#REF!,#REF!,#REF!)</f>
        <v>#REF!</v>
      </c>
      <c r="Q33" s="63" t="e">
        <f>+AVERAGE(#REF!,#REF!,#REF!)</f>
        <v>#REF!</v>
      </c>
      <c r="R33" s="63" t="e">
        <f>+AVERAGE(#REF!,#REF!,#REF!)</f>
        <v>#REF!</v>
      </c>
      <c r="S33" s="61" t="e">
        <f t="shared" si="2"/>
        <v>#REF!</v>
      </c>
      <c r="T33" s="64" t="e">
        <f t="shared" si="3"/>
        <v>#REF!</v>
      </c>
      <c r="U33" s="64" t="e">
        <f t="shared" si="4"/>
        <v>#REF!</v>
      </c>
      <c r="V33" s="64" t="e">
        <f t="shared" si="5"/>
        <v>#REF!</v>
      </c>
      <c r="W33" s="64" t="e">
        <f t="shared" si="6"/>
        <v>#REF!</v>
      </c>
      <c r="X33" s="64" t="e">
        <f t="shared" si="7"/>
        <v>#REF!</v>
      </c>
      <c r="Y33" s="64" t="e">
        <f t="shared" si="8"/>
        <v>#REF!</v>
      </c>
      <c r="Z33" s="64" t="e">
        <f t="shared" si="9"/>
        <v>#REF!</v>
      </c>
      <c r="AA33" s="61" t="e">
        <f t="shared" si="10"/>
        <v>#REF!</v>
      </c>
      <c r="AC33" s="65" t="e">
        <f>+AVERAGE(#REF!,#REF!,#REF!,#REF!)</f>
        <v>#REF!</v>
      </c>
      <c r="AD33" s="65" t="e">
        <f>+AVERAGE(#REF!,#REF!,#REF!,#REF!)</f>
        <v>#REF!</v>
      </c>
      <c r="AE33" s="65" t="e">
        <f>+AVERAGE(#REF!,#REF!,#REF!,#REF!)</f>
        <v>#REF!</v>
      </c>
      <c r="AF33" s="65" t="e">
        <f>+AVERAGE(#REF!,#REF!,#REF!,#REF!)</f>
        <v>#REF!</v>
      </c>
      <c r="AG33" s="65" t="e">
        <f>+AVERAGE(#REF!,#REF!,#REF!,#REF!)</f>
        <v>#REF!</v>
      </c>
      <c r="AH33" s="65" t="e">
        <f>+AVERAGE(#REF!,#REF!,#REF!,#REF!)</f>
        <v>#REF!</v>
      </c>
      <c r="AI33" s="65" t="e">
        <f>+AVERAGE(#REF!,#REF!,#REF!,#REF!)</f>
        <v>#REF!</v>
      </c>
      <c r="AJ33" s="51" t="e">
        <f t="shared" si="11"/>
        <v>#REF!</v>
      </c>
      <c r="AK33" s="66">
        <v>103978.16666666666</v>
      </c>
      <c r="AL33" s="66">
        <v>107519.33333333334</v>
      </c>
      <c r="AM33" s="66">
        <v>107519.33333333334</v>
      </c>
      <c r="AN33" s="66">
        <v>107519.33333333334</v>
      </c>
      <c r="AO33" s="66">
        <v>114292.08333333334</v>
      </c>
      <c r="AP33" s="66">
        <v>112894.83333333334</v>
      </c>
      <c r="AQ33" s="66">
        <v>112894.83333333334</v>
      </c>
      <c r="AR33" s="51">
        <f t="shared" si="12"/>
        <v>766617.91666666686</v>
      </c>
    </row>
    <row r="34" spans="1:44" s="62" customFormat="1" ht="24" x14ac:dyDescent="0.2">
      <c r="A34" s="50">
        <v>26</v>
      </c>
      <c r="B34" s="68" t="s">
        <v>75</v>
      </c>
      <c r="D34" s="63" t="e">
        <f>+MIN(#REF!,#REF!,#REF!)</f>
        <v>#REF!</v>
      </c>
      <c r="E34" s="63" t="e">
        <f>+MIN(#REF!,#REF!,#REF!)</f>
        <v>#REF!</v>
      </c>
      <c r="F34" s="63" t="e">
        <f>+MIN(#REF!,#REF!,#REF!)</f>
        <v>#REF!</v>
      </c>
      <c r="G34" s="63" t="e">
        <f>+MIN(#REF!,#REF!,#REF!)</f>
        <v>#REF!</v>
      </c>
      <c r="H34" s="63" t="e">
        <f>+MIN(#REF!,#REF!,#REF!)</f>
        <v>#REF!</v>
      </c>
      <c r="I34" s="63" t="e">
        <f>+MIN(#REF!,#REF!,#REF!)</f>
        <v>#REF!</v>
      </c>
      <c r="J34" s="63" t="e">
        <f>+MIN(#REF!,#REF!,#REF!)</f>
        <v>#REF!</v>
      </c>
      <c r="K34" s="61" t="e">
        <f t="shared" si="1"/>
        <v>#REF!</v>
      </c>
      <c r="L34" s="63" t="e">
        <f>+AVERAGE(#REF!,#REF!,#REF!)</f>
        <v>#REF!</v>
      </c>
      <c r="M34" s="63" t="e">
        <f>+AVERAGE(#REF!,#REF!,#REF!)</f>
        <v>#REF!</v>
      </c>
      <c r="N34" s="63" t="e">
        <f>+AVERAGE(#REF!,#REF!,#REF!)</f>
        <v>#REF!</v>
      </c>
      <c r="O34" s="63" t="e">
        <f>+AVERAGE(#REF!,#REF!,#REF!)</f>
        <v>#REF!</v>
      </c>
      <c r="P34" s="63" t="e">
        <f>+AVERAGE(#REF!,#REF!,#REF!)</f>
        <v>#REF!</v>
      </c>
      <c r="Q34" s="63" t="e">
        <f>+AVERAGE(#REF!,#REF!,#REF!)</f>
        <v>#REF!</v>
      </c>
      <c r="R34" s="63" t="e">
        <f>+AVERAGE(#REF!,#REF!,#REF!)</f>
        <v>#REF!</v>
      </c>
      <c r="S34" s="61" t="e">
        <f t="shared" si="2"/>
        <v>#REF!</v>
      </c>
      <c r="T34" s="64" t="e">
        <f t="shared" si="3"/>
        <v>#REF!</v>
      </c>
      <c r="U34" s="64" t="e">
        <f t="shared" si="4"/>
        <v>#REF!</v>
      </c>
      <c r="V34" s="64" t="e">
        <f t="shared" si="5"/>
        <v>#REF!</v>
      </c>
      <c r="W34" s="64" t="e">
        <f t="shared" si="6"/>
        <v>#REF!</v>
      </c>
      <c r="X34" s="64" t="e">
        <f t="shared" si="7"/>
        <v>#REF!</v>
      </c>
      <c r="Y34" s="64" t="e">
        <f t="shared" si="8"/>
        <v>#REF!</v>
      </c>
      <c r="Z34" s="64" t="e">
        <f t="shared" si="9"/>
        <v>#REF!</v>
      </c>
      <c r="AA34" s="61" t="e">
        <f t="shared" si="10"/>
        <v>#REF!</v>
      </c>
      <c r="AC34" s="65" t="e">
        <f>+AVERAGE(#REF!,#REF!,#REF!,#REF!)</f>
        <v>#REF!</v>
      </c>
      <c r="AD34" s="65" t="e">
        <f>+AVERAGE(#REF!,#REF!,#REF!,#REF!)</f>
        <v>#REF!</v>
      </c>
      <c r="AE34" s="65" t="e">
        <f>+AVERAGE(#REF!,#REF!,#REF!,#REF!)</f>
        <v>#REF!</v>
      </c>
      <c r="AF34" s="65" t="e">
        <f>+AVERAGE(#REF!,#REF!,#REF!,#REF!)</f>
        <v>#REF!</v>
      </c>
      <c r="AG34" s="65" t="e">
        <f>+AVERAGE(#REF!,#REF!,#REF!,#REF!)</f>
        <v>#REF!</v>
      </c>
      <c r="AH34" s="65" t="e">
        <f>+AVERAGE(#REF!,#REF!,#REF!,#REF!)</f>
        <v>#REF!</v>
      </c>
      <c r="AI34" s="65" t="e">
        <f>+AVERAGE(#REF!,#REF!,#REF!,#REF!)</f>
        <v>#REF!</v>
      </c>
      <c r="AJ34" s="51" t="e">
        <f t="shared" si="11"/>
        <v>#REF!</v>
      </c>
      <c r="AK34" s="66">
        <v>102589.11354888394</v>
      </c>
      <c r="AL34" s="66">
        <v>104087.55104888394</v>
      </c>
      <c r="AM34" s="66">
        <v>104087.55104888394</v>
      </c>
      <c r="AN34" s="66">
        <v>104948.08314732143</v>
      </c>
      <c r="AO34" s="66">
        <v>106351.13868325893</v>
      </c>
      <c r="AP34" s="66">
        <v>104584.42604888394</v>
      </c>
      <c r="AQ34" s="66">
        <v>104584.42604888394</v>
      </c>
      <c r="AR34" s="51">
        <f t="shared" si="12"/>
        <v>731232.28957500006</v>
      </c>
    </row>
    <row r="35" spans="1:44" s="62" customFormat="1" ht="36" x14ac:dyDescent="0.2">
      <c r="A35" s="50">
        <v>27</v>
      </c>
      <c r="B35" s="60" t="s">
        <v>51</v>
      </c>
      <c r="D35" s="63" t="s">
        <v>52</v>
      </c>
      <c r="E35" s="63" t="s">
        <v>52</v>
      </c>
      <c r="F35" s="63" t="s">
        <v>52</v>
      </c>
      <c r="G35" s="63" t="s">
        <v>52</v>
      </c>
      <c r="H35" s="63" t="s">
        <v>52</v>
      </c>
      <c r="I35" s="63" t="s">
        <v>52</v>
      </c>
      <c r="J35" s="63" t="s">
        <v>52</v>
      </c>
      <c r="K35" s="61">
        <f t="shared" si="1"/>
        <v>0</v>
      </c>
      <c r="L35" s="63" t="s">
        <v>52</v>
      </c>
      <c r="M35" s="63" t="s">
        <v>52</v>
      </c>
      <c r="N35" s="63" t="s">
        <v>52</v>
      </c>
      <c r="O35" s="63" t="s">
        <v>52</v>
      </c>
      <c r="P35" s="63" t="s">
        <v>52</v>
      </c>
      <c r="Q35" s="63" t="s">
        <v>52</v>
      </c>
      <c r="R35" s="63" t="s">
        <v>52</v>
      </c>
      <c r="S35" s="61" t="s">
        <v>52</v>
      </c>
      <c r="T35" s="64" t="s">
        <v>52</v>
      </c>
      <c r="U35" s="64" t="s">
        <v>52</v>
      </c>
      <c r="V35" s="64" t="s">
        <v>52</v>
      </c>
      <c r="W35" s="64" t="s">
        <v>52</v>
      </c>
      <c r="X35" s="64" t="s">
        <v>52</v>
      </c>
      <c r="Y35" s="64" t="s">
        <v>52</v>
      </c>
      <c r="Z35" s="64" t="s">
        <v>52</v>
      </c>
      <c r="AA35" s="61" t="s">
        <v>52</v>
      </c>
      <c r="AC35" s="65" t="s">
        <v>52</v>
      </c>
      <c r="AD35" s="65" t="s">
        <v>52</v>
      </c>
      <c r="AE35" s="65" t="s">
        <v>52</v>
      </c>
      <c r="AF35" s="65" t="s">
        <v>52</v>
      </c>
      <c r="AG35" s="65" t="s">
        <v>52</v>
      </c>
      <c r="AH35" s="65" t="s">
        <v>52</v>
      </c>
      <c r="AI35" s="65" t="s">
        <v>52</v>
      </c>
      <c r="AJ35" s="51" t="s">
        <v>52</v>
      </c>
      <c r="AK35" s="65" t="s">
        <v>52</v>
      </c>
      <c r="AL35" s="65" t="s">
        <v>52</v>
      </c>
      <c r="AM35" s="65" t="s">
        <v>52</v>
      </c>
      <c r="AN35" s="65" t="s">
        <v>52</v>
      </c>
      <c r="AO35" s="65" t="s">
        <v>52</v>
      </c>
      <c r="AP35" s="65" t="s">
        <v>52</v>
      </c>
      <c r="AQ35" s="65" t="s">
        <v>52</v>
      </c>
      <c r="AR35" s="51" t="s">
        <v>52</v>
      </c>
    </row>
    <row r="36" spans="1:44" s="42" customFormat="1" ht="12.75" thickBot="1" x14ac:dyDescent="0.25">
      <c r="A36" s="39"/>
      <c r="B36" s="40" t="s">
        <v>1</v>
      </c>
      <c r="D36" s="41" t="e">
        <f t="shared" ref="D36:K36" si="13">SUM(D9:D35)</f>
        <v>#REF!</v>
      </c>
      <c r="E36" s="41" t="e">
        <f t="shared" si="13"/>
        <v>#REF!</v>
      </c>
      <c r="F36" s="41" t="e">
        <f t="shared" si="13"/>
        <v>#REF!</v>
      </c>
      <c r="G36" s="41" t="e">
        <f t="shared" si="13"/>
        <v>#REF!</v>
      </c>
      <c r="H36" s="41" t="e">
        <f t="shared" si="13"/>
        <v>#REF!</v>
      </c>
      <c r="I36" s="41" t="e">
        <f t="shared" si="13"/>
        <v>#REF!</v>
      </c>
      <c r="J36" s="41" t="e">
        <f t="shared" si="13"/>
        <v>#REF!</v>
      </c>
      <c r="K36" s="41" t="e">
        <f t="shared" si="13"/>
        <v>#REF!</v>
      </c>
      <c r="L36" s="41" t="e">
        <f t="shared" ref="L36:AJ36" si="14">SUM(L9:L35)</f>
        <v>#REF!</v>
      </c>
      <c r="M36" s="41" t="e">
        <f t="shared" si="14"/>
        <v>#REF!</v>
      </c>
      <c r="N36" s="41" t="e">
        <f t="shared" si="14"/>
        <v>#REF!</v>
      </c>
      <c r="O36" s="41" t="e">
        <f t="shared" si="14"/>
        <v>#REF!</v>
      </c>
      <c r="P36" s="41" t="e">
        <f t="shared" si="14"/>
        <v>#REF!</v>
      </c>
      <c r="Q36" s="41" t="e">
        <f t="shared" si="14"/>
        <v>#REF!</v>
      </c>
      <c r="R36" s="41" t="e">
        <f t="shared" si="14"/>
        <v>#REF!</v>
      </c>
      <c r="S36" s="41" t="e">
        <f t="shared" si="14"/>
        <v>#REF!</v>
      </c>
      <c r="T36" s="41" t="e">
        <f t="shared" si="14"/>
        <v>#REF!</v>
      </c>
      <c r="U36" s="41" t="e">
        <f t="shared" si="14"/>
        <v>#REF!</v>
      </c>
      <c r="V36" s="41" t="e">
        <f t="shared" si="14"/>
        <v>#REF!</v>
      </c>
      <c r="W36" s="41" t="e">
        <f t="shared" si="14"/>
        <v>#REF!</v>
      </c>
      <c r="X36" s="41" t="e">
        <f t="shared" si="14"/>
        <v>#REF!</v>
      </c>
      <c r="Y36" s="41" t="e">
        <f t="shared" si="14"/>
        <v>#REF!</v>
      </c>
      <c r="Z36" s="41" t="e">
        <f t="shared" si="14"/>
        <v>#REF!</v>
      </c>
      <c r="AA36" s="41" t="e">
        <f t="shared" si="14"/>
        <v>#REF!</v>
      </c>
      <c r="AC36" s="41" t="e">
        <f t="shared" si="14"/>
        <v>#REF!</v>
      </c>
      <c r="AD36" s="41" t="e">
        <f t="shared" si="14"/>
        <v>#REF!</v>
      </c>
      <c r="AE36" s="41" t="e">
        <f t="shared" si="14"/>
        <v>#REF!</v>
      </c>
      <c r="AF36" s="41" t="e">
        <f t="shared" si="14"/>
        <v>#REF!</v>
      </c>
      <c r="AG36" s="41" t="e">
        <f t="shared" si="14"/>
        <v>#REF!</v>
      </c>
      <c r="AH36" s="41" t="e">
        <f t="shared" si="14"/>
        <v>#REF!</v>
      </c>
      <c r="AI36" s="41" t="e">
        <f t="shared" si="14"/>
        <v>#REF!</v>
      </c>
      <c r="AJ36" s="41" t="e">
        <f t="shared" si="14"/>
        <v>#REF!</v>
      </c>
      <c r="AK36" s="41">
        <f t="shared" ref="AK36:AR36" si="15">SUM(AK9:AK35)</f>
        <v>4661589.7033591131</v>
      </c>
      <c r="AL36" s="41">
        <f t="shared" si="15"/>
        <v>3106851.033203884</v>
      </c>
      <c r="AM36" s="41">
        <f t="shared" si="15"/>
        <v>4567449.343709264</v>
      </c>
      <c r="AN36" s="41">
        <f t="shared" si="15"/>
        <v>4745964.4653694611</v>
      </c>
      <c r="AO36" s="41">
        <f t="shared" si="15"/>
        <v>4874145.0694545042</v>
      </c>
      <c r="AP36" s="41">
        <f t="shared" si="15"/>
        <v>4622250.1347062886</v>
      </c>
      <c r="AQ36" s="41">
        <f t="shared" si="15"/>
        <v>4621488.2597062886</v>
      </c>
      <c r="AR36" s="41">
        <f t="shared" si="15"/>
        <v>31199738.009508803</v>
      </c>
    </row>
    <row r="39" spans="1:44" x14ac:dyDescent="0.2">
      <c r="AJ39" s="38"/>
      <c r="AK39" s="38"/>
      <c r="AL39" s="38"/>
      <c r="AM39" s="38"/>
      <c r="AN39" s="38"/>
      <c r="AO39" s="38"/>
      <c r="AP39" s="38"/>
      <c r="AQ39" s="38"/>
      <c r="AR39" s="38"/>
    </row>
  </sheetData>
  <sheetProtection algorithmName="SHA-512" hashValue="7LGhxf7OTvHVquD4g1E0rOzXcu3bd0LOXI9cqxRBt2tA5zwKZF943nxWpA0AO09CprVojru0Ay4su/yof+25cA==" saltValue="Bsc5kA1muLqO+otO1NnVoA==" spinCount="100000" sheet="1" objects="1" scenarios="1" selectLockedCells="1" selectUnlockedCells="1"/>
  <mergeCells count="7">
    <mergeCell ref="A2:B2"/>
    <mergeCell ref="A4:B4"/>
    <mergeCell ref="A5:B5"/>
    <mergeCell ref="L7:S7"/>
    <mergeCell ref="T7:AA7"/>
    <mergeCell ref="D7:K7"/>
    <mergeCell ref="D4:AA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W104"/>
  <sheetViews>
    <sheetView zoomScale="110" zoomScaleNormal="110" zoomScaleSheetLayoutView="100" workbookViewId="0">
      <selection activeCell="G12" sqref="G12"/>
    </sheetView>
  </sheetViews>
  <sheetFormatPr baseColWidth="10" defaultRowHeight="15" x14ac:dyDescent="0.25"/>
  <cols>
    <col min="1" max="1" width="7" style="58" customWidth="1"/>
    <col min="2" max="2" width="46.28515625" style="57" customWidth="1"/>
    <col min="3" max="3" width="12.5703125" customWidth="1"/>
    <col min="4" max="4" width="6.5703125" customWidth="1"/>
    <col min="5" max="5" width="18.28515625" customWidth="1"/>
    <col min="6" max="6" width="11.5703125" customWidth="1"/>
  </cols>
  <sheetData>
    <row r="2" spans="1:23" ht="27" customHeight="1" x14ac:dyDescent="0.25">
      <c r="A2" s="101" t="s">
        <v>105</v>
      </c>
      <c r="B2" s="102"/>
      <c r="C2" s="102"/>
      <c r="D2" s="102"/>
    </row>
    <row r="3" spans="1:23" ht="18.75" x14ac:dyDescent="0.3">
      <c r="A3" s="75"/>
      <c r="B3" s="76"/>
      <c r="C3" s="77"/>
      <c r="D3" s="77"/>
    </row>
    <row r="4" spans="1:23" ht="30.75" customHeight="1" x14ac:dyDescent="0.25">
      <c r="A4" s="104" t="s">
        <v>104</v>
      </c>
      <c r="B4" s="104"/>
      <c r="C4" s="104"/>
      <c r="D4" s="104"/>
    </row>
    <row r="5" spans="1:23" ht="15.75" customHeight="1" thickBot="1" x14ac:dyDescent="0.35">
      <c r="A5" s="75"/>
      <c r="B5" s="76"/>
      <c r="C5" s="77"/>
      <c r="D5" s="77"/>
    </row>
    <row r="6" spans="1:23" ht="18.75" customHeight="1" thickBot="1" x14ac:dyDescent="0.3">
      <c r="A6" s="105" t="s">
        <v>3</v>
      </c>
      <c r="B6" s="106"/>
      <c r="C6" s="106"/>
      <c r="D6" s="106"/>
    </row>
    <row r="7" spans="1:23" ht="27.75" customHeight="1" thickBot="1" x14ac:dyDescent="0.3">
      <c r="A7" s="107" t="s">
        <v>103</v>
      </c>
      <c r="B7" s="108"/>
      <c r="C7" s="108"/>
      <c r="D7" s="108"/>
    </row>
    <row r="8" spans="1:23" ht="10.5" customHeight="1" x14ac:dyDescent="0.25"/>
    <row r="9" spans="1:23" ht="6" customHeight="1" x14ac:dyDescent="0.25"/>
    <row r="10" spans="1:23" s="52" customFormat="1" ht="48.75" customHeight="1" x14ac:dyDescent="0.25">
      <c r="A10" s="59" t="s">
        <v>0</v>
      </c>
      <c r="B10" s="4" t="s">
        <v>2</v>
      </c>
      <c r="C10" s="4" t="s">
        <v>4</v>
      </c>
      <c r="D10" s="4" t="s">
        <v>171</v>
      </c>
      <c r="E10" s="34" t="s">
        <v>76</v>
      </c>
      <c r="F10"/>
      <c r="G10"/>
      <c r="H10"/>
      <c r="I10"/>
      <c r="J10"/>
      <c r="K10"/>
      <c r="L10"/>
      <c r="M10"/>
    </row>
    <row r="11" spans="1:23" s="55" customFormat="1" x14ac:dyDescent="0.25">
      <c r="A11" s="70">
        <v>1</v>
      </c>
      <c r="B11" s="71" t="s">
        <v>109</v>
      </c>
      <c r="C11" s="70" t="s">
        <v>5</v>
      </c>
      <c r="D11" s="70">
        <v>1</v>
      </c>
      <c r="E11" s="73">
        <v>8034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 s="55" customFormat="1" x14ac:dyDescent="0.25">
      <c r="A12" s="70">
        <v>2</v>
      </c>
      <c r="B12" s="71" t="s">
        <v>33</v>
      </c>
      <c r="C12" s="70" t="s">
        <v>5</v>
      </c>
      <c r="D12" s="70">
        <v>1</v>
      </c>
      <c r="E12" s="73">
        <v>12741.492378130964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s="54" customFormat="1" x14ac:dyDescent="0.25">
      <c r="A13" s="70">
        <v>3</v>
      </c>
      <c r="B13" s="71" t="s">
        <v>34</v>
      </c>
      <c r="C13" s="70" t="s">
        <v>5</v>
      </c>
      <c r="D13" s="70">
        <v>1</v>
      </c>
      <c r="E13" s="73">
        <v>13915.721401819406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s="54" customFormat="1" x14ac:dyDescent="0.25">
      <c r="A14" s="70">
        <v>4</v>
      </c>
      <c r="B14" s="71" t="s">
        <v>6</v>
      </c>
      <c r="C14" s="70" t="s">
        <v>5</v>
      </c>
      <c r="D14" s="70">
        <v>1</v>
      </c>
      <c r="E14" s="73">
        <v>20450.272317086834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s="54" customFormat="1" x14ac:dyDescent="0.25">
      <c r="A15" s="70">
        <v>5</v>
      </c>
      <c r="B15" s="71" t="s">
        <v>24</v>
      </c>
      <c r="C15" s="70" t="s">
        <v>5</v>
      </c>
      <c r="D15" s="70">
        <v>1</v>
      </c>
      <c r="E15" s="73">
        <v>22598.100105267353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s="54" customFormat="1" x14ac:dyDescent="0.25">
      <c r="A16" s="70">
        <v>6</v>
      </c>
      <c r="B16" s="71" t="s">
        <v>25</v>
      </c>
      <c r="C16" s="70" t="s">
        <v>5</v>
      </c>
      <c r="D16" s="70">
        <v>1</v>
      </c>
      <c r="E16" s="73">
        <v>24182.019305451569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54" customFormat="1" x14ac:dyDescent="0.25">
      <c r="A17" s="70">
        <v>7</v>
      </c>
      <c r="B17" s="71" t="s">
        <v>26</v>
      </c>
      <c r="C17" s="70" t="s">
        <v>5</v>
      </c>
      <c r="D17" s="70">
        <v>1</v>
      </c>
      <c r="E17" s="73">
        <v>26161.120875811739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54" customFormat="1" x14ac:dyDescent="0.25">
      <c r="A18" s="70">
        <v>8</v>
      </c>
      <c r="B18" s="71" t="s">
        <v>27</v>
      </c>
      <c r="C18" s="70" t="s">
        <v>5</v>
      </c>
      <c r="D18" s="70">
        <v>1</v>
      </c>
      <c r="E18" s="73">
        <v>31509.087207517761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54" customFormat="1" x14ac:dyDescent="0.25">
      <c r="A19" s="70">
        <v>9</v>
      </c>
      <c r="B19" s="71" t="s">
        <v>7</v>
      </c>
      <c r="C19" s="70" t="s">
        <v>5</v>
      </c>
      <c r="D19" s="70">
        <v>1</v>
      </c>
      <c r="E19" s="73">
        <v>10245.263975640039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 s="54" customFormat="1" x14ac:dyDescent="0.25">
      <c r="A20" s="70">
        <v>10</v>
      </c>
      <c r="B20" s="71" t="s">
        <v>35</v>
      </c>
      <c r="C20" s="70" t="s">
        <v>5</v>
      </c>
      <c r="D20" s="70">
        <v>1</v>
      </c>
      <c r="E20" s="73">
        <v>28208.392768000984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 s="54" customFormat="1" x14ac:dyDescent="0.25">
      <c r="A21" s="70">
        <v>11</v>
      </c>
      <c r="B21" s="71" t="s">
        <v>28</v>
      </c>
      <c r="C21" s="70" t="s">
        <v>5</v>
      </c>
      <c r="D21" s="70">
        <v>1</v>
      </c>
      <c r="E21" s="73">
        <v>29461.195341201175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 s="54" customFormat="1" x14ac:dyDescent="0.25">
      <c r="A22" s="70">
        <v>12</v>
      </c>
      <c r="B22" s="71" t="s">
        <v>29</v>
      </c>
      <c r="C22" s="70" t="s">
        <v>5</v>
      </c>
      <c r="D22" s="70">
        <v>1</v>
      </c>
      <c r="E22" s="73">
        <v>31709.805151437155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 s="54" customFormat="1" x14ac:dyDescent="0.25">
      <c r="A23" s="70">
        <v>13</v>
      </c>
      <c r="B23" s="71" t="s">
        <v>8</v>
      </c>
      <c r="C23" s="70" t="s">
        <v>5</v>
      </c>
      <c r="D23" s="70">
        <v>1</v>
      </c>
      <c r="E23" s="73">
        <v>14313.191096058905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 s="54" customFormat="1" x14ac:dyDescent="0.25">
      <c r="A24" s="70">
        <v>14</v>
      </c>
      <c r="B24" s="71" t="s">
        <v>30</v>
      </c>
      <c r="C24" s="70" t="s">
        <v>5</v>
      </c>
      <c r="D24" s="70">
        <v>1</v>
      </c>
      <c r="E24" s="73">
        <v>36246.146712398855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 s="54" customFormat="1" x14ac:dyDescent="0.25">
      <c r="A25" s="70">
        <v>15</v>
      </c>
      <c r="B25" s="71" t="s">
        <v>36</v>
      </c>
      <c r="C25" s="70" t="s">
        <v>5</v>
      </c>
      <c r="D25" s="70">
        <v>1</v>
      </c>
      <c r="E25" s="73">
        <v>26040.776687556408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 s="54" customFormat="1" x14ac:dyDescent="0.25">
      <c r="A26" s="70">
        <v>16</v>
      </c>
      <c r="B26" s="71" t="s">
        <v>31</v>
      </c>
      <c r="C26" s="70" t="s">
        <v>5</v>
      </c>
      <c r="D26" s="70">
        <v>1</v>
      </c>
      <c r="E26" s="73">
        <v>28501.289905357429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 s="54" customFormat="1" x14ac:dyDescent="0.25">
      <c r="A27" s="70">
        <v>17</v>
      </c>
      <c r="B27" s="74" t="s">
        <v>110</v>
      </c>
      <c r="C27" s="70" t="s">
        <v>5</v>
      </c>
      <c r="D27" s="70">
        <v>1</v>
      </c>
      <c r="E27" s="73">
        <v>36152.75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 s="55" customFormat="1" x14ac:dyDescent="0.25">
      <c r="A28" s="70">
        <v>18</v>
      </c>
      <c r="B28" s="74" t="s">
        <v>111</v>
      </c>
      <c r="C28" s="70" t="s">
        <v>5</v>
      </c>
      <c r="D28" s="70">
        <v>1</v>
      </c>
      <c r="E28" s="73">
        <v>48112.25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 s="55" customFormat="1" x14ac:dyDescent="0.25">
      <c r="A29" s="70">
        <v>19</v>
      </c>
      <c r="B29" s="71" t="s">
        <v>9</v>
      </c>
      <c r="C29" s="70" t="s">
        <v>5</v>
      </c>
      <c r="D29" s="70">
        <v>1</v>
      </c>
      <c r="E29" s="73">
        <v>54531.078997896504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 s="55" customFormat="1" x14ac:dyDescent="0.25">
      <c r="A30" s="70">
        <v>20</v>
      </c>
      <c r="B30" s="71" t="s">
        <v>10</v>
      </c>
      <c r="C30" s="70" t="s">
        <v>5</v>
      </c>
      <c r="D30" s="70">
        <v>1</v>
      </c>
      <c r="E30" s="73">
        <v>48441.973008330817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</row>
    <row r="31" spans="1:23" s="55" customFormat="1" x14ac:dyDescent="0.25">
      <c r="A31" s="70">
        <v>21</v>
      </c>
      <c r="B31" s="71" t="s">
        <v>11</v>
      </c>
      <c r="C31" s="70" t="s">
        <v>5</v>
      </c>
      <c r="D31" s="70">
        <v>1</v>
      </c>
      <c r="E31" s="73">
        <v>70683.601253975154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 s="55" customFormat="1" x14ac:dyDescent="0.25">
      <c r="A32" s="70">
        <v>22</v>
      </c>
      <c r="B32" s="71" t="s">
        <v>12</v>
      </c>
      <c r="C32" s="70" t="s">
        <v>5</v>
      </c>
      <c r="D32" s="70">
        <v>1</v>
      </c>
      <c r="E32" s="73">
        <v>75006.470168814485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 s="55" customFormat="1" x14ac:dyDescent="0.25">
      <c r="A33" s="70">
        <v>23</v>
      </c>
      <c r="B33" s="71" t="s">
        <v>13</v>
      </c>
      <c r="C33" s="70" t="s">
        <v>5</v>
      </c>
      <c r="D33" s="70">
        <v>1</v>
      </c>
      <c r="E33" s="73">
        <v>74409.992865139007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</row>
    <row r="34" spans="1:23" s="55" customFormat="1" x14ac:dyDescent="0.25">
      <c r="A34" s="70">
        <v>24</v>
      </c>
      <c r="B34" s="71" t="s">
        <v>112</v>
      </c>
      <c r="C34" s="70" t="s">
        <v>5</v>
      </c>
      <c r="D34" s="70">
        <v>1</v>
      </c>
      <c r="E34" s="73">
        <v>75705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 s="55" customFormat="1" x14ac:dyDescent="0.25">
      <c r="A35" s="70">
        <v>25</v>
      </c>
      <c r="B35" s="71" t="s">
        <v>14</v>
      </c>
      <c r="C35" s="70" t="s">
        <v>5</v>
      </c>
      <c r="D35" s="70">
        <v>1</v>
      </c>
      <c r="E35" s="73">
        <v>77687.10759039229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23" s="55" customFormat="1" x14ac:dyDescent="0.25">
      <c r="A36" s="70">
        <v>26</v>
      </c>
      <c r="B36" s="71" t="s">
        <v>15</v>
      </c>
      <c r="C36" s="70" t="s">
        <v>5</v>
      </c>
      <c r="D36" s="70">
        <v>1</v>
      </c>
      <c r="E36" s="73">
        <v>77489.178134979142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1:23" s="55" customFormat="1" x14ac:dyDescent="0.25">
      <c r="A37" s="70">
        <v>27</v>
      </c>
      <c r="B37" s="71" t="s">
        <v>16</v>
      </c>
      <c r="C37" s="70" t="s">
        <v>5</v>
      </c>
      <c r="D37" s="70">
        <v>1</v>
      </c>
      <c r="E37" s="73">
        <v>108147.58628691858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 s="55" customFormat="1" x14ac:dyDescent="0.25">
      <c r="A38" s="70">
        <v>28</v>
      </c>
      <c r="B38" s="71" t="s">
        <v>17</v>
      </c>
      <c r="C38" s="70" t="s">
        <v>5</v>
      </c>
      <c r="D38" s="70">
        <v>1</v>
      </c>
      <c r="E38" s="73">
        <v>120111.41293895866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 s="55" customFormat="1" x14ac:dyDescent="0.25">
      <c r="A39" s="70">
        <v>29</v>
      </c>
      <c r="B39" s="71" t="s">
        <v>18</v>
      </c>
      <c r="C39" s="70" t="s">
        <v>5</v>
      </c>
      <c r="D39" s="70">
        <v>1</v>
      </c>
      <c r="E39" s="73">
        <v>120147.44715973902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</row>
    <row r="40" spans="1:23" s="55" customFormat="1" x14ac:dyDescent="0.25">
      <c r="A40" s="70">
        <v>30</v>
      </c>
      <c r="B40" s="71" t="s">
        <v>19</v>
      </c>
      <c r="C40" s="70" t="s">
        <v>5</v>
      </c>
      <c r="D40" s="70">
        <v>1</v>
      </c>
      <c r="E40" s="73">
        <v>94040.867223137233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</row>
    <row r="41" spans="1:23" s="55" customFormat="1" x14ac:dyDescent="0.25">
      <c r="A41" s="70">
        <v>31</v>
      </c>
      <c r="B41" s="71" t="s">
        <v>37</v>
      </c>
      <c r="C41" s="70" t="s">
        <v>5</v>
      </c>
      <c r="D41" s="70">
        <v>1</v>
      </c>
      <c r="E41" s="73">
        <v>62833.72387983626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s="55" customFormat="1" ht="24.75" customHeight="1" x14ac:dyDescent="0.25">
      <c r="A42" s="70">
        <v>32</v>
      </c>
      <c r="B42" s="71" t="s">
        <v>113</v>
      </c>
      <c r="C42" s="70" t="s">
        <v>5</v>
      </c>
      <c r="D42" s="70">
        <v>1</v>
      </c>
      <c r="E42" s="73">
        <v>69703.333333333343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1:23" s="55" customFormat="1" x14ac:dyDescent="0.25">
      <c r="A43" s="70">
        <v>33</v>
      </c>
      <c r="B43" s="71" t="s">
        <v>38</v>
      </c>
      <c r="C43" s="70" t="s">
        <v>5</v>
      </c>
      <c r="D43" s="70">
        <v>1</v>
      </c>
      <c r="E43" s="73">
        <v>54269.640529523887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 s="55" customFormat="1" x14ac:dyDescent="0.25">
      <c r="A44" s="70">
        <v>34</v>
      </c>
      <c r="B44" s="71" t="s">
        <v>39</v>
      </c>
      <c r="C44" s="70" t="s">
        <v>5</v>
      </c>
      <c r="D44" s="70">
        <v>1</v>
      </c>
      <c r="E44" s="73">
        <v>65001.75799154074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 s="55" customFormat="1" x14ac:dyDescent="0.25">
      <c r="A45" s="70">
        <v>35</v>
      </c>
      <c r="B45" s="71" t="s">
        <v>40</v>
      </c>
      <c r="C45" s="70" t="s">
        <v>5</v>
      </c>
      <c r="D45" s="70">
        <v>1</v>
      </c>
      <c r="E45" s="73">
        <v>142595.46447645273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 s="55" customFormat="1" x14ac:dyDescent="0.25">
      <c r="A46" s="70">
        <v>36</v>
      </c>
      <c r="B46" s="71" t="s">
        <v>41</v>
      </c>
      <c r="C46" s="70" t="s">
        <v>5</v>
      </c>
      <c r="D46" s="70">
        <v>1</v>
      </c>
      <c r="E46" s="73">
        <v>156645.80560858111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 s="52" customFormat="1" x14ac:dyDescent="0.25">
      <c r="A47" s="70">
        <v>37</v>
      </c>
      <c r="B47" s="71" t="s">
        <v>20</v>
      </c>
      <c r="C47" s="70" t="s">
        <v>5</v>
      </c>
      <c r="D47" s="70">
        <v>1</v>
      </c>
      <c r="E47" s="73">
        <v>9874.5890682754798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 s="52" customFormat="1" x14ac:dyDescent="0.25">
      <c r="A48" s="70">
        <v>38</v>
      </c>
      <c r="B48" s="71" t="s">
        <v>21</v>
      </c>
      <c r="C48" s="70" t="s">
        <v>5</v>
      </c>
      <c r="D48" s="70">
        <v>1</v>
      </c>
      <c r="E48" s="73">
        <v>11091.130549007259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</row>
    <row r="49" spans="1:23" s="52" customFormat="1" x14ac:dyDescent="0.25">
      <c r="A49" s="70">
        <v>39</v>
      </c>
      <c r="B49" s="71" t="s">
        <v>22</v>
      </c>
      <c r="C49" s="70" t="s">
        <v>5</v>
      </c>
      <c r="D49" s="70">
        <v>1</v>
      </c>
      <c r="E49" s="73">
        <v>9198.2431294797952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 s="52" customFormat="1" x14ac:dyDescent="0.25">
      <c r="A50" s="70">
        <v>40</v>
      </c>
      <c r="B50" s="74" t="s">
        <v>169</v>
      </c>
      <c r="C50" s="70" t="s">
        <v>5</v>
      </c>
      <c r="D50" s="70">
        <v>1</v>
      </c>
      <c r="E50" s="73">
        <v>11593.333333333332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 s="52" customFormat="1" x14ac:dyDescent="0.25">
      <c r="A51" s="70">
        <v>41</v>
      </c>
      <c r="B51" s="74" t="s">
        <v>170</v>
      </c>
      <c r="C51" s="70" t="s">
        <v>5</v>
      </c>
      <c r="D51" s="70">
        <v>1</v>
      </c>
      <c r="E51" s="73">
        <v>12693.333333333332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 s="55" customFormat="1" x14ac:dyDescent="0.25">
      <c r="A52" s="70">
        <v>42</v>
      </c>
      <c r="B52" s="74" t="s">
        <v>114</v>
      </c>
      <c r="C52" s="70" t="s">
        <v>5</v>
      </c>
      <c r="D52" s="70">
        <v>1</v>
      </c>
      <c r="E52" s="73">
        <v>72837.5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</row>
    <row r="53" spans="1:23" s="55" customFormat="1" x14ac:dyDescent="0.25">
      <c r="A53" s="70">
        <v>43</v>
      </c>
      <c r="B53" s="74" t="s">
        <v>115</v>
      </c>
      <c r="C53" s="70" t="s">
        <v>5</v>
      </c>
      <c r="D53" s="70">
        <v>1</v>
      </c>
      <c r="E53" s="73">
        <v>57303.333333333328</v>
      </c>
      <c r="F53"/>
      <c r="G53"/>
      <c r="H53"/>
      <c r="I53"/>
      <c r="J53"/>
      <c r="K53"/>
      <c r="L53"/>
      <c r="M53"/>
    </row>
    <row r="54" spans="1:23" s="55" customFormat="1" x14ac:dyDescent="0.25">
      <c r="A54" s="70">
        <v>44</v>
      </c>
      <c r="B54" s="74" t="s">
        <v>116</v>
      </c>
      <c r="C54" s="70" t="s">
        <v>5</v>
      </c>
      <c r="D54" s="70">
        <v>1</v>
      </c>
      <c r="E54" s="73">
        <v>70493.333333333343</v>
      </c>
      <c r="F54"/>
      <c r="G54"/>
      <c r="H54"/>
      <c r="I54"/>
      <c r="J54"/>
      <c r="K54"/>
      <c r="L54"/>
      <c r="M54"/>
    </row>
    <row r="55" spans="1:23" s="55" customFormat="1" x14ac:dyDescent="0.25">
      <c r="A55" s="70">
        <v>45</v>
      </c>
      <c r="B55" s="74" t="s">
        <v>117</v>
      </c>
      <c r="C55" s="70" t="s">
        <v>32</v>
      </c>
      <c r="D55" s="70">
        <v>1</v>
      </c>
      <c r="E55" s="73">
        <v>13649.666666666668</v>
      </c>
      <c r="F55"/>
      <c r="G55"/>
      <c r="H55"/>
      <c r="I55"/>
      <c r="J55"/>
      <c r="K55"/>
      <c r="L55"/>
      <c r="M55"/>
    </row>
    <row r="56" spans="1:23" s="55" customFormat="1" x14ac:dyDescent="0.25">
      <c r="A56" s="70">
        <v>46</v>
      </c>
      <c r="B56" s="74" t="s">
        <v>118</v>
      </c>
      <c r="C56" s="70" t="s">
        <v>32</v>
      </c>
      <c r="D56" s="70">
        <v>1</v>
      </c>
      <c r="E56" s="73">
        <v>11813.666666666668</v>
      </c>
      <c r="F56"/>
      <c r="G56"/>
      <c r="H56"/>
      <c r="I56"/>
      <c r="J56"/>
      <c r="K56"/>
      <c r="L56"/>
      <c r="M56"/>
    </row>
    <row r="57" spans="1:23" s="52" customFormat="1" ht="24.75" x14ac:dyDescent="0.25">
      <c r="A57" s="70">
        <v>47</v>
      </c>
      <c r="B57" s="74" t="s">
        <v>119</v>
      </c>
      <c r="C57" s="70" t="s">
        <v>5</v>
      </c>
      <c r="D57" s="70">
        <v>1</v>
      </c>
      <c r="E57" s="72">
        <v>136035</v>
      </c>
      <c r="F57"/>
      <c r="G57"/>
      <c r="H57"/>
      <c r="I57"/>
      <c r="J57"/>
      <c r="K57"/>
      <c r="L57"/>
      <c r="M57"/>
    </row>
    <row r="58" spans="1:23" s="52" customFormat="1" ht="36.75" x14ac:dyDescent="0.25">
      <c r="A58" s="70">
        <v>48</v>
      </c>
      <c r="B58" s="74" t="s">
        <v>120</v>
      </c>
      <c r="C58" s="70" t="s">
        <v>5</v>
      </c>
      <c r="D58" s="70">
        <v>1</v>
      </c>
      <c r="E58" s="73">
        <v>191017.5</v>
      </c>
      <c r="F58"/>
      <c r="G58"/>
      <c r="H58"/>
      <c r="I58"/>
      <c r="J58"/>
      <c r="K58"/>
      <c r="L58"/>
      <c r="M58"/>
    </row>
    <row r="59" spans="1:23" s="52" customFormat="1" x14ac:dyDescent="0.25">
      <c r="A59" s="70">
        <v>49</v>
      </c>
      <c r="B59" s="71" t="s">
        <v>23</v>
      </c>
      <c r="C59" s="70" t="s">
        <v>5</v>
      </c>
      <c r="D59" s="70">
        <v>1</v>
      </c>
      <c r="E59" s="73">
        <v>8124.1133230839714</v>
      </c>
      <c r="F59"/>
      <c r="G59"/>
      <c r="H59"/>
      <c r="I59"/>
      <c r="J59"/>
      <c r="K59"/>
      <c r="L59"/>
      <c r="M59"/>
    </row>
    <row r="60" spans="1:23" s="52" customFormat="1" x14ac:dyDescent="0.25">
      <c r="A60" s="70">
        <v>50</v>
      </c>
      <c r="B60" s="71" t="s">
        <v>121</v>
      </c>
      <c r="C60" s="70" t="s">
        <v>5</v>
      </c>
      <c r="D60" s="70">
        <v>1</v>
      </c>
      <c r="E60" s="73">
        <v>380765.21022820682</v>
      </c>
      <c r="F60"/>
      <c r="G60"/>
      <c r="H60"/>
      <c r="I60"/>
      <c r="J60"/>
      <c r="K60"/>
      <c r="L60"/>
      <c r="M60"/>
    </row>
    <row r="61" spans="1:23" s="55" customFormat="1" x14ac:dyDescent="0.25">
      <c r="A61" s="70">
        <v>51</v>
      </c>
      <c r="B61" s="71" t="s">
        <v>122</v>
      </c>
      <c r="C61" s="70" t="s">
        <v>5</v>
      </c>
      <c r="D61" s="70">
        <v>1</v>
      </c>
      <c r="E61" s="73">
        <v>384212.84857569804</v>
      </c>
      <c r="F61"/>
      <c r="G61"/>
      <c r="H61"/>
      <c r="I61"/>
      <c r="J61"/>
      <c r="K61"/>
      <c r="L61"/>
      <c r="M61"/>
    </row>
    <row r="62" spans="1:23" s="55" customFormat="1" x14ac:dyDescent="0.25">
      <c r="A62" s="70">
        <v>52</v>
      </c>
      <c r="B62" s="71" t="s">
        <v>123</v>
      </c>
      <c r="C62" s="70" t="s">
        <v>32</v>
      </c>
      <c r="D62" s="70">
        <v>1</v>
      </c>
      <c r="E62" s="73">
        <v>10721.651076736598</v>
      </c>
      <c r="F62"/>
      <c r="G62"/>
      <c r="H62"/>
      <c r="I62"/>
      <c r="J62"/>
      <c r="K62"/>
      <c r="L62"/>
      <c r="M62"/>
    </row>
    <row r="63" spans="1:23" s="55" customFormat="1" x14ac:dyDescent="0.25">
      <c r="A63" s="70">
        <v>53</v>
      </c>
      <c r="B63" s="71" t="s">
        <v>124</v>
      </c>
      <c r="C63" s="70" t="s">
        <v>32</v>
      </c>
      <c r="D63" s="70">
        <v>1</v>
      </c>
      <c r="E63" s="73">
        <v>5858.9444314661796</v>
      </c>
      <c r="F63"/>
      <c r="G63"/>
      <c r="H63"/>
      <c r="I63"/>
      <c r="J63"/>
      <c r="K63"/>
      <c r="L63"/>
      <c r="M63"/>
    </row>
    <row r="64" spans="1:23" s="55" customFormat="1" x14ac:dyDescent="0.25">
      <c r="A64" s="70">
        <v>54</v>
      </c>
      <c r="B64" s="71" t="s">
        <v>125</v>
      </c>
      <c r="C64" s="70" t="s">
        <v>32</v>
      </c>
      <c r="D64" s="70">
        <v>1</v>
      </c>
      <c r="E64" s="73">
        <v>14217.578966854921</v>
      </c>
      <c r="F64"/>
      <c r="G64"/>
      <c r="H64"/>
      <c r="I64"/>
      <c r="J64"/>
      <c r="K64"/>
      <c r="L64"/>
      <c r="M64"/>
    </row>
    <row r="65" spans="1:13" s="55" customFormat="1" x14ac:dyDescent="0.25">
      <c r="A65" s="70">
        <v>55</v>
      </c>
      <c r="B65" s="71" t="s">
        <v>126</v>
      </c>
      <c r="C65" s="70" t="s">
        <v>32</v>
      </c>
      <c r="D65" s="70">
        <v>1</v>
      </c>
      <c r="E65" s="73">
        <v>8213.8938554576926</v>
      </c>
      <c r="F65"/>
      <c r="G65"/>
      <c r="H65"/>
      <c r="I65"/>
      <c r="J65"/>
      <c r="K65"/>
      <c r="L65"/>
      <c r="M65"/>
    </row>
    <row r="66" spans="1:13" s="55" customFormat="1" x14ac:dyDescent="0.25">
      <c r="A66" s="70">
        <v>56</v>
      </c>
      <c r="B66" s="71" t="s">
        <v>127</v>
      </c>
      <c r="C66" s="70" t="s">
        <v>32</v>
      </c>
      <c r="D66" s="70">
        <v>1</v>
      </c>
      <c r="E66" s="73">
        <v>13203.338666653424</v>
      </c>
      <c r="F66"/>
      <c r="G66"/>
      <c r="H66"/>
      <c r="I66"/>
      <c r="J66"/>
      <c r="K66"/>
      <c r="L66"/>
      <c r="M66"/>
    </row>
    <row r="67" spans="1:13" s="52" customFormat="1" x14ac:dyDescent="0.25">
      <c r="A67" s="70">
        <v>57</v>
      </c>
      <c r="B67" s="71" t="s">
        <v>128</v>
      </c>
      <c r="C67" s="70" t="s">
        <v>32</v>
      </c>
      <c r="D67" s="70">
        <v>1</v>
      </c>
      <c r="E67" s="73">
        <v>20586.850148148114</v>
      </c>
      <c r="F67"/>
      <c r="G67"/>
      <c r="H67"/>
      <c r="I67"/>
      <c r="J67"/>
      <c r="K67"/>
      <c r="L67"/>
      <c r="M67"/>
    </row>
    <row r="68" spans="1:13" s="55" customFormat="1" x14ac:dyDescent="0.25">
      <c r="A68" s="70">
        <v>58</v>
      </c>
      <c r="B68" s="71" t="s">
        <v>129</v>
      </c>
      <c r="C68" s="70" t="s">
        <v>32</v>
      </c>
      <c r="D68" s="70">
        <v>1</v>
      </c>
      <c r="E68" s="73">
        <v>30845.605561994718</v>
      </c>
      <c r="F68"/>
      <c r="G68"/>
      <c r="H68"/>
      <c r="I68"/>
      <c r="J68"/>
      <c r="K68"/>
      <c r="L68"/>
      <c r="M68"/>
    </row>
    <row r="69" spans="1:13" s="55" customFormat="1" x14ac:dyDescent="0.25">
      <c r="A69" s="70">
        <v>59</v>
      </c>
      <c r="B69" s="71" t="s">
        <v>130</v>
      </c>
      <c r="C69" s="70" t="s">
        <v>32</v>
      </c>
      <c r="D69" s="70">
        <v>1</v>
      </c>
      <c r="E69" s="73">
        <v>9954.7765056108365</v>
      </c>
      <c r="F69"/>
      <c r="G69"/>
      <c r="H69"/>
      <c r="I69"/>
      <c r="J69"/>
      <c r="K69"/>
      <c r="L69"/>
      <c r="M69"/>
    </row>
    <row r="70" spans="1:13" s="55" customFormat="1" x14ac:dyDescent="0.25">
      <c r="A70" s="70">
        <v>60</v>
      </c>
      <c r="B70" s="71" t="s">
        <v>131</v>
      </c>
      <c r="C70" s="70" t="s">
        <v>32</v>
      </c>
      <c r="D70" s="70">
        <v>1</v>
      </c>
      <c r="E70" s="73">
        <v>20688.683794587883</v>
      </c>
      <c r="F70"/>
      <c r="G70"/>
      <c r="H70"/>
      <c r="I70"/>
      <c r="J70"/>
      <c r="K70"/>
      <c r="L70"/>
      <c r="M70"/>
    </row>
    <row r="71" spans="1:13" s="55" customFormat="1" ht="24" x14ac:dyDescent="0.25">
      <c r="A71" s="70">
        <v>61</v>
      </c>
      <c r="B71" s="71" t="s">
        <v>132</v>
      </c>
      <c r="C71" s="70" t="s">
        <v>5</v>
      </c>
      <c r="D71" s="70">
        <v>1</v>
      </c>
      <c r="E71" s="73">
        <v>125616.08335188997</v>
      </c>
      <c r="F71"/>
      <c r="G71"/>
      <c r="H71"/>
      <c r="I71"/>
      <c r="J71"/>
      <c r="K71"/>
      <c r="L71"/>
      <c r="M71"/>
    </row>
    <row r="72" spans="1:13" s="55" customFormat="1" ht="24.75" x14ac:dyDescent="0.25">
      <c r="A72" s="70">
        <v>62</v>
      </c>
      <c r="B72" s="74" t="s">
        <v>133</v>
      </c>
      <c r="C72" s="70" t="s">
        <v>5</v>
      </c>
      <c r="D72" s="70">
        <v>1</v>
      </c>
      <c r="E72" s="73">
        <v>442268.33333333337</v>
      </c>
      <c r="F72"/>
      <c r="G72"/>
      <c r="H72"/>
      <c r="I72"/>
      <c r="J72"/>
      <c r="K72"/>
      <c r="L72"/>
      <c r="M72"/>
    </row>
    <row r="73" spans="1:13" s="55" customFormat="1" ht="24.75" x14ac:dyDescent="0.25">
      <c r="A73" s="70">
        <v>63</v>
      </c>
      <c r="B73" s="74" t="s">
        <v>134</v>
      </c>
      <c r="C73" s="70" t="s">
        <v>5</v>
      </c>
      <c r="D73" s="70">
        <v>1</v>
      </c>
      <c r="E73" s="73">
        <v>463696.66666666669</v>
      </c>
      <c r="F73"/>
      <c r="G73"/>
      <c r="H73"/>
      <c r="I73"/>
      <c r="J73"/>
      <c r="K73"/>
      <c r="L73"/>
      <c r="M73"/>
    </row>
    <row r="74" spans="1:13" s="55" customFormat="1" ht="23.25" customHeight="1" x14ac:dyDescent="0.25">
      <c r="A74" s="70">
        <v>64</v>
      </c>
      <c r="B74" s="74" t="s">
        <v>135</v>
      </c>
      <c r="C74" s="70" t="s">
        <v>5</v>
      </c>
      <c r="D74" s="70">
        <v>1</v>
      </c>
      <c r="E74" s="73">
        <v>494953.33333333331</v>
      </c>
      <c r="F74"/>
      <c r="G74"/>
      <c r="H74"/>
      <c r="I74"/>
      <c r="J74"/>
      <c r="K74"/>
      <c r="L74"/>
      <c r="M74"/>
    </row>
    <row r="75" spans="1:13" s="55" customFormat="1" ht="24.75" x14ac:dyDescent="0.25">
      <c r="A75" s="70">
        <v>65</v>
      </c>
      <c r="B75" s="74" t="s">
        <v>136</v>
      </c>
      <c r="C75" s="70" t="s">
        <v>5</v>
      </c>
      <c r="D75" s="70">
        <v>1</v>
      </c>
      <c r="E75" s="73">
        <v>538933.33333333326</v>
      </c>
      <c r="F75"/>
      <c r="G75"/>
      <c r="H75"/>
      <c r="I75"/>
      <c r="J75"/>
      <c r="K75"/>
      <c r="L75"/>
      <c r="M75"/>
    </row>
    <row r="76" spans="1:13" s="55" customFormat="1" ht="24.75" x14ac:dyDescent="0.25">
      <c r="A76" s="70">
        <v>66</v>
      </c>
      <c r="B76" s="74" t="s">
        <v>137</v>
      </c>
      <c r="C76" s="70" t="s">
        <v>5</v>
      </c>
      <c r="D76" s="70">
        <v>1</v>
      </c>
      <c r="E76" s="73">
        <v>667946.66666666674</v>
      </c>
      <c r="F76"/>
      <c r="G76"/>
      <c r="H76"/>
      <c r="I76"/>
      <c r="J76"/>
      <c r="K76"/>
      <c r="L76"/>
      <c r="M76"/>
    </row>
    <row r="77" spans="1:13" s="55" customFormat="1" ht="24.75" x14ac:dyDescent="0.25">
      <c r="A77" s="70">
        <v>67</v>
      </c>
      <c r="B77" s="74" t="s">
        <v>138</v>
      </c>
      <c r="C77" s="70" t="s">
        <v>5</v>
      </c>
      <c r="D77" s="70">
        <v>1</v>
      </c>
      <c r="E77" s="73">
        <v>727608.33333333326</v>
      </c>
      <c r="F77"/>
      <c r="G77"/>
      <c r="H77"/>
      <c r="I77"/>
      <c r="J77"/>
      <c r="K77"/>
      <c r="L77"/>
      <c r="M77"/>
    </row>
    <row r="78" spans="1:13" s="52" customFormat="1" ht="24.75" x14ac:dyDescent="0.25">
      <c r="A78" s="70">
        <v>68</v>
      </c>
      <c r="B78" s="74" t="s">
        <v>139</v>
      </c>
      <c r="C78" s="70" t="s">
        <v>5</v>
      </c>
      <c r="D78" s="70">
        <v>1</v>
      </c>
      <c r="E78" s="73">
        <v>833933.33333333326</v>
      </c>
      <c r="F78"/>
      <c r="G78"/>
      <c r="H78"/>
      <c r="I78"/>
      <c r="J78"/>
      <c r="K78"/>
      <c r="L78"/>
      <c r="M78"/>
    </row>
    <row r="79" spans="1:13" s="52" customFormat="1" ht="24.75" customHeight="1" x14ac:dyDescent="0.25">
      <c r="A79" s="70">
        <v>69</v>
      </c>
      <c r="B79" s="74" t="s">
        <v>140</v>
      </c>
      <c r="C79" s="70" t="s">
        <v>5</v>
      </c>
      <c r="D79" s="70">
        <v>1</v>
      </c>
      <c r="E79" s="73">
        <v>887776.66666666674</v>
      </c>
      <c r="F79"/>
      <c r="G79"/>
      <c r="H79"/>
      <c r="I79"/>
      <c r="J79"/>
      <c r="K79"/>
      <c r="L79"/>
      <c r="M79"/>
    </row>
    <row r="80" spans="1:13" s="52" customFormat="1" ht="24.75" x14ac:dyDescent="0.25">
      <c r="A80" s="70">
        <v>70</v>
      </c>
      <c r="B80" s="74" t="s">
        <v>141</v>
      </c>
      <c r="C80" s="70" t="s">
        <v>5</v>
      </c>
      <c r="D80" s="70">
        <v>1</v>
      </c>
      <c r="E80" s="73">
        <v>1281186.6666666665</v>
      </c>
      <c r="F80"/>
      <c r="G80"/>
      <c r="H80"/>
      <c r="I80"/>
      <c r="J80"/>
      <c r="K80"/>
      <c r="L80"/>
      <c r="M80"/>
    </row>
    <row r="81" spans="1:21" s="52" customFormat="1" ht="24.75" x14ac:dyDescent="0.25">
      <c r="A81" s="70">
        <v>71</v>
      </c>
      <c r="B81" s="74" t="s">
        <v>142</v>
      </c>
      <c r="C81" s="70" t="s">
        <v>5</v>
      </c>
      <c r="D81" s="70">
        <v>1</v>
      </c>
      <c r="E81" s="73">
        <v>1176450</v>
      </c>
      <c r="F81"/>
      <c r="G81"/>
      <c r="H81"/>
      <c r="I81"/>
      <c r="J81"/>
      <c r="K81"/>
      <c r="L81"/>
      <c r="M81"/>
    </row>
    <row r="82" spans="1:21" s="52" customFormat="1" ht="24.75" x14ac:dyDescent="0.25">
      <c r="A82" s="70">
        <v>72</v>
      </c>
      <c r="B82" s="74" t="s">
        <v>143</v>
      </c>
      <c r="C82" s="70" t="s">
        <v>5</v>
      </c>
      <c r="D82" s="70">
        <v>1</v>
      </c>
      <c r="E82" s="73">
        <v>1176450</v>
      </c>
      <c r="F82"/>
      <c r="G82"/>
      <c r="H82"/>
      <c r="I82"/>
      <c r="J82"/>
      <c r="K82"/>
      <c r="L82"/>
      <c r="M82"/>
    </row>
    <row r="83" spans="1:21" s="52" customFormat="1" ht="24.75" x14ac:dyDescent="0.25">
      <c r="A83" s="70">
        <v>73</v>
      </c>
      <c r="B83" s="74" t="s">
        <v>144</v>
      </c>
      <c r="C83" s="70" t="s">
        <v>5</v>
      </c>
      <c r="D83" s="70">
        <v>1</v>
      </c>
      <c r="E83" s="73">
        <v>1176450</v>
      </c>
      <c r="F83"/>
      <c r="G83"/>
      <c r="H83"/>
      <c r="I83"/>
      <c r="J83"/>
      <c r="K83"/>
      <c r="L83"/>
      <c r="M83"/>
    </row>
    <row r="84" spans="1:21" s="52" customFormat="1" ht="24.75" x14ac:dyDescent="0.25">
      <c r="A84" s="70">
        <v>74</v>
      </c>
      <c r="B84" s="74" t="s">
        <v>145</v>
      </c>
      <c r="C84" s="70" t="s">
        <v>5</v>
      </c>
      <c r="D84" s="70">
        <v>1</v>
      </c>
      <c r="E84" s="73">
        <v>2338040</v>
      </c>
      <c r="F84"/>
      <c r="G84"/>
      <c r="H84"/>
      <c r="I84"/>
      <c r="J84"/>
      <c r="K84"/>
      <c r="L84"/>
      <c r="M84"/>
    </row>
    <row r="85" spans="1:21" s="52" customFormat="1" ht="24.75" x14ac:dyDescent="0.25">
      <c r="A85" s="70">
        <v>75</v>
      </c>
      <c r="B85" s="74" t="s">
        <v>146</v>
      </c>
      <c r="C85" s="70" t="s">
        <v>5</v>
      </c>
      <c r="D85" s="70">
        <v>1</v>
      </c>
      <c r="E85" s="73">
        <v>253465</v>
      </c>
      <c r="F85"/>
      <c r="G85"/>
      <c r="H85"/>
      <c r="I85"/>
      <c r="J85"/>
      <c r="K85"/>
      <c r="L85"/>
      <c r="M85"/>
    </row>
    <row r="86" spans="1:21" s="52" customFormat="1" x14ac:dyDescent="0.25">
      <c r="A86" s="70">
        <v>76</v>
      </c>
      <c r="B86" s="74" t="s">
        <v>147</v>
      </c>
      <c r="C86" s="70" t="s">
        <v>5</v>
      </c>
      <c r="D86" s="70">
        <v>1</v>
      </c>
      <c r="E86" s="73">
        <v>255925</v>
      </c>
      <c r="F86"/>
      <c r="G86"/>
      <c r="H86"/>
      <c r="I86"/>
      <c r="J86"/>
      <c r="K86"/>
      <c r="L86"/>
      <c r="M86"/>
    </row>
    <row r="87" spans="1:21" s="52" customFormat="1" x14ac:dyDescent="0.25">
      <c r="A87" s="70">
        <v>77</v>
      </c>
      <c r="B87" s="71" t="s">
        <v>148</v>
      </c>
      <c r="C87" s="70" t="s">
        <v>5</v>
      </c>
      <c r="D87" s="70">
        <v>1</v>
      </c>
      <c r="E87" s="73">
        <v>223150</v>
      </c>
      <c r="F87"/>
      <c r="G87"/>
      <c r="H87"/>
      <c r="I87"/>
      <c r="J87"/>
      <c r="K87"/>
      <c r="L87"/>
      <c r="M87"/>
    </row>
    <row r="88" spans="1:21" s="52" customFormat="1" ht="24.75" x14ac:dyDescent="0.25">
      <c r="A88" s="70">
        <v>78</v>
      </c>
      <c r="B88" s="74" t="s">
        <v>149</v>
      </c>
      <c r="C88" s="70" t="s">
        <v>5</v>
      </c>
      <c r="D88" s="70">
        <v>1</v>
      </c>
      <c r="E88" s="73">
        <v>4237528.7752100844</v>
      </c>
      <c r="F88"/>
      <c r="G88"/>
      <c r="H88"/>
      <c r="I88"/>
      <c r="J88"/>
      <c r="K88"/>
      <c r="L88"/>
      <c r="M88"/>
    </row>
    <row r="89" spans="1:21" s="52" customFormat="1" ht="24.75" x14ac:dyDescent="0.25">
      <c r="A89" s="70">
        <v>79</v>
      </c>
      <c r="B89" s="74" t="s">
        <v>150</v>
      </c>
      <c r="C89" s="70" t="s">
        <v>5</v>
      </c>
      <c r="D89" s="70">
        <v>1</v>
      </c>
      <c r="E89" s="73">
        <v>4318448.7752100844</v>
      </c>
      <c r="F89"/>
      <c r="G89"/>
      <c r="H89"/>
      <c r="I89"/>
      <c r="J89"/>
      <c r="K89"/>
      <c r="L89"/>
      <c r="M89"/>
    </row>
    <row r="90" spans="1:21" s="52" customFormat="1" ht="24.75" x14ac:dyDescent="0.25">
      <c r="A90" s="70">
        <v>80</v>
      </c>
      <c r="B90" s="74" t="s">
        <v>151</v>
      </c>
      <c r="C90" s="70" t="s">
        <v>5</v>
      </c>
      <c r="D90" s="70">
        <v>1</v>
      </c>
      <c r="E90" s="73">
        <v>161184.66666666669</v>
      </c>
      <c r="F90"/>
      <c r="G90"/>
      <c r="H90"/>
      <c r="I90"/>
      <c r="J90"/>
      <c r="K90"/>
      <c r="L90"/>
      <c r="M90"/>
    </row>
    <row r="91" spans="1:21" s="52" customFormat="1" ht="24.75" x14ac:dyDescent="0.25">
      <c r="A91" s="70">
        <v>81</v>
      </c>
      <c r="B91" s="74" t="s">
        <v>152</v>
      </c>
      <c r="C91" s="70" t="s">
        <v>5</v>
      </c>
      <c r="D91" s="70">
        <v>1</v>
      </c>
      <c r="E91" s="73">
        <v>182089</v>
      </c>
      <c r="F91"/>
      <c r="G91"/>
      <c r="H91"/>
      <c r="I91"/>
      <c r="J91"/>
      <c r="K91"/>
      <c r="L91"/>
      <c r="M91"/>
    </row>
    <row r="92" spans="1:21" s="52" customFormat="1" ht="24.75" x14ac:dyDescent="0.25">
      <c r="A92" s="70">
        <v>82</v>
      </c>
      <c r="B92" s="74" t="s">
        <v>153</v>
      </c>
      <c r="C92" s="70" t="s">
        <v>5</v>
      </c>
      <c r="D92" s="70">
        <v>1</v>
      </c>
      <c r="E92" s="73">
        <v>213822.33333333331</v>
      </c>
      <c r="F92"/>
      <c r="G92"/>
      <c r="H92"/>
      <c r="I92"/>
      <c r="J92"/>
      <c r="K92"/>
      <c r="L92"/>
      <c r="M92"/>
    </row>
    <row r="93" spans="1:21" s="52" customFormat="1" ht="24.75" x14ac:dyDescent="0.25">
      <c r="A93" s="70">
        <v>83</v>
      </c>
      <c r="B93" s="74" t="s">
        <v>154</v>
      </c>
      <c r="C93" s="70" t="s">
        <v>5</v>
      </c>
      <c r="D93" s="70">
        <v>1</v>
      </c>
      <c r="E93" s="73">
        <v>403305</v>
      </c>
      <c r="F93"/>
      <c r="G93"/>
      <c r="H93"/>
      <c r="I93"/>
      <c r="J93"/>
      <c r="K93"/>
      <c r="L93"/>
      <c r="M93"/>
    </row>
    <row r="94" spans="1:21" s="52" customFormat="1" ht="24.75" x14ac:dyDescent="0.25">
      <c r="A94" s="70">
        <v>84</v>
      </c>
      <c r="B94" s="74" t="s">
        <v>155</v>
      </c>
      <c r="C94" s="70" t="s">
        <v>5</v>
      </c>
      <c r="D94" s="70">
        <v>1</v>
      </c>
      <c r="E94" s="73">
        <v>376469.16666666663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1:21" s="52" customFormat="1" x14ac:dyDescent="0.25">
      <c r="A95" s="70">
        <v>85</v>
      </c>
      <c r="B95" s="74" t="s">
        <v>156</v>
      </c>
      <c r="C95" s="70" t="s">
        <v>5</v>
      </c>
      <c r="D95" s="70">
        <v>1</v>
      </c>
      <c r="E95" s="73">
        <v>310970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1:21" s="52" customFormat="1" x14ac:dyDescent="0.25">
      <c r="A96" s="70">
        <v>86</v>
      </c>
      <c r="B96" s="74" t="s">
        <v>157</v>
      </c>
      <c r="C96" s="70" t="s">
        <v>5</v>
      </c>
      <c r="D96" s="70">
        <v>1</v>
      </c>
      <c r="E96" s="73">
        <v>369390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s="56" customFormat="1" ht="24.75" x14ac:dyDescent="0.25">
      <c r="A97" s="70">
        <v>87</v>
      </c>
      <c r="B97" s="74" t="s">
        <v>158</v>
      </c>
      <c r="C97" s="70" t="s">
        <v>5</v>
      </c>
      <c r="D97" s="70">
        <v>1</v>
      </c>
      <c r="E97" s="73">
        <v>391032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s="56" customFormat="1" ht="24.75" x14ac:dyDescent="0.25">
      <c r="A98" s="70">
        <v>88</v>
      </c>
      <c r="B98" s="74" t="s">
        <v>159</v>
      </c>
      <c r="C98" s="70" t="s">
        <v>5</v>
      </c>
      <c r="D98" s="70">
        <v>1</v>
      </c>
      <c r="E98" s="73">
        <v>381318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1:21" s="52" customFormat="1" x14ac:dyDescent="0.25">
      <c r="A99" s="70">
        <v>89</v>
      </c>
      <c r="B99" s="74" t="s">
        <v>160</v>
      </c>
      <c r="C99" s="70" t="s">
        <v>5</v>
      </c>
      <c r="D99" s="70">
        <v>1</v>
      </c>
      <c r="E99" s="73">
        <v>28627.166666666668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s="52" customFormat="1" x14ac:dyDescent="0.25">
      <c r="A100" s="70">
        <v>90</v>
      </c>
      <c r="B100" s="74" t="s">
        <v>161</v>
      </c>
      <c r="C100" s="70" t="s">
        <v>5</v>
      </c>
      <c r="D100" s="70">
        <v>1</v>
      </c>
      <c r="E100" s="73">
        <v>153918.66666666669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1:21" s="52" customFormat="1" x14ac:dyDescent="0.25">
      <c r="A101" s="70">
        <v>91</v>
      </c>
      <c r="B101" s="74" t="s">
        <v>162</v>
      </c>
      <c r="C101" s="70" t="s">
        <v>5</v>
      </c>
      <c r="D101" s="70">
        <v>1</v>
      </c>
      <c r="E101" s="73">
        <v>220930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1:21" s="52" customFormat="1" x14ac:dyDescent="0.25">
      <c r="A102" s="70">
        <v>92</v>
      </c>
      <c r="B102" s="74" t="s">
        <v>163</v>
      </c>
      <c r="C102" s="70" t="s">
        <v>5</v>
      </c>
      <c r="D102" s="70">
        <v>1</v>
      </c>
      <c r="E102" s="73">
        <v>127139.66666666667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1:21" s="52" customFormat="1" ht="24" x14ac:dyDescent="0.25">
      <c r="A103" s="70">
        <v>93</v>
      </c>
      <c r="B103" s="71" t="s">
        <v>164</v>
      </c>
      <c r="C103" s="70" t="s">
        <v>5</v>
      </c>
      <c r="D103" s="70">
        <v>1</v>
      </c>
      <c r="E103" s="73">
        <v>138516</v>
      </c>
      <c r="F103"/>
      <c r="G103"/>
      <c r="H103"/>
      <c r="I103"/>
      <c r="J103"/>
      <c r="K103"/>
      <c r="L103"/>
      <c r="M103"/>
    </row>
    <row r="104" spans="1:21" s="52" customFormat="1" x14ac:dyDescent="0.25">
      <c r="A104" s="103" t="s">
        <v>1</v>
      </c>
      <c r="B104" s="103"/>
      <c r="C104" s="103"/>
      <c r="D104" s="103"/>
      <c r="E104" s="53">
        <f>SUM(E11:E103)</f>
        <v>28589567.074996278</v>
      </c>
      <c r="F104"/>
      <c r="G104"/>
      <c r="H104"/>
      <c r="I104"/>
      <c r="J104"/>
      <c r="K104"/>
      <c r="L104"/>
      <c r="M104"/>
    </row>
  </sheetData>
  <sheetProtection algorithmName="SHA-512" hashValue="WVc6ZBzmdn28fA3gI6j0A3SjU4ClObbkkGQn0ediymzZ6XScCUy1yw0xu1K1laLB2MMJvF+9ihVTktygq+VPXA==" saltValue="v8IfW/0O0wIM44LQtrDkZw==" spinCount="100000" sheet="1" objects="1" scenarios="1" selectLockedCells="1" selectUnlockedCells="1"/>
  <mergeCells count="5">
    <mergeCell ref="A2:D2"/>
    <mergeCell ref="A104:D104"/>
    <mergeCell ref="A4:D4"/>
    <mergeCell ref="A6:D6"/>
    <mergeCell ref="A7:D7"/>
  </mergeCells>
  <pageMargins left="0.7" right="0.7" top="0.75" bottom="0.75" header="0.3" footer="0.3"/>
  <pageSetup paperSize="14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9"/>
  <sheetViews>
    <sheetView tabSelected="1" workbookViewId="0">
      <selection activeCell="E21" sqref="E21"/>
    </sheetView>
  </sheetViews>
  <sheetFormatPr baseColWidth="10" defaultRowHeight="15" x14ac:dyDescent="0.25"/>
  <cols>
    <col min="4" max="4" width="47.42578125" customWidth="1"/>
    <col min="5" max="5" width="19.140625" customWidth="1"/>
  </cols>
  <sheetData>
    <row r="1" spans="3:5" ht="15.75" thickBot="1" x14ac:dyDescent="0.3"/>
    <row r="2" spans="3:5" ht="24" thickBot="1" x14ac:dyDescent="0.3">
      <c r="C2" s="87" t="s">
        <v>105</v>
      </c>
      <c r="D2" s="88"/>
      <c r="E2" s="88"/>
    </row>
    <row r="3" spans="3:5" ht="18" x14ac:dyDescent="0.25">
      <c r="C3" s="111" t="s">
        <v>104</v>
      </c>
      <c r="D3" s="111"/>
      <c r="E3" s="111"/>
    </row>
    <row r="4" spans="3:5" ht="18.75" thickBot="1" x14ac:dyDescent="0.3">
      <c r="C4" s="18"/>
      <c r="D4" s="18"/>
      <c r="E4" s="18"/>
    </row>
    <row r="5" spans="3:5" ht="15.75" thickBot="1" x14ac:dyDescent="0.3">
      <c r="C5" s="8" t="s">
        <v>0</v>
      </c>
      <c r="D5" s="9" t="s">
        <v>2</v>
      </c>
      <c r="E5" s="10" t="s">
        <v>107</v>
      </c>
    </row>
    <row r="6" spans="3:5" x14ac:dyDescent="0.25">
      <c r="C6" s="15">
        <v>1</v>
      </c>
      <c r="D6" s="11" t="s">
        <v>77</v>
      </c>
      <c r="E6" s="78">
        <f>+'MTTO PREVENTIVO'!F40</f>
        <v>1900193.9911716059</v>
      </c>
    </row>
    <row r="7" spans="3:5" ht="29.25" x14ac:dyDescent="0.25">
      <c r="C7" s="16">
        <v>2</v>
      </c>
      <c r="D7" s="14" t="s">
        <v>106</v>
      </c>
      <c r="E7" s="79">
        <f>+'MANO DE OBRA MTTO CORRECTIVO'!AR36</f>
        <v>31199738.009508803</v>
      </c>
    </row>
    <row r="8" spans="3:5" ht="15.75" thickBot="1" x14ac:dyDescent="0.3">
      <c r="C8" s="17">
        <v>3</v>
      </c>
      <c r="D8" s="12" t="s">
        <v>103</v>
      </c>
      <c r="E8" s="80">
        <f>+REPUESTOS!E104</f>
        <v>28589567.074996278</v>
      </c>
    </row>
    <row r="9" spans="3:5" ht="15.75" thickBot="1" x14ac:dyDescent="0.3">
      <c r="C9" s="109" t="s">
        <v>1</v>
      </c>
      <c r="D9" s="110"/>
      <c r="E9" s="13">
        <f>SUM(E6:E8)</f>
        <v>61689499.075676687</v>
      </c>
    </row>
  </sheetData>
  <sheetProtection algorithmName="SHA-512" hashValue="JYw/F+f8vpskmgjql3OqcRGgFh5S7K6kahiLXlXZVhwbN2FflWTwQuSyQ3NMuu1ZDIg27+HqUlr7eqcy2GLZAQ==" saltValue="9tfKtt5PPYgketKRrDvADg==" spinCount="100000" sheet="1" objects="1" scenarios="1" selectLockedCells="1" selectUnlockedCells="1"/>
  <mergeCells count="3">
    <mergeCell ref="C2:E2"/>
    <mergeCell ref="C9:D9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MANO DE OBRA MTTO CORRECTIVO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Eliana Maria Rodriguez Urbina</cp:lastModifiedBy>
  <dcterms:created xsi:type="dcterms:W3CDTF">2018-02-21T20:24:03Z</dcterms:created>
  <dcterms:modified xsi:type="dcterms:W3CDTF">2020-02-21T22:47:29Z</dcterms:modified>
</cp:coreProperties>
</file>