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53007715\Desktop\REGIONAL CARIBE\2020\CONTRATACIÓN\SELECCIÓN ABREVIADA\SUBASTA INVERSA\MANTENIMIENTO DE AIRES\SECOP\SONDEOS DE MERCADO\"/>
    </mc:Choice>
  </mc:AlternateContent>
  <bookViews>
    <workbookView xWindow="0" yWindow="0" windowWidth="24000" windowHeight="9735" activeTab="3"/>
  </bookViews>
  <sheets>
    <sheet name="MTTO PREVENTIVO" sheetId="10" r:id="rId1"/>
    <sheet name="M.O MTTO CORRECTIVO" sheetId="9" r:id="rId2"/>
    <sheet name="REPUESTOS" sheetId="7" r:id="rId3"/>
    <sheet name="TOTAL" sheetId="11" r:id="rId4"/>
  </sheets>
  <definedNames>
    <definedName name="_xlnm._FilterDatabase" localSheetId="2" hidden="1">REPUESTOS!$B$9:$E$94</definedName>
    <definedName name="OLE_LINK1" localSheetId="2">REPUESTOS!$B$5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1" l="1"/>
  <c r="D7" i="11"/>
  <c r="D6" i="11"/>
  <c r="N10" i="10" l="1"/>
  <c r="M10" i="10"/>
  <c r="I61" i="10"/>
  <c r="H61" i="10"/>
  <c r="H60" i="10"/>
  <c r="I60" i="10"/>
  <c r="I54" i="10"/>
  <c r="H54" i="10"/>
  <c r="I28" i="10"/>
  <c r="H28" i="10"/>
  <c r="J28" i="10" s="1"/>
  <c r="I21" i="10"/>
  <c r="H21" i="10"/>
  <c r="I14" i="10"/>
  <c r="H14" i="10"/>
  <c r="I10" i="10"/>
  <c r="J10" i="10" s="1"/>
  <c r="H10" i="10"/>
  <c r="D47" i="10"/>
  <c r="E47" i="10"/>
  <c r="E28" i="10"/>
  <c r="F28" i="10" s="1"/>
  <c r="D28" i="10"/>
  <c r="E23" i="10"/>
  <c r="D23" i="10"/>
  <c r="E21" i="10"/>
  <c r="D21" i="10"/>
  <c r="E14" i="10"/>
  <c r="D14" i="10"/>
  <c r="D11" i="10"/>
  <c r="F11" i="10" s="1"/>
  <c r="E11" i="10"/>
  <c r="D12" i="10"/>
  <c r="E12" i="10"/>
  <c r="D13" i="10"/>
  <c r="E13" i="10"/>
  <c r="D15" i="10"/>
  <c r="E15" i="10"/>
  <c r="D16" i="10"/>
  <c r="F16" i="10" s="1"/>
  <c r="E16" i="10"/>
  <c r="D17" i="10"/>
  <c r="E17" i="10"/>
  <c r="D18" i="10"/>
  <c r="F18" i="10" s="1"/>
  <c r="E18" i="10"/>
  <c r="D19" i="10"/>
  <c r="E19" i="10"/>
  <c r="F19" i="10" s="1"/>
  <c r="D20" i="10"/>
  <c r="E20" i="10"/>
  <c r="D22" i="10"/>
  <c r="E22" i="10"/>
  <c r="D25" i="10"/>
  <c r="E25" i="10"/>
  <c r="D26" i="10"/>
  <c r="E26" i="10"/>
  <c r="D27" i="10"/>
  <c r="F27" i="10" s="1"/>
  <c r="E27" i="10"/>
  <c r="D29" i="10"/>
  <c r="F29" i="10" s="1"/>
  <c r="E29" i="10"/>
  <c r="D30" i="10"/>
  <c r="E30" i="10"/>
  <c r="F30" i="10"/>
  <c r="D32" i="10"/>
  <c r="F32" i="10" s="1"/>
  <c r="E32" i="10"/>
  <c r="D34" i="10"/>
  <c r="E34" i="10"/>
  <c r="F34" i="10" s="1"/>
  <c r="D36" i="10"/>
  <c r="E36" i="10"/>
  <c r="D38" i="10"/>
  <c r="E38" i="10"/>
  <c r="D39" i="10"/>
  <c r="E39" i="10"/>
  <c r="F39" i="10" s="1"/>
  <c r="D40" i="10"/>
  <c r="E40" i="10"/>
  <c r="D42" i="10"/>
  <c r="F42" i="10" s="1"/>
  <c r="E42" i="10"/>
  <c r="D43" i="10"/>
  <c r="E43" i="10"/>
  <c r="F43" i="10" s="1"/>
  <c r="D45" i="10"/>
  <c r="E45" i="10"/>
  <c r="D49" i="10"/>
  <c r="E49" i="10"/>
  <c r="D50" i="10"/>
  <c r="E50" i="10"/>
  <c r="F50" i="10"/>
  <c r="D51" i="10"/>
  <c r="F51" i="10" s="1"/>
  <c r="E51" i="10"/>
  <c r="D52" i="10"/>
  <c r="E52" i="10"/>
  <c r="D53" i="10"/>
  <c r="E53" i="10"/>
  <c r="D54" i="10"/>
  <c r="E54" i="10"/>
  <c r="D56" i="10"/>
  <c r="E56" i="10"/>
  <c r="D57" i="10"/>
  <c r="E57" i="10"/>
  <c r="D58" i="10"/>
  <c r="E58" i="10"/>
  <c r="D59" i="10"/>
  <c r="E59" i="10"/>
  <c r="F59" i="10"/>
  <c r="D60" i="10"/>
  <c r="F60" i="10" s="1"/>
  <c r="E60" i="10"/>
  <c r="D61" i="10"/>
  <c r="E61" i="10"/>
  <c r="D63" i="10"/>
  <c r="F63" i="10" s="1"/>
  <c r="E63" i="10"/>
  <c r="D64" i="10"/>
  <c r="E64" i="10"/>
  <c r="D66" i="10"/>
  <c r="E66" i="10"/>
  <c r="F66" i="10"/>
  <c r="D67" i="10"/>
  <c r="F67" i="10" s="1"/>
  <c r="E67" i="10"/>
  <c r="D69" i="10"/>
  <c r="E69" i="10"/>
  <c r="E10" i="10"/>
  <c r="D10" i="10"/>
  <c r="F49" i="10" l="1"/>
  <c r="F38" i="10"/>
  <c r="F26" i="10"/>
  <c r="F12" i="10"/>
  <c r="J61" i="10"/>
  <c r="F69" i="10"/>
  <c r="F57" i="10"/>
  <c r="F54" i="10"/>
  <c r="F52" i="10"/>
  <c r="F47" i="10"/>
  <c r="F64" i="10"/>
  <c r="F22" i="10"/>
  <c r="F15" i="10"/>
  <c r="F58" i="10"/>
  <c r="F61" i="10"/>
  <c r="F56" i="10"/>
  <c r="F25" i="10"/>
  <c r="F13" i="10"/>
  <c r="F10" i="10"/>
  <c r="F53" i="10"/>
  <c r="F45" i="10"/>
  <c r="F40" i="10"/>
  <c r="F36" i="10"/>
  <c r="F20" i="10"/>
  <c r="F17" i="10"/>
  <c r="F21" i="10"/>
  <c r="F14" i="10"/>
  <c r="F23" i="10"/>
  <c r="H12" i="10"/>
  <c r="J12" i="10" s="1"/>
  <c r="I12" i="10"/>
  <c r="H13" i="10"/>
  <c r="I13" i="10"/>
  <c r="J14" i="10"/>
  <c r="H15" i="10"/>
  <c r="I15" i="10"/>
  <c r="J15" i="10"/>
  <c r="H16" i="10"/>
  <c r="J16" i="10" s="1"/>
  <c r="I16" i="10"/>
  <c r="H17" i="10"/>
  <c r="I17" i="10"/>
  <c r="H18" i="10"/>
  <c r="I18" i="10"/>
  <c r="H19" i="10"/>
  <c r="I19" i="10"/>
  <c r="H20" i="10"/>
  <c r="I20" i="10"/>
  <c r="J20" i="10"/>
  <c r="J21" i="10"/>
  <c r="H22" i="10"/>
  <c r="I22" i="10"/>
  <c r="H23" i="10"/>
  <c r="I23" i="10"/>
  <c r="H25" i="10"/>
  <c r="I25" i="10"/>
  <c r="H26" i="10"/>
  <c r="I26" i="10"/>
  <c r="H27" i="10"/>
  <c r="J27" i="10" s="1"/>
  <c r="I27" i="10"/>
  <c r="H29" i="10"/>
  <c r="I29" i="10"/>
  <c r="H30" i="10"/>
  <c r="I30" i="10"/>
  <c r="H32" i="10"/>
  <c r="J32" i="10" s="1"/>
  <c r="I32" i="10"/>
  <c r="H34" i="10"/>
  <c r="I34" i="10"/>
  <c r="H36" i="10"/>
  <c r="J36" i="10" s="1"/>
  <c r="I36" i="10"/>
  <c r="H38" i="10"/>
  <c r="I38" i="10"/>
  <c r="H39" i="10"/>
  <c r="J39" i="10" s="1"/>
  <c r="I39" i="10"/>
  <c r="H40" i="10"/>
  <c r="I40" i="10"/>
  <c r="H42" i="10"/>
  <c r="I42" i="10"/>
  <c r="H43" i="10"/>
  <c r="I43" i="10"/>
  <c r="H45" i="10"/>
  <c r="I45" i="10"/>
  <c r="H47" i="10"/>
  <c r="I47" i="10"/>
  <c r="J47" i="10"/>
  <c r="H48" i="10"/>
  <c r="J48" i="10" s="1"/>
  <c r="I48" i="10"/>
  <c r="H49" i="10"/>
  <c r="I49" i="10"/>
  <c r="H50" i="10"/>
  <c r="I50" i="10"/>
  <c r="H51" i="10"/>
  <c r="I51" i="10"/>
  <c r="H52" i="10"/>
  <c r="I52" i="10"/>
  <c r="J52" i="10"/>
  <c r="H53" i="10"/>
  <c r="I53" i="10"/>
  <c r="J54" i="10"/>
  <c r="H55" i="10"/>
  <c r="I55" i="10"/>
  <c r="H56" i="10"/>
  <c r="J56" i="10" s="1"/>
  <c r="I56" i="10"/>
  <c r="H57" i="10"/>
  <c r="I57" i="10"/>
  <c r="H58" i="10"/>
  <c r="J58" i="10" s="1"/>
  <c r="I58" i="10"/>
  <c r="H59" i="10"/>
  <c r="J59" i="10" s="1"/>
  <c r="I59" i="10"/>
  <c r="J60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J67" i="10"/>
  <c r="H68" i="10"/>
  <c r="J68" i="10" s="1"/>
  <c r="I68" i="10"/>
  <c r="H69" i="10"/>
  <c r="I69" i="10"/>
  <c r="I11" i="10"/>
  <c r="H11" i="10"/>
  <c r="I9" i="10"/>
  <c r="H9" i="10"/>
  <c r="J64" i="10" l="1"/>
  <c r="J51" i="10"/>
  <c r="J43" i="10"/>
  <c r="J40" i="10"/>
  <c r="J69" i="10"/>
  <c r="J66" i="10"/>
  <c r="J55" i="10"/>
  <c r="J23" i="10"/>
  <c r="J19" i="10"/>
  <c r="J63" i="10"/>
  <c r="J30" i="10"/>
  <c r="J49" i="10"/>
  <c r="J25" i="10"/>
  <c r="J17" i="10"/>
  <c r="J65" i="10"/>
  <c r="J62" i="10"/>
  <c r="J57" i="10"/>
  <c r="J42" i="10"/>
  <c r="J38" i="10"/>
  <c r="J29" i="10"/>
  <c r="J22" i="10"/>
  <c r="J13" i="10"/>
  <c r="J45" i="10"/>
  <c r="J53" i="10"/>
  <c r="J50" i="10"/>
  <c r="J34" i="10"/>
  <c r="J26" i="10"/>
  <c r="J18" i="10"/>
  <c r="H44" i="7"/>
  <c r="I44" i="7"/>
  <c r="H45" i="7"/>
  <c r="I45" i="7"/>
  <c r="H46" i="7"/>
  <c r="I46" i="7"/>
  <c r="H47" i="7"/>
  <c r="I47" i="7"/>
  <c r="H48" i="7"/>
  <c r="I48" i="7"/>
  <c r="H49" i="7"/>
  <c r="I49" i="7"/>
  <c r="H50" i="7"/>
  <c r="I50" i="7"/>
  <c r="H51" i="7"/>
  <c r="I51" i="7"/>
  <c r="H65" i="7"/>
  <c r="I65" i="7"/>
  <c r="H66" i="7"/>
  <c r="I66" i="7"/>
  <c r="H67" i="7"/>
  <c r="I67" i="7"/>
  <c r="H68" i="7"/>
  <c r="I68" i="7"/>
  <c r="H69" i="7"/>
  <c r="I69" i="7"/>
  <c r="H70" i="7"/>
  <c r="I70" i="7"/>
  <c r="H71" i="7"/>
  <c r="I71" i="7"/>
  <c r="H72" i="7"/>
  <c r="I72" i="7"/>
  <c r="H73" i="7"/>
  <c r="I73" i="7"/>
  <c r="H74" i="7"/>
  <c r="I74" i="7"/>
  <c r="H75" i="7"/>
  <c r="I75" i="7"/>
  <c r="H76" i="7"/>
  <c r="I76" i="7"/>
  <c r="H77" i="7"/>
  <c r="I77" i="7"/>
  <c r="H78" i="7"/>
  <c r="I78" i="7"/>
  <c r="H79" i="7"/>
  <c r="I79" i="7"/>
  <c r="H80" i="7"/>
  <c r="I80" i="7"/>
  <c r="H81" i="7"/>
  <c r="I81" i="7"/>
  <c r="H82" i="7"/>
  <c r="I82" i="7"/>
  <c r="H83" i="7"/>
  <c r="I83" i="7"/>
  <c r="H84" i="7"/>
  <c r="I84" i="7"/>
  <c r="H85" i="7"/>
  <c r="I85" i="7"/>
  <c r="H86" i="7"/>
  <c r="I86" i="7"/>
  <c r="H87" i="7"/>
  <c r="I87" i="7"/>
  <c r="H88" i="7"/>
  <c r="I88" i="7"/>
  <c r="H89" i="7"/>
  <c r="I89" i="7"/>
  <c r="H90" i="7"/>
  <c r="I90" i="7"/>
  <c r="H91" i="7"/>
  <c r="I91" i="7"/>
  <c r="H92" i="7"/>
  <c r="I92" i="7"/>
  <c r="H93" i="7"/>
  <c r="I93" i="7"/>
  <c r="C9" i="9"/>
  <c r="D9" i="9"/>
  <c r="E9" i="9"/>
  <c r="F9" i="9"/>
  <c r="G9" i="9"/>
  <c r="H9" i="9"/>
  <c r="I9" i="9"/>
  <c r="J9" i="9"/>
  <c r="K9" i="9"/>
  <c r="L9" i="9"/>
  <c r="M9" i="9"/>
  <c r="N9" i="9"/>
  <c r="O9" i="9"/>
  <c r="C10" i="9"/>
  <c r="D10" i="9"/>
  <c r="E10" i="9"/>
  <c r="F10" i="9"/>
  <c r="G10" i="9"/>
  <c r="H10" i="9"/>
  <c r="I10" i="9"/>
  <c r="J10" i="9"/>
  <c r="K10" i="9"/>
  <c r="L10" i="9"/>
  <c r="M10" i="9"/>
  <c r="N10" i="9"/>
  <c r="O10" i="9"/>
  <c r="C11" i="9"/>
  <c r="D11" i="9"/>
  <c r="K11" i="9"/>
  <c r="L11" i="9"/>
  <c r="C12" i="9"/>
  <c r="D12" i="9"/>
  <c r="E12" i="9"/>
  <c r="F12" i="9"/>
  <c r="G12" i="9"/>
  <c r="H12" i="9"/>
  <c r="I12" i="9"/>
  <c r="J12" i="9"/>
  <c r="K12" i="9"/>
  <c r="L12" i="9"/>
  <c r="M12" i="9"/>
  <c r="N12" i="9"/>
  <c r="O12" i="9"/>
  <c r="C13" i="9"/>
  <c r="D13" i="9"/>
  <c r="E13" i="9"/>
  <c r="F13" i="9"/>
  <c r="G13" i="9"/>
  <c r="H13" i="9"/>
  <c r="I13" i="9"/>
  <c r="J13" i="9"/>
  <c r="K13" i="9"/>
  <c r="L13" i="9"/>
  <c r="M13" i="9"/>
  <c r="N13" i="9"/>
  <c r="O13" i="9"/>
  <c r="C14" i="9"/>
  <c r="D14" i="9"/>
  <c r="K14" i="9"/>
  <c r="L14" i="9"/>
  <c r="C15" i="9"/>
  <c r="D15" i="9"/>
  <c r="E15" i="9"/>
  <c r="F15" i="9"/>
  <c r="G15" i="9"/>
  <c r="H15" i="9"/>
  <c r="I15" i="9"/>
  <c r="J15" i="9"/>
  <c r="K15" i="9"/>
  <c r="L15" i="9"/>
  <c r="M15" i="9"/>
  <c r="N15" i="9"/>
  <c r="O15" i="9"/>
  <c r="C16" i="9"/>
  <c r="D16" i="9"/>
  <c r="E16" i="9"/>
  <c r="F16" i="9"/>
  <c r="G16" i="9"/>
  <c r="H16" i="9"/>
  <c r="I16" i="9"/>
  <c r="J16" i="9"/>
  <c r="K16" i="9"/>
  <c r="L16" i="9"/>
  <c r="M16" i="9"/>
  <c r="N16" i="9"/>
  <c r="O16" i="9"/>
  <c r="C17" i="9"/>
  <c r="D17" i="9"/>
  <c r="E17" i="9"/>
  <c r="F17" i="9"/>
  <c r="G17" i="9"/>
  <c r="H17" i="9"/>
  <c r="I17" i="9"/>
  <c r="J17" i="9"/>
  <c r="K17" i="9"/>
  <c r="L17" i="9"/>
  <c r="M17" i="9"/>
  <c r="N17" i="9"/>
  <c r="O17" i="9"/>
  <c r="C18" i="9"/>
  <c r="D18" i="9"/>
  <c r="E18" i="9"/>
  <c r="F18" i="9"/>
  <c r="G18" i="9"/>
  <c r="H18" i="9"/>
  <c r="I18" i="9"/>
  <c r="J18" i="9"/>
  <c r="K18" i="9"/>
  <c r="L18" i="9"/>
  <c r="M18" i="9"/>
  <c r="N18" i="9"/>
  <c r="O18" i="9"/>
  <c r="C19" i="9"/>
  <c r="D19" i="9"/>
  <c r="E19" i="9"/>
  <c r="F19" i="9"/>
  <c r="G19" i="9"/>
  <c r="H19" i="9"/>
  <c r="I19" i="9"/>
  <c r="J19" i="9"/>
  <c r="K19" i="9"/>
  <c r="L19" i="9"/>
  <c r="M19" i="9"/>
  <c r="N19" i="9"/>
  <c r="O19" i="9"/>
  <c r="C20" i="9"/>
  <c r="D20" i="9"/>
  <c r="K20" i="9"/>
  <c r="L20" i="9"/>
  <c r="C21" i="9"/>
  <c r="D21" i="9"/>
  <c r="E21" i="9"/>
  <c r="F21" i="9"/>
  <c r="G21" i="9"/>
  <c r="H21" i="9"/>
  <c r="I21" i="9"/>
  <c r="J21" i="9"/>
  <c r="K21" i="9"/>
  <c r="L21" i="9"/>
  <c r="M21" i="9"/>
  <c r="N21" i="9"/>
  <c r="O21" i="9"/>
  <c r="C22" i="9"/>
  <c r="D22" i="9"/>
  <c r="E22" i="9"/>
  <c r="F22" i="9"/>
  <c r="G22" i="9"/>
  <c r="H22" i="9"/>
  <c r="I22" i="9"/>
  <c r="J22" i="9"/>
  <c r="K22" i="9"/>
  <c r="L22" i="9"/>
  <c r="M22" i="9"/>
  <c r="N22" i="9"/>
  <c r="O22" i="9"/>
  <c r="C23" i="9"/>
  <c r="K23" i="9"/>
  <c r="L23" i="9"/>
  <c r="C24" i="9"/>
  <c r="D24" i="9"/>
  <c r="E24" i="9"/>
  <c r="F24" i="9"/>
  <c r="G24" i="9"/>
  <c r="H24" i="9"/>
  <c r="I24" i="9"/>
  <c r="J24" i="9"/>
  <c r="K24" i="9"/>
  <c r="L24" i="9"/>
  <c r="M24" i="9"/>
  <c r="N24" i="9"/>
  <c r="O24" i="9"/>
  <c r="C25" i="9"/>
  <c r="K25" i="9"/>
  <c r="L25" i="9"/>
  <c r="C26" i="9"/>
  <c r="D26" i="9"/>
  <c r="E26" i="9"/>
  <c r="F26" i="9"/>
  <c r="G26" i="9"/>
  <c r="H26" i="9"/>
  <c r="I26" i="9"/>
  <c r="J26" i="9"/>
  <c r="K26" i="9"/>
  <c r="L26" i="9"/>
  <c r="M26" i="9"/>
  <c r="N26" i="9"/>
  <c r="O26" i="9"/>
  <c r="C27" i="9"/>
  <c r="D27" i="9"/>
  <c r="E27" i="9"/>
  <c r="F27" i="9"/>
  <c r="G27" i="9"/>
  <c r="H27" i="9"/>
  <c r="I27" i="9"/>
  <c r="J27" i="9"/>
  <c r="K27" i="9"/>
  <c r="L27" i="9"/>
  <c r="M27" i="9"/>
  <c r="N27" i="9"/>
  <c r="O27" i="9"/>
  <c r="C28" i="9"/>
  <c r="K28" i="9"/>
  <c r="L28" i="9"/>
  <c r="C29" i="9"/>
  <c r="D29" i="9"/>
  <c r="E29" i="9"/>
  <c r="F29" i="9"/>
  <c r="G29" i="9"/>
  <c r="H29" i="9"/>
  <c r="I29" i="9"/>
  <c r="J29" i="9"/>
  <c r="K29" i="9"/>
  <c r="L29" i="9"/>
  <c r="M29" i="9"/>
  <c r="N29" i="9"/>
  <c r="O29" i="9"/>
  <c r="C30" i="9"/>
  <c r="K30" i="9"/>
  <c r="L30" i="9"/>
  <c r="C31" i="9"/>
  <c r="D31" i="9"/>
  <c r="E31" i="9"/>
  <c r="F31" i="9"/>
  <c r="G31" i="9"/>
  <c r="H31" i="9"/>
  <c r="I31" i="9"/>
  <c r="J31" i="9"/>
  <c r="K31" i="9"/>
  <c r="L31" i="9"/>
  <c r="M31" i="9"/>
  <c r="N31" i="9"/>
  <c r="O31" i="9"/>
  <c r="C32" i="9"/>
  <c r="K32" i="9"/>
  <c r="L32" i="9"/>
  <c r="C33" i="9"/>
  <c r="D33" i="9"/>
  <c r="E33" i="9"/>
  <c r="F33" i="9"/>
  <c r="G33" i="9"/>
  <c r="H33" i="9"/>
  <c r="I33" i="9"/>
  <c r="J33" i="9"/>
  <c r="K33" i="9"/>
  <c r="L33" i="9"/>
  <c r="M33" i="9"/>
  <c r="N33" i="9"/>
  <c r="O33" i="9"/>
  <c r="D8" i="9"/>
  <c r="E8" i="9"/>
  <c r="F8" i="9"/>
  <c r="G8" i="9"/>
  <c r="H8" i="9"/>
  <c r="I8" i="9"/>
  <c r="J8" i="9"/>
  <c r="K8" i="9"/>
  <c r="L8" i="9"/>
  <c r="M8" i="9"/>
  <c r="N8" i="9"/>
  <c r="O8" i="9"/>
  <c r="C8" i="9"/>
  <c r="E9" i="10"/>
  <c r="D9" i="10"/>
  <c r="F9" i="10" l="1"/>
  <c r="E70" i="10" l="1"/>
  <c r="E71" i="10" s="1"/>
  <c r="E72" i="10" s="1"/>
  <c r="I31" i="7" l="1"/>
  <c r="H31" i="7"/>
  <c r="I30" i="7"/>
  <c r="H30" i="7"/>
  <c r="I21" i="7"/>
  <c r="H21" i="7"/>
  <c r="H17" i="7"/>
  <c r="I17" i="7"/>
  <c r="H13" i="7"/>
  <c r="I13" i="7"/>
  <c r="H20" i="7"/>
  <c r="I20" i="7"/>
  <c r="H16" i="7"/>
  <c r="I16" i="7"/>
  <c r="H12" i="7"/>
  <c r="I12" i="7"/>
  <c r="I19" i="7"/>
  <c r="H19" i="7"/>
  <c r="I15" i="7"/>
  <c r="H15" i="7"/>
  <c r="H11" i="7"/>
  <c r="I11" i="7"/>
  <c r="H22" i="7"/>
  <c r="I22" i="7"/>
  <c r="H18" i="7"/>
  <c r="I18" i="7"/>
  <c r="H14" i="7"/>
  <c r="I14" i="7"/>
  <c r="H10" i="7"/>
  <c r="I10" i="7"/>
  <c r="I61" i="7"/>
  <c r="H61" i="7"/>
  <c r="H57" i="7"/>
  <c r="I57" i="7"/>
  <c r="I53" i="7"/>
  <c r="H53" i="7"/>
  <c r="H41" i="7"/>
  <c r="I41" i="7"/>
  <c r="I37" i="7"/>
  <c r="H37" i="7"/>
  <c r="H29" i="7"/>
  <c r="I29" i="7"/>
  <c r="I25" i="7"/>
  <c r="H25" i="7"/>
  <c r="H64" i="7"/>
  <c r="I64" i="7"/>
  <c r="I60" i="7"/>
  <c r="H60" i="7"/>
  <c r="H56" i="7"/>
  <c r="I56" i="7"/>
  <c r="I52" i="7"/>
  <c r="H52" i="7"/>
  <c r="H40" i="7"/>
  <c r="I40" i="7"/>
  <c r="H36" i="7"/>
  <c r="I36" i="7"/>
  <c r="I32" i="7"/>
  <c r="H32" i="7"/>
  <c r="I28" i="7"/>
  <c r="H28" i="7"/>
  <c r="I24" i="7"/>
  <c r="H24" i="7"/>
  <c r="I63" i="7"/>
  <c r="H63" i="7"/>
  <c r="H59" i="7"/>
  <c r="I59" i="7"/>
  <c r="I55" i="7"/>
  <c r="H55" i="7"/>
  <c r="H43" i="7"/>
  <c r="I43" i="7"/>
  <c r="I39" i="7"/>
  <c r="H39" i="7"/>
  <c r="I35" i="7"/>
  <c r="H35" i="7"/>
  <c r="H27" i="7"/>
  <c r="I27" i="7"/>
  <c r="H23" i="7"/>
  <c r="I23" i="7"/>
  <c r="H62" i="7"/>
  <c r="I62" i="7"/>
  <c r="I58" i="7"/>
  <c r="H58" i="7"/>
  <c r="I54" i="7"/>
  <c r="H54" i="7"/>
  <c r="I42" i="7"/>
  <c r="H42" i="7"/>
  <c r="H38" i="7"/>
  <c r="I38" i="7"/>
  <c r="H34" i="7"/>
  <c r="I34" i="7"/>
  <c r="H26" i="7"/>
  <c r="I26" i="7"/>
  <c r="I33" i="7"/>
  <c r="H33" i="7"/>
  <c r="D70" i="10"/>
  <c r="D71" i="10" s="1"/>
  <c r="D72" i="10" s="1"/>
  <c r="I94" i="7" l="1"/>
  <c r="H94" i="7"/>
  <c r="F70" i="10"/>
  <c r="F71" i="10" s="1"/>
  <c r="F72" i="10" s="1"/>
  <c r="H70" i="10" l="1"/>
  <c r="H71" i="10" s="1"/>
  <c r="H72" i="10" s="1"/>
  <c r="M68" i="10"/>
  <c r="N68" i="10"/>
  <c r="M64" i="10"/>
  <c r="N64" i="10"/>
  <c r="N60" i="10"/>
  <c r="M60" i="10"/>
  <c r="M56" i="10"/>
  <c r="N56" i="10"/>
  <c r="M52" i="10"/>
  <c r="N52" i="10"/>
  <c r="N48" i="10"/>
  <c r="M48" i="10"/>
  <c r="N44" i="10"/>
  <c r="M44" i="10"/>
  <c r="M40" i="10"/>
  <c r="N40" i="10"/>
  <c r="M36" i="10"/>
  <c r="N36" i="10"/>
  <c r="M32" i="10"/>
  <c r="N32" i="10"/>
  <c r="N28" i="10"/>
  <c r="M28" i="10"/>
  <c r="M20" i="10"/>
  <c r="N20" i="10"/>
  <c r="M16" i="10"/>
  <c r="N16" i="10"/>
  <c r="M12" i="10"/>
  <c r="N12" i="10"/>
  <c r="N67" i="10"/>
  <c r="M67" i="10"/>
  <c r="N63" i="10"/>
  <c r="M63" i="10"/>
  <c r="M59" i="10"/>
  <c r="N59" i="10"/>
  <c r="M55" i="10"/>
  <c r="N55" i="10"/>
  <c r="M51" i="10"/>
  <c r="N51" i="10"/>
  <c r="M47" i="10"/>
  <c r="N47" i="10"/>
  <c r="M43" i="10"/>
  <c r="N43" i="10"/>
  <c r="M39" i="10"/>
  <c r="N39" i="10"/>
  <c r="M35" i="10"/>
  <c r="N35" i="10"/>
  <c r="M27" i="10"/>
  <c r="N27" i="10"/>
  <c r="M23" i="10"/>
  <c r="N23" i="10"/>
  <c r="M19" i="10"/>
  <c r="N19" i="10"/>
  <c r="M15" i="10"/>
  <c r="N15" i="10"/>
  <c r="M11" i="10"/>
  <c r="N11" i="10"/>
  <c r="N9" i="10"/>
  <c r="M9" i="10"/>
  <c r="M66" i="10"/>
  <c r="N66" i="10"/>
  <c r="M62" i="10"/>
  <c r="N62" i="10"/>
  <c r="M58" i="10"/>
  <c r="N58" i="10"/>
  <c r="M54" i="10"/>
  <c r="N54" i="10"/>
  <c r="N50" i="10"/>
  <c r="M50" i="10"/>
  <c r="M46" i="10"/>
  <c r="N46" i="10"/>
  <c r="M42" i="10"/>
  <c r="N42" i="10"/>
  <c r="N38" i="10"/>
  <c r="M38" i="10"/>
  <c r="N34" i="10"/>
  <c r="M34" i="10"/>
  <c r="M30" i="10"/>
  <c r="N30" i="10"/>
  <c r="M26" i="10"/>
  <c r="N26" i="10"/>
  <c r="M22" i="10"/>
  <c r="N22" i="10"/>
  <c r="M18" i="10"/>
  <c r="N18" i="10"/>
  <c r="N14" i="10"/>
  <c r="M14" i="10"/>
  <c r="M69" i="10"/>
  <c r="N69" i="10"/>
  <c r="M65" i="10"/>
  <c r="N65" i="10"/>
  <c r="N61" i="10"/>
  <c r="M61" i="10"/>
  <c r="N57" i="10"/>
  <c r="M57" i="10"/>
  <c r="M53" i="10"/>
  <c r="N53" i="10"/>
  <c r="M49" i="10"/>
  <c r="N49" i="10"/>
  <c r="M45" i="10"/>
  <c r="N45" i="10"/>
  <c r="M41" i="10"/>
  <c r="N41" i="10"/>
  <c r="M37" i="10"/>
  <c r="N37" i="10"/>
  <c r="M33" i="10"/>
  <c r="N33" i="10"/>
  <c r="N29" i="10"/>
  <c r="M29" i="10"/>
  <c r="M25" i="10"/>
  <c r="N25" i="10"/>
  <c r="M21" i="10"/>
  <c r="N21" i="10"/>
  <c r="N17" i="10"/>
  <c r="M17" i="10"/>
  <c r="M13" i="10"/>
  <c r="N13" i="10"/>
  <c r="K35" i="9"/>
  <c r="J11" i="10" l="1"/>
  <c r="I70" i="10"/>
  <c r="I71" i="10" s="1"/>
  <c r="I72" i="10" s="1"/>
  <c r="J9" i="10"/>
  <c r="M70" i="10"/>
  <c r="M71" i="10" s="1"/>
  <c r="M72" i="10" s="1"/>
  <c r="N70" i="10"/>
  <c r="N71" i="10" s="1"/>
  <c r="N72" i="10" s="1"/>
  <c r="L35" i="9"/>
  <c r="P27" i="9"/>
  <c r="C35" i="9"/>
  <c r="P10" i="9"/>
  <c r="P31" i="9"/>
  <c r="P32" i="9"/>
  <c r="M35" i="9"/>
  <c r="J70" i="10" l="1"/>
  <c r="J71" i="10" s="1"/>
  <c r="J72" i="10" s="1"/>
  <c r="J35" i="9"/>
  <c r="P28" i="9"/>
  <c r="P20" i="9"/>
  <c r="P19" i="9"/>
  <c r="E35" i="9"/>
  <c r="N35" i="9"/>
  <c r="P8" i="9"/>
  <c r="H35" i="9"/>
  <c r="P23" i="9"/>
  <c r="P33" i="9"/>
  <c r="P14" i="9"/>
  <c r="D35" i="9"/>
  <c r="G35" i="9"/>
  <c r="P18" i="9"/>
  <c r="P29" i="9"/>
  <c r="P24" i="9"/>
  <c r="P26" i="9"/>
  <c r="P17" i="9"/>
  <c r="P15" i="9"/>
  <c r="P13" i="9"/>
  <c r="P16" i="9"/>
  <c r="O35" i="9"/>
  <c r="P21" i="9"/>
  <c r="P25" i="9"/>
  <c r="P22" i="9"/>
  <c r="F35" i="9"/>
  <c r="P30" i="9"/>
  <c r="P11" i="9"/>
  <c r="I35" i="9"/>
  <c r="P9" i="9"/>
  <c r="P12" i="9"/>
  <c r="P35" i="9" l="1"/>
  <c r="D9" i="11" l="1"/>
  <c r="A43" i="10" l="1"/>
</calcChain>
</file>

<file path=xl/sharedStrings.xml><?xml version="1.0" encoding="utf-8"?>
<sst xmlns="http://schemas.openxmlformats.org/spreadsheetml/2006/main" count="527" uniqueCount="201">
  <si>
    <t>ITEM</t>
  </si>
  <si>
    <t>TOTAL</t>
  </si>
  <si>
    <t>DESCRIPCIÓN</t>
  </si>
  <si>
    <t>MANTENIMIENTO CORRECTIVO</t>
  </si>
  <si>
    <t>UNIDAD DE MEDIDA</t>
  </si>
  <si>
    <t>CANTIDAD</t>
  </si>
  <si>
    <t>UND</t>
  </si>
  <si>
    <t>CAPACITOR DE MARCHA 30 MFD 370V</t>
  </si>
  <si>
    <t>CAPACITOR DE MARCHA 5 MFD 370V</t>
  </si>
  <si>
    <t>CAPACITOR DE MARCHA 7.5 MFD 370V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</si>
  <si>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</si>
  <si>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</si>
  <si>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</si>
  <si>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</si>
  <si>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</si>
  <si>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</si>
  <si>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</si>
  <si>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</si>
  <si>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</si>
  <si>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</si>
  <si>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</si>
  <si>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MANGUERA RUBATEX 1 1/8" X 1/2"</t>
  </si>
  <si>
    <t>MANGUERA RUBATEX 1 3/8" X 1/2"</t>
  </si>
  <si>
    <t>MANGUERA RUBATEX 3/4" X 1/2"</t>
  </si>
  <si>
    <t>MANGUERA RUBATEX 7/8" X 1/2"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</si>
  <si>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</si>
  <si>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</si>
  <si>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</si>
  <si>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</si>
  <si>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55 MFD 440V</t>
  </si>
  <si>
    <t>CAPACITOR DE MARCHA 60 MFD (+5-5) 440V</t>
  </si>
  <si>
    <t>CAPACITOR DE MARCHA 70 MFD 440V</t>
  </si>
  <si>
    <t>CAPACITOR DUAL 35+5  MFD 440V</t>
  </si>
  <si>
    <t>METRO</t>
  </si>
  <si>
    <t>CAPACITOR DE MARCHA 10 MFD 440V</t>
  </si>
  <si>
    <t>CAPACITOR DE MARCHA 15 MFD 440V</t>
  </si>
  <si>
    <t>CAPACITOR DE MARCHA 50 MFD 440V</t>
  </si>
  <si>
    <t xml:space="preserve">CAPACITOR DUAL 25+5 MFD 440V </t>
  </si>
  <si>
    <t>FILTRO SECADOR  SOLDABLE 1/2"</t>
  </si>
  <si>
    <t>FILTRO SECADOR SOLDABLE 3/8"</t>
  </si>
  <si>
    <t>FILTRO SECADOR SOLDABLE 5/8"</t>
  </si>
  <si>
    <t>FILTRO SECADOR  1-1/8"</t>
  </si>
  <si>
    <t>FILTRO SECADOR 1-3/8"</t>
  </si>
  <si>
    <t>CAMBIO DE CAPACITOR DE ACONDICIONADOR DE AIRE</t>
  </si>
  <si>
    <t>DESMOTE DE ACONDICIONADOR DE AIRE TIPO CENTRAL DE 60.000 BTU</t>
  </si>
  <si>
    <t>CAMBIO  MOTOR VENTILADOR DE ACONDICIONADOR DE AIRE</t>
  </si>
  <si>
    <t>CAMBIO  TRANSFORMADOR DE ACONDICIONADOR DE AIRES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</si>
  <si>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</si>
  <si>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</si>
  <si>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</si>
  <si>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</si>
  <si>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</t>
  </si>
  <si>
    <t xml:space="preserve">DESMONTE Y MONTAJE DE DIVISIÓN MIXTA (PANEL VIDRIO) DE 2.40 X 2.20 METROS PARA REALIZAR EL MANTENIMIENTO PREVENTIVO DE ACONDICIONADORES TIPO MINI SPLIT. </t>
  </si>
  <si>
    <t>N/A</t>
  </si>
  <si>
    <t>CAMBIO BALINERA DE MOTOR VENTILADOR</t>
  </si>
  <si>
    <t>INSTALACIÓN O CAMBIO  DE PROTECTOR ELECTRÓNICO DE VOLTAJE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</si>
  <si>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</si>
  <si>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</si>
  <si>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</si>
  <si>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</si>
  <si>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</si>
  <si>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</si>
  <si>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</si>
  <si>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</si>
  <si>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</si>
  <si>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</si>
  <si>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</si>
  <si>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</si>
  <si>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</si>
  <si>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SUMINISTRO E INSTALACIÓN A  TODO COSTO  DE DUCTERIA GALVANIZADA (METRO CUADRADO)</t>
  </si>
  <si>
    <t>V. UNITARIO Mano de Obra Incluido IVA CARTAGENA</t>
  </si>
  <si>
    <t>V. UNITARIO Mano de Obra Incluido IVA CLEMENCIA</t>
  </si>
  <si>
    <t>V. UNITARIO Mano de Obra Incluido IVA SANTA ROSA DE LIMA</t>
  </si>
  <si>
    <t>V. UNITARIO Mano de Obra Incluido IVA CALAMAR</t>
  </si>
  <si>
    <t>V. UNITARIO Mano de Obra Incluido IVA TURBACO</t>
  </si>
  <si>
    <t>V. UNITARIO Mano de Obra Incluido IVA ARJONA</t>
  </si>
  <si>
    <t>V. UNITARIO Mano de Obra Incluido IVA MARIA LA BAJA</t>
  </si>
  <si>
    <t>V. UNITARIO Mano de Obra Incluido IVA SAN JUAN DE NEPOMUCENO</t>
  </si>
  <si>
    <t>V. UNITARIO Mano de Obra Incluido IVA CARMEN DE BOLIVAR</t>
  </si>
  <si>
    <t>V. UNITARIO Mano de Obra Incluido IVA MAGANGUE</t>
  </si>
  <si>
    <t>V. UNITARIO Mano de Obra Incluido IVA MOMPOX</t>
  </si>
  <si>
    <t>V. UNITARIO Mano de Obra Incluido IVA SAN MARTIN DE LOBA</t>
  </si>
  <si>
    <t>V. UNITARIO Mano de Obra Incluido IVA PINILLOS</t>
  </si>
  <si>
    <t xml:space="preserve">SECCIONAL BOLÍVAR </t>
  </si>
  <si>
    <t>MANTENIMIENTO PREVENTIVO</t>
  </si>
  <si>
    <t>CARTAGENA</t>
  </si>
  <si>
    <t>ÍTEM</t>
  </si>
  <si>
    <t>CANT. EQUIPOS</t>
  </si>
  <si>
    <t>VALOR MTTO X EQUIPO</t>
  </si>
  <si>
    <t>MANTENIMIENTO DE ACONDICIONADOR DE AIRE TIPO CENTRAL DE 5 TONELADAS</t>
  </si>
  <si>
    <t>MANTENIMIENTO DE AIRE ACONDICIONADO  TIPO  CASSETTE DE 3 TONELADAS</t>
  </si>
  <si>
    <t>MANTENIMIENTO DE ACONDICIONADOR DE AIRE TIPO  CASSETTE DE 5 TONELADAS</t>
  </si>
  <si>
    <t>MANTENIMIENTO DE AIRE ACONDICIONADO MULTI SPLIT 3 TONELADAS TRES SALIDAS</t>
  </si>
  <si>
    <t>MANTENIMIENTO DE AIRE ACONDICIONADO MULTI SPLIT 3 TONELADAS DOS SALIDAS</t>
  </si>
  <si>
    <t>MANTENIMIENTO DE AIRE ACONDICIONADO TIPO MULTI V 12 TONELADAS</t>
  </si>
  <si>
    <t>MANTENIMIENTO DE ACONDICIONADOR DE AIRE TIPO MINI SPLIT 1,5 TONELADAS</t>
  </si>
  <si>
    <t>MANTENIMIENTO DE ACONDICIONADOR DE AIRE TIPO CENTRAL DE 10 TONELADAS</t>
  </si>
  <si>
    <t>MANTENIMIENTO DE ACONDICIONADOR DE AIRE TIPO MINI SPLIT 1 TONELADAS</t>
  </si>
  <si>
    <t>MANTENIMIENTO DE ACONDICIONADOR DE AIRE TIPO MINI SPLIT 2 TONELADAS</t>
  </si>
  <si>
    <t>MANTENIMIENTO DE ACONDICIONADOR DE AIRE TIPO MINI SPLIT 3 TONELADAS</t>
  </si>
  <si>
    <t>MANTENIMIENTO AIRE PORTÁTILES 1 TONELADAS</t>
  </si>
  <si>
    <t>MANTENIMIENTO A UNIDADES CONDENSADORA COMPLEMENTARIAS DE CHILERS</t>
  </si>
  <si>
    <t>MANTENIMIENTO DE ACONDICIONADOR DE AIRE TIPO VENTANA  DE 1 TONELADA</t>
  </si>
  <si>
    <t>PRECIO  SEDE CANAPOTE EN CARTAGENA (Sistema de refrigeración VRF)</t>
  </si>
  <si>
    <t>Tipo 2 (Solo manejadora cassette)</t>
  </si>
  <si>
    <t>Tipo 3 (Solo mini Split, manejadora y condensadora)</t>
  </si>
  <si>
    <t>Tipo 4 (Solo manejadora de 48000 BTU)</t>
  </si>
  <si>
    <t>Tipo 5 (Solo condensadoras VRF, cantidad 8)</t>
  </si>
  <si>
    <t>Glb</t>
  </si>
  <si>
    <t>Tipo 6 ( Sistema de ventilación de suministro ver lamina de tipo y cantidad de equipos)</t>
  </si>
  <si>
    <t>Tipo 7 ( Sistema de ventilación de extracción ver lamina de tipo y cantidad de equipos)</t>
  </si>
  <si>
    <t>PRECIO  CLEMENCIA</t>
  </si>
  <si>
    <t>MANTENIMIENTO DE ACONDICIONADOR DE AIRE TIPO MINI SPLIT 1 TONELADA</t>
  </si>
  <si>
    <t>PRECIO  SANTA ROSA DE LIMA</t>
  </si>
  <si>
    <t>MANTENIMIENTO DE ACONDICIONADOR DE AIRE TIPO MINI SPLIT  DE 1 TONELADAS</t>
  </si>
  <si>
    <t>PRECIO CALAMAR</t>
  </si>
  <si>
    <t>PRECIO  TURBACO</t>
  </si>
  <si>
    <t>MANTENIMIENTO DE ACONDICIONADOR DE AIRES TIPO MINI SPLIT 1 TONELADA</t>
  </si>
  <si>
    <t>PRECIO ARJONA</t>
  </si>
  <si>
    <t>PRECIO  MARIA LA BAJA</t>
  </si>
  <si>
    <t>MANTENIMIENTO DE ACONDICIONADOR DE AIRE TIPO VENTANA  DE 1,5 TONELADAS</t>
  </si>
  <si>
    <t>PRECIO SAN JUAN NEPOMUCENO</t>
  </si>
  <si>
    <t>PRECIO  CARMEN DE BOLÍVAR</t>
  </si>
  <si>
    <t>MANTENIMIENTO DE ACONDICIONADOR DE AIRE TIPO MINI SPLIT 2 TONELADAS 2 SALIDAS</t>
  </si>
  <si>
    <t>MANTENIMIENTO DE ACONDICIONADOR DE AIRE TIPO MINI SPLIT 3 TONELADAS 3 SALIDAS</t>
  </si>
  <si>
    <t>MANTENIMIENTO DE AIRE ACONDICIONADO  TIPO TIPO CASSETTE DE 3 TONELADAS</t>
  </si>
  <si>
    <t>MANTENIMIENTO DE ACONDICIONADOR DE AIRES TIPO MINI SPLIT 3 TONELADAS</t>
  </si>
  <si>
    <t>MANTENIMIENTO DE AIRE ACONDICIONADO  TIPO  CASSETTE DE 4 TONELADAS</t>
  </si>
  <si>
    <t>PRECIO  MAGANGUÉ</t>
  </si>
  <si>
    <t>MANTENIMIENTO DE ACONDICIONADOR DE AIRES TIPO MINI SPLIT 1,5 TONELADAS</t>
  </si>
  <si>
    <t>MANTENIMIENTO DE ACONDICIONADOR DE AIRE TIPO CENTRAL DE 3 TONELADAS</t>
  </si>
  <si>
    <t>PRECIO  MOMPOX</t>
  </si>
  <si>
    <t>PRECIO  SAN MARTIN DE LOBA</t>
  </si>
  <si>
    <t>PRECIO  PINILLOS</t>
  </si>
  <si>
    <t>SUBTOTAL</t>
  </si>
  <si>
    <t>IVA (19%)</t>
  </si>
  <si>
    <t>NOTA:</t>
  </si>
  <si>
    <t>DENTRO DE LOS COSTOS SE INCLUYE LOS INSUMOS Y LA MANO DE OBRA NECESARIA PARA REALIZAR CADA MANTENIMIENTO PREVENTIVO</t>
  </si>
  <si>
    <t>MANO DE OBRA MANTENIMIENTO CORRECTIVO</t>
  </si>
  <si>
    <t>REPUESTOS</t>
  </si>
  <si>
    <t>PROMEDIO</t>
  </si>
  <si>
    <t xml:space="preserve">MANTENIMIENTO MOTOR DE 50 HP INCLUYE CAMBIO DE RODAMIENTOS , LIMPIEZA GENERAL, REVISIÓN DE CONEXIONES ELÉCTRICAS, REVISIÓN Y AJUSTE DE POLEAS, VERIFICACIÓN CONSUMO ELÉCTRICO , AJUSTE GENERAL </t>
  </si>
  <si>
    <t>SECCIONAL BOLIVAR</t>
  </si>
  <si>
    <t xml:space="preserve">LISTA DE PRECIOS </t>
  </si>
  <si>
    <t>VALOR</t>
  </si>
  <si>
    <t>SUMINISTRO E INSTALACIÓN A  TODO COSTO  DE DUCTERIA EN FRIBRA DE VIDRIO (METRO CUADRADO)</t>
  </si>
  <si>
    <t>BREAKER DE 2X20 AMP</t>
  </si>
  <si>
    <t>BREAKER DE 2X50 AMP</t>
  </si>
  <si>
    <t>CABLE ENCAUCHETADO 4X14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</si>
  <si>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</si>
  <si>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</si>
  <si>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</si>
  <si>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REFRIGERANTE R-410a X 11,3 Kg</t>
  </si>
  <si>
    <t>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</si>
  <si>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</si>
  <si>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</si>
  <si>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</si>
  <si>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</si>
  <si>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</si>
  <si>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</si>
  <si>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</si>
  <si>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</si>
  <si>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</si>
  <si>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</si>
  <si>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0.75 TR ROTATIVO 9 KBTU 110V 1PH REFRIGERANTE R 22</t>
  </si>
  <si>
    <t>COMPRESOR 0.75 TR ROTATIVO 9 KBTU 110V 1PH REFRIGERANTE 410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</si>
  <si>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</si>
  <si>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</si>
  <si>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</si>
  <si>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</si>
  <si>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</si>
  <si>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</si>
  <si>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</si>
  <si>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</si>
  <si>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</si>
  <si>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</si>
  <si>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</si>
  <si>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>COMPRESOR 5 TR SCROLL R-22 220V / 1PH 60 HZ REFRIGERANTE  410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</si>
  <si>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</si>
  <si>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</si>
  <si>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</si>
  <si>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</si>
  <si>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</si>
  <si>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</si>
  <si>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</si>
  <si>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</si>
  <si>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</si>
  <si>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</si>
  <si>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</si>
  <si>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</si>
  <si>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</si>
  <si>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</si>
  <si>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</si>
  <si>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MINIMO</t>
  </si>
  <si>
    <t>MEDIA ARITMETICA BAJA</t>
  </si>
  <si>
    <t xml:space="preserve">COTIZACIONES </t>
  </si>
  <si>
    <t xml:space="preserve">ANALISIS COTIZACIONES + LISTA DE PRECIOS PROYECTADA </t>
  </si>
  <si>
    <t>RUBATEX ¾×⅞</t>
  </si>
  <si>
    <t>RUBATEX ¾×1⅛</t>
  </si>
  <si>
    <r>
      <t xml:space="preserve"> ANALISIS COTIZACIONES  (</t>
    </r>
    <r>
      <rPr>
        <b/>
        <sz val="12"/>
        <color rgb="FFFF0000"/>
        <rFont val="Arial"/>
        <family val="2"/>
      </rPr>
      <t>SIN SOLUMEC</t>
    </r>
    <r>
      <rPr>
        <b/>
        <sz val="12"/>
        <color theme="1"/>
        <rFont val="Arial"/>
        <family val="2"/>
      </rPr>
      <t xml:space="preserve">+ LISTA DE PRECIOS PROYECTADA </t>
    </r>
  </si>
  <si>
    <t>VALOR UNITARIO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</si>
</sst>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* #,##0_-;\-&quot;$&quot;* #,##0_-;_-&quot;$&quot;* &quot;-&quot;_-;_-@_-"/>
    <numFmt numFmtId="166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9"/>
      <color theme="0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Arial"/>
      <family val="2"/>
    </font>
    <font>
      <sz val="11"/>
      <color theme="1"/>
      <name val="Arial"/>
      <family val="2"/>
    </font>
    <font>
      <b/>
      <sz val="16"/>
      <color theme="0"/>
      <name val="Arial"/>
      <family val="2"/>
    </font>
    <font>
      <sz val="16"/>
      <color theme="1"/>
      <name val="Arial"/>
      <family val="2"/>
    </font>
    <font>
      <sz val="10"/>
      <color theme="0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2"/>
      <color rgb="FFFF0000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125">
    <xf numFmtId="0" fontId="0" fillId="0" borderId="0" xfId="0"/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</xf>
    <xf numFmtId="0" fontId="1" fillId="0" borderId="2" xfId="0" applyFont="1" applyFill="1" applyBorder="1" applyAlignment="1" applyProtection="1">
      <alignment horizontal="center"/>
    </xf>
    <xf numFmtId="0" fontId="3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3" fontId="1" fillId="0" borderId="1" xfId="0" applyNumberFormat="1" applyFont="1" applyBorder="1" applyAlignment="1" applyProtection="1">
      <alignment horizontal="center" vertical="center"/>
    </xf>
    <xf numFmtId="3" fontId="2" fillId="0" borderId="1" xfId="0" applyNumberFormat="1" applyFont="1" applyFill="1" applyBorder="1" applyAlignment="1" applyProtection="1">
      <alignment horizontal="justify" vertical="center" wrapText="1"/>
    </xf>
    <xf numFmtId="3" fontId="2" fillId="0" borderId="1" xfId="0" applyNumberFormat="1" applyFont="1" applyBorder="1" applyAlignment="1" applyProtection="1">
      <alignment horizontal="center" vertical="center" wrapText="1"/>
    </xf>
    <xf numFmtId="3" fontId="2" fillId="0" borderId="1" xfId="0" applyNumberFormat="1" applyFont="1" applyFill="1" applyBorder="1" applyAlignment="1" applyProtection="1">
      <alignment vertical="center" wrapText="1"/>
    </xf>
    <xf numFmtId="3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3" fontId="4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 applyProtection="1">
      <alignment horizontal="right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0" xfId="0" applyFont="1" applyFill="1" applyProtection="1">
      <protection locked="0"/>
    </xf>
    <xf numFmtId="0" fontId="11" fillId="0" borderId="0" xfId="0" applyFont="1" applyAlignment="1" applyProtection="1">
      <alignment vertical="center"/>
      <protection locked="0"/>
    </xf>
    <xf numFmtId="41" fontId="11" fillId="6" borderId="1" xfId="2" applyFont="1" applyFill="1" applyBorder="1" applyAlignment="1" applyProtection="1">
      <alignment vertical="center"/>
      <protection locked="0"/>
    </xf>
    <xf numFmtId="0" fontId="11" fillId="0" borderId="0" xfId="0" applyFont="1" applyAlignment="1">
      <alignment wrapText="1"/>
    </xf>
    <xf numFmtId="3" fontId="1" fillId="0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>
      <alignment wrapText="1"/>
    </xf>
    <xf numFmtId="0" fontId="4" fillId="5" borderId="1" xfId="0" applyFont="1" applyFill="1" applyBorder="1" applyAlignment="1" applyProtection="1">
      <alignment horizontal="center" vertical="center" wrapText="1"/>
    </xf>
    <xf numFmtId="0" fontId="6" fillId="8" borderId="12" xfId="0" applyFont="1" applyFill="1" applyBorder="1" applyAlignment="1">
      <alignment horizontal="center"/>
    </xf>
    <xf numFmtId="0" fontId="6" fillId="8" borderId="13" xfId="0" applyFont="1" applyFill="1" applyBorder="1" applyAlignment="1">
      <alignment horizontal="center"/>
    </xf>
    <xf numFmtId="164" fontId="6" fillId="8" borderId="14" xfId="0" applyNumberFormat="1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1" fillId="0" borderId="10" xfId="0" applyFont="1" applyBorder="1"/>
    <xf numFmtId="0" fontId="11" fillId="5" borderId="1" xfId="0" applyFont="1" applyFill="1" applyBorder="1" applyAlignment="1">
      <alignment horizontal="center"/>
    </xf>
    <xf numFmtId="0" fontId="11" fillId="0" borderId="1" xfId="0" applyFont="1" applyBorder="1"/>
    <xf numFmtId="0" fontId="11" fillId="5" borderId="7" xfId="0" applyFont="1" applyFill="1" applyBorder="1" applyAlignment="1">
      <alignment horizontal="center"/>
    </xf>
    <xf numFmtId="0" fontId="11" fillId="0" borderId="7" xfId="0" applyFont="1" applyBorder="1"/>
    <xf numFmtId="164" fontId="6" fillId="0" borderId="6" xfId="0" applyNumberFormat="1" applyFont="1" applyBorder="1"/>
    <xf numFmtId="0" fontId="3" fillId="0" borderId="0" xfId="0" applyFont="1" applyFill="1" applyProtection="1">
      <protection locked="0"/>
    </xf>
    <xf numFmtId="0" fontId="8" fillId="9" borderId="8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 vertical="center" wrapText="1"/>
    </xf>
    <xf numFmtId="41" fontId="11" fillId="0" borderId="1" xfId="0" applyNumberFormat="1" applyFont="1" applyFill="1" applyBorder="1" applyProtection="1">
      <protection locked="0"/>
    </xf>
    <xf numFmtId="41" fontId="11" fillId="0" borderId="0" xfId="0" applyNumberFormat="1" applyFont="1" applyFill="1" applyProtection="1">
      <protection locked="0"/>
    </xf>
    <xf numFmtId="41" fontId="11" fillId="12" borderId="1" xfId="0" applyNumberFormat="1" applyFont="1" applyFill="1" applyBorder="1" applyProtection="1">
      <protection locked="0"/>
    </xf>
    <xf numFmtId="41" fontId="11" fillId="12" borderId="1" xfId="2" applyFont="1" applyFill="1" applyBorder="1" applyProtection="1">
      <protection locked="0"/>
    </xf>
    <xf numFmtId="10" fontId="11" fillId="0" borderId="0" xfId="4" applyNumberFormat="1" applyFont="1"/>
    <xf numFmtId="41" fontId="11" fillId="12" borderId="7" xfId="2" applyFont="1" applyFill="1" applyBorder="1" applyProtection="1">
      <protection locked="0"/>
    </xf>
    <xf numFmtId="41" fontId="11" fillId="0" borderId="7" xfId="0" applyNumberFormat="1" applyFont="1" applyFill="1" applyBorder="1" applyProtection="1">
      <protection locked="0"/>
    </xf>
    <xf numFmtId="41" fontId="6" fillId="0" borderId="8" xfId="2" applyFont="1" applyBorder="1" applyAlignment="1" applyProtection="1">
      <alignment vertical="center"/>
      <protection locked="0"/>
    </xf>
    <xf numFmtId="41" fontId="6" fillId="0" borderId="9" xfId="2" applyFont="1" applyBorder="1" applyAlignment="1" applyProtection="1">
      <alignment vertical="center"/>
      <protection locked="0"/>
    </xf>
    <xf numFmtId="41" fontId="6" fillId="10" borderId="17" xfId="2" applyFont="1" applyFill="1" applyBorder="1" applyAlignment="1" applyProtection="1">
      <alignment vertical="center"/>
      <protection locked="0"/>
    </xf>
    <xf numFmtId="41" fontId="2" fillId="10" borderId="1" xfId="0" applyNumberFormat="1" applyFont="1" applyFill="1" applyBorder="1"/>
    <xf numFmtId="0" fontId="21" fillId="0" borderId="0" xfId="0" applyFont="1"/>
    <xf numFmtId="10" fontId="21" fillId="0" borderId="0" xfId="4" applyNumberFormat="1" applyFont="1"/>
    <xf numFmtId="0" fontId="22" fillId="0" borderId="0" xfId="0" applyFont="1"/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1" fillId="0" borderId="0" xfId="0" applyFont="1" applyFill="1"/>
    <xf numFmtId="0" fontId="1" fillId="0" borderId="1" xfId="0" applyFont="1" applyFill="1" applyBorder="1" applyAlignment="1" applyProtection="1">
      <alignment horizontal="center" vertical="center" wrapText="1"/>
    </xf>
    <xf numFmtId="3" fontId="1" fillId="0" borderId="1" xfId="0" applyNumberFormat="1" applyFont="1" applyFill="1" applyBorder="1" applyAlignment="1" applyProtection="1">
      <alignment horizontal="right" vertical="center" wrapText="1"/>
      <protection locked="0"/>
    </xf>
    <xf numFmtId="10" fontId="11" fillId="0" borderId="0" xfId="4" applyNumberFormat="1" applyFont="1" applyFill="1"/>
    <xf numFmtId="0" fontId="16" fillId="13" borderId="8" xfId="0" applyFont="1" applyFill="1" applyBorder="1" applyAlignment="1">
      <alignment horizontal="center" vertical="center" wrapText="1"/>
    </xf>
    <xf numFmtId="0" fontId="16" fillId="13" borderId="6" xfId="0" applyFont="1" applyFill="1" applyBorder="1" applyAlignment="1">
      <alignment horizontal="center" vertical="center" wrapText="1"/>
    </xf>
    <xf numFmtId="0" fontId="16" fillId="13" borderId="17" xfId="0" applyFont="1" applyFill="1" applyBorder="1" applyAlignment="1">
      <alignment horizontal="center" vertical="center" wrapText="1"/>
    </xf>
    <xf numFmtId="165" fontId="24" fillId="0" borderId="10" xfId="5" applyFont="1" applyBorder="1"/>
    <xf numFmtId="165" fontId="24" fillId="0" borderId="1" xfId="5" applyFont="1" applyBorder="1"/>
    <xf numFmtId="0" fontId="12" fillId="4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165" fontId="2" fillId="11" borderId="1" xfId="5" applyFont="1" applyFill="1" applyBorder="1"/>
    <xf numFmtId="41" fontId="2" fillId="0" borderId="1" xfId="0" applyNumberFormat="1" applyFont="1" applyFill="1" applyBorder="1"/>
    <xf numFmtId="41" fontId="2" fillId="0" borderId="1" xfId="2" applyFont="1" applyFill="1" applyBorder="1"/>
    <xf numFmtId="9" fontId="2" fillId="0" borderId="0" xfId="4" applyFont="1"/>
    <xf numFmtId="3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left" vertical="center" wrapText="1" readingOrder="1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justify" vertical="center" wrapText="1"/>
    </xf>
    <xf numFmtId="165" fontId="2" fillId="3" borderId="0" xfId="5" applyFont="1" applyFill="1" applyAlignment="1"/>
    <xf numFmtId="0" fontId="24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0" xfId="0" applyFont="1"/>
    <xf numFmtId="166" fontId="24" fillId="0" borderId="0" xfId="0" applyNumberFormat="1" applyFont="1"/>
    <xf numFmtId="0" fontId="24" fillId="0" borderId="1" xfId="0" applyFont="1" applyFill="1" applyBorder="1" applyAlignment="1"/>
    <xf numFmtId="164" fontId="11" fillId="0" borderId="10" xfId="0" applyNumberFormat="1" applyFont="1" applyFill="1" applyBorder="1"/>
    <xf numFmtId="164" fontId="11" fillId="0" borderId="1" xfId="0" applyNumberFormat="1" applyFont="1" applyFill="1" applyBorder="1"/>
    <xf numFmtId="164" fontId="11" fillId="0" borderId="7" xfId="0" applyNumberFormat="1" applyFont="1" applyFill="1" applyBorder="1"/>
    <xf numFmtId="0" fontId="15" fillId="13" borderId="20" xfId="0" applyFont="1" applyFill="1" applyBorder="1" applyAlignment="1">
      <alignment horizontal="center" wrapText="1"/>
    </xf>
    <xf numFmtId="0" fontId="15" fillId="13" borderId="18" xfId="0" applyFont="1" applyFill="1" applyBorder="1" applyAlignment="1">
      <alignment horizontal="center" wrapText="1"/>
    </xf>
    <xf numFmtId="0" fontId="15" fillId="13" borderId="21" xfId="0" applyFont="1" applyFill="1" applyBorder="1" applyAlignment="1">
      <alignment horizontal="center" wrapText="1"/>
    </xf>
    <xf numFmtId="0" fontId="15" fillId="13" borderId="22" xfId="0" applyFont="1" applyFill="1" applyBorder="1" applyAlignment="1">
      <alignment horizontal="center" wrapText="1"/>
    </xf>
    <xf numFmtId="0" fontId="15" fillId="13" borderId="19" xfId="0" applyFont="1" applyFill="1" applyBorder="1" applyAlignment="1">
      <alignment horizontal="center" wrapText="1"/>
    </xf>
    <xf numFmtId="0" fontId="15" fillId="13" borderId="23" xfId="0" applyFont="1" applyFill="1" applyBorder="1" applyAlignment="1">
      <alignment horizontal="center" wrapText="1"/>
    </xf>
    <xf numFmtId="0" fontId="17" fillId="9" borderId="20" xfId="0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0" fontId="17" fillId="9" borderId="21" xfId="0" applyFont="1" applyFill="1" applyBorder="1" applyAlignment="1">
      <alignment horizontal="center" vertical="center" wrapText="1"/>
    </xf>
    <xf numFmtId="0" fontId="17" fillId="9" borderId="22" xfId="0" applyFont="1" applyFill="1" applyBorder="1" applyAlignment="1">
      <alignment horizontal="center" vertical="center" wrapText="1"/>
    </xf>
    <xf numFmtId="0" fontId="17" fillId="9" borderId="19" xfId="0" applyFont="1" applyFill="1" applyBorder="1" applyAlignment="1">
      <alignment horizontal="center" vertical="center" wrapText="1"/>
    </xf>
    <xf numFmtId="0" fontId="17" fillId="9" borderId="23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3" fontId="1" fillId="2" borderId="2" xfId="0" applyNumberFormat="1" applyFont="1" applyFill="1" applyBorder="1" applyAlignment="1" applyProtection="1">
      <alignment horizontal="center" vertical="center"/>
    </xf>
    <xf numFmtId="3" fontId="1" fillId="2" borderId="4" xfId="0" applyNumberFormat="1" applyFont="1" applyFill="1" applyBorder="1" applyAlignment="1" applyProtection="1">
      <alignment horizontal="center" vertical="center"/>
    </xf>
    <xf numFmtId="3" fontId="1" fillId="2" borderId="5" xfId="0" applyNumberFormat="1" applyFont="1" applyFill="1" applyBorder="1" applyAlignment="1" applyProtection="1">
      <alignment horizontal="center" vertical="center"/>
    </xf>
    <xf numFmtId="3" fontId="1" fillId="2" borderId="1" xfId="0" applyNumberFormat="1" applyFont="1" applyFill="1" applyBorder="1" applyAlignment="1" applyProtection="1">
      <alignment horizontal="right" vertical="center"/>
    </xf>
    <xf numFmtId="0" fontId="10" fillId="4" borderId="0" xfId="0" applyFont="1" applyFill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3" fontId="1" fillId="2" borderId="2" xfId="0" applyNumberFormat="1" applyFont="1" applyFill="1" applyBorder="1" applyAlignment="1" applyProtection="1">
      <alignment horizontal="center" vertical="center" wrapText="1"/>
    </xf>
    <xf numFmtId="3" fontId="1" fillId="2" borderId="4" xfId="0" applyNumberFormat="1" applyFont="1" applyFill="1" applyBorder="1" applyAlignment="1" applyProtection="1">
      <alignment horizontal="center" vertical="center" wrapText="1"/>
    </xf>
    <xf numFmtId="3" fontId="1" fillId="2" borderId="5" xfId="0" applyNumberFormat="1" applyFont="1" applyFill="1" applyBorder="1" applyAlignment="1" applyProtection="1">
      <alignment horizontal="center" vertical="center" wrapText="1"/>
    </xf>
    <xf numFmtId="0" fontId="18" fillId="7" borderId="0" xfId="0" applyFont="1" applyFill="1" applyAlignment="1">
      <alignment horizontal="center" vertical="center" wrapText="1"/>
    </xf>
    <xf numFmtId="0" fontId="19" fillId="7" borderId="24" xfId="0" applyFont="1" applyFill="1" applyBorder="1" applyAlignment="1">
      <alignment horizontal="center" vertical="center" wrapText="1"/>
    </xf>
    <xf numFmtId="0" fontId="19" fillId="7" borderId="16" xfId="0" applyFont="1" applyFill="1" applyBorder="1" applyAlignment="1">
      <alignment horizontal="center" vertical="center" wrapText="1"/>
    </xf>
    <xf numFmtId="166" fontId="14" fillId="3" borderId="15" xfId="0" applyNumberFormat="1" applyFont="1" applyFill="1" applyBorder="1" applyAlignment="1">
      <alignment horizontal="center"/>
    </xf>
    <xf numFmtId="0" fontId="12" fillId="4" borderId="11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/>
    </xf>
    <xf numFmtId="0" fontId="6" fillId="8" borderId="14" xfId="0" applyFont="1" applyFill="1" applyBorder="1" applyAlignment="1">
      <alignment horizontal="center"/>
    </xf>
  </cellXfs>
  <cellStyles count="6">
    <cellStyle name="Millares [0]" xfId="2" builtinId="6"/>
    <cellStyle name="Millares 2" xfId="3"/>
    <cellStyle name="Moneda [0]" xfId="5" builtinId="7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colors>
    <mruColors>
      <color rgb="FFFFCCCC"/>
      <color rgb="FFFFCCFF"/>
      <color rgb="FF8BF62A"/>
      <color rgb="FFCC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O73"/>
  <sheetViews>
    <sheetView topLeftCell="A7" zoomScaleNormal="100" workbookViewId="0">
      <selection activeCell="R7" sqref="R7"/>
    </sheetView>
  </sheetViews>
  <sheetFormatPr baseColWidth="10" defaultRowHeight="14.25" x14ac:dyDescent="0.2"/>
  <cols>
    <col min="1" max="1" width="7.42578125" style="17" customWidth="1"/>
    <col min="2" max="2" width="42.140625" style="17" customWidth="1"/>
    <col min="3" max="3" width="10.42578125" style="17" customWidth="1"/>
    <col min="4" max="7" width="0" style="17" hidden="1" customWidth="1"/>
    <col min="8" max="10" width="0" style="60" hidden="1" customWidth="1"/>
    <col min="11" max="11" width="2" style="17" hidden="1" customWidth="1"/>
    <col min="12" max="12" width="5.85546875" style="17" hidden="1" customWidth="1"/>
    <col min="13" max="14" width="0" style="17" hidden="1" customWidth="1"/>
    <col min="15" max="15" width="19.140625" style="52" customWidth="1"/>
    <col min="16" max="16384" width="11.42578125" style="17"/>
  </cols>
  <sheetData>
    <row r="2" spans="1:15" ht="42" customHeight="1" x14ac:dyDescent="0.2">
      <c r="A2" s="108" t="s">
        <v>143</v>
      </c>
      <c r="B2" s="108"/>
      <c r="C2" s="108"/>
      <c r="O2" s="17"/>
    </row>
    <row r="3" spans="1:15" ht="15" thickBot="1" x14ac:dyDescent="0.25">
      <c r="O3" s="17"/>
    </row>
    <row r="4" spans="1:15" ht="34.5" customHeight="1" x14ac:dyDescent="0.2">
      <c r="A4" s="108" t="s">
        <v>83</v>
      </c>
      <c r="B4" s="108"/>
      <c r="C4" s="108"/>
      <c r="D4" s="96" t="s">
        <v>195</v>
      </c>
      <c r="E4" s="97"/>
      <c r="F4" s="98"/>
      <c r="H4" s="90" t="s">
        <v>199</v>
      </c>
      <c r="I4" s="91"/>
      <c r="J4" s="92"/>
      <c r="O4" s="17"/>
    </row>
    <row r="5" spans="1:15" ht="44.25" customHeight="1" thickBot="1" x14ac:dyDescent="0.25">
      <c r="A5" s="108" t="s">
        <v>84</v>
      </c>
      <c r="B5" s="108"/>
      <c r="C5" s="108"/>
      <c r="D5" s="99"/>
      <c r="E5" s="100"/>
      <c r="F5" s="101"/>
      <c r="H5" s="93"/>
      <c r="I5" s="94"/>
      <c r="J5" s="95"/>
      <c r="O5" s="17"/>
    </row>
    <row r="6" spans="1:15" ht="42" customHeight="1" thickBot="1" x14ac:dyDescent="0.25">
      <c r="D6" s="38" t="s">
        <v>193</v>
      </c>
      <c r="E6" s="39" t="s">
        <v>140</v>
      </c>
      <c r="F6" s="40" t="s">
        <v>194</v>
      </c>
      <c r="H6" s="64" t="s">
        <v>193</v>
      </c>
      <c r="I6" s="65" t="s">
        <v>140</v>
      </c>
      <c r="J6" s="66" t="s">
        <v>194</v>
      </c>
      <c r="O6" s="17"/>
    </row>
    <row r="7" spans="1:15" ht="15" customHeight="1" x14ac:dyDescent="0.2">
      <c r="A7" s="109" t="s">
        <v>85</v>
      </c>
      <c r="B7" s="109"/>
      <c r="C7" s="109"/>
    </row>
    <row r="8" spans="1:15" ht="41.25" customHeight="1" x14ac:dyDescent="0.2">
      <c r="A8" s="7" t="s">
        <v>86</v>
      </c>
      <c r="B8" s="7" t="s">
        <v>2</v>
      </c>
      <c r="C8" s="8" t="s">
        <v>87</v>
      </c>
      <c r="D8" s="8" t="s">
        <v>88</v>
      </c>
      <c r="E8" s="8" t="s">
        <v>88</v>
      </c>
      <c r="F8" s="8" t="s">
        <v>88</v>
      </c>
      <c r="H8" s="61" t="s">
        <v>88</v>
      </c>
      <c r="I8" s="61" t="s">
        <v>88</v>
      </c>
      <c r="J8" s="61" t="s">
        <v>88</v>
      </c>
      <c r="M8" s="8" t="s">
        <v>88</v>
      </c>
      <c r="N8" s="8" t="s">
        <v>88</v>
      </c>
      <c r="O8" s="8" t="s">
        <v>88</v>
      </c>
    </row>
    <row r="9" spans="1:15" s="70" customFormat="1" ht="25.5" x14ac:dyDescent="0.2">
      <c r="A9" s="9">
        <v>1</v>
      </c>
      <c r="B9" s="10" t="s">
        <v>89</v>
      </c>
      <c r="C9" s="11">
        <v>1</v>
      </c>
      <c r="D9" s="71" t="e">
        <f>+MIN(#REF!,#REF!)</f>
        <v>#REF!</v>
      </c>
      <c r="E9" s="71" t="e">
        <f>+AVERAGE(#REF!,#REF!)</f>
        <v>#REF!</v>
      </c>
      <c r="F9" s="71" t="e">
        <f t="shared" ref="F9:F10" si="0">+(D9+E9)/2</f>
        <v>#REF!</v>
      </c>
      <c r="H9" s="72" t="e">
        <f>+MIN(#REF!,#REF!)</f>
        <v>#REF!</v>
      </c>
      <c r="I9" s="72" t="e">
        <f>+AVERAGE(#REF!,#REF!)</f>
        <v>#REF!</v>
      </c>
      <c r="J9" s="73" t="e">
        <f t="shared" ref="J9" si="1">+I9</f>
        <v>#REF!</v>
      </c>
      <c r="K9" s="74"/>
      <c r="L9" s="74"/>
      <c r="M9" s="51" t="e">
        <f>+MIN(#REF!,#REF!,#REF!)</f>
        <v>#REF!</v>
      </c>
      <c r="N9" s="51" t="e">
        <f>+AVERAGE(#REF!,#REF!,#REF!)</f>
        <v>#REF!</v>
      </c>
      <c r="O9" s="51">
        <v>103560.16111111111</v>
      </c>
    </row>
    <row r="10" spans="1:15" s="70" customFormat="1" ht="25.5" x14ac:dyDescent="0.2">
      <c r="A10" s="9">
        <v>2</v>
      </c>
      <c r="B10" s="10" t="s">
        <v>90</v>
      </c>
      <c r="C10" s="11">
        <v>1</v>
      </c>
      <c r="D10" s="71" t="e">
        <f>+MIN(#REF!,#REF!,#REF!)</f>
        <v>#REF!</v>
      </c>
      <c r="E10" s="71" t="e">
        <f>+AVERAGE(#REF!,#REF!,#REF!)</f>
        <v>#REF!</v>
      </c>
      <c r="F10" s="71" t="e">
        <f t="shared" si="0"/>
        <v>#REF!</v>
      </c>
      <c r="H10" s="72" t="e">
        <f>+MIN(#REF!,#REF!,#REF!)</f>
        <v>#REF!</v>
      </c>
      <c r="I10" s="72" t="e">
        <f>+AVERAGE(#REF!,#REF!,#REF!)</f>
        <v>#REF!</v>
      </c>
      <c r="J10" s="73" t="e">
        <f t="shared" ref="J10" si="2">+(H10+I10)/2</f>
        <v>#REF!</v>
      </c>
      <c r="K10" s="74"/>
      <c r="L10" s="74"/>
      <c r="M10" s="51" t="e">
        <f>+MIN(#REF!,#REF!,#REF!,#REF!)</f>
        <v>#REF!</v>
      </c>
      <c r="N10" s="51" t="e">
        <f>+AVERAGE(#REF!,#REF!,#REF!,#REF!)</f>
        <v>#REF!</v>
      </c>
      <c r="O10" s="51">
        <v>96465.685402832038</v>
      </c>
    </row>
    <row r="11" spans="1:15" s="70" customFormat="1" ht="25.5" x14ac:dyDescent="0.2">
      <c r="A11" s="9">
        <v>3</v>
      </c>
      <c r="B11" s="10" t="s">
        <v>91</v>
      </c>
      <c r="C11" s="11">
        <v>1</v>
      </c>
      <c r="D11" s="71" t="e">
        <f>+MIN(#REF!,#REF!,#REF!)</f>
        <v>#REF!</v>
      </c>
      <c r="E11" s="71" t="e">
        <f>+AVERAGE(#REF!,#REF!,#REF!)</f>
        <v>#REF!</v>
      </c>
      <c r="F11" s="71" t="e">
        <f t="shared" ref="F11:F69" si="3">+(D11+E11)/2</f>
        <v>#REF!</v>
      </c>
      <c r="H11" s="72" t="e">
        <f>+MIN(#REF!,#REF!,#REF!)</f>
        <v>#REF!</v>
      </c>
      <c r="I11" s="72" t="e">
        <f>+AVERAGE(#REF!,#REF!,#REF!)</f>
        <v>#REF!</v>
      </c>
      <c r="J11" s="73" t="e">
        <f t="shared" ref="J11" si="4">+(H11+I11)/2</f>
        <v>#REF!</v>
      </c>
      <c r="K11" s="74"/>
      <c r="L11" s="74"/>
      <c r="M11" s="51" t="e">
        <f>+MIN(#REF!,#REF!,#REF!,#REF!)</f>
        <v>#REF!</v>
      </c>
      <c r="N11" s="51" t="e">
        <f>+AVERAGE(#REF!,#REF!,#REF!,#REF!)</f>
        <v>#REF!</v>
      </c>
      <c r="O11" s="51">
        <v>112635.42701416017</v>
      </c>
    </row>
    <row r="12" spans="1:15" s="70" customFormat="1" ht="25.5" x14ac:dyDescent="0.2">
      <c r="A12" s="9">
        <v>4</v>
      </c>
      <c r="B12" s="10" t="s">
        <v>92</v>
      </c>
      <c r="C12" s="11">
        <v>1</v>
      </c>
      <c r="D12" s="71" t="e">
        <f>+MIN(#REF!,#REF!,#REF!)</f>
        <v>#REF!</v>
      </c>
      <c r="E12" s="71" t="e">
        <f>+AVERAGE(#REF!,#REF!,#REF!)</f>
        <v>#REF!</v>
      </c>
      <c r="F12" s="71" t="e">
        <f t="shared" si="3"/>
        <v>#REF!</v>
      </c>
      <c r="H12" s="72" t="e">
        <f>+MIN(#REF!,#REF!,#REF!)</f>
        <v>#REF!</v>
      </c>
      <c r="I12" s="72" t="e">
        <f>+AVERAGE(#REF!,#REF!,#REF!)</f>
        <v>#REF!</v>
      </c>
      <c r="J12" s="73" t="e">
        <f t="shared" ref="J12:J69" si="5">+(H12+I12)/2</f>
        <v>#REF!</v>
      </c>
      <c r="K12" s="74"/>
      <c r="L12" s="74"/>
      <c r="M12" s="51" t="e">
        <f>+MIN(#REF!,#REF!,#REF!,#REF!)</f>
        <v>#REF!</v>
      </c>
      <c r="N12" s="51" t="e">
        <f>+AVERAGE(#REF!,#REF!,#REF!,#REF!)</f>
        <v>#REF!</v>
      </c>
      <c r="O12" s="51">
        <v>105921.12758496094</v>
      </c>
    </row>
    <row r="13" spans="1:15" s="70" customFormat="1" ht="25.5" x14ac:dyDescent="0.2">
      <c r="A13" s="9">
        <v>5</v>
      </c>
      <c r="B13" s="10" t="s">
        <v>93</v>
      </c>
      <c r="C13" s="11">
        <v>1</v>
      </c>
      <c r="D13" s="71" t="e">
        <f>+MIN(#REF!,#REF!,#REF!)</f>
        <v>#REF!</v>
      </c>
      <c r="E13" s="71" t="e">
        <f>+AVERAGE(#REF!,#REF!,#REF!)</f>
        <v>#REF!</v>
      </c>
      <c r="F13" s="71" t="e">
        <f t="shared" si="3"/>
        <v>#REF!</v>
      </c>
      <c r="H13" s="72" t="e">
        <f>+MIN(#REF!,#REF!,#REF!)</f>
        <v>#REF!</v>
      </c>
      <c r="I13" s="72" t="e">
        <f>+AVERAGE(#REF!,#REF!,#REF!)</f>
        <v>#REF!</v>
      </c>
      <c r="J13" s="73" t="e">
        <f t="shared" si="5"/>
        <v>#REF!</v>
      </c>
      <c r="K13" s="74"/>
      <c r="L13" s="74"/>
      <c r="M13" s="51" t="e">
        <f>+MIN(#REF!,#REF!,#REF!,#REF!)</f>
        <v>#REF!</v>
      </c>
      <c r="N13" s="51" t="e">
        <f>+AVERAGE(#REF!,#REF!,#REF!,#REF!)</f>
        <v>#REF!</v>
      </c>
      <c r="O13" s="51">
        <v>102244.31093750001</v>
      </c>
    </row>
    <row r="14" spans="1:15" s="70" customFormat="1" ht="25.5" x14ac:dyDescent="0.2">
      <c r="A14" s="9">
        <v>6</v>
      </c>
      <c r="B14" s="10" t="s">
        <v>94</v>
      </c>
      <c r="C14" s="11">
        <v>1</v>
      </c>
      <c r="D14" s="71" t="e">
        <f>+MIN(#REF!,#REF!)</f>
        <v>#REF!</v>
      </c>
      <c r="E14" s="71" t="e">
        <f>+AVERAGE(#REF!,#REF!)</f>
        <v>#REF!</v>
      </c>
      <c r="F14" s="71" t="e">
        <f t="shared" si="3"/>
        <v>#REF!</v>
      </c>
      <c r="H14" s="72" t="e">
        <f>+MIN(#REF!,#REF!)</f>
        <v>#REF!</v>
      </c>
      <c r="I14" s="72" t="e">
        <f>+AVERAGE(#REF!,#REF!)</f>
        <v>#REF!</v>
      </c>
      <c r="J14" s="73" t="e">
        <f t="shared" si="5"/>
        <v>#REF!</v>
      </c>
      <c r="K14" s="74"/>
      <c r="L14" s="74"/>
      <c r="M14" s="51" t="e">
        <f>+MIN(#REF!,#REF!,#REF!)</f>
        <v>#REF!</v>
      </c>
      <c r="N14" s="51" t="e">
        <f>+AVERAGE(#REF!,#REF!,#REF!)</f>
        <v>#REF!</v>
      </c>
      <c r="O14" s="51">
        <v>192987.98444444448</v>
      </c>
    </row>
    <row r="15" spans="1:15" s="70" customFormat="1" ht="25.5" x14ac:dyDescent="0.2">
      <c r="A15" s="9">
        <v>7</v>
      </c>
      <c r="B15" s="10" t="s">
        <v>95</v>
      </c>
      <c r="C15" s="11">
        <v>1</v>
      </c>
      <c r="D15" s="71" t="e">
        <f>+MIN(#REF!,#REF!,#REF!)</f>
        <v>#REF!</v>
      </c>
      <c r="E15" s="71" t="e">
        <f>+AVERAGE(#REF!,#REF!,#REF!)</f>
        <v>#REF!</v>
      </c>
      <c r="F15" s="71" t="e">
        <f t="shared" si="3"/>
        <v>#REF!</v>
      </c>
      <c r="H15" s="72" t="e">
        <f>+MIN(#REF!,#REF!,#REF!)</f>
        <v>#REF!</v>
      </c>
      <c r="I15" s="72" t="e">
        <f>+AVERAGE(#REF!,#REF!,#REF!)</f>
        <v>#REF!</v>
      </c>
      <c r="J15" s="73" t="e">
        <f t="shared" si="5"/>
        <v>#REF!</v>
      </c>
      <c r="K15" s="74"/>
      <c r="L15" s="74"/>
      <c r="M15" s="51" t="e">
        <f>+MIN(#REF!,#REF!,#REF!,#REF!)</f>
        <v>#REF!</v>
      </c>
      <c r="N15" s="51" t="e">
        <f>+AVERAGE(#REF!,#REF!,#REF!,#REF!)</f>
        <v>#REF!</v>
      </c>
      <c r="O15" s="51">
        <v>66549.487534179687</v>
      </c>
    </row>
    <row r="16" spans="1:15" s="70" customFormat="1" ht="25.5" x14ac:dyDescent="0.2">
      <c r="A16" s="9">
        <v>8</v>
      </c>
      <c r="B16" s="10" t="s">
        <v>96</v>
      </c>
      <c r="C16" s="11">
        <v>1</v>
      </c>
      <c r="D16" s="71" t="e">
        <f>+MIN(#REF!,#REF!,#REF!)</f>
        <v>#REF!</v>
      </c>
      <c r="E16" s="71" t="e">
        <f>+AVERAGE(#REF!,#REF!,#REF!)</f>
        <v>#REF!</v>
      </c>
      <c r="F16" s="71" t="e">
        <f t="shared" si="3"/>
        <v>#REF!</v>
      </c>
      <c r="H16" s="72" t="e">
        <f>+MIN(#REF!,#REF!,#REF!)</f>
        <v>#REF!</v>
      </c>
      <c r="I16" s="72" t="e">
        <f>+AVERAGE(#REF!,#REF!,#REF!)</f>
        <v>#REF!</v>
      </c>
      <c r="J16" s="73" t="e">
        <f t="shared" si="5"/>
        <v>#REF!</v>
      </c>
      <c r="K16" s="74"/>
      <c r="L16" s="74"/>
      <c r="M16" s="51" t="e">
        <f>+MIN(#REF!,#REF!,#REF!,#REF!)</f>
        <v>#REF!</v>
      </c>
      <c r="N16" s="51" t="e">
        <f>+AVERAGE(#REF!,#REF!,#REF!,#REF!)</f>
        <v>#REF!</v>
      </c>
      <c r="O16" s="51">
        <v>190714.76302083331</v>
      </c>
    </row>
    <row r="17" spans="1:15" s="70" customFormat="1" ht="25.5" customHeight="1" x14ac:dyDescent="0.2">
      <c r="A17" s="9">
        <v>9</v>
      </c>
      <c r="B17" s="10" t="s">
        <v>97</v>
      </c>
      <c r="C17" s="11">
        <v>1</v>
      </c>
      <c r="D17" s="71" t="e">
        <f>+MIN(#REF!,#REF!,#REF!)</f>
        <v>#REF!</v>
      </c>
      <c r="E17" s="71" t="e">
        <f>+AVERAGE(#REF!,#REF!,#REF!)</f>
        <v>#REF!</v>
      </c>
      <c r="F17" s="71" t="e">
        <f t="shared" si="3"/>
        <v>#REF!</v>
      </c>
      <c r="H17" s="72" t="e">
        <f>+MIN(#REF!,#REF!,#REF!)</f>
        <v>#REF!</v>
      </c>
      <c r="I17" s="72" t="e">
        <f>+AVERAGE(#REF!,#REF!,#REF!)</f>
        <v>#REF!</v>
      </c>
      <c r="J17" s="73" t="e">
        <f t="shared" si="5"/>
        <v>#REF!</v>
      </c>
      <c r="K17" s="74"/>
      <c r="L17" s="74"/>
      <c r="M17" s="51" t="e">
        <f>+MIN(#REF!,#REF!,#REF!,#REF!)</f>
        <v>#REF!</v>
      </c>
      <c r="N17" s="51" t="e">
        <f>+AVERAGE(#REF!,#REF!,#REF!,#REF!)</f>
        <v>#REF!</v>
      </c>
      <c r="O17" s="51">
        <v>55822.551987304687</v>
      </c>
    </row>
    <row r="18" spans="1:15" s="70" customFormat="1" ht="25.5" x14ac:dyDescent="0.2">
      <c r="A18" s="9">
        <v>10</v>
      </c>
      <c r="B18" s="10" t="s">
        <v>98</v>
      </c>
      <c r="C18" s="11">
        <v>1</v>
      </c>
      <c r="D18" s="71" t="e">
        <f>+MIN(#REF!,#REF!,#REF!)</f>
        <v>#REF!</v>
      </c>
      <c r="E18" s="71" t="e">
        <f>+AVERAGE(#REF!,#REF!,#REF!)</f>
        <v>#REF!</v>
      </c>
      <c r="F18" s="71" t="e">
        <f t="shared" si="3"/>
        <v>#REF!</v>
      </c>
      <c r="H18" s="72" t="e">
        <f>+MIN(#REF!,#REF!,#REF!)</f>
        <v>#REF!</v>
      </c>
      <c r="I18" s="72" t="e">
        <f>+AVERAGE(#REF!,#REF!,#REF!)</f>
        <v>#REF!</v>
      </c>
      <c r="J18" s="73" t="e">
        <f t="shared" si="5"/>
        <v>#REF!</v>
      </c>
      <c r="K18" s="74"/>
      <c r="L18" s="74"/>
      <c r="M18" s="51" t="e">
        <f>+MIN(#REF!,#REF!,#REF!,#REF!)</f>
        <v>#REF!</v>
      </c>
      <c r="N18" s="51" t="e">
        <f>+AVERAGE(#REF!,#REF!,#REF!,#REF!)</f>
        <v>#REF!</v>
      </c>
      <c r="O18" s="51">
        <v>76627.687670898449</v>
      </c>
    </row>
    <row r="19" spans="1:15" s="70" customFormat="1" ht="25.5" x14ac:dyDescent="0.2">
      <c r="A19" s="9">
        <v>11</v>
      </c>
      <c r="B19" s="10" t="s">
        <v>99</v>
      </c>
      <c r="C19" s="11">
        <v>1</v>
      </c>
      <c r="D19" s="71" t="e">
        <f>+MIN(#REF!,#REF!,#REF!)</f>
        <v>#REF!</v>
      </c>
      <c r="E19" s="71" t="e">
        <f>+AVERAGE(#REF!,#REF!,#REF!)</f>
        <v>#REF!</v>
      </c>
      <c r="F19" s="71" t="e">
        <f t="shared" si="3"/>
        <v>#REF!</v>
      </c>
      <c r="H19" s="72" t="e">
        <f>+MIN(#REF!,#REF!,#REF!)</f>
        <v>#REF!</v>
      </c>
      <c r="I19" s="72" t="e">
        <f>+AVERAGE(#REF!,#REF!,#REF!)</f>
        <v>#REF!</v>
      </c>
      <c r="J19" s="73" t="e">
        <f t="shared" si="5"/>
        <v>#REF!</v>
      </c>
      <c r="K19" s="74"/>
      <c r="L19" s="74"/>
      <c r="M19" s="51" t="e">
        <f>+MIN(#REF!,#REF!,#REF!,#REF!)</f>
        <v>#REF!</v>
      </c>
      <c r="N19" s="51" t="e">
        <f>+AVERAGE(#REF!,#REF!,#REF!,#REF!)</f>
        <v>#REF!</v>
      </c>
      <c r="O19" s="51">
        <v>86515.313647460949</v>
      </c>
    </row>
    <row r="20" spans="1:15" s="70" customFormat="1" ht="25.5" customHeight="1" x14ac:dyDescent="0.2">
      <c r="A20" s="9">
        <v>12</v>
      </c>
      <c r="B20" s="10" t="s">
        <v>100</v>
      </c>
      <c r="C20" s="11">
        <v>1</v>
      </c>
      <c r="D20" s="71" t="e">
        <f>+MIN(#REF!,#REF!,#REF!)</f>
        <v>#REF!</v>
      </c>
      <c r="E20" s="71" t="e">
        <f>+AVERAGE(#REF!,#REF!,#REF!)</f>
        <v>#REF!</v>
      </c>
      <c r="F20" s="71" t="e">
        <f t="shared" si="3"/>
        <v>#REF!</v>
      </c>
      <c r="H20" s="72" t="e">
        <f>+MIN(#REF!,#REF!,#REF!)</f>
        <v>#REF!</v>
      </c>
      <c r="I20" s="72" t="e">
        <f>+AVERAGE(#REF!,#REF!,#REF!)</f>
        <v>#REF!</v>
      </c>
      <c r="J20" s="73" t="e">
        <f t="shared" si="5"/>
        <v>#REF!</v>
      </c>
      <c r="K20" s="74"/>
      <c r="L20" s="74"/>
      <c r="M20" s="51" t="e">
        <f>+MIN(#REF!,#REF!,#REF!,#REF!)</f>
        <v>#REF!</v>
      </c>
      <c r="N20" s="51" t="e">
        <f>+AVERAGE(#REF!,#REF!,#REF!,#REF!)</f>
        <v>#REF!</v>
      </c>
      <c r="O20" s="51">
        <v>69942.666145833326</v>
      </c>
    </row>
    <row r="21" spans="1:15" s="70" customFormat="1" ht="38.25" x14ac:dyDescent="0.2">
      <c r="A21" s="9">
        <v>13</v>
      </c>
      <c r="B21" s="10" t="s">
        <v>101</v>
      </c>
      <c r="C21" s="11">
        <v>1</v>
      </c>
      <c r="D21" s="71" t="e">
        <f>+MIN(#REF!,#REF!)</f>
        <v>#REF!</v>
      </c>
      <c r="E21" s="71" t="e">
        <f>+AVERAGE(#REF!,#REF!)</f>
        <v>#REF!</v>
      </c>
      <c r="F21" s="71" t="e">
        <f t="shared" si="3"/>
        <v>#REF!</v>
      </c>
      <c r="H21" s="72" t="e">
        <f>+MIN(#REF!,#REF!)</f>
        <v>#REF!</v>
      </c>
      <c r="I21" s="72" t="e">
        <f>+AVERAGE(#REF!,#REF!)</f>
        <v>#REF!</v>
      </c>
      <c r="J21" s="73" t="e">
        <f t="shared" si="5"/>
        <v>#REF!</v>
      </c>
      <c r="K21" s="74"/>
      <c r="L21" s="74"/>
      <c r="M21" s="51" t="e">
        <f>+MIN(#REF!,#REF!,#REF!)</f>
        <v>#REF!</v>
      </c>
      <c r="N21" s="51" t="e">
        <f>+AVERAGE(#REF!,#REF!,#REF!)</f>
        <v>#REF!</v>
      </c>
      <c r="O21" s="51">
        <v>193808.28055555557</v>
      </c>
    </row>
    <row r="22" spans="1:15" s="70" customFormat="1" ht="25.5" x14ac:dyDescent="0.2">
      <c r="A22" s="9">
        <v>14</v>
      </c>
      <c r="B22" s="10" t="s">
        <v>102</v>
      </c>
      <c r="C22" s="11">
        <v>1</v>
      </c>
      <c r="D22" s="71" t="e">
        <f>+MIN(#REF!,#REF!,#REF!)</f>
        <v>#REF!</v>
      </c>
      <c r="E22" s="71" t="e">
        <f>+AVERAGE(#REF!,#REF!,#REF!)</f>
        <v>#REF!</v>
      </c>
      <c r="F22" s="71" t="e">
        <f t="shared" si="3"/>
        <v>#REF!</v>
      </c>
      <c r="H22" s="72" t="e">
        <f>+MIN(#REF!,#REF!,#REF!)</f>
        <v>#REF!</v>
      </c>
      <c r="I22" s="72" t="e">
        <f>+AVERAGE(#REF!,#REF!,#REF!)</f>
        <v>#REF!</v>
      </c>
      <c r="J22" s="73" t="e">
        <f t="shared" si="5"/>
        <v>#REF!</v>
      </c>
      <c r="K22" s="74"/>
      <c r="L22" s="74"/>
      <c r="M22" s="51" t="e">
        <f>+MIN(#REF!,#REF!,#REF!,#REF!)</f>
        <v>#REF!</v>
      </c>
      <c r="N22" s="51" t="e">
        <f>+AVERAGE(#REF!,#REF!,#REF!,#REF!)</f>
        <v>#REF!</v>
      </c>
      <c r="O22" s="51">
        <v>63155.737534179687</v>
      </c>
    </row>
    <row r="23" spans="1:15" s="76" customFormat="1" ht="78" customHeight="1" x14ac:dyDescent="0.2">
      <c r="A23" s="24">
        <v>15</v>
      </c>
      <c r="B23" s="10" t="s">
        <v>141</v>
      </c>
      <c r="C23" s="75">
        <v>1</v>
      </c>
      <c r="D23" s="71" t="e">
        <f>+MIN(#REF!,#REF!)</f>
        <v>#REF!</v>
      </c>
      <c r="E23" s="71" t="e">
        <f>+AVERAGE(#REF!,#REF!)</f>
        <v>#REF!</v>
      </c>
      <c r="F23" s="71" t="e">
        <f t="shared" si="3"/>
        <v>#REF!</v>
      </c>
      <c r="H23" s="72" t="e">
        <f>+MIN(#REF!,#REF!,#REF!)</f>
        <v>#REF!</v>
      </c>
      <c r="I23" s="72" t="e">
        <f>+AVERAGE(#REF!,#REF!,#REF!)</f>
        <v>#REF!</v>
      </c>
      <c r="J23" s="73" t="e">
        <f t="shared" si="5"/>
        <v>#REF!</v>
      </c>
      <c r="K23" s="74"/>
      <c r="L23" s="74"/>
      <c r="M23" s="51" t="e">
        <f>+MIN(#REF!,#REF!,#REF!)</f>
        <v>#REF!</v>
      </c>
      <c r="N23" s="51" t="e">
        <f>+AVERAGE(#REF!,#REF!,#REF!)</f>
        <v>#REF!</v>
      </c>
      <c r="O23" s="51">
        <v>456607.31574074074</v>
      </c>
    </row>
    <row r="24" spans="1:15" s="70" customFormat="1" ht="30" customHeight="1" x14ac:dyDescent="0.2">
      <c r="A24" s="110" t="s">
        <v>103</v>
      </c>
      <c r="B24" s="111"/>
      <c r="C24" s="112"/>
      <c r="D24" s="71"/>
      <c r="E24" s="71"/>
      <c r="F24" s="71"/>
      <c r="H24" s="72"/>
      <c r="I24" s="72"/>
      <c r="J24" s="73"/>
      <c r="K24" s="74"/>
      <c r="L24" s="74"/>
      <c r="M24" s="51"/>
      <c r="N24" s="51"/>
      <c r="O24" s="51"/>
    </row>
    <row r="25" spans="1:15" s="70" customFormat="1" ht="12.75" x14ac:dyDescent="0.2">
      <c r="A25" s="9">
        <v>1</v>
      </c>
      <c r="B25" s="77" t="s">
        <v>104</v>
      </c>
      <c r="C25" s="78">
        <v>1</v>
      </c>
      <c r="D25" s="71" t="e">
        <f>+MIN(#REF!,#REF!,#REF!)</f>
        <v>#REF!</v>
      </c>
      <c r="E25" s="71" t="e">
        <f>+AVERAGE(#REF!,#REF!,#REF!)</f>
        <v>#REF!</v>
      </c>
      <c r="F25" s="71" t="e">
        <f t="shared" si="3"/>
        <v>#REF!</v>
      </c>
      <c r="H25" s="72" t="e">
        <f>+MIN(#REF!,#REF!,#REF!)</f>
        <v>#REF!</v>
      </c>
      <c r="I25" s="72" t="e">
        <f>+AVERAGE(#REF!,#REF!,#REF!)</f>
        <v>#REF!</v>
      </c>
      <c r="J25" s="73" t="e">
        <f t="shared" si="5"/>
        <v>#REF!</v>
      </c>
      <c r="K25" s="74"/>
      <c r="L25" s="74"/>
      <c r="M25" s="51" t="e">
        <f>+MIN(#REF!,#REF!,#REF!,#REF!)</f>
        <v>#REF!</v>
      </c>
      <c r="N25" s="51" t="e">
        <f>+AVERAGE(#REF!,#REF!,#REF!,#REF!)</f>
        <v>#REF!</v>
      </c>
      <c r="O25" s="51">
        <v>94706.25</v>
      </c>
    </row>
    <row r="26" spans="1:15" s="70" customFormat="1" ht="25.5" x14ac:dyDescent="0.2">
      <c r="A26" s="9">
        <v>2</v>
      </c>
      <c r="B26" s="77" t="s">
        <v>105</v>
      </c>
      <c r="C26" s="78">
        <v>1</v>
      </c>
      <c r="D26" s="71" t="e">
        <f>+MIN(#REF!,#REF!,#REF!)</f>
        <v>#REF!</v>
      </c>
      <c r="E26" s="71" t="e">
        <f>+AVERAGE(#REF!,#REF!,#REF!)</f>
        <v>#REF!</v>
      </c>
      <c r="F26" s="71" t="e">
        <f t="shared" si="3"/>
        <v>#REF!</v>
      </c>
      <c r="H26" s="72" t="e">
        <f>+MIN(#REF!,#REF!,#REF!)</f>
        <v>#REF!</v>
      </c>
      <c r="I26" s="72" t="e">
        <f>+AVERAGE(#REF!,#REF!,#REF!)</f>
        <v>#REF!</v>
      </c>
      <c r="J26" s="73" t="e">
        <f t="shared" si="5"/>
        <v>#REF!</v>
      </c>
      <c r="K26" s="74"/>
      <c r="L26" s="74"/>
      <c r="M26" s="51" t="e">
        <f>+MIN(#REF!,#REF!,#REF!,#REF!)</f>
        <v>#REF!</v>
      </c>
      <c r="N26" s="51" t="e">
        <f>+AVERAGE(#REF!,#REF!,#REF!,#REF!)</f>
        <v>#REF!</v>
      </c>
      <c r="O26" s="51">
        <v>105725.83333333334</v>
      </c>
    </row>
    <row r="27" spans="1:15" s="70" customFormat="1" ht="12.75" x14ac:dyDescent="0.2">
      <c r="A27" s="9">
        <v>3</v>
      </c>
      <c r="B27" s="77" t="s">
        <v>106</v>
      </c>
      <c r="C27" s="78">
        <v>1</v>
      </c>
      <c r="D27" s="71" t="e">
        <f>+MIN(#REF!,#REF!,#REF!)</f>
        <v>#REF!</v>
      </c>
      <c r="E27" s="71" t="e">
        <f>+AVERAGE(#REF!,#REF!,#REF!)</f>
        <v>#REF!</v>
      </c>
      <c r="F27" s="71" t="e">
        <f t="shared" si="3"/>
        <v>#REF!</v>
      </c>
      <c r="H27" s="72" t="e">
        <f>+MIN(#REF!,#REF!,#REF!)</f>
        <v>#REF!</v>
      </c>
      <c r="I27" s="72" t="e">
        <f>+AVERAGE(#REF!,#REF!,#REF!)</f>
        <v>#REF!</v>
      </c>
      <c r="J27" s="73" t="e">
        <f t="shared" si="5"/>
        <v>#REF!</v>
      </c>
      <c r="K27" s="74"/>
      <c r="L27" s="74"/>
      <c r="M27" s="51" t="e">
        <f>+MIN(#REF!,#REF!,#REF!,#REF!)</f>
        <v>#REF!</v>
      </c>
      <c r="N27" s="51" t="e">
        <f>+AVERAGE(#REF!,#REF!,#REF!,#REF!)</f>
        <v>#REF!</v>
      </c>
      <c r="O27" s="51">
        <v>126315.83333333334</v>
      </c>
    </row>
    <row r="28" spans="1:15" s="70" customFormat="1" ht="12.75" x14ac:dyDescent="0.2">
      <c r="A28" s="9">
        <v>4</v>
      </c>
      <c r="B28" s="77" t="s">
        <v>107</v>
      </c>
      <c r="C28" s="78" t="s">
        <v>108</v>
      </c>
      <c r="D28" s="71" t="e">
        <f>+MIN(#REF!,#REF!)</f>
        <v>#REF!</v>
      </c>
      <c r="E28" s="71" t="e">
        <f>+AVERAGE(#REF!,#REF!)</f>
        <v>#REF!</v>
      </c>
      <c r="F28" s="71" t="e">
        <f t="shared" si="3"/>
        <v>#REF!</v>
      </c>
      <c r="H28" s="72" t="e">
        <f>+MIN(#REF!,#REF!)</f>
        <v>#REF!</v>
      </c>
      <c r="I28" s="72" t="e">
        <f>+AVERAGE(#REF!,#REF!)</f>
        <v>#REF!</v>
      </c>
      <c r="J28" s="73" t="e">
        <f t="shared" ref="J28" si="6">+(H28+I28)/2</f>
        <v>#REF!</v>
      </c>
      <c r="K28" s="74"/>
      <c r="L28" s="74"/>
      <c r="M28" s="51" t="e">
        <f>+MIN(#REF!,#REF!,#REF!)</f>
        <v>#REF!</v>
      </c>
      <c r="N28" s="51" t="e">
        <f>+AVERAGE(#REF!,#REF!,#REF!)</f>
        <v>#REF!</v>
      </c>
      <c r="O28" s="51">
        <v>1073933.3333333335</v>
      </c>
    </row>
    <row r="29" spans="1:15" s="70" customFormat="1" ht="25.5" x14ac:dyDescent="0.2">
      <c r="A29" s="9">
        <v>5</v>
      </c>
      <c r="B29" s="77" t="s">
        <v>109</v>
      </c>
      <c r="C29" s="78" t="s">
        <v>108</v>
      </c>
      <c r="D29" s="71" t="e">
        <f>+MIN(#REF!,#REF!,#REF!)</f>
        <v>#REF!</v>
      </c>
      <c r="E29" s="71" t="e">
        <f>+AVERAGE(#REF!,#REF!,#REF!)</f>
        <v>#REF!</v>
      </c>
      <c r="F29" s="71" t="e">
        <f t="shared" si="3"/>
        <v>#REF!</v>
      </c>
      <c r="H29" s="72" t="e">
        <f>+MIN(#REF!,#REF!,#REF!)</f>
        <v>#REF!</v>
      </c>
      <c r="I29" s="72" t="e">
        <f>+AVERAGE(#REF!,#REF!,#REF!)</f>
        <v>#REF!</v>
      </c>
      <c r="J29" s="73" t="e">
        <f t="shared" si="5"/>
        <v>#REF!</v>
      </c>
      <c r="K29" s="74"/>
      <c r="L29" s="74"/>
      <c r="M29" s="51" t="e">
        <f>+MIN(#REF!,#REF!,#REF!,#REF!)</f>
        <v>#REF!</v>
      </c>
      <c r="N29" s="51" t="e">
        <f>+AVERAGE(#REF!,#REF!,#REF!,#REF!)</f>
        <v>#REF!</v>
      </c>
      <c r="O29" s="51">
        <v>972673.33333333337</v>
      </c>
    </row>
    <row r="30" spans="1:15" s="70" customFormat="1" ht="25.5" x14ac:dyDescent="0.2">
      <c r="A30" s="9">
        <v>6</v>
      </c>
      <c r="B30" s="77" t="s">
        <v>110</v>
      </c>
      <c r="C30" s="78" t="s">
        <v>108</v>
      </c>
      <c r="D30" s="71" t="e">
        <f>+MIN(#REF!,#REF!,#REF!)</f>
        <v>#REF!</v>
      </c>
      <c r="E30" s="71" t="e">
        <f>+AVERAGE(#REF!,#REF!,#REF!)</f>
        <v>#REF!</v>
      </c>
      <c r="F30" s="71" t="e">
        <f t="shared" si="3"/>
        <v>#REF!</v>
      </c>
      <c r="H30" s="72" t="e">
        <f>+MIN(#REF!,#REF!,#REF!)</f>
        <v>#REF!</v>
      </c>
      <c r="I30" s="72" t="e">
        <f>+AVERAGE(#REF!,#REF!,#REF!)</f>
        <v>#REF!</v>
      </c>
      <c r="J30" s="73" t="e">
        <f t="shared" si="5"/>
        <v>#REF!</v>
      </c>
      <c r="K30" s="74"/>
      <c r="L30" s="74"/>
      <c r="M30" s="51" t="e">
        <f>+MIN(#REF!,#REF!,#REF!,#REF!)</f>
        <v>#REF!</v>
      </c>
      <c r="N30" s="51" t="e">
        <f>+AVERAGE(#REF!,#REF!,#REF!,#REF!)</f>
        <v>#REF!</v>
      </c>
      <c r="O30" s="51">
        <v>1053113.3333333335</v>
      </c>
    </row>
    <row r="31" spans="1:15" s="70" customFormat="1" ht="15" customHeight="1" x14ac:dyDescent="0.2">
      <c r="A31" s="104" t="s">
        <v>111</v>
      </c>
      <c r="B31" s="105"/>
      <c r="C31" s="105"/>
      <c r="D31" s="71"/>
      <c r="E31" s="71"/>
      <c r="F31" s="71"/>
      <c r="H31" s="72"/>
      <c r="I31" s="72"/>
      <c r="J31" s="73"/>
      <c r="K31" s="74"/>
      <c r="L31" s="74"/>
      <c r="M31" s="51"/>
      <c r="N31" s="51"/>
      <c r="O31" s="51"/>
    </row>
    <row r="32" spans="1:15" s="70" customFormat="1" ht="25.5" x14ac:dyDescent="0.2">
      <c r="A32" s="9">
        <v>1</v>
      </c>
      <c r="B32" s="12" t="s">
        <v>112</v>
      </c>
      <c r="C32" s="11">
        <v>1</v>
      </c>
      <c r="D32" s="71" t="e">
        <f>+MIN(#REF!,#REF!,#REF!)</f>
        <v>#REF!</v>
      </c>
      <c r="E32" s="71" t="e">
        <f>+AVERAGE(#REF!,#REF!,#REF!)</f>
        <v>#REF!</v>
      </c>
      <c r="F32" s="71" t="e">
        <f t="shared" si="3"/>
        <v>#REF!</v>
      </c>
      <c r="H32" s="72" t="e">
        <f>+MIN(#REF!,#REF!,#REF!)</f>
        <v>#REF!</v>
      </c>
      <c r="I32" s="72" t="e">
        <f>+AVERAGE(#REF!,#REF!,#REF!)</f>
        <v>#REF!</v>
      </c>
      <c r="J32" s="73" t="e">
        <f t="shared" si="5"/>
        <v>#REF!</v>
      </c>
      <c r="K32" s="74"/>
      <c r="L32" s="74"/>
      <c r="M32" s="51" t="e">
        <f>+MIN(#REF!,#REF!,#REF!,#REF!)</f>
        <v>#REF!</v>
      </c>
      <c r="N32" s="51" t="e">
        <f>+AVERAGE(#REF!,#REF!,#REF!,#REF!)</f>
        <v>#REF!</v>
      </c>
      <c r="O32" s="51">
        <v>82296.936959960934</v>
      </c>
    </row>
    <row r="33" spans="1:15" s="70" customFormat="1" ht="15" customHeight="1" x14ac:dyDescent="0.2">
      <c r="A33" s="104" t="s">
        <v>113</v>
      </c>
      <c r="B33" s="105"/>
      <c r="C33" s="106"/>
      <c r="D33" s="71"/>
      <c r="E33" s="71"/>
      <c r="F33" s="71"/>
      <c r="H33" s="72"/>
      <c r="I33" s="72"/>
      <c r="J33" s="73"/>
      <c r="K33" s="74"/>
      <c r="L33" s="74"/>
      <c r="M33" s="51" t="e">
        <f>+MIN(#REF!,#REF!,#REF!,#REF!)</f>
        <v>#REF!</v>
      </c>
      <c r="N33" s="51" t="e">
        <f>+AVERAGE(#REF!,#REF!,#REF!,#REF!)</f>
        <v>#REF!</v>
      </c>
      <c r="O33" s="51">
        <v>0</v>
      </c>
    </row>
    <row r="34" spans="1:15" s="70" customFormat="1" ht="25.5" x14ac:dyDescent="0.2">
      <c r="A34" s="9">
        <v>1</v>
      </c>
      <c r="B34" s="12" t="s">
        <v>114</v>
      </c>
      <c r="C34" s="11">
        <v>1</v>
      </c>
      <c r="D34" s="71" t="e">
        <f>+MIN(#REF!,#REF!,#REF!)</f>
        <v>#REF!</v>
      </c>
      <c r="E34" s="71" t="e">
        <f>+AVERAGE(#REF!,#REF!,#REF!)</f>
        <v>#REF!</v>
      </c>
      <c r="F34" s="71" t="e">
        <f t="shared" si="3"/>
        <v>#REF!</v>
      </c>
      <c r="H34" s="72" t="e">
        <f>+MIN(#REF!,#REF!,#REF!)</f>
        <v>#REF!</v>
      </c>
      <c r="I34" s="72" t="e">
        <f>+AVERAGE(#REF!,#REF!,#REF!)</f>
        <v>#REF!</v>
      </c>
      <c r="J34" s="73" t="e">
        <f t="shared" si="5"/>
        <v>#REF!</v>
      </c>
      <c r="K34" s="74"/>
      <c r="L34" s="74"/>
      <c r="M34" s="51" t="e">
        <f>+MIN(#REF!,#REF!,#REF!,#REF!)</f>
        <v>#REF!</v>
      </c>
      <c r="N34" s="51" t="e">
        <f>+AVERAGE(#REF!,#REF!,#REF!,#REF!)</f>
        <v>#REF!</v>
      </c>
      <c r="O34" s="51">
        <v>82505.417428710934</v>
      </c>
    </row>
    <row r="35" spans="1:15" s="70" customFormat="1" ht="12.75" x14ac:dyDescent="0.2">
      <c r="A35" s="104" t="s">
        <v>115</v>
      </c>
      <c r="B35" s="105"/>
      <c r="C35" s="106"/>
      <c r="D35" s="71"/>
      <c r="E35" s="71"/>
      <c r="F35" s="71"/>
      <c r="H35" s="72"/>
      <c r="I35" s="72"/>
      <c r="J35" s="73"/>
      <c r="K35" s="74"/>
      <c r="L35" s="74"/>
      <c r="M35" s="51" t="e">
        <f>+MIN(#REF!,#REF!,#REF!,#REF!)</f>
        <v>#REF!</v>
      </c>
      <c r="N35" s="51" t="e">
        <f>+AVERAGE(#REF!,#REF!,#REF!,#REF!)</f>
        <v>#REF!</v>
      </c>
      <c r="O35" s="51">
        <v>0</v>
      </c>
    </row>
    <row r="36" spans="1:15" s="70" customFormat="1" ht="25.5" x14ac:dyDescent="0.2">
      <c r="A36" s="9">
        <v>1</v>
      </c>
      <c r="B36" s="12" t="s">
        <v>114</v>
      </c>
      <c r="C36" s="11">
        <v>1</v>
      </c>
      <c r="D36" s="71" t="e">
        <f>+MIN(#REF!,#REF!,#REF!)</f>
        <v>#REF!</v>
      </c>
      <c r="E36" s="71" t="e">
        <f>+AVERAGE(#REF!,#REF!,#REF!)</f>
        <v>#REF!</v>
      </c>
      <c r="F36" s="71" t="e">
        <f t="shared" si="3"/>
        <v>#REF!</v>
      </c>
      <c r="H36" s="72" t="e">
        <f>+MIN(#REF!,#REF!,#REF!)</f>
        <v>#REF!</v>
      </c>
      <c r="I36" s="72" t="e">
        <f>+AVERAGE(#REF!,#REF!,#REF!)</f>
        <v>#REF!</v>
      </c>
      <c r="J36" s="73" t="e">
        <f t="shared" si="5"/>
        <v>#REF!</v>
      </c>
      <c r="K36" s="74"/>
      <c r="L36" s="74"/>
      <c r="M36" s="51" t="e">
        <f>+MIN(#REF!,#REF!,#REF!,#REF!)</f>
        <v>#REF!</v>
      </c>
      <c r="N36" s="51" t="e">
        <f>+AVERAGE(#REF!,#REF!,#REF!,#REF!)</f>
        <v>#REF!</v>
      </c>
      <c r="O36" s="51">
        <v>82401.177194335934</v>
      </c>
    </row>
    <row r="37" spans="1:15" s="70" customFormat="1" ht="12.75" x14ac:dyDescent="0.2">
      <c r="A37" s="104" t="s">
        <v>116</v>
      </c>
      <c r="B37" s="105"/>
      <c r="C37" s="106"/>
      <c r="D37" s="71"/>
      <c r="E37" s="71"/>
      <c r="F37" s="71"/>
      <c r="H37" s="72"/>
      <c r="I37" s="72"/>
      <c r="J37" s="73"/>
      <c r="K37" s="74"/>
      <c r="L37" s="74"/>
      <c r="M37" s="51" t="e">
        <f>+MIN(#REF!,#REF!,#REF!,#REF!)</f>
        <v>#REF!</v>
      </c>
      <c r="N37" s="51" t="e">
        <f>+AVERAGE(#REF!,#REF!,#REF!,#REF!)</f>
        <v>#REF!</v>
      </c>
      <c r="O37" s="51">
        <v>0</v>
      </c>
    </row>
    <row r="38" spans="1:15" s="70" customFormat="1" ht="25.5" x14ac:dyDescent="0.2">
      <c r="A38" s="9">
        <v>1</v>
      </c>
      <c r="B38" s="12" t="s">
        <v>95</v>
      </c>
      <c r="C38" s="11">
        <v>1</v>
      </c>
      <c r="D38" s="71" t="e">
        <f>+MIN(#REF!,#REF!,#REF!)</f>
        <v>#REF!</v>
      </c>
      <c r="E38" s="71" t="e">
        <f>+AVERAGE(#REF!,#REF!,#REF!)</f>
        <v>#REF!</v>
      </c>
      <c r="F38" s="71" t="e">
        <f t="shared" si="3"/>
        <v>#REF!</v>
      </c>
      <c r="H38" s="72" t="e">
        <f>+MIN(#REF!,#REF!,#REF!)</f>
        <v>#REF!</v>
      </c>
      <c r="I38" s="72" t="e">
        <f>+AVERAGE(#REF!,#REF!,#REF!)</f>
        <v>#REF!</v>
      </c>
      <c r="J38" s="73" t="e">
        <f t="shared" si="5"/>
        <v>#REF!</v>
      </c>
      <c r="K38" s="74"/>
      <c r="L38" s="74"/>
      <c r="M38" s="51" t="e">
        <f>+MIN(#REF!,#REF!,#REF!,#REF!)</f>
        <v>#REF!</v>
      </c>
      <c r="N38" s="51" t="e">
        <f>+AVERAGE(#REF!,#REF!,#REF!,#REF!)</f>
        <v>#REF!</v>
      </c>
      <c r="O38" s="51">
        <v>77852.161362304687</v>
      </c>
    </row>
    <row r="39" spans="1:15" s="70" customFormat="1" ht="25.5" x14ac:dyDescent="0.2">
      <c r="A39" s="9">
        <v>2</v>
      </c>
      <c r="B39" s="12" t="s">
        <v>117</v>
      </c>
      <c r="C39" s="11">
        <v>1</v>
      </c>
      <c r="D39" s="71" t="e">
        <f>+MIN(#REF!,#REF!,#REF!)</f>
        <v>#REF!</v>
      </c>
      <c r="E39" s="71" t="e">
        <f>+AVERAGE(#REF!,#REF!,#REF!)</f>
        <v>#REF!</v>
      </c>
      <c r="F39" s="71" t="e">
        <f t="shared" si="3"/>
        <v>#REF!</v>
      </c>
      <c r="H39" s="72" t="e">
        <f>+MIN(#REF!,#REF!,#REF!)</f>
        <v>#REF!</v>
      </c>
      <c r="I39" s="72" t="e">
        <f>+AVERAGE(#REF!,#REF!,#REF!)</f>
        <v>#REF!</v>
      </c>
      <c r="J39" s="73" t="e">
        <f t="shared" si="5"/>
        <v>#REF!</v>
      </c>
      <c r="K39" s="74"/>
      <c r="L39" s="74"/>
      <c r="M39" s="51" t="e">
        <f>+MIN(#REF!,#REF!,#REF!,#REF!)</f>
        <v>#REF!</v>
      </c>
      <c r="N39" s="51" t="e">
        <f>+AVERAGE(#REF!,#REF!,#REF!,#REF!)</f>
        <v>#REF!</v>
      </c>
      <c r="O39" s="51">
        <v>72377.161362304687</v>
      </c>
    </row>
    <row r="40" spans="1:15" s="70" customFormat="1" ht="25.5" customHeight="1" x14ac:dyDescent="0.2">
      <c r="A40" s="9">
        <v>3</v>
      </c>
      <c r="B40" s="12" t="s">
        <v>98</v>
      </c>
      <c r="C40" s="11">
        <v>1</v>
      </c>
      <c r="D40" s="71" t="e">
        <f>+MIN(#REF!,#REF!,#REF!)</f>
        <v>#REF!</v>
      </c>
      <c r="E40" s="71" t="e">
        <f>+AVERAGE(#REF!,#REF!,#REF!)</f>
        <v>#REF!</v>
      </c>
      <c r="F40" s="71" t="e">
        <f t="shared" si="3"/>
        <v>#REF!</v>
      </c>
      <c r="H40" s="72" t="e">
        <f>+MIN(#REF!,#REF!,#REF!)</f>
        <v>#REF!</v>
      </c>
      <c r="I40" s="72" t="e">
        <f>+AVERAGE(#REF!,#REF!,#REF!)</f>
        <v>#REF!</v>
      </c>
      <c r="J40" s="73" t="e">
        <f t="shared" si="5"/>
        <v>#REF!</v>
      </c>
      <c r="K40" s="74"/>
      <c r="L40" s="74"/>
      <c r="M40" s="51" t="e">
        <f>+MIN(#REF!,#REF!,#REF!,#REF!)</f>
        <v>#REF!</v>
      </c>
      <c r="N40" s="51" t="e">
        <f>+AVERAGE(#REF!,#REF!,#REF!,#REF!)</f>
        <v>#REF!</v>
      </c>
      <c r="O40" s="51">
        <v>83327.161362304687</v>
      </c>
    </row>
    <row r="41" spans="1:15" s="70" customFormat="1" ht="12.75" x14ac:dyDescent="0.2">
      <c r="A41" s="104" t="s">
        <v>118</v>
      </c>
      <c r="B41" s="105"/>
      <c r="C41" s="106"/>
      <c r="D41" s="71"/>
      <c r="E41" s="71"/>
      <c r="F41" s="71"/>
      <c r="H41" s="72"/>
      <c r="I41" s="72"/>
      <c r="J41" s="73"/>
      <c r="K41" s="74"/>
      <c r="L41" s="74"/>
      <c r="M41" s="51" t="e">
        <f>+MIN(#REF!,#REF!,#REF!,#REF!)</f>
        <v>#REF!</v>
      </c>
      <c r="N41" s="51" t="e">
        <f>+AVERAGE(#REF!,#REF!,#REF!,#REF!)</f>
        <v>#REF!</v>
      </c>
      <c r="O41" s="51">
        <v>0</v>
      </c>
    </row>
    <row r="42" spans="1:15" s="70" customFormat="1" ht="25.5" x14ac:dyDescent="0.2">
      <c r="A42" s="9">
        <v>1</v>
      </c>
      <c r="B42" s="12" t="s">
        <v>95</v>
      </c>
      <c r="C42" s="11">
        <v>1</v>
      </c>
      <c r="D42" s="71" t="e">
        <f>+MIN(#REF!,#REF!,#REF!)</f>
        <v>#REF!</v>
      </c>
      <c r="E42" s="71" t="e">
        <f>+AVERAGE(#REF!,#REF!,#REF!)</f>
        <v>#REF!</v>
      </c>
      <c r="F42" s="71" t="e">
        <f t="shared" si="3"/>
        <v>#REF!</v>
      </c>
      <c r="H42" s="72" t="e">
        <f>+MIN(#REF!,#REF!,#REF!)</f>
        <v>#REF!</v>
      </c>
      <c r="I42" s="72" t="e">
        <f>+AVERAGE(#REF!,#REF!,#REF!)</f>
        <v>#REF!</v>
      </c>
      <c r="J42" s="73" t="e">
        <f t="shared" si="5"/>
        <v>#REF!</v>
      </c>
      <c r="K42" s="74"/>
      <c r="L42" s="74"/>
      <c r="M42" s="51" t="e">
        <f>+MIN(#REF!,#REF!,#REF!,#REF!)</f>
        <v>#REF!</v>
      </c>
      <c r="N42" s="51" t="e">
        <f>+AVERAGE(#REF!,#REF!,#REF!,#REF!)</f>
        <v>#REF!</v>
      </c>
      <c r="O42" s="51">
        <v>77852.161362304687</v>
      </c>
    </row>
    <row r="43" spans="1:15" s="70" customFormat="1" ht="25.5" x14ac:dyDescent="0.2">
      <c r="A43" s="9">
        <f>+A42+1</f>
        <v>2</v>
      </c>
      <c r="B43" s="12" t="s">
        <v>97</v>
      </c>
      <c r="C43" s="11">
        <v>1</v>
      </c>
      <c r="D43" s="71" t="e">
        <f>+MIN(#REF!,#REF!,#REF!)</f>
        <v>#REF!</v>
      </c>
      <c r="E43" s="71" t="e">
        <f>+AVERAGE(#REF!,#REF!,#REF!)</f>
        <v>#REF!</v>
      </c>
      <c r="F43" s="71" t="e">
        <f t="shared" si="3"/>
        <v>#REF!</v>
      </c>
      <c r="H43" s="72" t="e">
        <f>+MIN(#REF!,#REF!,#REF!)</f>
        <v>#REF!</v>
      </c>
      <c r="I43" s="72" t="e">
        <f>+AVERAGE(#REF!,#REF!,#REF!)</f>
        <v>#REF!</v>
      </c>
      <c r="J43" s="73" t="e">
        <f t="shared" si="5"/>
        <v>#REF!</v>
      </c>
      <c r="K43" s="74"/>
      <c r="L43" s="74"/>
      <c r="M43" s="51" t="e">
        <f>+MIN(#REF!,#REF!,#REF!,#REF!)</f>
        <v>#REF!</v>
      </c>
      <c r="N43" s="51" t="e">
        <f>+AVERAGE(#REF!,#REF!,#REF!,#REF!)</f>
        <v>#REF!</v>
      </c>
      <c r="O43" s="51">
        <v>72377.161362304687</v>
      </c>
    </row>
    <row r="44" spans="1:15" s="70" customFormat="1" ht="15" customHeight="1" x14ac:dyDescent="0.2">
      <c r="A44" s="104" t="s">
        <v>119</v>
      </c>
      <c r="B44" s="105"/>
      <c r="C44" s="106"/>
      <c r="D44" s="71"/>
      <c r="E44" s="71"/>
      <c r="F44" s="71"/>
      <c r="H44" s="72"/>
      <c r="I44" s="72"/>
      <c r="J44" s="73"/>
      <c r="K44" s="74"/>
      <c r="L44" s="74"/>
      <c r="M44" s="51" t="e">
        <f>+MIN(#REF!,#REF!,#REF!,#REF!)</f>
        <v>#REF!</v>
      </c>
      <c r="N44" s="51" t="e">
        <f>+AVERAGE(#REF!,#REF!,#REF!,#REF!)</f>
        <v>#REF!</v>
      </c>
      <c r="O44" s="51">
        <v>0</v>
      </c>
    </row>
    <row r="45" spans="1:15" s="70" customFormat="1" ht="25.5" x14ac:dyDescent="0.2">
      <c r="A45" s="9">
        <v>1</v>
      </c>
      <c r="B45" s="12" t="s">
        <v>120</v>
      </c>
      <c r="C45" s="11">
        <v>1</v>
      </c>
      <c r="D45" s="71" t="e">
        <f>+MIN(#REF!,#REF!,#REF!)</f>
        <v>#REF!</v>
      </c>
      <c r="E45" s="71" t="e">
        <f>+AVERAGE(#REF!,#REF!,#REF!)</f>
        <v>#REF!</v>
      </c>
      <c r="F45" s="71" t="e">
        <f t="shared" si="3"/>
        <v>#REF!</v>
      </c>
      <c r="H45" s="72" t="e">
        <f>+MIN(#REF!,#REF!,#REF!)</f>
        <v>#REF!</v>
      </c>
      <c r="I45" s="72" t="e">
        <f>+AVERAGE(#REF!,#REF!,#REF!)</f>
        <v>#REF!</v>
      </c>
      <c r="J45" s="73" t="e">
        <f t="shared" si="5"/>
        <v>#REF!</v>
      </c>
      <c r="K45" s="74"/>
      <c r="L45" s="74"/>
      <c r="M45" s="51" t="e">
        <f>+MIN(#REF!,#REF!,#REF!,#REF!)</f>
        <v>#REF!</v>
      </c>
      <c r="N45" s="51" t="e">
        <f>+AVERAGE(#REF!,#REF!,#REF!,#REF!)</f>
        <v>#REF!</v>
      </c>
      <c r="O45" s="51">
        <v>77852.161362304687</v>
      </c>
    </row>
    <row r="46" spans="1:15" s="70" customFormat="1" ht="12.75" x14ac:dyDescent="0.2">
      <c r="A46" s="104" t="s">
        <v>121</v>
      </c>
      <c r="B46" s="105"/>
      <c r="C46" s="106"/>
      <c r="D46" s="71"/>
      <c r="E46" s="71"/>
      <c r="F46" s="71"/>
      <c r="H46" s="72"/>
      <c r="I46" s="72"/>
      <c r="J46" s="73"/>
      <c r="K46" s="74"/>
      <c r="L46" s="74"/>
      <c r="M46" s="51" t="e">
        <f>+MIN(#REF!,#REF!,#REF!,#REF!)</f>
        <v>#REF!</v>
      </c>
      <c r="N46" s="51" t="e">
        <f>+AVERAGE(#REF!,#REF!,#REF!,#REF!)</f>
        <v>#REF!</v>
      </c>
      <c r="O46" s="51">
        <v>0</v>
      </c>
    </row>
    <row r="47" spans="1:15" s="70" customFormat="1" ht="25.5" x14ac:dyDescent="0.2">
      <c r="A47" s="9">
        <v>1</v>
      </c>
      <c r="B47" s="12" t="s">
        <v>112</v>
      </c>
      <c r="C47" s="11">
        <v>1</v>
      </c>
      <c r="D47" s="71" t="e">
        <f>+MIN(#REF!,#REF!,#REF!)</f>
        <v>#REF!</v>
      </c>
      <c r="E47" s="71" t="e">
        <f>+AVERAGE(#REF!,#REF!,#REF!)</f>
        <v>#REF!</v>
      </c>
      <c r="F47" s="71" t="e">
        <f t="shared" si="3"/>
        <v>#REF!</v>
      </c>
      <c r="H47" s="72" t="e">
        <f>+MIN(#REF!,#REF!,#REF!)</f>
        <v>#REF!</v>
      </c>
      <c r="I47" s="72" t="e">
        <f>+AVERAGE(#REF!,#REF!,#REF!)</f>
        <v>#REF!</v>
      </c>
      <c r="J47" s="73" t="e">
        <f t="shared" si="5"/>
        <v>#REF!</v>
      </c>
      <c r="K47" s="74"/>
      <c r="L47" s="74"/>
      <c r="M47" s="51" t="e">
        <f>+MIN(#REF!,#REF!,#REF!,#REF!)</f>
        <v>#REF!</v>
      </c>
      <c r="N47" s="51" t="e">
        <f>+AVERAGE(#REF!,#REF!,#REF!,#REF!)</f>
        <v>#REF!</v>
      </c>
      <c r="O47" s="51">
        <v>72689.882065429687</v>
      </c>
    </row>
    <row r="48" spans="1:15" s="70" customFormat="1" ht="24" customHeight="1" x14ac:dyDescent="0.2">
      <c r="A48" s="104" t="s">
        <v>122</v>
      </c>
      <c r="B48" s="105"/>
      <c r="C48" s="106"/>
      <c r="D48" s="71"/>
      <c r="E48" s="71"/>
      <c r="F48" s="71"/>
      <c r="H48" s="72" t="e">
        <f>+MIN(#REF!,#REF!,#REF!)</f>
        <v>#REF!</v>
      </c>
      <c r="I48" s="72" t="e">
        <f>+AVERAGE(#REF!,#REF!,#REF!)</f>
        <v>#REF!</v>
      </c>
      <c r="J48" s="73" t="e">
        <f t="shared" si="5"/>
        <v>#REF!</v>
      </c>
      <c r="K48" s="74"/>
      <c r="L48" s="74"/>
      <c r="M48" s="51" t="e">
        <f>+MIN(#REF!,#REF!,#REF!,#REF!)</f>
        <v>#REF!</v>
      </c>
      <c r="N48" s="51" t="e">
        <f>+AVERAGE(#REF!,#REF!,#REF!,#REF!)</f>
        <v>#REF!</v>
      </c>
      <c r="O48" s="51">
        <v>0</v>
      </c>
    </row>
    <row r="49" spans="1:15" s="70" customFormat="1" ht="25.5" x14ac:dyDescent="0.2">
      <c r="A49" s="9">
        <v>1</v>
      </c>
      <c r="B49" s="12" t="s">
        <v>117</v>
      </c>
      <c r="C49" s="11">
        <v>1</v>
      </c>
      <c r="D49" s="71" t="e">
        <f>+MIN(#REF!,#REF!,#REF!)</f>
        <v>#REF!</v>
      </c>
      <c r="E49" s="71" t="e">
        <f>+AVERAGE(#REF!,#REF!,#REF!)</f>
        <v>#REF!</v>
      </c>
      <c r="F49" s="71" t="e">
        <f t="shared" si="3"/>
        <v>#REF!</v>
      </c>
      <c r="H49" s="72" t="e">
        <f>+MIN(#REF!,#REF!,#REF!)</f>
        <v>#REF!</v>
      </c>
      <c r="I49" s="72" t="e">
        <f>+AVERAGE(#REF!,#REF!,#REF!)</f>
        <v>#REF!</v>
      </c>
      <c r="J49" s="73" t="e">
        <f t="shared" si="5"/>
        <v>#REF!</v>
      </c>
      <c r="K49" s="74"/>
      <c r="L49" s="74"/>
      <c r="M49" s="51" t="e">
        <f>+MIN(#REF!,#REF!,#REF!,#REF!)</f>
        <v>#REF!</v>
      </c>
      <c r="N49" s="51" t="e">
        <f>+AVERAGE(#REF!,#REF!,#REF!,#REF!)</f>
        <v>#REF!</v>
      </c>
      <c r="O49" s="51">
        <v>72377.161362304687</v>
      </c>
    </row>
    <row r="50" spans="1:15" s="70" customFormat="1" ht="38.25" x14ac:dyDescent="0.2">
      <c r="A50" s="9">
        <v>2</v>
      </c>
      <c r="B50" s="12" t="s">
        <v>123</v>
      </c>
      <c r="C50" s="11">
        <v>1</v>
      </c>
      <c r="D50" s="71" t="e">
        <f>+MIN(#REF!,#REF!,#REF!)</f>
        <v>#REF!</v>
      </c>
      <c r="E50" s="71" t="e">
        <f>+AVERAGE(#REF!,#REF!,#REF!)</f>
        <v>#REF!</v>
      </c>
      <c r="F50" s="71" t="e">
        <f t="shared" si="3"/>
        <v>#REF!</v>
      </c>
      <c r="H50" s="72" t="e">
        <f>+MIN(#REF!,#REF!,#REF!)</f>
        <v>#REF!</v>
      </c>
      <c r="I50" s="72" t="e">
        <f>+AVERAGE(#REF!,#REF!,#REF!)</f>
        <v>#REF!</v>
      </c>
      <c r="J50" s="73" t="e">
        <f t="shared" si="5"/>
        <v>#REF!</v>
      </c>
      <c r="K50" s="74"/>
      <c r="L50" s="74"/>
      <c r="M50" s="51" t="e">
        <f>+MIN(#REF!,#REF!,#REF!,#REF!)</f>
        <v>#REF!</v>
      </c>
      <c r="N50" s="51" t="e">
        <f>+AVERAGE(#REF!,#REF!,#REF!,#REF!)</f>
        <v>#REF!</v>
      </c>
      <c r="O50" s="51">
        <v>100070.59791666667</v>
      </c>
    </row>
    <row r="51" spans="1:15" s="70" customFormat="1" ht="38.25" x14ac:dyDescent="0.2">
      <c r="A51" s="9">
        <v>3</v>
      </c>
      <c r="B51" s="12" t="s">
        <v>124</v>
      </c>
      <c r="C51" s="11">
        <v>1</v>
      </c>
      <c r="D51" s="71" t="e">
        <f>+MIN(#REF!,#REF!,#REF!)</f>
        <v>#REF!</v>
      </c>
      <c r="E51" s="71" t="e">
        <f>+AVERAGE(#REF!,#REF!,#REF!)</f>
        <v>#REF!</v>
      </c>
      <c r="F51" s="71" t="e">
        <f t="shared" si="3"/>
        <v>#REF!</v>
      </c>
      <c r="H51" s="72" t="e">
        <f>+MIN(#REF!,#REF!,#REF!)</f>
        <v>#REF!</v>
      </c>
      <c r="I51" s="72" t="e">
        <f>+AVERAGE(#REF!,#REF!,#REF!)</f>
        <v>#REF!</v>
      </c>
      <c r="J51" s="73" t="e">
        <f t="shared" si="5"/>
        <v>#REF!</v>
      </c>
      <c r="K51" s="74"/>
      <c r="L51" s="74"/>
      <c r="M51" s="51" t="e">
        <f>+MIN(#REF!,#REF!,#REF!,#REF!)</f>
        <v>#REF!</v>
      </c>
      <c r="N51" s="51" t="e">
        <f>+AVERAGE(#REF!,#REF!,#REF!,#REF!)</f>
        <v>#REF!</v>
      </c>
      <c r="O51" s="51">
        <v>112994.47992871093</v>
      </c>
    </row>
    <row r="52" spans="1:15" s="70" customFormat="1" ht="25.5" x14ac:dyDescent="0.2">
      <c r="A52" s="9">
        <v>4</v>
      </c>
      <c r="B52" s="12" t="s">
        <v>125</v>
      </c>
      <c r="C52" s="11">
        <v>1</v>
      </c>
      <c r="D52" s="71" t="e">
        <f>+MIN(#REF!,#REF!,#REF!)</f>
        <v>#REF!</v>
      </c>
      <c r="E52" s="71" t="e">
        <f>+AVERAGE(#REF!,#REF!,#REF!)</f>
        <v>#REF!</v>
      </c>
      <c r="F52" s="71" t="e">
        <f t="shared" si="3"/>
        <v>#REF!</v>
      </c>
      <c r="H52" s="72" t="e">
        <f>+MIN(#REF!,#REF!,#REF!)</f>
        <v>#REF!</v>
      </c>
      <c r="I52" s="72" t="e">
        <f>+AVERAGE(#REF!,#REF!,#REF!)</f>
        <v>#REF!</v>
      </c>
      <c r="J52" s="73" t="e">
        <f t="shared" si="5"/>
        <v>#REF!</v>
      </c>
      <c r="K52" s="74"/>
      <c r="L52" s="74"/>
      <c r="M52" s="51" t="e">
        <f>+MIN(#REF!,#REF!,#REF!,#REF!)</f>
        <v>#REF!</v>
      </c>
      <c r="N52" s="51" t="e">
        <f>+AVERAGE(#REF!,#REF!,#REF!,#REF!)</f>
        <v>#REF!</v>
      </c>
      <c r="O52" s="51">
        <v>115606.35504931641</v>
      </c>
    </row>
    <row r="53" spans="1:15" s="70" customFormat="1" ht="25.5" x14ac:dyDescent="0.2">
      <c r="A53" s="9">
        <v>5</v>
      </c>
      <c r="B53" s="12" t="s">
        <v>126</v>
      </c>
      <c r="C53" s="11">
        <v>1</v>
      </c>
      <c r="D53" s="71" t="e">
        <f>+MIN(#REF!,#REF!,#REF!)</f>
        <v>#REF!</v>
      </c>
      <c r="E53" s="71" t="e">
        <f>+AVERAGE(#REF!,#REF!,#REF!)</f>
        <v>#REF!</v>
      </c>
      <c r="F53" s="71" t="e">
        <f t="shared" si="3"/>
        <v>#REF!</v>
      </c>
      <c r="H53" s="72" t="e">
        <f>+MIN(#REF!,#REF!,#REF!)</f>
        <v>#REF!</v>
      </c>
      <c r="I53" s="72" t="e">
        <f>+AVERAGE(#REF!,#REF!,#REF!)</f>
        <v>#REF!</v>
      </c>
      <c r="J53" s="73" t="e">
        <f t="shared" si="5"/>
        <v>#REF!</v>
      </c>
      <c r="K53" s="74"/>
      <c r="L53" s="74"/>
      <c r="M53" s="51" t="e">
        <f>+MIN(#REF!,#REF!,#REF!,#REF!)</f>
        <v>#REF!</v>
      </c>
      <c r="N53" s="51" t="e">
        <f>+AVERAGE(#REF!,#REF!,#REF!,#REF!)</f>
        <v>#REF!</v>
      </c>
      <c r="O53" s="51">
        <v>115304.28610400391</v>
      </c>
    </row>
    <row r="54" spans="1:15" s="70" customFormat="1" ht="25.5" x14ac:dyDescent="0.2">
      <c r="A54" s="9">
        <v>6</v>
      </c>
      <c r="B54" s="12" t="s">
        <v>127</v>
      </c>
      <c r="C54" s="11">
        <v>1</v>
      </c>
      <c r="D54" s="71" t="e">
        <f>+MIN(#REF!,#REF!,#REF!)</f>
        <v>#REF!</v>
      </c>
      <c r="E54" s="71" t="e">
        <f>+AVERAGE(#REF!,#REF!,#REF!)</f>
        <v>#REF!</v>
      </c>
      <c r="F54" s="71" t="e">
        <f t="shared" si="3"/>
        <v>#REF!</v>
      </c>
      <c r="H54" s="72" t="e">
        <f>+MIN(#REF!,#REF!)</f>
        <v>#REF!</v>
      </c>
      <c r="I54" s="72" t="e">
        <f>+AVERAGE(#REF!,#REF!)</f>
        <v>#REF!</v>
      </c>
      <c r="J54" s="73" t="e">
        <f t="shared" si="5"/>
        <v>#REF!</v>
      </c>
      <c r="K54" s="74"/>
      <c r="L54" s="74"/>
      <c r="M54" s="51" t="e">
        <f>+MIN(#REF!,#REF!,#REF!)</f>
        <v>#REF!</v>
      </c>
      <c r="N54" s="51" t="e">
        <f>+AVERAGE(#REF!,#REF!,#REF!)</f>
        <v>#REF!</v>
      </c>
      <c r="O54" s="51">
        <v>106175.1400657552</v>
      </c>
    </row>
    <row r="55" spans="1:15" s="70" customFormat="1" ht="12.75" x14ac:dyDescent="0.2">
      <c r="A55" s="104" t="s">
        <v>128</v>
      </c>
      <c r="B55" s="105"/>
      <c r="C55" s="106"/>
      <c r="D55" s="71"/>
      <c r="E55" s="71"/>
      <c r="F55" s="71"/>
      <c r="H55" s="72" t="e">
        <f>+MIN(#REF!,#REF!,#REF!)</f>
        <v>#REF!</v>
      </c>
      <c r="I55" s="72" t="e">
        <f>+AVERAGE(#REF!,#REF!,#REF!)</f>
        <v>#REF!</v>
      </c>
      <c r="J55" s="73" t="e">
        <f t="shared" si="5"/>
        <v>#REF!</v>
      </c>
      <c r="K55" s="74"/>
      <c r="L55" s="74"/>
      <c r="M55" s="51" t="e">
        <f>+MIN(#REF!,#REF!,#REF!,#REF!)</f>
        <v>#REF!</v>
      </c>
      <c r="N55" s="51" t="e">
        <f>+AVERAGE(#REF!,#REF!,#REF!,#REF!)</f>
        <v>#REF!</v>
      </c>
      <c r="O55" s="51"/>
    </row>
    <row r="56" spans="1:15" s="70" customFormat="1" ht="25.5" x14ac:dyDescent="0.2">
      <c r="A56" s="9">
        <v>1</v>
      </c>
      <c r="B56" s="12" t="s">
        <v>112</v>
      </c>
      <c r="C56" s="11">
        <v>1</v>
      </c>
      <c r="D56" s="71" t="e">
        <f>+MIN(#REF!,#REF!,#REF!)</f>
        <v>#REF!</v>
      </c>
      <c r="E56" s="71" t="e">
        <f>+AVERAGE(#REF!,#REF!,#REF!)</f>
        <v>#REF!</v>
      </c>
      <c r="F56" s="71" t="e">
        <f t="shared" si="3"/>
        <v>#REF!</v>
      </c>
      <c r="H56" s="72" t="e">
        <f>+MIN(#REF!,#REF!,#REF!)</f>
        <v>#REF!</v>
      </c>
      <c r="I56" s="72" t="e">
        <f>+AVERAGE(#REF!,#REF!,#REF!)</f>
        <v>#REF!</v>
      </c>
      <c r="J56" s="73" t="e">
        <f t="shared" si="5"/>
        <v>#REF!</v>
      </c>
      <c r="K56" s="74"/>
      <c r="L56" s="74"/>
      <c r="M56" s="51" t="e">
        <f>+MIN(#REF!,#REF!,#REF!,#REF!)</f>
        <v>#REF!</v>
      </c>
      <c r="N56" s="51" t="e">
        <f>+AVERAGE(#REF!,#REF!,#REF!,#REF!)</f>
        <v>#REF!</v>
      </c>
      <c r="O56" s="51">
        <v>71238.075424804687</v>
      </c>
    </row>
    <row r="57" spans="1:15" s="70" customFormat="1" ht="25.5" x14ac:dyDescent="0.2">
      <c r="A57" s="9">
        <v>2</v>
      </c>
      <c r="B57" s="12" t="s">
        <v>129</v>
      </c>
      <c r="C57" s="11">
        <v>1</v>
      </c>
      <c r="D57" s="71" t="e">
        <f>+MIN(#REF!,#REF!,#REF!)</f>
        <v>#REF!</v>
      </c>
      <c r="E57" s="71" t="e">
        <f>+AVERAGE(#REF!,#REF!,#REF!)</f>
        <v>#REF!</v>
      </c>
      <c r="F57" s="71" t="e">
        <f t="shared" si="3"/>
        <v>#REF!</v>
      </c>
      <c r="H57" s="72" t="e">
        <f>+MIN(#REF!,#REF!,#REF!)</f>
        <v>#REF!</v>
      </c>
      <c r="I57" s="72" t="e">
        <f>+AVERAGE(#REF!,#REF!,#REF!)</f>
        <v>#REF!</v>
      </c>
      <c r="J57" s="73" t="e">
        <f t="shared" si="5"/>
        <v>#REF!</v>
      </c>
      <c r="K57" s="74"/>
      <c r="L57" s="74"/>
      <c r="M57" s="51" t="e">
        <f>+MIN(#REF!,#REF!,#REF!,#REF!)</f>
        <v>#REF!</v>
      </c>
      <c r="N57" s="51" t="e">
        <f>+AVERAGE(#REF!,#REF!,#REF!,#REF!)</f>
        <v>#REF!</v>
      </c>
      <c r="O57" s="51">
        <v>76713.075424804687</v>
      </c>
    </row>
    <row r="58" spans="1:15" s="70" customFormat="1" ht="25.5" x14ac:dyDescent="0.2">
      <c r="A58" s="9">
        <v>3</v>
      </c>
      <c r="B58" s="12" t="s">
        <v>98</v>
      </c>
      <c r="C58" s="11">
        <v>1</v>
      </c>
      <c r="D58" s="71" t="e">
        <f>+MIN(#REF!,#REF!,#REF!)</f>
        <v>#REF!</v>
      </c>
      <c r="E58" s="71" t="e">
        <f>+AVERAGE(#REF!,#REF!,#REF!)</f>
        <v>#REF!</v>
      </c>
      <c r="F58" s="71" t="e">
        <f t="shared" si="3"/>
        <v>#REF!</v>
      </c>
      <c r="H58" s="72" t="e">
        <f>+MIN(#REF!,#REF!,#REF!)</f>
        <v>#REF!</v>
      </c>
      <c r="I58" s="72" t="e">
        <f>+AVERAGE(#REF!,#REF!,#REF!)</f>
        <v>#REF!</v>
      </c>
      <c r="J58" s="73" t="e">
        <f t="shared" si="5"/>
        <v>#REF!</v>
      </c>
      <c r="K58" s="74"/>
      <c r="L58" s="74"/>
      <c r="M58" s="51" t="e">
        <f>+MIN(#REF!,#REF!,#REF!,#REF!)</f>
        <v>#REF!</v>
      </c>
      <c r="N58" s="51" t="e">
        <f>+AVERAGE(#REF!,#REF!,#REF!,#REF!)</f>
        <v>#REF!</v>
      </c>
      <c r="O58" s="51">
        <v>96164.377124023449</v>
      </c>
    </row>
    <row r="59" spans="1:15" s="70" customFormat="1" ht="25.5" x14ac:dyDescent="0.2">
      <c r="A59" s="9">
        <v>4</v>
      </c>
      <c r="B59" s="12" t="s">
        <v>102</v>
      </c>
      <c r="C59" s="11">
        <v>1</v>
      </c>
      <c r="D59" s="71" t="e">
        <f>+MIN(#REF!,#REF!,#REF!)</f>
        <v>#REF!</v>
      </c>
      <c r="E59" s="71" t="e">
        <f>+AVERAGE(#REF!,#REF!,#REF!)</f>
        <v>#REF!</v>
      </c>
      <c r="F59" s="71" t="e">
        <f t="shared" si="3"/>
        <v>#REF!</v>
      </c>
      <c r="H59" s="72" t="e">
        <f>+MIN(#REF!,#REF!,#REF!)</f>
        <v>#REF!</v>
      </c>
      <c r="I59" s="72" t="e">
        <f>+AVERAGE(#REF!,#REF!,#REF!)</f>
        <v>#REF!</v>
      </c>
      <c r="J59" s="73" t="e">
        <f t="shared" si="5"/>
        <v>#REF!</v>
      </c>
      <c r="K59" s="74"/>
      <c r="L59" s="74"/>
      <c r="M59" s="51" t="e">
        <f>+MIN(#REF!,#REF!,#REF!,#REF!)</f>
        <v>#REF!</v>
      </c>
      <c r="N59" s="51" t="e">
        <f>+AVERAGE(#REF!,#REF!,#REF!,#REF!)</f>
        <v>#REF!</v>
      </c>
      <c r="O59" s="51">
        <v>71238.075424804687</v>
      </c>
    </row>
    <row r="60" spans="1:15" s="70" customFormat="1" ht="25.5" x14ac:dyDescent="0.2">
      <c r="A60" s="9">
        <v>5</v>
      </c>
      <c r="B60" s="12" t="s">
        <v>130</v>
      </c>
      <c r="C60" s="11">
        <v>1</v>
      </c>
      <c r="D60" s="71" t="e">
        <f>+MIN(#REF!,#REF!,#REF!)</f>
        <v>#REF!</v>
      </c>
      <c r="E60" s="71" t="e">
        <f>+AVERAGE(#REF!,#REF!,#REF!)</f>
        <v>#REF!</v>
      </c>
      <c r="F60" s="71" t="e">
        <f t="shared" si="3"/>
        <v>#REF!</v>
      </c>
      <c r="H60" s="72" t="e">
        <f>+MIN(#REF!,#REF!)</f>
        <v>#REF!</v>
      </c>
      <c r="I60" s="72" t="e">
        <f>+AVERAGE(#REF!,#REF!)</f>
        <v>#REF!</v>
      </c>
      <c r="J60" s="73" t="e">
        <f t="shared" si="5"/>
        <v>#REF!</v>
      </c>
      <c r="K60" s="74"/>
      <c r="L60" s="74"/>
      <c r="M60" s="51" t="e">
        <f>+MIN(#REF!,#REF!,#REF!)</f>
        <v>#REF!</v>
      </c>
      <c r="N60" s="51" t="e">
        <f>+AVERAGE(#REF!,#REF!,#REF!)</f>
        <v>#REF!</v>
      </c>
      <c r="O60" s="51">
        <v>90408.8470970052</v>
      </c>
    </row>
    <row r="61" spans="1:15" s="70" customFormat="1" ht="25.5" x14ac:dyDescent="0.2">
      <c r="A61" s="9">
        <v>6</v>
      </c>
      <c r="B61" s="12" t="s">
        <v>89</v>
      </c>
      <c r="C61" s="11">
        <v>1</v>
      </c>
      <c r="D61" s="71" t="e">
        <f>+MIN(#REF!,#REF!,#REF!)</f>
        <v>#REF!</v>
      </c>
      <c r="E61" s="71" t="e">
        <f>+AVERAGE(#REF!,#REF!,#REF!)</f>
        <v>#REF!</v>
      </c>
      <c r="F61" s="71" t="e">
        <f t="shared" si="3"/>
        <v>#REF!</v>
      </c>
      <c r="H61" s="72" t="e">
        <f>+MIN(#REF!,#REF!)</f>
        <v>#REF!</v>
      </c>
      <c r="I61" s="72" t="e">
        <f>+AVERAGE(#REF!,#REF!)</f>
        <v>#REF!</v>
      </c>
      <c r="J61" s="73" t="e">
        <f t="shared" ref="J61" si="7">+(H61+I61)/2</f>
        <v>#REF!</v>
      </c>
      <c r="K61" s="74"/>
      <c r="L61" s="74"/>
      <c r="M61" s="51" t="e">
        <f>+MIN(#REF!,#REF!,#REF!)</f>
        <v>#REF!</v>
      </c>
      <c r="N61" s="51" t="e">
        <f>+AVERAGE(#REF!,#REF!,#REF!)</f>
        <v>#REF!</v>
      </c>
      <c r="O61" s="51">
        <v>107503.13526302086</v>
      </c>
    </row>
    <row r="62" spans="1:15" s="70" customFormat="1" ht="12.75" x14ac:dyDescent="0.2">
      <c r="A62" s="104" t="s">
        <v>131</v>
      </c>
      <c r="B62" s="105"/>
      <c r="C62" s="106"/>
      <c r="D62" s="71"/>
      <c r="E62" s="71"/>
      <c r="F62" s="71"/>
      <c r="H62" s="72" t="e">
        <f>+MIN(#REF!,#REF!,#REF!)</f>
        <v>#REF!</v>
      </c>
      <c r="I62" s="72" t="e">
        <f>+AVERAGE(#REF!,#REF!,#REF!)</f>
        <v>#REF!</v>
      </c>
      <c r="J62" s="73" t="e">
        <f t="shared" si="5"/>
        <v>#REF!</v>
      </c>
      <c r="K62" s="74"/>
      <c r="L62" s="74"/>
      <c r="M62" s="51" t="e">
        <f>+MIN(#REF!,#REF!,#REF!,#REF!)</f>
        <v>#REF!</v>
      </c>
      <c r="N62" s="51" t="e">
        <f>+AVERAGE(#REF!,#REF!,#REF!,#REF!)</f>
        <v>#REF!</v>
      </c>
      <c r="O62" s="51"/>
    </row>
    <row r="63" spans="1:15" s="70" customFormat="1" ht="25.5" x14ac:dyDescent="0.2">
      <c r="A63" s="9">
        <v>1</v>
      </c>
      <c r="B63" s="12" t="s">
        <v>95</v>
      </c>
      <c r="C63" s="11">
        <v>1</v>
      </c>
      <c r="D63" s="71" t="e">
        <f>+MIN(#REF!,#REF!,#REF!)</f>
        <v>#REF!</v>
      </c>
      <c r="E63" s="71" t="e">
        <f>+AVERAGE(#REF!,#REF!,#REF!)</f>
        <v>#REF!</v>
      </c>
      <c r="F63" s="71" t="e">
        <f t="shared" si="3"/>
        <v>#REF!</v>
      </c>
      <c r="H63" s="72" t="e">
        <f>+MIN(#REF!,#REF!,#REF!)</f>
        <v>#REF!</v>
      </c>
      <c r="I63" s="72" t="e">
        <f>+AVERAGE(#REF!,#REF!,#REF!)</f>
        <v>#REF!</v>
      </c>
      <c r="J63" s="73" t="e">
        <f t="shared" si="5"/>
        <v>#REF!</v>
      </c>
      <c r="K63" s="74"/>
      <c r="L63" s="74"/>
      <c r="M63" s="51" t="e">
        <f>+MIN(#REF!,#REF!,#REF!,#REF!)</f>
        <v>#REF!</v>
      </c>
      <c r="N63" s="51" t="e">
        <f>+AVERAGE(#REF!,#REF!,#REF!,#REF!)</f>
        <v>#REF!</v>
      </c>
      <c r="O63" s="51">
        <v>79559.471909179687</v>
      </c>
    </row>
    <row r="64" spans="1:15" s="70" customFormat="1" ht="25.5" x14ac:dyDescent="0.2">
      <c r="A64" s="9">
        <v>2</v>
      </c>
      <c r="B64" s="12" t="s">
        <v>98</v>
      </c>
      <c r="C64" s="11">
        <v>1</v>
      </c>
      <c r="D64" s="71" t="e">
        <f>+MIN(#REF!,#REF!,#REF!)</f>
        <v>#REF!</v>
      </c>
      <c r="E64" s="71" t="e">
        <f>+AVERAGE(#REF!,#REF!,#REF!)</f>
        <v>#REF!</v>
      </c>
      <c r="F64" s="71" t="e">
        <f t="shared" si="3"/>
        <v>#REF!</v>
      </c>
      <c r="H64" s="72" t="e">
        <f>+MIN(#REF!,#REF!,#REF!)</f>
        <v>#REF!</v>
      </c>
      <c r="I64" s="72" t="e">
        <f>+AVERAGE(#REF!,#REF!,#REF!)</f>
        <v>#REF!</v>
      </c>
      <c r="J64" s="73" t="e">
        <f t="shared" si="5"/>
        <v>#REF!</v>
      </c>
      <c r="K64" s="74"/>
      <c r="L64" s="74"/>
      <c r="M64" s="51" t="e">
        <f>+MIN(#REF!,#REF!,#REF!,#REF!)</f>
        <v>#REF!</v>
      </c>
      <c r="N64" s="51" t="e">
        <f>+AVERAGE(#REF!,#REF!,#REF!,#REF!)</f>
        <v>#REF!</v>
      </c>
      <c r="O64" s="51">
        <v>100149.85954589845</v>
      </c>
    </row>
    <row r="65" spans="1:15" s="70" customFormat="1" ht="12.75" x14ac:dyDescent="0.2">
      <c r="A65" s="104" t="s">
        <v>132</v>
      </c>
      <c r="B65" s="105"/>
      <c r="C65" s="106"/>
      <c r="D65" s="71"/>
      <c r="E65" s="71"/>
      <c r="F65" s="71"/>
      <c r="H65" s="72" t="e">
        <f>+MIN(#REF!,#REF!,#REF!)</f>
        <v>#REF!</v>
      </c>
      <c r="I65" s="72" t="e">
        <f>+AVERAGE(#REF!,#REF!,#REF!)</f>
        <v>#REF!</v>
      </c>
      <c r="J65" s="73" t="e">
        <f t="shared" si="5"/>
        <v>#REF!</v>
      </c>
      <c r="K65" s="74"/>
      <c r="L65" s="74"/>
      <c r="M65" s="51" t="e">
        <f>+MIN(#REF!,#REF!,#REF!,#REF!)</f>
        <v>#REF!</v>
      </c>
      <c r="N65" s="51" t="e">
        <f>+AVERAGE(#REF!,#REF!,#REF!,#REF!)</f>
        <v>#REF!</v>
      </c>
      <c r="O65" s="51"/>
    </row>
    <row r="66" spans="1:15" s="70" customFormat="1" ht="25.5" x14ac:dyDescent="0.2">
      <c r="A66" s="9">
        <v>1</v>
      </c>
      <c r="B66" s="12" t="s">
        <v>95</v>
      </c>
      <c r="C66" s="11">
        <v>1</v>
      </c>
      <c r="D66" s="71" t="e">
        <f>+MIN(#REF!,#REF!,#REF!)</f>
        <v>#REF!</v>
      </c>
      <c r="E66" s="71" t="e">
        <f>+AVERAGE(#REF!,#REF!,#REF!)</f>
        <v>#REF!</v>
      </c>
      <c r="F66" s="71" t="e">
        <f t="shared" si="3"/>
        <v>#REF!</v>
      </c>
      <c r="H66" s="72" t="e">
        <f>+MIN(#REF!,#REF!,#REF!)</f>
        <v>#REF!</v>
      </c>
      <c r="I66" s="72" t="e">
        <f>+AVERAGE(#REF!,#REF!,#REF!)</f>
        <v>#REF!</v>
      </c>
      <c r="J66" s="73" t="e">
        <f t="shared" si="5"/>
        <v>#REF!</v>
      </c>
      <c r="K66" s="74"/>
      <c r="L66" s="74"/>
      <c r="M66" s="51" t="e">
        <f>+MIN(#REF!,#REF!,#REF!,#REF!)</f>
        <v>#REF!</v>
      </c>
      <c r="N66" s="51" t="e">
        <f>+AVERAGE(#REF!,#REF!,#REF!,#REF!)</f>
        <v>#REF!</v>
      </c>
      <c r="O66" s="51">
        <v>90904.059799804701</v>
      </c>
    </row>
    <row r="67" spans="1:15" s="70" customFormat="1" ht="25.5" x14ac:dyDescent="0.2">
      <c r="A67" s="9">
        <v>2</v>
      </c>
      <c r="B67" s="12" t="s">
        <v>117</v>
      </c>
      <c r="C67" s="11">
        <v>1</v>
      </c>
      <c r="D67" s="71" t="e">
        <f>+MIN(#REF!,#REF!,#REF!)</f>
        <v>#REF!</v>
      </c>
      <c r="E67" s="71" t="e">
        <f>+AVERAGE(#REF!,#REF!,#REF!)</f>
        <v>#REF!</v>
      </c>
      <c r="F67" s="71" t="e">
        <f t="shared" si="3"/>
        <v>#REF!</v>
      </c>
      <c r="H67" s="72" t="e">
        <f>+MIN(#REF!,#REF!,#REF!)</f>
        <v>#REF!</v>
      </c>
      <c r="I67" s="72" t="e">
        <f>+AVERAGE(#REF!,#REF!,#REF!)</f>
        <v>#REF!</v>
      </c>
      <c r="J67" s="73" t="e">
        <f t="shared" si="5"/>
        <v>#REF!</v>
      </c>
      <c r="K67" s="74"/>
      <c r="L67" s="74"/>
      <c r="M67" s="51" t="e">
        <f>+MIN(#REF!,#REF!,#REF!,#REF!)</f>
        <v>#REF!</v>
      </c>
      <c r="N67" s="51" t="e">
        <f>+AVERAGE(#REF!,#REF!,#REF!,#REF!)</f>
        <v>#REF!</v>
      </c>
      <c r="O67" s="51">
        <v>74971.186959960934</v>
      </c>
    </row>
    <row r="68" spans="1:15" s="70" customFormat="1" ht="12.75" x14ac:dyDescent="0.2">
      <c r="A68" s="104" t="s">
        <v>133</v>
      </c>
      <c r="B68" s="105"/>
      <c r="C68" s="106"/>
      <c r="D68" s="71"/>
      <c r="E68" s="71"/>
      <c r="F68" s="71"/>
      <c r="H68" s="72" t="e">
        <f>+MIN(#REF!,#REF!,#REF!)</f>
        <v>#REF!</v>
      </c>
      <c r="I68" s="72" t="e">
        <f>+AVERAGE(#REF!,#REF!,#REF!)</f>
        <v>#REF!</v>
      </c>
      <c r="J68" s="73" t="e">
        <f t="shared" si="5"/>
        <v>#REF!</v>
      </c>
      <c r="K68" s="74"/>
      <c r="L68" s="74"/>
      <c r="M68" s="51" t="e">
        <f>+MIN(#REF!,#REF!,#REF!,#REF!)</f>
        <v>#REF!</v>
      </c>
      <c r="N68" s="51" t="e">
        <f>+AVERAGE(#REF!,#REF!,#REF!,#REF!)</f>
        <v>#REF!</v>
      </c>
      <c r="O68" s="51"/>
    </row>
    <row r="69" spans="1:15" s="70" customFormat="1" ht="26.25" customHeight="1" x14ac:dyDescent="0.2">
      <c r="A69" s="9">
        <v>1</v>
      </c>
      <c r="B69" s="12" t="s">
        <v>112</v>
      </c>
      <c r="C69" s="11">
        <v>1</v>
      </c>
      <c r="D69" s="71" t="e">
        <f>+MIN(#REF!,#REF!,#REF!)</f>
        <v>#REF!</v>
      </c>
      <c r="E69" s="71" t="e">
        <f>+AVERAGE(#REF!,#REF!,#REF!)</f>
        <v>#REF!</v>
      </c>
      <c r="F69" s="71" t="e">
        <f t="shared" si="3"/>
        <v>#REF!</v>
      </c>
      <c r="H69" s="72" t="e">
        <f>+MIN(#REF!,#REF!,#REF!)</f>
        <v>#REF!</v>
      </c>
      <c r="I69" s="72" t="e">
        <f>+AVERAGE(#REF!,#REF!,#REF!)</f>
        <v>#REF!</v>
      </c>
      <c r="J69" s="73" t="e">
        <f t="shared" si="5"/>
        <v>#REF!</v>
      </c>
      <c r="K69" s="74"/>
      <c r="L69" s="74"/>
      <c r="M69" s="51" t="e">
        <f>+MIN(#REF!,#REF!,#REF!,#REF!)</f>
        <v>#REF!</v>
      </c>
      <c r="N69" s="51" t="e">
        <f>+AVERAGE(#REF!,#REF!,#REF!,#REF!)</f>
        <v>#REF!</v>
      </c>
      <c r="O69" s="51">
        <v>75012.883053710946</v>
      </c>
    </row>
    <row r="70" spans="1:15" x14ac:dyDescent="0.2">
      <c r="A70" s="107" t="s">
        <v>134</v>
      </c>
      <c r="B70" s="107"/>
      <c r="C70" s="107"/>
      <c r="D70" s="13" t="e">
        <f t="shared" ref="D70:F70" si="8">SUM(D9:D69)</f>
        <v>#REF!</v>
      </c>
      <c r="E70" s="13" t="e">
        <f t="shared" si="8"/>
        <v>#REF!</v>
      </c>
      <c r="F70" s="13" t="e">
        <f t="shared" si="8"/>
        <v>#REF!</v>
      </c>
      <c r="H70" s="62" t="e">
        <f t="shared" ref="H70" si="9">SUM(H9:H69)</f>
        <v>#REF!</v>
      </c>
      <c r="I70" s="62" t="e">
        <f t="shared" ref="I70" si="10">SUM(I9:I69)</f>
        <v>#REF!</v>
      </c>
      <c r="J70" s="62" t="e">
        <f t="shared" ref="J70:N70" si="11">SUM(J9:J69)</f>
        <v>#REF!</v>
      </c>
      <c r="M70" s="13" t="e">
        <f t="shared" si="11"/>
        <v>#REF!</v>
      </c>
      <c r="N70" s="13" t="e">
        <f t="shared" si="11"/>
        <v>#REF!</v>
      </c>
      <c r="O70" s="13">
        <v>7737948.8662746968</v>
      </c>
    </row>
    <row r="71" spans="1:15" x14ac:dyDescent="0.2">
      <c r="A71" s="14"/>
      <c r="B71" s="14"/>
      <c r="C71" s="14" t="s">
        <v>135</v>
      </c>
      <c r="D71" s="15" t="e">
        <f t="shared" ref="D71:F71" si="12">+D70*19%</f>
        <v>#REF!</v>
      </c>
      <c r="E71" s="15" t="e">
        <f t="shared" si="12"/>
        <v>#REF!</v>
      </c>
      <c r="F71" s="15" t="e">
        <f t="shared" si="12"/>
        <v>#REF!</v>
      </c>
      <c r="H71" s="62" t="e">
        <f t="shared" ref="H71" si="13">+H70*19%</f>
        <v>#REF!</v>
      </c>
      <c r="I71" s="62" t="e">
        <f t="shared" ref="I71" si="14">+I70*19%</f>
        <v>#REF!</v>
      </c>
      <c r="J71" s="62" t="e">
        <f t="shared" ref="J71:N71" si="15">+J70*19%</f>
        <v>#REF!</v>
      </c>
      <c r="M71" s="15" t="e">
        <f t="shared" si="15"/>
        <v>#REF!</v>
      </c>
      <c r="N71" s="15" t="e">
        <f t="shared" si="15"/>
        <v>#REF!</v>
      </c>
      <c r="O71" s="15">
        <v>1470210.2845921924</v>
      </c>
    </row>
    <row r="72" spans="1:15" x14ac:dyDescent="0.2">
      <c r="A72" s="102" t="s">
        <v>1</v>
      </c>
      <c r="B72" s="102"/>
      <c r="C72" s="102"/>
      <c r="D72" s="13" t="e">
        <f t="shared" ref="D72:F72" si="16">+D71+D70</f>
        <v>#REF!</v>
      </c>
      <c r="E72" s="13" t="e">
        <f t="shared" si="16"/>
        <v>#REF!</v>
      </c>
      <c r="F72" s="13" t="e">
        <f t="shared" si="16"/>
        <v>#REF!</v>
      </c>
      <c r="H72" s="62" t="e">
        <f t="shared" ref="H72" si="17">+H71+H70</f>
        <v>#REF!</v>
      </c>
      <c r="I72" s="62" t="e">
        <f t="shared" ref="I72" si="18">+I71+I70</f>
        <v>#REF!</v>
      </c>
      <c r="J72" s="62" t="e">
        <f t="shared" ref="J72:N72" si="19">+J71+J70</f>
        <v>#REF!</v>
      </c>
      <c r="M72" s="13" t="e">
        <f t="shared" si="19"/>
        <v>#REF!</v>
      </c>
      <c r="N72" s="13" t="e">
        <f t="shared" si="19"/>
        <v>#REF!</v>
      </c>
      <c r="O72" s="13">
        <v>9208159.1508668885</v>
      </c>
    </row>
    <row r="73" spans="1:15" ht="41.25" customHeight="1" x14ac:dyDescent="0.2">
      <c r="A73" s="16" t="s">
        <v>136</v>
      </c>
      <c r="B73" s="103" t="s">
        <v>137</v>
      </c>
      <c r="C73" s="103"/>
      <c r="J73" s="63"/>
      <c r="O73" s="53"/>
    </row>
  </sheetData>
  <sheetProtection algorithmName="SHA-512" hashValue="J+YEH/Kz6a4BKun9+2Lktwyr5jHW2y0eR16pj84ksJYNbU2B6tX908iP5CcwGFP14fD2hkhUQrOCY227+igqBA==" saltValue="Trtajxxg/xY5JAa+1rvVDw==" spinCount="100000" sheet="1" objects="1" scenarios="1" selectLockedCells="1" selectUnlockedCells="1"/>
  <mergeCells count="22">
    <mergeCell ref="A2:C2"/>
    <mergeCell ref="A4:C4"/>
    <mergeCell ref="A5:C5"/>
    <mergeCell ref="A7:C7"/>
    <mergeCell ref="A48:C48"/>
    <mergeCell ref="A24:C24"/>
    <mergeCell ref="A31:C31"/>
    <mergeCell ref="A33:C33"/>
    <mergeCell ref="A35:C35"/>
    <mergeCell ref="A37:C37"/>
    <mergeCell ref="A41:C41"/>
    <mergeCell ref="A44:C44"/>
    <mergeCell ref="A46:C46"/>
    <mergeCell ref="H4:J5"/>
    <mergeCell ref="D4:F5"/>
    <mergeCell ref="A72:C72"/>
    <mergeCell ref="B73:C73"/>
    <mergeCell ref="A55:C55"/>
    <mergeCell ref="A62:C62"/>
    <mergeCell ref="A65:C65"/>
    <mergeCell ref="A68:C68"/>
    <mergeCell ref="A70:C70"/>
  </mergeCells>
  <conditionalFormatting sqref="K11:K27 K62:K69 K29:K59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K1:K8 K62:K1048576 K11:K27 K29:K59">
    <cfRule type="iconSet" priority="7">
      <iconSet>
        <cfvo type="percent" val="0"/>
        <cfvo type="percent" val="33"/>
        <cfvo type="percent" val="67"/>
      </iconSet>
    </cfRule>
  </conditionalFormatting>
  <conditionalFormatting sqref="K60:K61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K60:K61">
    <cfRule type="iconSet" priority="5">
      <iconSet>
        <cfvo type="percent" val="0"/>
        <cfvo type="percent" val="33"/>
        <cfvo type="percent" val="67"/>
      </iconSet>
    </cfRule>
  </conditionalFormatting>
  <conditionalFormatting sqref="K9:K10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K9:K10">
    <cfRule type="iconSet" priority="3">
      <iconSet>
        <cfvo type="percent" val="0"/>
        <cfvo type="percent" val="33"/>
        <cfvo type="percent" val="67"/>
      </iconSet>
    </cfRule>
  </conditionalFormatting>
  <conditionalFormatting sqref="K28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K28">
    <cfRule type="iconSet" priority="1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14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37"/>
  <sheetViews>
    <sheetView zoomScale="90" zoomScaleNormal="90" workbookViewId="0">
      <pane xSplit="2" ySplit="7" topLeftCell="R8" activePane="bottomRight" state="frozen"/>
      <selection pane="topRight" activeCell="C1" sqref="C1"/>
      <selection pane="bottomLeft" activeCell="A8" sqref="A8"/>
      <selection pane="bottomRight" activeCell="AD35" sqref="AD35"/>
    </sheetView>
  </sheetViews>
  <sheetFormatPr baseColWidth="10" defaultRowHeight="14.25" x14ac:dyDescent="0.2"/>
  <cols>
    <col min="1" max="1" width="6.85546875" style="17" customWidth="1"/>
    <col min="2" max="2" width="75.5703125" style="23" customWidth="1"/>
    <col min="3" max="4" width="14" style="17" hidden="1" customWidth="1"/>
    <col min="5" max="9" width="11.7109375" style="17" hidden="1" customWidth="1"/>
    <col min="10" max="10" width="12.85546875" style="17" hidden="1" customWidth="1"/>
    <col min="11" max="15" width="11.5703125" style="17" hidden="1" customWidth="1"/>
    <col min="16" max="16" width="12.7109375" style="17" hidden="1" customWidth="1"/>
    <col min="17" max="29" width="11.42578125" style="17"/>
    <col min="30" max="30" width="14.42578125" style="17" customWidth="1"/>
    <col min="31" max="16384" width="11.42578125" style="17"/>
  </cols>
  <sheetData>
    <row r="2" spans="1:30" ht="41.25" customHeight="1" x14ac:dyDescent="0.2">
      <c r="B2" s="69" t="s">
        <v>143</v>
      </c>
    </row>
    <row r="3" spans="1:30" ht="20.25" x14ac:dyDescent="0.3">
      <c r="B3" s="25"/>
      <c r="C3" s="113" t="s">
        <v>196</v>
      </c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</row>
    <row r="4" spans="1:30" ht="34.5" customHeight="1" x14ac:dyDescent="0.2">
      <c r="B4" s="69" t="s">
        <v>142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</row>
    <row r="5" spans="1:30" ht="43.5" customHeight="1" x14ac:dyDescent="0.2">
      <c r="B5" s="69" t="s">
        <v>138</v>
      </c>
    </row>
    <row r="6" spans="1:30" s="18" customFormat="1" ht="28.5" customHeight="1" x14ac:dyDescent="0.2">
      <c r="C6" s="114" t="s">
        <v>140</v>
      </c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s="19" customFormat="1" ht="102.75" customHeight="1" x14ac:dyDescent="0.2">
      <c r="A7" s="7" t="s">
        <v>0</v>
      </c>
      <c r="B7" s="8" t="s">
        <v>2</v>
      </c>
      <c r="C7" s="26" t="s">
        <v>70</v>
      </c>
      <c r="D7" s="26" t="s">
        <v>71</v>
      </c>
      <c r="E7" s="26" t="s">
        <v>72</v>
      </c>
      <c r="F7" s="26" t="s">
        <v>73</v>
      </c>
      <c r="G7" s="26" t="s">
        <v>74</v>
      </c>
      <c r="H7" s="26" t="s">
        <v>75</v>
      </c>
      <c r="I7" s="26" t="s">
        <v>76</v>
      </c>
      <c r="J7" s="26" t="s">
        <v>77</v>
      </c>
      <c r="K7" s="26" t="s">
        <v>78</v>
      </c>
      <c r="L7" s="26" t="s">
        <v>79</v>
      </c>
      <c r="M7" s="26" t="s">
        <v>80</v>
      </c>
      <c r="N7" s="26" t="s">
        <v>81</v>
      </c>
      <c r="O7" s="26" t="s">
        <v>82</v>
      </c>
      <c r="P7" s="26" t="s">
        <v>1</v>
      </c>
      <c r="Q7" s="26" t="s">
        <v>70</v>
      </c>
      <c r="R7" s="26" t="s">
        <v>71</v>
      </c>
      <c r="S7" s="26" t="s">
        <v>72</v>
      </c>
      <c r="T7" s="26" t="s">
        <v>73</v>
      </c>
      <c r="U7" s="26" t="s">
        <v>74</v>
      </c>
      <c r="V7" s="26" t="s">
        <v>75</v>
      </c>
      <c r="W7" s="26" t="s">
        <v>76</v>
      </c>
      <c r="X7" s="26" t="s">
        <v>77</v>
      </c>
      <c r="Y7" s="26" t="s">
        <v>78</v>
      </c>
      <c r="Z7" s="26" t="s">
        <v>79</v>
      </c>
      <c r="AA7" s="26" t="s">
        <v>80</v>
      </c>
      <c r="AB7" s="26" t="s">
        <v>81</v>
      </c>
      <c r="AC7" s="26" t="s">
        <v>82</v>
      </c>
      <c r="AD7" s="26" t="s">
        <v>1</v>
      </c>
    </row>
    <row r="8" spans="1:30" s="20" customFormat="1" x14ac:dyDescent="0.2">
      <c r="A8" s="3">
        <v>1</v>
      </c>
      <c r="B8" s="4" t="s">
        <v>55</v>
      </c>
      <c r="C8" s="43" t="e">
        <f>+AVERAGE(#REF!,#REF!,#REF!)</f>
        <v>#REF!</v>
      </c>
      <c r="D8" s="43" t="e">
        <f>+AVERAGE(#REF!,#REF!,#REF!)</f>
        <v>#REF!</v>
      </c>
      <c r="E8" s="43" t="e">
        <f>+AVERAGE(#REF!,#REF!,#REF!)</f>
        <v>#REF!</v>
      </c>
      <c r="F8" s="43" t="e">
        <f>+AVERAGE(#REF!,#REF!,#REF!)</f>
        <v>#REF!</v>
      </c>
      <c r="G8" s="43" t="e">
        <f>+AVERAGE(#REF!,#REF!,#REF!)</f>
        <v>#REF!</v>
      </c>
      <c r="H8" s="43" t="e">
        <f>+AVERAGE(#REF!,#REF!,#REF!)</f>
        <v>#REF!</v>
      </c>
      <c r="I8" s="43" t="e">
        <f>+AVERAGE(#REF!,#REF!,#REF!)</f>
        <v>#REF!</v>
      </c>
      <c r="J8" s="43" t="e">
        <f>+AVERAGE(#REF!,#REF!,#REF!)</f>
        <v>#REF!</v>
      </c>
      <c r="K8" s="43" t="e">
        <f>+AVERAGE(#REF!,#REF!,#REF!)</f>
        <v>#REF!</v>
      </c>
      <c r="L8" s="43" t="e">
        <f>+AVERAGE(#REF!,#REF!,#REF!)</f>
        <v>#REF!</v>
      </c>
      <c r="M8" s="43" t="e">
        <f>+AVERAGE(#REF!,#REF!,#REF!)</f>
        <v>#REF!</v>
      </c>
      <c r="N8" s="43" t="e">
        <f>+AVERAGE(#REF!,#REF!,#REF!)</f>
        <v>#REF!</v>
      </c>
      <c r="O8" s="43" t="e">
        <f>+AVERAGE(#REF!,#REF!,#REF!)</f>
        <v>#REF!</v>
      </c>
      <c r="P8" s="42" t="e">
        <f>SUM(C8:O8)</f>
        <v>#REF!</v>
      </c>
      <c r="Q8" s="44">
        <v>85472.36499542126</v>
      </c>
      <c r="R8" s="44">
        <v>93168.546245421254</v>
      </c>
      <c r="S8" s="44">
        <v>94493.546245421254</v>
      </c>
      <c r="T8" s="44">
        <v>93831.046245421254</v>
      </c>
      <c r="U8" s="44">
        <v>90993.198328754574</v>
      </c>
      <c r="V8" s="44">
        <v>90993.198328754574</v>
      </c>
      <c r="W8" s="44">
        <v>103475.69603668957</v>
      </c>
      <c r="X8" s="44">
        <v>103475.69603668957</v>
      </c>
      <c r="Y8" s="44">
        <v>103475.69603668957</v>
      </c>
      <c r="Z8" s="44">
        <v>103475.69603668957</v>
      </c>
      <c r="AA8" s="44">
        <v>103475.69603668957</v>
      </c>
      <c r="AB8" s="44">
        <v>103475.69603668957</v>
      </c>
      <c r="AC8" s="44">
        <v>103475.69603668957</v>
      </c>
      <c r="AD8" s="41">
        <v>1273281.7726460211</v>
      </c>
    </row>
    <row r="9" spans="1:30" s="20" customFormat="1" ht="15.75" customHeight="1" x14ac:dyDescent="0.2">
      <c r="A9" s="3">
        <v>2</v>
      </c>
      <c r="B9" s="5" t="s">
        <v>43</v>
      </c>
      <c r="C9" s="43" t="e">
        <f>+AVERAGE(#REF!,#REF!,#REF!)</f>
        <v>#REF!</v>
      </c>
      <c r="D9" s="43" t="e">
        <f>+AVERAGE(#REF!,#REF!,#REF!)</f>
        <v>#REF!</v>
      </c>
      <c r="E9" s="43" t="e">
        <f>+AVERAGE(#REF!,#REF!,#REF!)</f>
        <v>#REF!</v>
      </c>
      <c r="F9" s="43" t="e">
        <f>+AVERAGE(#REF!,#REF!,#REF!)</f>
        <v>#REF!</v>
      </c>
      <c r="G9" s="43" t="e">
        <f>+AVERAGE(#REF!,#REF!,#REF!)</f>
        <v>#REF!</v>
      </c>
      <c r="H9" s="43" t="e">
        <f>+AVERAGE(#REF!,#REF!,#REF!)</f>
        <v>#REF!</v>
      </c>
      <c r="I9" s="43" t="e">
        <f>+AVERAGE(#REF!,#REF!,#REF!)</f>
        <v>#REF!</v>
      </c>
      <c r="J9" s="43" t="e">
        <f>+AVERAGE(#REF!,#REF!,#REF!)</f>
        <v>#REF!</v>
      </c>
      <c r="K9" s="43" t="e">
        <f>+AVERAGE(#REF!,#REF!,#REF!)</f>
        <v>#REF!</v>
      </c>
      <c r="L9" s="43" t="e">
        <f>+AVERAGE(#REF!,#REF!,#REF!)</f>
        <v>#REF!</v>
      </c>
      <c r="M9" s="43" t="e">
        <f>+AVERAGE(#REF!,#REF!,#REF!)</f>
        <v>#REF!</v>
      </c>
      <c r="N9" s="43" t="e">
        <f>+AVERAGE(#REF!,#REF!,#REF!)</f>
        <v>#REF!</v>
      </c>
      <c r="O9" s="43" t="e">
        <f>+AVERAGE(#REF!,#REF!,#REF!)</f>
        <v>#REF!</v>
      </c>
      <c r="P9" s="42" t="e">
        <f t="shared" ref="P9:P33" si="0">SUM(C9:O9)</f>
        <v>#REF!</v>
      </c>
      <c r="Q9" s="44">
        <v>86521.350274725264</v>
      </c>
      <c r="R9" s="44">
        <v>95406.153489308606</v>
      </c>
      <c r="S9" s="44">
        <v>96731.153489308606</v>
      </c>
      <c r="T9" s="44">
        <v>96068.653489308606</v>
      </c>
      <c r="U9" s="44">
        <v>89097.334706959693</v>
      </c>
      <c r="V9" s="44">
        <v>89097.334706959693</v>
      </c>
      <c r="W9" s="44">
        <v>97713.428230709716</v>
      </c>
      <c r="X9" s="44">
        <v>97713.428230709716</v>
      </c>
      <c r="Y9" s="44">
        <v>97713.428230709716</v>
      </c>
      <c r="Z9" s="44">
        <v>97713.428230709716</v>
      </c>
      <c r="AA9" s="44">
        <v>97713.428230709716</v>
      </c>
      <c r="AB9" s="44">
        <v>97713.428230709716</v>
      </c>
      <c r="AC9" s="44">
        <v>97713.428230709716</v>
      </c>
      <c r="AD9" s="41">
        <v>1236915.9777715385</v>
      </c>
    </row>
    <row r="10" spans="1:30" s="20" customFormat="1" ht="51" x14ac:dyDescent="0.2">
      <c r="A10" s="3">
        <v>3</v>
      </c>
      <c r="B10" s="4" t="s">
        <v>56</v>
      </c>
      <c r="C10" s="43" t="e">
        <f>+AVERAGE(#REF!,#REF!,#REF!)</f>
        <v>#REF!</v>
      </c>
      <c r="D10" s="43" t="e">
        <f>+AVERAGE(#REF!,#REF!,#REF!)</f>
        <v>#REF!</v>
      </c>
      <c r="E10" s="43" t="e">
        <f>+AVERAGE(#REF!,#REF!,#REF!)</f>
        <v>#REF!</v>
      </c>
      <c r="F10" s="43" t="e">
        <f>+AVERAGE(#REF!,#REF!,#REF!)</f>
        <v>#REF!</v>
      </c>
      <c r="G10" s="43" t="e">
        <f>+AVERAGE(#REF!,#REF!,#REF!)</f>
        <v>#REF!</v>
      </c>
      <c r="H10" s="43" t="e">
        <f>+AVERAGE(#REF!,#REF!,#REF!)</f>
        <v>#REF!</v>
      </c>
      <c r="I10" s="43" t="e">
        <f>+AVERAGE(#REF!,#REF!,#REF!)</f>
        <v>#REF!</v>
      </c>
      <c r="J10" s="43" t="e">
        <f>+AVERAGE(#REF!,#REF!,#REF!)</f>
        <v>#REF!</v>
      </c>
      <c r="K10" s="43" t="e">
        <f>+AVERAGE(#REF!,#REF!,#REF!)</f>
        <v>#REF!</v>
      </c>
      <c r="L10" s="43" t="e">
        <f>+AVERAGE(#REF!,#REF!,#REF!)</f>
        <v>#REF!</v>
      </c>
      <c r="M10" s="43" t="e">
        <f>+AVERAGE(#REF!,#REF!,#REF!)</f>
        <v>#REF!</v>
      </c>
      <c r="N10" s="43" t="e">
        <f>+AVERAGE(#REF!,#REF!,#REF!)</f>
        <v>#REF!</v>
      </c>
      <c r="O10" s="43" t="e">
        <f>+AVERAGE(#REF!,#REF!,#REF!)</f>
        <v>#REF!</v>
      </c>
      <c r="P10" s="42" t="e">
        <f t="shared" si="0"/>
        <v>#REF!</v>
      </c>
      <c r="Q10" s="44">
        <v>357808.69380723441</v>
      </c>
      <c r="R10" s="44">
        <v>326376.6043956044</v>
      </c>
      <c r="S10" s="44">
        <v>333443.27106227109</v>
      </c>
      <c r="T10" s="44">
        <v>331676.6043956044</v>
      </c>
      <c r="U10" s="44">
        <v>361765.3646405678</v>
      </c>
      <c r="V10" s="44">
        <v>361765.3646405678</v>
      </c>
      <c r="W10" s="44">
        <v>378529.89068223443</v>
      </c>
      <c r="X10" s="44">
        <v>378529.89068223443</v>
      </c>
      <c r="Y10" s="44">
        <v>378529.89068223443</v>
      </c>
      <c r="Z10" s="44">
        <v>378529.89068223443</v>
      </c>
      <c r="AA10" s="44">
        <v>378529.89068223443</v>
      </c>
      <c r="AB10" s="44">
        <v>378529.89068223443</v>
      </c>
      <c r="AC10" s="44">
        <v>378529.89068223443</v>
      </c>
      <c r="AD10" s="41">
        <v>4722545.137717491</v>
      </c>
    </row>
    <row r="11" spans="1:30" s="20" customFormat="1" ht="51" x14ac:dyDescent="0.2">
      <c r="A11" s="3">
        <v>4</v>
      </c>
      <c r="B11" s="4" t="s">
        <v>57</v>
      </c>
      <c r="C11" s="43" t="e">
        <f>+AVERAGE(#REF!,#REF!,#REF!)</f>
        <v>#REF!</v>
      </c>
      <c r="D11" s="43" t="e">
        <f>+AVERAGE(#REF!,#REF!,#REF!)</f>
        <v>#REF!</v>
      </c>
      <c r="E11" s="43" t="s">
        <v>53</v>
      </c>
      <c r="F11" s="43" t="s">
        <v>53</v>
      </c>
      <c r="G11" s="43" t="s">
        <v>53</v>
      </c>
      <c r="H11" s="43" t="s">
        <v>53</v>
      </c>
      <c r="I11" s="43" t="s">
        <v>53</v>
      </c>
      <c r="J11" s="43" t="s">
        <v>53</v>
      </c>
      <c r="K11" s="43" t="e">
        <f>+AVERAGE(#REF!,#REF!,#REF!)</f>
        <v>#REF!</v>
      </c>
      <c r="L11" s="43" t="e">
        <f>+AVERAGE(#REF!,#REF!,#REF!)</f>
        <v>#REF!</v>
      </c>
      <c r="M11" s="43" t="s">
        <v>53</v>
      </c>
      <c r="N11" s="43" t="s">
        <v>53</v>
      </c>
      <c r="O11" s="43" t="s">
        <v>53</v>
      </c>
      <c r="P11" s="42" t="e">
        <f t="shared" si="0"/>
        <v>#REF!</v>
      </c>
      <c r="Q11" s="44">
        <v>466521.15338827844</v>
      </c>
      <c r="R11" s="44">
        <v>456865</v>
      </c>
      <c r="S11" s="44" t="s">
        <v>53</v>
      </c>
      <c r="T11" s="44" t="s">
        <v>53</v>
      </c>
      <c r="U11" s="44" t="s">
        <v>53</v>
      </c>
      <c r="V11" s="44" t="s">
        <v>53</v>
      </c>
      <c r="W11" s="44" t="s">
        <v>53</v>
      </c>
      <c r="X11" s="44" t="s">
        <v>53</v>
      </c>
      <c r="Y11" s="44">
        <v>546147.52838827844</v>
      </c>
      <c r="Z11" s="44">
        <v>540057.33333333337</v>
      </c>
      <c r="AA11" s="44" t="s">
        <v>53</v>
      </c>
      <c r="AB11" s="44" t="s">
        <v>53</v>
      </c>
      <c r="AC11" s="44" t="s">
        <v>53</v>
      </c>
      <c r="AD11" s="41">
        <v>2009591.0151098901</v>
      </c>
    </row>
    <row r="12" spans="1:30" s="20" customFormat="1" x14ac:dyDescent="0.2">
      <c r="A12" s="3">
        <v>5</v>
      </c>
      <c r="B12" s="5" t="s">
        <v>58</v>
      </c>
      <c r="C12" s="43" t="e">
        <f>+AVERAGE(#REF!,#REF!,#REF!)</f>
        <v>#REF!</v>
      </c>
      <c r="D12" s="43" t="e">
        <f>+AVERAGE(#REF!,#REF!,#REF!)</f>
        <v>#REF!</v>
      </c>
      <c r="E12" s="43" t="e">
        <f>+AVERAGE(#REF!,#REF!,#REF!)</f>
        <v>#REF!</v>
      </c>
      <c r="F12" s="43" t="e">
        <f>+AVERAGE(#REF!,#REF!,#REF!)</f>
        <v>#REF!</v>
      </c>
      <c r="G12" s="43" t="e">
        <f>+AVERAGE(#REF!,#REF!,#REF!)</f>
        <v>#REF!</v>
      </c>
      <c r="H12" s="43" t="e">
        <f>+AVERAGE(#REF!,#REF!,#REF!)</f>
        <v>#REF!</v>
      </c>
      <c r="I12" s="43" t="e">
        <f>+AVERAGE(#REF!,#REF!,#REF!)</f>
        <v>#REF!</v>
      </c>
      <c r="J12" s="43" t="e">
        <f>+AVERAGE(#REF!,#REF!,#REF!)</f>
        <v>#REF!</v>
      </c>
      <c r="K12" s="43" t="e">
        <f>+AVERAGE(#REF!,#REF!,#REF!)</f>
        <v>#REF!</v>
      </c>
      <c r="L12" s="43" t="e">
        <f>+AVERAGE(#REF!,#REF!,#REF!)</f>
        <v>#REF!</v>
      </c>
      <c r="M12" s="43" t="e">
        <f>+AVERAGE(#REF!,#REF!,#REF!)</f>
        <v>#REF!</v>
      </c>
      <c r="N12" s="43" t="e">
        <f>+AVERAGE(#REF!,#REF!,#REF!)</f>
        <v>#REF!</v>
      </c>
      <c r="O12" s="43" t="e">
        <f>+AVERAGE(#REF!,#REF!,#REF!)</f>
        <v>#REF!</v>
      </c>
      <c r="P12" s="42" t="e">
        <f t="shared" si="0"/>
        <v>#REF!</v>
      </c>
      <c r="Q12" s="44">
        <v>98992.458044871804</v>
      </c>
      <c r="R12" s="44">
        <v>106271.78846153845</v>
      </c>
      <c r="S12" s="44">
        <v>108038.45512820513</v>
      </c>
      <c r="T12" s="44">
        <v>107375.95512820513</v>
      </c>
      <c r="U12" s="44">
        <v>102763.61189102565</v>
      </c>
      <c r="V12" s="44">
        <v>102763.61189102565</v>
      </c>
      <c r="W12" s="44">
        <v>111379.70541477563</v>
      </c>
      <c r="X12" s="44">
        <v>111379.70541477563</v>
      </c>
      <c r="Y12" s="44">
        <v>111379.70541477563</v>
      </c>
      <c r="Z12" s="44">
        <v>111379.70541477563</v>
      </c>
      <c r="AA12" s="44">
        <v>111379.70541477563</v>
      </c>
      <c r="AB12" s="44">
        <v>111379.70541477563</v>
      </c>
      <c r="AC12" s="44">
        <v>111379.70541477563</v>
      </c>
      <c r="AD12" s="41">
        <v>1405863.8184483009</v>
      </c>
    </row>
    <row r="13" spans="1:30" s="20" customFormat="1" ht="76.5" x14ac:dyDescent="0.2">
      <c r="A13" s="3">
        <v>6</v>
      </c>
      <c r="B13" s="4" t="s">
        <v>59</v>
      </c>
      <c r="C13" s="43" t="e">
        <f>+AVERAGE(#REF!,#REF!,#REF!)</f>
        <v>#REF!</v>
      </c>
      <c r="D13" s="43" t="e">
        <f>+AVERAGE(#REF!,#REF!,#REF!)</f>
        <v>#REF!</v>
      </c>
      <c r="E13" s="43" t="e">
        <f>+AVERAGE(#REF!,#REF!,#REF!)</f>
        <v>#REF!</v>
      </c>
      <c r="F13" s="43" t="e">
        <f>+AVERAGE(#REF!,#REF!,#REF!)</f>
        <v>#REF!</v>
      </c>
      <c r="G13" s="43" t="e">
        <f>+AVERAGE(#REF!,#REF!,#REF!)</f>
        <v>#REF!</v>
      </c>
      <c r="H13" s="43" t="e">
        <f>+AVERAGE(#REF!,#REF!,#REF!)</f>
        <v>#REF!</v>
      </c>
      <c r="I13" s="43" t="e">
        <f>+AVERAGE(#REF!,#REF!,#REF!)</f>
        <v>#REF!</v>
      </c>
      <c r="J13" s="43" t="e">
        <f>+AVERAGE(#REF!,#REF!,#REF!)</f>
        <v>#REF!</v>
      </c>
      <c r="K13" s="43" t="e">
        <f>+AVERAGE(#REF!,#REF!,#REF!)</f>
        <v>#REF!</v>
      </c>
      <c r="L13" s="43" t="e">
        <f>+AVERAGE(#REF!,#REF!,#REF!)</f>
        <v>#REF!</v>
      </c>
      <c r="M13" s="43" t="e">
        <f>+AVERAGE(#REF!,#REF!,#REF!)</f>
        <v>#REF!</v>
      </c>
      <c r="N13" s="43" t="e">
        <f>+AVERAGE(#REF!,#REF!,#REF!)</f>
        <v>#REF!</v>
      </c>
      <c r="O13" s="43" t="e">
        <f>+AVERAGE(#REF!,#REF!,#REF!)</f>
        <v>#REF!</v>
      </c>
      <c r="P13" s="42" t="e">
        <f t="shared" si="0"/>
        <v>#REF!</v>
      </c>
      <c r="Q13" s="44">
        <v>372489.49248009163</v>
      </c>
      <c r="R13" s="44">
        <v>410307.99248009163</v>
      </c>
      <c r="S13" s="44">
        <v>445641.32581342495</v>
      </c>
      <c r="T13" s="44">
        <v>432391.32581342495</v>
      </c>
      <c r="U13" s="44">
        <v>411995.28978668957</v>
      </c>
      <c r="V13" s="44">
        <v>411995.28978668957</v>
      </c>
      <c r="W13" s="44">
        <v>454209.09990842489</v>
      </c>
      <c r="X13" s="44">
        <v>454209.09990842489</v>
      </c>
      <c r="Y13" s="44">
        <v>454209.09990842489</v>
      </c>
      <c r="Z13" s="44">
        <v>454209.09990842489</v>
      </c>
      <c r="AA13" s="44">
        <v>454209.09990842489</v>
      </c>
      <c r="AB13" s="44">
        <v>454209.09990842489</v>
      </c>
      <c r="AC13" s="44">
        <v>454209.09990842489</v>
      </c>
      <c r="AD13" s="41">
        <v>5664284.4155193856</v>
      </c>
    </row>
    <row r="14" spans="1:30" s="20" customFormat="1" x14ac:dyDescent="0.2">
      <c r="A14" s="3">
        <v>7</v>
      </c>
      <c r="B14" s="5" t="s">
        <v>44</v>
      </c>
      <c r="C14" s="43" t="e">
        <f>+AVERAGE(#REF!,#REF!,#REF!)</f>
        <v>#REF!</v>
      </c>
      <c r="D14" s="43" t="e">
        <f>+AVERAGE(#REF!,#REF!,#REF!)</f>
        <v>#REF!</v>
      </c>
      <c r="E14" s="43" t="s">
        <v>53</v>
      </c>
      <c r="F14" s="43" t="s">
        <v>53</v>
      </c>
      <c r="G14" s="43" t="s">
        <v>53</v>
      </c>
      <c r="H14" s="43" t="s">
        <v>53</v>
      </c>
      <c r="I14" s="43" t="s">
        <v>53</v>
      </c>
      <c r="J14" s="43" t="s">
        <v>53</v>
      </c>
      <c r="K14" s="43" t="e">
        <f>+AVERAGE(#REF!,#REF!,#REF!)</f>
        <v>#REF!</v>
      </c>
      <c r="L14" s="43" t="e">
        <f>+AVERAGE(#REF!,#REF!,#REF!)</f>
        <v>#REF!</v>
      </c>
      <c r="M14" s="43" t="s">
        <v>53</v>
      </c>
      <c r="N14" s="43" t="s">
        <v>53</v>
      </c>
      <c r="O14" s="43" t="s">
        <v>53</v>
      </c>
      <c r="P14" s="42" t="e">
        <f t="shared" si="0"/>
        <v>#REF!</v>
      </c>
      <c r="Q14" s="44">
        <v>139710.14551282051</v>
      </c>
      <c r="R14" s="44">
        <v>187490</v>
      </c>
      <c r="S14" s="44" t="s">
        <v>53</v>
      </c>
      <c r="T14" s="44" t="s">
        <v>53</v>
      </c>
      <c r="U14" s="44" t="s">
        <v>53</v>
      </c>
      <c r="V14" s="44" t="s">
        <v>53</v>
      </c>
      <c r="W14" s="44" t="s">
        <v>53</v>
      </c>
      <c r="X14" s="44" t="s">
        <v>53</v>
      </c>
      <c r="Y14" s="44">
        <v>188486.55170060898</v>
      </c>
      <c r="Z14" s="44">
        <v>199856.48969083332</v>
      </c>
      <c r="AA14" s="44" t="s">
        <v>53</v>
      </c>
      <c r="AB14" s="44" t="s">
        <v>53</v>
      </c>
      <c r="AC14" s="44" t="s">
        <v>53</v>
      </c>
      <c r="AD14" s="41">
        <v>715543.18690426275</v>
      </c>
    </row>
    <row r="15" spans="1:30" s="20" customFormat="1" x14ac:dyDescent="0.2">
      <c r="A15" s="3">
        <v>8</v>
      </c>
      <c r="B15" s="5" t="s">
        <v>60</v>
      </c>
      <c r="C15" s="43" t="e">
        <f>+AVERAGE(#REF!,#REF!,#REF!)</f>
        <v>#REF!</v>
      </c>
      <c r="D15" s="43" t="e">
        <f>+AVERAGE(#REF!,#REF!,#REF!)</f>
        <v>#REF!</v>
      </c>
      <c r="E15" s="43" t="e">
        <f>+AVERAGE(#REF!,#REF!,#REF!)</f>
        <v>#REF!</v>
      </c>
      <c r="F15" s="43" t="e">
        <f>+AVERAGE(#REF!,#REF!,#REF!)</f>
        <v>#REF!</v>
      </c>
      <c r="G15" s="43" t="e">
        <f>+AVERAGE(#REF!,#REF!,#REF!)</f>
        <v>#REF!</v>
      </c>
      <c r="H15" s="43" t="e">
        <f>+AVERAGE(#REF!,#REF!,#REF!)</f>
        <v>#REF!</v>
      </c>
      <c r="I15" s="43" t="e">
        <f>+AVERAGE(#REF!,#REF!,#REF!)</f>
        <v>#REF!</v>
      </c>
      <c r="J15" s="43" t="e">
        <f>+AVERAGE(#REF!,#REF!,#REF!)</f>
        <v>#REF!</v>
      </c>
      <c r="K15" s="43" t="e">
        <f>+AVERAGE(#REF!,#REF!,#REF!)</f>
        <v>#REF!</v>
      </c>
      <c r="L15" s="43" t="e">
        <f>+AVERAGE(#REF!,#REF!,#REF!)</f>
        <v>#REF!</v>
      </c>
      <c r="M15" s="43" t="e">
        <f>+AVERAGE(#REF!,#REF!,#REF!)</f>
        <v>#REF!</v>
      </c>
      <c r="N15" s="43" t="e">
        <f>+AVERAGE(#REF!,#REF!,#REF!)</f>
        <v>#REF!</v>
      </c>
      <c r="O15" s="43" t="e">
        <f>+AVERAGE(#REF!,#REF!,#REF!)</f>
        <v>#REF!</v>
      </c>
      <c r="P15" s="42" t="e">
        <f t="shared" si="0"/>
        <v>#REF!</v>
      </c>
      <c r="Q15" s="44">
        <v>115138.47953565475</v>
      </c>
      <c r="R15" s="44">
        <v>123886.75595238096</v>
      </c>
      <c r="S15" s="44">
        <v>125653.42261904762</v>
      </c>
      <c r="T15" s="44">
        <v>124990.92261904762</v>
      </c>
      <c r="U15" s="44">
        <v>118636.28809523809</v>
      </c>
      <c r="V15" s="44">
        <v>118562.16911898809</v>
      </c>
      <c r="W15" s="44">
        <v>129739.9570714881</v>
      </c>
      <c r="X15" s="44">
        <v>129554.64851190476</v>
      </c>
      <c r="Y15" s="44">
        <v>129480.52953565476</v>
      </c>
      <c r="Z15" s="44">
        <v>129221.07976190477</v>
      </c>
      <c r="AA15" s="44">
        <v>129739.9570714881</v>
      </c>
      <c r="AB15" s="44">
        <v>129739.9570714881</v>
      </c>
      <c r="AC15" s="44">
        <v>129739.9570714881</v>
      </c>
      <c r="AD15" s="41">
        <v>1634084.1240357736</v>
      </c>
    </row>
    <row r="16" spans="1:30" s="20" customFormat="1" ht="63.75" x14ac:dyDescent="0.2">
      <c r="A16" s="3">
        <v>9</v>
      </c>
      <c r="B16" s="5" t="s">
        <v>61</v>
      </c>
      <c r="C16" s="43" t="e">
        <f>+AVERAGE(#REF!,#REF!,#REF!)</f>
        <v>#REF!</v>
      </c>
      <c r="D16" s="43" t="e">
        <f>+AVERAGE(#REF!,#REF!,#REF!)</f>
        <v>#REF!</v>
      </c>
      <c r="E16" s="43" t="e">
        <f>+AVERAGE(#REF!,#REF!,#REF!)</f>
        <v>#REF!</v>
      </c>
      <c r="F16" s="43" t="e">
        <f>+AVERAGE(#REF!,#REF!,#REF!)</f>
        <v>#REF!</v>
      </c>
      <c r="G16" s="43" t="e">
        <f>+AVERAGE(#REF!,#REF!,#REF!)</f>
        <v>#REF!</v>
      </c>
      <c r="H16" s="43" t="e">
        <f>+AVERAGE(#REF!,#REF!,#REF!)</f>
        <v>#REF!</v>
      </c>
      <c r="I16" s="43" t="e">
        <f>+AVERAGE(#REF!,#REF!,#REF!)</f>
        <v>#REF!</v>
      </c>
      <c r="J16" s="43" t="e">
        <f>+AVERAGE(#REF!,#REF!,#REF!)</f>
        <v>#REF!</v>
      </c>
      <c r="K16" s="43" t="e">
        <f>+AVERAGE(#REF!,#REF!,#REF!)</f>
        <v>#REF!</v>
      </c>
      <c r="L16" s="43" t="e">
        <f>+AVERAGE(#REF!,#REF!,#REF!)</f>
        <v>#REF!</v>
      </c>
      <c r="M16" s="43" t="e">
        <f>+AVERAGE(#REF!,#REF!,#REF!)</f>
        <v>#REF!</v>
      </c>
      <c r="N16" s="43" t="e">
        <f>+AVERAGE(#REF!,#REF!,#REF!)</f>
        <v>#REF!</v>
      </c>
      <c r="O16" s="43" t="e">
        <f>+AVERAGE(#REF!,#REF!,#REF!)</f>
        <v>#REF!</v>
      </c>
      <c r="P16" s="42" t="e">
        <f t="shared" si="0"/>
        <v>#REF!</v>
      </c>
      <c r="Q16" s="44">
        <v>446436.89997710625</v>
      </c>
      <c r="R16" s="44">
        <v>451936.48122710624</v>
      </c>
      <c r="S16" s="44">
        <v>453703.14789377287</v>
      </c>
      <c r="T16" s="44">
        <v>453040.64789377287</v>
      </c>
      <c r="U16" s="44">
        <v>461895.23331043957</v>
      </c>
      <c r="V16" s="44">
        <v>461895.23331043957</v>
      </c>
      <c r="W16" s="44">
        <v>483435.45600085618</v>
      </c>
      <c r="X16" s="44">
        <v>483435.45600085618</v>
      </c>
      <c r="Y16" s="44">
        <v>483435.45600085618</v>
      </c>
      <c r="Z16" s="44">
        <v>483435.45600085618</v>
      </c>
      <c r="AA16" s="44">
        <v>483435.45600085618</v>
      </c>
      <c r="AB16" s="44">
        <v>483435.45600085618</v>
      </c>
      <c r="AC16" s="44">
        <v>483435.45600085618</v>
      </c>
      <c r="AD16" s="41">
        <v>6112955.835618631</v>
      </c>
    </row>
    <row r="17" spans="1:30" s="20" customFormat="1" ht="63.75" x14ac:dyDescent="0.2">
      <c r="A17" s="3">
        <v>10</v>
      </c>
      <c r="B17" s="4" t="s">
        <v>62</v>
      </c>
      <c r="C17" s="43" t="e">
        <f>+AVERAGE(#REF!,#REF!,#REF!)</f>
        <v>#REF!</v>
      </c>
      <c r="D17" s="43" t="e">
        <f>+AVERAGE(#REF!,#REF!,#REF!)</f>
        <v>#REF!</v>
      </c>
      <c r="E17" s="43" t="e">
        <f>+AVERAGE(#REF!,#REF!,#REF!)</f>
        <v>#REF!</v>
      </c>
      <c r="F17" s="43" t="e">
        <f>+AVERAGE(#REF!,#REF!,#REF!)</f>
        <v>#REF!</v>
      </c>
      <c r="G17" s="43" t="e">
        <f>+AVERAGE(#REF!,#REF!,#REF!)</f>
        <v>#REF!</v>
      </c>
      <c r="H17" s="43" t="e">
        <f>+AVERAGE(#REF!,#REF!,#REF!)</f>
        <v>#REF!</v>
      </c>
      <c r="I17" s="43" t="e">
        <f>+AVERAGE(#REF!,#REF!,#REF!)</f>
        <v>#REF!</v>
      </c>
      <c r="J17" s="43" t="e">
        <f>+AVERAGE(#REF!,#REF!,#REF!)</f>
        <v>#REF!</v>
      </c>
      <c r="K17" s="43" t="e">
        <f>+AVERAGE(#REF!,#REF!,#REF!)</f>
        <v>#REF!</v>
      </c>
      <c r="L17" s="43" t="e">
        <f>+AVERAGE(#REF!,#REF!,#REF!)</f>
        <v>#REF!</v>
      </c>
      <c r="M17" s="43" t="e">
        <f>+AVERAGE(#REF!,#REF!,#REF!)</f>
        <v>#REF!</v>
      </c>
      <c r="N17" s="43" t="e">
        <f>+AVERAGE(#REF!,#REF!,#REF!)</f>
        <v>#REF!</v>
      </c>
      <c r="O17" s="43" t="e">
        <f>+AVERAGE(#REF!,#REF!,#REF!)</f>
        <v>#REF!</v>
      </c>
      <c r="P17" s="42" t="e">
        <f t="shared" si="0"/>
        <v>#REF!</v>
      </c>
      <c r="Q17" s="44">
        <v>229465.58996983976</v>
      </c>
      <c r="R17" s="44">
        <v>235267.13141025641</v>
      </c>
      <c r="S17" s="44">
        <v>237033.79807692309</v>
      </c>
      <c r="T17" s="44">
        <v>234162.96474358975</v>
      </c>
      <c r="U17" s="44">
        <v>233111.65871983973</v>
      </c>
      <c r="V17" s="44">
        <v>233111.65871983973</v>
      </c>
      <c r="W17" s="44">
        <v>254651.88141025641</v>
      </c>
      <c r="X17" s="44">
        <v>254651.88141025641</v>
      </c>
      <c r="Y17" s="44">
        <v>254651.88141025641</v>
      </c>
      <c r="Z17" s="44">
        <v>254763.07099358979</v>
      </c>
      <c r="AA17" s="44">
        <v>254763.07099358979</v>
      </c>
      <c r="AB17" s="44">
        <v>254763.07099358979</v>
      </c>
      <c r="AC17" s="44">
        <v>254763.07099358979</v>
      </c>
      <c r="AD17" s="41">
        <v>3185160.7298454167</v>
      </c>
    </row>
    <row r="18" spans="1:30" s="20" customFormat="1" x14ac:dyDescent="0.2">
      <c r="A18" s="3">
        <v>11</v>
      </c>
      <c r="B18" s="4" t="s">
        <v>63</v>
      </c>
      <c r="C18" s="43" t="e">
        <f>+AVERAGE(#REF!,#REF!,#REF!)</f>
        <v>#REF!</v>
      </c>
      <c r="D18" s="43" t="e">
        <f>+AVERAGE(#REF!,#REF!,#REF!)</f>
        <v>#REF!</v>
      </c>
      <c r="E18" s="43" t="e">
        <f>+AVERAGE(#REF!,#REF!,#REF!)</f>
        <v>#REF!</v>
      </c>
      <c r="F18" s="43" t="e">
        <f>+AVERAGE(#REF!,#REF!,#REF!)</f>
        <v>#REF!</v>
      </c>
      <c r="G18" s="43" t="e">
        <f>+AVERAGE(#REF!,#REF!,#REF!)</f>
        <v>#REF!</v>
      </c>
      <c r="H18" s="43" t="e">
        <f>+AVERAGE(#REF!,#REF!,#REF!)</f>
        <v>#REF!</v>
      </c>
      <c r="I18" s="43" t="e">
        <f>+AVERAGE(#REF!,#REF!,#REF!)</f>
        <v>#REF!</v>
      </c>
      <c r="J18" s="43" t="e">
        <f>+AVERAGE(#REF!,#REF!,#REF!)</f>
        <v>#REF!</v>
      </c>
      <c r="K18" s="43" t="e">
        <f>+AVERAGE(#REF!,#REF!,#REF!)</f>
        <v>#REF!</v>
      </c>
      <c r="L18" s="43" t="e">
        <f>+AVERAGE(#REF!,#REF!,#REF!)</f>
        <v>#REF!</v>
      </c>
      <c r="M18" s="43" t="e">
        <f>+AVERAGE(#REF!,#REF!,#REF!)</f>
        <v>#REF!</v>
      </c>
      <c r="N18" s="43" t="e">
        <f>+AVERAGE(#REF!,#REF!,#REF!)</f>
        <v>#REF!</v>
      </c>
      <c r="O18" s="43" t="e">
        <f>+AVERAGE(#REF!,#REF!,#REF!)</f>
        <v>#REF!</v>
      </c>
      <c r="P18" s="42" t="e">
        <f t="shared" si="0"/>
        <v>#REF!</v>
      </c>
      <c r="Q18" s="44">
        <v>107870.2259817445</v>
      </c>
      <c r="R18" s="44">
        <v>104911.95283882786</v>
      </c>
      <c r="S18" s="44">
        <v>106457.78617216117</v>
      </c>
      <c r="T18" s="44">
        <v>105795.28617216117</v>
      </c>
      <c r="U18" s="44">
        <v>110816.74636257785</v>
      </c>
      <c r="V18" s="44">
        <v>110816.74636257785</v>
      </c>
      <c r="W18" s="44">
        <v>120659.87969591118</v>
      </c>
      <c r="X18" s="44">
        <v>120659.87969591118</v>
      </c>
      <c r="Y18" s="44">
        <v>120659.87969591118</v>
      </c>
      <c r="Z18" s="44">
        <v>120659.87969591118</v>
      </c>
      <c r="AA18" s="44">
        <v>120659.87969591118</v>
      </c>
      <c r="AB18" s="44">
        <v>120659.87969591118</v>
      </c>
      <c r="AC18" s="44">
        <v>120659.87969591118</v>
      </c>
      <c r="AD18" s="41">
        <v>1491287.9017614287</v>
      </c>
    </row>
    <row r="19" spans="1:30" s="20" customFormat="1" ht="63.75" x14ac:dyDescent="0.2">
      <c r="A19" s="3">
        <v>12</v>
      </c>
      <c r="B19" s="5" t="s">
        <v>64</v>
      </c>
      <c r="C19" s="43" t="e">
        <f>+AVERAGE(#REF!,#REF!,#REF!)</f>
        <v>#REF!</v>
      </c>
      <c r="D19" s="43" t="e">
        <f>+AVERAGE(#REF!,#REF!,#REF!)</f>
        <v>#REF!</v>
      </c>
      <c r="E19" s="43" t="e">
        <f>+AVERAGE(#REF!,#REF!,#REF!)</f>
        <v>#REF!</v>
      </c>
      <c r="F19" s="43" t="e">
        <f>+AVERAGE(#REF!,#REF!,#REF!)</f>
        <v>#REF!</v>
      </c>
      <c r="G19" s="43" t="e">
        <f>+AVERAGE(#REF!,#REF!,#REF!)</f>
        <v>#REF!</v>
      </c>
      <c r="H19" s="43" t="e">
        <f>+AVERAGE(#REF!,#REF!,#REF!)</f>
        <v>#REF!</v>
      </c>
      <c r="I19" s="43" t="e">
        <f>+AVERAGE(#REF!,#REF!,#REF!)</f>
        <v>#REF!</v>
      </c>
      <c r="J19" s="43" t="e">
        <f>+AVERAGE(#REF!,#REF!,#REF!)</f>
        <v>#REF!</v>
      </c>
      <c r="K19" s="43" t="e">
        <f>+AVERAGE(#REF!,#REF!,#REF!)</f>
        <v>#REF!</v>
      </c>
      <c r="L19" s="43" t="e">
        <f>+AVERAGE(#REF!,#REF!,#REF!)</f>
        <v>#REF!</v>
      </c>
      <c r="M19" s="43" t="e">
        <f>+AVERAGE(#REF!,#REF!,#REF!)</f>
        <v>#REF!</v>
      </c>
      <c r="N19" s="43" t="e">
        <f>+AVERAGE(#REF!,#REF!,#REF!)</f>
        <v>#REF!</v>
      </c>
      <c r="O19" s="43" t="e">
        <f>+AVERAGE(#REF!,#REF!,#REF!)</f>
        <v>#REF!</v>
      </c>
      <c r="P19" s="42" t="e">
        <f t="shared" si="0"/>
        <v>#REF!</v>
      </c>
      <c r="Q19" s="44">
        <v>179106.61126373627</v>
      </c>
      <c r="R19" s="44">
        <v>194128.48626373627</v>
      </c>
      <c r="S19" s="44">
        <v>195630.15293040292</v>
      </c>
      <c r="T19" s="44">
        <v>194967.65293040292</v>
      </c>
      <c r="U19" s="44">
        <v>193720.22770415293</v>
      </c>
      <c r="V19" s="44">
        <v>193720.22770415293</v>
      </c>
      <c r="W19" s="44">
        <v>209576.69065665294</v>
      </c>
      <c r="X19" s="44">
        <v>209576.69065665294</v>
      </c>
      <c r="Y19" s="44">
        <v>209576.69065665294</v>
      </c>
      <c r="Z19" s="44">
        <v>209576.69065665294</v>
      </c>
      <c r="AA19" s="44">
        <v>209576.69065665294</v>
      </c>
      <c r="AB19" s="44">
        <v>209576.69065665294</v>
      </c>
      <c r="AC19" s="44">
        <v>209576.69065665294</v>
      </c>
      <c r="AD19" s="41">
        <v>2618310.193393155</v>
      </c>
    </row>
    <row r="20" spans="1:30" s="20" customFormat="1" ht="63.75" x14ac:dyDescent="0.2">
      <c r="A20" s="3">
        <v>13</v>
      </c>
      <c r="B20" s="5" t="s">
        <v>65</v>
      </c>
      <c r="C20" s="43" t="e">
        <f>+AVERAGE(#REF!,#REF!,#REF!)</f>
        <v>#REF!</v>
      </c>
      <c r="D20" s="43" t="e">
        <f>+AVERAGE(#REF!,#REF!,#REF!)</f>
        <v>#REF!</v>
      </c>
      <c r="E20" s="43" t="s">
        <v>53</v>
      </c>
      <c r="F20" s="43" t="s">
        <v>53</v>
      </c>
      <c r="G20" s="43" t="s">
        <v>53</v>
      </c>
      <c r="H20" s="43" t="s">
        <v>53</v>
      </c>
      <c r="I20" s="43" t="s">
        <v>53</v>
      </c>
      <c r="J20" s="43" t="s">
        <v>53</v>
      </c>
      <c r="K20" s="43" t="e">
        <f>+AVERAGE(#REF!,#REF!,#REF!)</f>
        <v>#REF!</v>
      </c>
      <c r="L20" s="43" t="e">
        <f>+AVERAGE(#REF!,#REF!,#REF!)</f>
        <v>#REF!</v>
      </c>
      <c r="M20" s="43" t="s">
        <v>53</v>
      </c>
      <c r="N20" s="43" t="s">
        <v>53</v>
      </c>
      <c r="O20" s="43" t="s">
        <v>53</v>
      </c>
      <c r="P20" s="42" t="e">
        <f t="shared" si="0"/>
        <v>#REF!</v>
      </c>
      <c r="Q20" s="44">
        <v>272078.56929676281</v>
      </c>
      <c r="R20" s="44">
        <v>261738.33333333334</v>
      </c>
      <c r="S20" s="44" t="s">
        <v>53</v>
      </c>
      <c r="T20" s="44" t="s">
        <v>53</v>
      </c>
      <c r="U20" s="44" t="s">
        <v>53</v>
      </c>
      <c r="V20" s="44" t="s">
        <v>53</v>
      </c>
      <c r="W20" s="44" t="s">
        <v>53</v>
      </c>
      <c r="X20" s="44" t="s">
        <v>53</v>
      </c>
      <c r="Y20" s="44">
        <v>312607.51709401712</v>
      </c>
      <c r="Z20" s="44">
        <v>312607.51709401712</v>
      </c>
      <c r="AA20" s="44" t="s">
        <v>53</v>
      </c>
      <c r="AB20" s="44" t="s">
        <v>53</v>
      </c>
      <c r="AC20" s="44" t="s">
        <v>53</v>
      </c>
      <c r="AD20" s="41">
        <v>1159031.9368181303</v>
      </c>
    </row>
    <row r="21" spans="1:30" s="20" customFormat="1" ht="63.75" x14ac:dyDescent="0.2">
      <c r="A21" s="3">
        <v>14</v>
      </c>
      <c r="B21" s="5" t="s">
        <v>66</v>
      </c>
      <c r="C21" s="43" t="e">
        <f>+AVERAGE(#REF!,#REF!,#REF!)</f>
        <v>#REF!</v>
      </c>
      <c r="D21" s="43" t="e">
        <f>+AVERAGE(#REF!,#REF!,#REF!)</f>
        <v>#REF!</v>
      </c>
      <c r="E21" s="43" t="e">
        <f>+AVERAGE(#REF!,#REF!,#REF!)</f>
        <v>#REF!</v>
      </c>
      <c r="F21" s="43" t="e">
        <f>+AVERAGE(#REF!,#REF!,#REF!)</f>
        <v>#REF!</v>
      </c>
      <c r="G21" s="43" t="e">
        <f>+AVERAGE(#REF!,#REF!,#REF!)</f>
        <v>#REF!</v>
      </c>
      <c r="H21" s="43" t="e">
        <f>+AVERAGE(#REF!,#REF!,#REF!)</f>
        <v>#REF!</v>
      </c>
      <c r="I21" s="43" t="e">
        <f>+AVERAGE(#REF!,#REF!,#REF!)</f>
        <v>#REF!</v>
      </c>
      <c r="J21" s="43" t="e">
        <f>+AVERAGE(#REF!,#REF!,#REF!)</f>
        <v>#REF!</v>
      </c>
      <c r="K21" s="43" t="e">
        <f>+AVERAGE(#REF!,#REF!,#REF!)</f>
        <v>#REF!</v>
      </c>
      <c r="L21" s="43" t="e">
        <f>+AVERAGE(#REF!,#REF!,#REF!)</f>
        <v>#REF!</v>
      </c>
      <c r="M21" s="43" t="e">
        <f>+AVERAGE(#REF!,#REF!,#REF!)</f>
        <v>#REF!</v>
      </c>
      <c r="N21" s="43" t="e">
        <f>+AVERAGE(#REF!,#REF!,#REF!)</f>
        <v>#REF!</v>
      </c>
      <c r="O21" s="43" t="e">
        <f>+AVERAGE(#REF!,#REF!,#REF!)</f>
        <v>#REF!</v>
      </c>
      <c r="P21" s="42" t="e">
        <f t="shared" si="0"/>
        <v>#REF!</v>
      </c>
      <c r="Q21" s="44">
        <v>145387.89437081962</v>
      </c>
      <c r="R21" s="44">
        <v>152464.77793040295</v>
      </c>
      <c r="S21" s="44">
        <v>154010.61126373627</v>
      </c>
      <c r="T21" s="44">
        <v>153348.11126373627</v>
      </c>
      <c r="U21" s="44">
        <v>153337.89437081962</v>
      </c>
      <c r="V21" s="44">
        <v>153337.89437081962</v>
      </c>
      <c r="W21" s="44">
        <v>169743.10918040294</v>
      </c>
      <c r="X21" s="44">
        <v>169743.10918040294</v>
      </c>
      <c r="Y21" s="44">
        <v>169743.10918040294</v>
      </c>
      <c r="Z21" s="44">
        <v>169743.10918040294</v>
      </c>
      <c r="AA21" s="44">
        <v>169743.10918040294</v>
      </c>
      <c r="AB21" s="44">
        <v>169743.10918040294</v>
      </c>
      <c r="AC21" s="44">
        <v>169743.10918040294</v>
      </c>
      <c r="AD21" s="41">
        <v>2100088.9478331553</v>
      </c>
    </row>
    <row r="22" spans="1:30" s="20" customFormat="1" ht="63.75" x14ac:dyDescent="0.2">
      <c r="A22" s="3">
        <v>15</v>
      </c>
      <c r="B22" s="4" t="s">
        <v>67</v>
      </c>
      <c r="C22" s="43" t="e">
        <f>+AVERAGE(#REF!,#REF!,#REF!)</f>
        <v>#REF!</v>
      </c>
      <c r="D22" s="43" t="e">
        <f>+AVERAGE(#REF!,#REF!,#REF!)</f>
        <v>#REF!</v>
      </c>
      <c r="E22" s="43" t="e">
        <f>+AVERAGE(#REF!,#REF!,#REF!)</f>
        <v>#REF!</v>
      </c>
      <c r="F22" s="43" t="e">
        <f>+AVERAGE(#REF!,#REF!,#REF!)</f>
        <v>#REF!</v>
      </c>
      <c r="G22" s="43" t="e">
        <f>+AVERAGE(#REF!,#REF!,#REF!)</f>
        <v>#REF!</v>
      </c>
      <c r="H22" s="43" t="e">
        <f>+AVERAGE(#REF!,#REF!,#REF!)</f>
        <v>#REF!</v>
      </c>
      <c r="I22" s="43" t="e">
        <f>+AVERAGE(#REF!,#REF!,#REF!)</f>
        <v>#REF!</v>
      </c>
      <c r="J22" s="43" t="e">
        <f>+AVERAGE(#REF!,#REF!,#REF!)</f>
        <v>#REF!</v>
      </c>
      <c r="K22" s="43" t="e">
        <f>+AVERAGE(#REF!,#REF!,#REF!)</f>
        <v>#REF!</v>
      </c>
      <c r="L22" s="43" t="e">
        <f>+AVERAGE(#REF!,#REF!,#REF!)</f>
        <v>#REF!</v>
      </c>
      <c r="M22" s="43" t="e">
        <f>+AVERAGE(#REF!,#REF!,#REF!)</f>
        <v>#REF!</v>
      </c>
      <c r="N22" s="43" t="e">
        <f>+AVERAGE(#REF!,#REF!,#REF!)</f>
        <v>#REF!</v>
      </c>
      <c r="O22" s="43" t="e">
        <f>+AVERAGE(#REF!,#REF!,#REF!)</f>
        <v>#REF!</v>
      </c>
      <c r="P22" s="42" t="e">
        <f t="shared" si="0"/>
        <v>#REF!</v>
      </c>
      <c r="Q22" s="44">
        <v>157818.10918040294</v>
      </c>
      <c r="R22" s="44">
        <v>166781.65293040295</v>
      </c>
      <c r="S22" s="44">
        <v>168548.31959706958</v>
      </c>
      <c r="T22" s="44">
        <v>167885.81959706958</v>
      </c>
      <c r="U22" s="44">
        <v>170184.77584706963</v>
      </c>
      <c r="V22" s="44">
        <v>170184.77584706963</v>
      </c>
      <c r="W22" s="44">
        <v>183498.32398998627</v>
      </c>
      <c r="X22" s="44">
        <v>183498.32398998627</v>
      </c>
      <c r="Y22" s="44">
        <v>183498.32398998627</v>
      </c>
      <c r="Z22" s="44">
        <v>183498.32398998627</v>
      </c>
      <c r="AA22" s="44">
        <v>183498.32398998627</v>
      </c>
      <c r="AB22" s="44">
        <v>183498.32398998627</v>
      </c>
      <c r="AC22" s="44">
        <v>183498.32398998627</v>
      </c>
      <c r="AD22" s="41">
        <v>2285891.7209289884</v>
      </c>
    </row>
    <row r="23" spans="1:30" s="20" customFormat="1" ht="63.75" x14ac:dyDescent="0.2">
      <c r="A23" s="3">
        <v>16</v>
      </c>
      <c r="B23" s="4" t="s">
        <v>68</v>
      </c>
      <c r="C23" s="43" t="e">
        <f>+AVERAGE(#REF!,#REF!,#REF!)</f>
        <v>#REF!</v>
      </c>
      <c r="D23" s="43" t="s">
        <v>53</v>
      </c>
      <c r="E23" s="43" t="s">
        <v>53</v>
      </c>
      <c r="F23" s="43" t="s">
        <v>53</v>
      </c>
      <c r="G23" s="43" t="s">
        <v>53</v>
      </c>
      <c r="H23" s="43" t="s">
        <v>53</v>
      </c>
      <c r="I23" s="43" t="s">
        <v>53</v>
      </c>
      <c r="J23" s="43" t="s">
        <v>53</v>
      </c>
      <c r="K23" s="43" t="e">
        <f>+AVERAGE(#REF!,#REF!,#REF!)</f>
        <v>#REF!</v>
      </c>
      <c r="L23" s="43" t="e">
        <f>+AVERAGE(#REF!,#REF!,#REF!)</f>
        <v>#REF!</v>
      </c>
      <c r="M23" s="43" t="s">
        <v>53</v>
      </c>
      <c r="N23" s="43" t="s">
        <v>53</v>
      </c>
      <c r="O23" s="43" t="s">
        <v>53</v>
      </c>
      <c r="P23" s="42" t="e">
        <f t="shared" si="0"/>
        <v>#REF!</v>
      </c>
      <c r="Q23" s="44">
        <v>286573.50453565479</v>
      </c>
      <c r="R23" s="44" t="s">
        <v>53</v>
      </c>
      <c r="S23" s="44" t="s">
        <v>53</v>
      </c>
      <c r="T23" s="44" t="s">
        <v>53</v>
      </c>
      <c r="U23" s="44" t="s">
        <v>53</v>
      </c>
      <c r="V23" s="44" t="s">
        <v>53</v>
      </c>
      <c r="W23" s="44" t="s">
        <v>53</v>
      </c>
      <c r="X23" s="44" t="s">
        <v>53</v>
      </c>
      <c r="Y23" s="44">
        <v>315739.62331753969</v>
      </c>
      <c r="Z23" s="44">
        <v>315739.62331753969</v>
      </c>
      <c r="AA23" s="44" t="s">
        <v>53</v>
      </c>
      <c r="AB23" s="44" t="s">
        <v>53</v>
      </c>
      <c r="AC23" s="44" t="s">
        <v>53</v>
      </c>
      <c r="AD23" s="41">
        <v>918052.75117073418</v>
      </c>
    </row>
    <row r="24" spans="1:30" s="18" customFormat="1" x14ac:dyDescent="0.2">
      <c r="A24" s="3">
        <v>17</v>
      </c>
      <c r="B24" s="5" t="s">
        <v>45</v>
      </c>
      <c r="C24" s="43" t="e">
        <f>+AVERAGE(#REF!,#REF!,#REF!)</f>
        <v>#REF!</v>
      </c>
      <c r="D24" s="43" t="e">
        <f>+AVERAGE(#REF!,#REF!,#REF!)</f>
        <v>#REF!</v>
      </c>
      <c r="E24" s="43" t="e">
        <f>+AVERAGE(#REF!,#REF!,#REF!)</f>
        <v>#REF!</v>
      </c>
      <c r="F24" s="43" t="e">
        <f>+AVERAGE(#REF!,#REF!,#REF!)</f>
        <v>#REF!</v>
      </c>
      <c r="G24" s="43" t="e">
        <f>+AVERAGE(#REF!,#REF!,#REF!)</f>
        <v>#REF!</v>
      </c>
      <c r="H24" s="43" t="e">
        <f>+AVERAGE(#REF!,#REF!,#REF!)</f>
        <v>#REF!</v>
      </c>
      <c r="I24" s="43" t="e">
        <f>+AVERAGE(#REF!,#REF!,#REF!)</f>
        <v>#REF!</v>
      </c>
      <c r="J24" s="43" t="e">
        <f>+AVERAGE(#REF!,#REF!,#REF!)</f>
        <v>#REF!</v>
      </c>
      <c r="K24" s="43" t="e">
        <f>+AVERAGE(#REF!,#REF!,#REF!)</f>
        <v>#REF!</v>
      </c>
      <c r="L24" s="43" t="e">
        <f>+AVERAGE(#REF!,#REF!,#REF!)</f>
        <v>#REF!</v>
      </c>
      <c r="M24" s="43" t="e">
        <f>+AVERAGE(#REF!,#REF!,#REF!)</f>
        <v>#REF!</v>
      </c>
      <c r="N24" s="43" t="e">
        <f>+AVERAGE(#REF!,#REF!,#REF!)</f>
        <v>#REF!</v>
      </c>
      <c r="O24" s="43" t="e">
        <f>+AVERAGE(#REF!,#REF!,#REF!)</f>
        <v>#REF!</v>
      </c>
      <c r="P24" s="42" t="e">
        <f t="shared" si="0"/>
        <v>#REF!</v>
      </c>
      <c r="Q24" s="44">
        <v>104974.48069786171</v>
      </c>
      <c r="R24" s="44">
        <v>117858.98069786173</v>
      </c>
      <c r="S24" s="44">
        <v>124793.70660286173</v>
      </c>
      <c r="T24" s="44">
        <v>122827.73069786173</v>
      </c>
      <c r="U24" s="44">
        <v>112902.3973645284</v>
      </c>
      <c r="V24" s="44">
        <v>112902.3973645284</v>
      </c>
      <c r="W24" s="44">
        <v>126026.58255494507</v>
      </c>
      <c r="X24" s="44">
        <v>126026.58255494507</v>
      </c>
      <c r="Y24" s="44">
        <v>126026.58255494507</v>
      </c>
      <c r="Z24" s="44">
        <v>126026.58255494507</v>
      </c>
      <c r="AA24" s="44">
        <v>126026.58255494507</v>
      </c>
      <c r="AB24" s="44">
        <v>126026.58255494507</v>
      </c>
      <c r="AC24" s="44">
        <v>126026.58255494507</v>
      </c>
      <c r="AD24" s="41">
        <v>1578445.771310119</v>
      </c>
    </row>
    <row r="25" spans="1:30" s="20" customFormat="1" x14ac:dyDescent="0.2">
      <c r="A25" s="3">
        <v>18</v>
      </c>
      <c r="B25" s="5" t="s">
        <v>46</v>
      </c>
      <c r="C25" s="43" t="e">
        <f>+AVERAGE(#REF!,#REF!,#REF!)</f>
        <v>#REF!</v>
      </c>
      <c r="D25" s="43" t="s">
        <v>53</v>
      </c>
      <c r="E25" s="43" t="s">
        <v>53</v>
      </c>
      <c r="F25" s="43" t="s">
        <v>53</v>
      </c>
      <c r="G25" s="43" t="s">
        <v>53</v>
      </c>
      <c r="H25" s="43" t="s">
        <v>53</v>
      </c>
      <c r="I25" s="43" t="s">
        <v>53</v>
      </c>
      <c r="J25" s="43" t="s">
        <v>53</v>
      </c>
      <c r="K25" s="43" t="e">
        <f>+AVERAGE(#REF!,#REF!,#REF!)</f>
        <v>#REF!</v>
      </c>
      <c r="L25" s="43" t="e">
        <f>+AVERAGE(#REF!,#REF!,#REF!)</f>
        <v>#REF!</v>
      </c>
      <c r="M25" s="43" t="s">
        <v>53</v>
      </c>
      <c r="N25" s="43" t="s">
        <v>53</v>
      </c>
      <c r="O25" s="43" t="s">
        <v>53</v>
      </c>
      <c r="P25" s="42" t="e">
        <f t="shared" si="0"/>
        <v>#REF!</v>
      </c>
      <c r="Q25" s="44">
        <v>95836.291778447805</v>
      </c>
      <c r="R25" s="44" t="s">
        <v>53</v>
      </c>
      <c r="S25" s="44" t="s">
        <v>53</v>
      </c>
      <c r="T25" s="44" t="s">
        <v>53</v>
      </c>
      <c r="U25" s="44" t="s">
        <v>53</v>
      </c>
      <c r="V25" s="44" t="s">
        <v>53</v>
      </c>
      <c r="W25" s="44" t="s">
        <v>53</v>
      </c>
      <c r="X25" s="44" t="s">
        <v>53</v>
      </c>
      <c r="Y25" s="44">
        <v>115569.53843459708</v>
      </c>
      <c r="Z25" s="44">
        <v>115569.53843459708</v>
      </c>
      <c r="AA25" s="44" t="s">
        <v>53</v>
      </c>
      <c r="AB25" s="44" t="s">
        <v>53</v>
      </c>
      <c r="AC25" s="44" t="s">
        <v>53</v>
      </c>
      <c r="AD25" s="41">
        <v>326975.36864764197</v>
      </c>
    </row>
    <row r="26" spans="1:30" s="18" customFormat="1" x14ac:dyDescent="0.2">
      <c r="A26" s="3">
        <v>19</v>
      </c>
      <c r="B26" s="5" t="s">
        <v>54</v>
      </c>
      <c r="C26" s="43" t="e">
        <f>+AVERAGE(#REF!,#REF!,#REF!)</f>
        <v>#REF!</v>
      </c>
      <c r="D26" s="43" t="e">
        <f>+AVERAGE(#REF!,#REF!,#REF!)</f>
        <v>#REF!</v>
      </c>
      <c r="E26" s="43" t="e">
        <f>+AVERAGE(#REF!,#REF!,#REF!)</f>
        <v>#REF!</v>
      </c>
      <c r="F26" s="43" t="e">
        <f>+AVERAGE(#REF!,#REF!,#REF!)</f>
        <v>#REF!</v>
      </c>
      <c r="G26" s="43" t="e">
        <f>+AVERAGE(#REF!,#REF!,#REF!)</f>
        <v>#REF!</v>
      </c>
      <c r="H26" s="43" t="e">
        <f>+AVERAGE(#REF!,#REF!,#REF!)</f>
        <v>#REF!</v>
      </c>
      <c r="I26" s="43" t="e">
        <f>+AVERAGE(#REF!,#REF!,#REF!)</f>
        <v>#REF!</v>
      </c>
      <c r="J26" s="43" t="e">
        <f>+AVERAGE(#REF!,#REF!,#REF!)</f>
        <v>#REF!</v>
      </c>
      <c r="K26" s="43" t="e">
        <f>+AVERAGE(#REF!,#REF!,#REF!)</f>
        <v>#REF!</v>
      </c>
      <c r="L26" s="43" t="e">
        <f>+AVERAGE(#REF!,#REF!,#REF!)</f>
        <v>#REF!</v>
      </c>
      <c r="M26" s="43" t="e">
        <f>+AVERAGE(#REF!,#REF!,#REF!)</f>
        <v>#REF!</v>
      </c>
      <c r="N26" s="43" t="e">
        <f>+AVERAGE(#REF!,#REF!,#REF!)</f>
        <v>#REF!</v>
      </c>
      <c r="O26" s="43" t="e">
        <f>+AVERAGE(#REF!,#REF!,#REF!)</f>
        <v>#REF!</v>
      </c>
      <c r="P26" s="42" t="e">
        <f t="shared" si="0"/>
        <v>#REF!</v>
      </c>
      <c r="Q26" s="44">
        <v>104860.0730284478</v>
      </c>
      <c r="R26" s="44">
        <v>107044.9478021978</v>
      </c>
      <c r="S26" s="44">
        <v>114553.28113553114</v>
      </c>
      <c r="T26" s="44">
        <v>113890.78113553114</v>
      </c>
      <c r="U26" s="44">
        <v>118308.8230284478</v>
      </c>
      <c r="V26" s="44">
        <v>118308.8230284478</v>
      </c>
      <c r="W26" s="44">
        <v>130493.58321886447</v>
      </c>
      <c r="X26" s="44">
        <v>130493.58321886447</v>
      </c>
      <c r="Y26" s="44">
        <v>130493.58321886447</v>
      </c>
      <c r="Z26" s="44">
        <v>130493.58321886447</v>
      </c>
      <c r="AA26" s="44">
        <v>130493.58321886447</v>
      </c>
      <c r="AB26" s="44">
        <v>130493.58321886447</v>
      </c>
      <c r="AC26" s="44">
        <v>130493.58321886447</v>
      </c>
      <c r="AD26" s="41">
        <v>1590421.8116906546</v>
      </c>
    </row>
    <row r="27" spans="1:30" s="18" customFormat="1" x14ac:dyDescent="0.2">
      <c r="A27" s="3">
        <v>20</v>
      </c>
      <c r="B27" s="5" t="s">
        <v>47</v>
      </c>
      <c r="C27" s="43" t="e">
        <f>+AVERAGE(#REF!,#REF!,#REF!)</f>
        <v>#REF!</v>
      </c>
      <c r="D27" s="43" t="e">
        <f>+AVERAGE(#REF!,#REF!,#REF!)</f>
        <v>#REF!</v>
      </c>
      <c r="E27" s="43" t="e">
        <f>+AVERAGE(#REF!,#REF!,#REF!)</f>
        <v>#REF!</v>
      </c>
      <c r="F27" s="43" t="e">
        <f>+AVERAGE(#REF!,#REF!,#REF!)</f>
        <v>#REF!</v>
      </c>
      <c r="G27" s="43" t="e">
        <f>+AVERAGE(#REF!,#REF!,#REF!)</f>
        <v>#REF!</v>
      </c>
      <c r="H27" s="43" t="e">
        <f>+AVERAGE(#REF!,#REF!,#REF!)</f>
        <v>#REF!</v>
      </c>
      <c r="I27" s="43" t="e">
        <f>+AVERAGE(#REF!,#REF!,#REF!)</f>
        <v>#REF!</v>
      </c>
      <c r="J27" s="43" t="e">
        <f>+AVERAGE(#REF!,#REF!,#REF!)</f>
        <v>#REF!</v>
      </c>
      <c r="K27" s="43" t="e">
        <f>+AVERAGE(#REF!,#REF!,#REF!)</f>
        <v>#REF!</v>
      </c>
      <c r="L27" s="43" t="e">
        <f>+AVERAGE(#REF!,#REF!,#REF!)</f>
        <v>#REF!</v>
      </c>
      <c r="M27" s="43" t="e">
        <f>+AVERAGE(#REF!,#REF!,#REF!)</f>
        <v>#REF!</v>
      </c>
      <c r="N27" s="43" t="e">
        <f>+AVERAGE(#REF!,#REF!,#REF!)</f>
        <v>#REF!</v>
      </c>
      <c r="O27" s="43" t="e">
        <f>+AVERAGE(#REF!,#REF!,#REF!)</f>
        <v>#REF!</v>
      </c>
      <c r="P27" s="42" t="e">
        <f t="shared" si="0"/>
        <v>#REF!</v>
      </c>
      <c r="Q27" s="44">
        <v>99568.594210563198</v>
      </c>
      <c r="R27" s="44">
        <v>112453.09421056318</v>
      </c>
      <c r="S27" s="44">
        <v>114463.88497222985</v>
      </c>
      <c r="T27" s="44">
        <v>113557.26087722986</v>
      </c>
      <c r="U27" s="44">
        <v>106216.88497222985</v>
      </c>
      <c r="V27" s="44">
        <v>106216.88497222985</v>
      </c>
      <c r="W27" s="44">
        <v>117649.69973472985</v>
      </c>
      <c r="X27" s="44">
        <v>117649.69973472985</v>
      </c>
      <c r="Y27" s="44">
        <v>117649.69973472985</v>
      </c>
      <c r="Z27" s="44">
        <v>117649.69973472985</v>
      </c>
      <c r="AA27" s="44">
        <v>117649.69973472985</v>
      </c>
      <c r="AB27" s="44">
        <v>117649.69973472985</v>
      </c>
      <c r="AC27" s="44">
        <v>117649.69973472985</v>
      </c>
      <c r="AD27" s="41">
        <v>1476024.5023581551</v>
      </c>
    </row>
    <row r="28" spans="1:30" s="20" customFormat="1" x14ac:dyDescent="0.2">
      <c r="A28" s="3">
        <v>21</v>
      </c>
      <c r="B28" s="5" t="s">
        <v>48</v>
      </c>
      <c r="C28" s="43" t="e">
        <f>+AVERAGE(#REF!,#REF!,#REF!)</f>
        <v>#REF!</v>
      </c>
      <c r="D28" s="43" t="s">
        <v>53</v>
      </c>
      <c r="E28" s="43" t="s">
        <v>53</v>
      </c>
      <c r="F28" s="43" t="s">
        <v>53</v>
      </c>
      <c r="G28" s="43" t="s">
        <v>53</v>
      </c>
      <c r="H28" s="43" t="s">
        <v>53</v>
      </c>
      <c r="I28" s="43" t="s">
        <v>53</v>
      </c>
      <c r="J28" s="43" t="s">
        <v>53</v>
      </c>
      <c r="K28" s="43" t="e">
        <f>+AVERAGE(#REF!,#REF!,#REF!)</f>
        <v>#REF!</v>
      </c>
      <c r="L28" s="43" t="e">
        <f>+AVERAGE(#REF!,#REF!,#REF!)</f>
        <v>#REF!</v>
      </c>
      <c r="M28" s="43" t="s">
        <v>53</v>
      </c>
      <c r="N28" s="43" t="s">
        <v>53</v>
      </c>
      <c r="O28" s="43" t="s">
        <v>53</v>
      </c>
      <c r="P28" s="42" t="e">
        <f t="shared" si="0"/>
        <v>#REF!</v>
      </c>
      <c r="Q28" s="44">
        <v>92368.255949693237</v>
      </c>
      <c r="R28" s="44" t="s">
        <v>53</v>
      </c>
      <c r="S28" s="44" t="s">
        <v>53</v>
      </c>
      <c r="T28" s="44" t="s">
        <v>53</v>
      </c>
      <c r="U28" s="44" t="s">
        <v>53</v>
      </c>
      <c r="V28" s="44" t="s">
        <v>53</v>
      </c>
      <c r="W28" s="44" t="s">
        <v>53</v>
      </c>
      <c r="X28" s="44" t="s">
        <v>53</v>
      </c>
      <c r="Y28" s="44">
        <v>93869.896821813192</v>
      </c>
      <c r="Z28" s="44">
        <v>93869.896821813192</v>
      </c>
      <c r="AA28" s="44" t="s">
        <v>53</v>
      </c>
      <c r="AB28" s="44" t="s">
        <v>53</v>
      </c>
      <c r="AC28" s="44" t="s">
        <v>53</v>
      </c>
      <c r="AD28" s="41">
        <v>280108.04959331965</v>
      </c>
    </row>
    <row r="29" spans="1:30" s="18" customFormat="1" x14ac:dyDescent="0.2">
      <c r="A29" s="3">
        <v>22</v>
      </c>
      <c r="B29" s="5" t="s">
        <v>49</v>
      </c>
      <c r="C29" s="43" t="e">
        <f>+AVERAGE(#REF!,#REF!,#REF!)</f>
        <v>#REF!</v>
      </c>
      <c r="D29" s="43" t="e">
        <f>+AVERAGE(#REF!,#REF!,#REF!)</f>
        <v>#REF!</v>
      </c>
      <c r="E29" s="43" t="e">
        <f>+AVERAGE(#REF!,#REF!,#REF!)</f>
        <v>#REF!</v>
      </c>
      <c r="F29" s="43" t="e">
        <f>+AVERAGE(#REF!,#REF!,#REF!)</f>
        <v>#REF!</v>
      </c>
      <c r="G29" s="43" t="e">
        <f>+AVERAGE(#REF!,#REF!,#REF!)</f>
        <v>#REF!</v>
      </c>
      <c r="H29" s="43" t="e">
        <f>+AVERAGE(#REF!,#REF!,#REF!)</f>
        <v>#REF!</v>
      </c>
      <c r="I29" s="43" t="e">
        <f>+AVERAGE(#REF!,#REF!,#REF!)</f>
        <v>#REF!</v>
      </c>
      <c r="J29" s="43" t="e">
        <f>+AVERAGE(#REF!,#REF!,#REF!)</f>
        <v>#REF!</v>
      </c>
      <c r="K29" s="43" t="e">
        <f>+AVERAGE(#REF!,#REF!,#REF!)</f>
        <v>#REF!</v>
      </c>
      <c r="L29" s="43" t="e">
        <f>+AVERAGE(#REF!,#REF!,#REF!)</f>
        <v>#REF!</v>
      </c>
      <c r="M29" s="43" t="e">
        <f>+AVERAGE(#REF!,#REF!,#REF!)</f>
        <v>#REF!</v>
      </c>
      <c r="N29" s="43" t="e">
        <f>+AVERAGE(#REF!,#REF!,#REF!)</f>
        <v>#REF!</v>
      </c>
      <c r="O29" s="43" t="e">
        <f>+AVERAGE(#REF!,#REF!,#REF!)</f>
        <v>#REF!</v>
      </c>
      <c r="P29" s="42" t="e">
        <f t="shared" si="0"/>
        <v>#REF!</v>
      </c>
      <c r="Q29" s="44">
        <v>88997.87424719322</v>
      </c>
      <c r="R29" s="44">
        <v>101568.72334219323</v>
      </c>
      <c r="S29" s="44">
        <v>102452.05667552658</v>
      </c>
      <c r="T29" s="44">
        <v>101789.55667552658</v>
      </c>
      <c r="U29" s="44">
        <v>91868.707580526563</v>
      </c>
      <c r="V29" s="44">
        <v>91868.707580526563</v>
      </c>
      <c r="W29" s="44">
        <v>106379.1723901099</v>
      </c>
      <c r="X29" s="44">
        <v>106379.1723901099</v>
      </c>
      <c r="Y29" s="44">
        <v>106379.1723901099</v>
      </c>
      <c r="Z29" s="44">
        <v>106379.1723901099</v>
      </c>
      <c r="AA29" s="44">
        <v>106379.1723901099</v>
      </c>
      <c r="AB29" s="44">
        <v>106379.1723901099</v>
      </c>
      <c r="AC29" s="44">
        <v>106379.1723901099</v>
      </c>
      <c r="AD29" s="41">
        <v>1323199.8328322619</v>
      </c>
    </row>
    <row r="30" spans="1:30" s="20" customFormat="1" x14ac:dyDescent="0.2">
      <c r="A30" s="3">
        <v>23</v>
      </c>
      <c r="B30" s="5" t="s">
        <v>50</v>
      </c>
      <c r="C30" s="43" t="e">
        <f>+AVERAGE(#REF!,#REF!,#REF!)</f>
        <v>#REF!</v>
      </c>
      <c r="D30" s="43" t="s">
        <v>53</v>
      </c>
      <c r="E30" s="43" t="s">
        <v>53</v>
      </c>
      <c r="F30" s="43" t="s">
        <v>53</v>
      </c>
      <c r="G30" s="43" t="s">
        <v>53</v>
      </c>
      <c r="H30" s="43" t="s">
        <v>53</v>
      </c>
      <c r="I30" s="43" t="s">
        <v>53</v>
      </c>
      <c r="J30" s="43" t="s">
        <v>53</v>
      </c>
      <c r="K30" s="43" t="e">
        <f>+AVERAGE(#REF!,#REF!,#REF!)</f>
        <v>#REF!</v>
      </c>
      <c r="L30" s="43" t="e">
        <f>+AVERAGE(#REF!,#REF!,#REF!)</f>
        <v>#REF!</v>
      </c>
      <c r="M30" s="43" t="s">
        <v>53</v>
      </c>
      <c r="N30" s="43" t="s">
        <v>53</v>
      </c>
      <c r="O30" s="43" t="s">
        <v>53</v>
      </c>
      <c r="P30" s="42" t="e">
        <f t="shared" si="0"/>
        <v>#REF!</v>
      </c>
      <c r="Q30" s="44">
        <v>95664.540913859877</v>
      </c>
      <c r="R30" s="44" t="s">
        <v>53</v>
      </c>
      <c r="S30" s="44" t="s">
        <v>53</v>
      </c>
      <c r="T30" s="44" t="s">
        <v>53</v>
      </c>
      <c r="U30" s="44" t="s">
        <v>53</v>
      </c>
      <c r="V30" s="44" t="s">
        <v>53</v>
      </c>
      <c r="W30" s="44" t="s">
        <v>53</v>
      </c>
      <c r="X30" s="44" t="s">
        <v>53</v>
      </c>
      <c r="Y30" s="44">
        <v>112334.64652014653</v>
      </c>
      <c r="Z30" s="44">
        <v>112334.64652014653</v>
      </c>
      <c r="AA30" s="44" t="s">
        <v>53</v>
      </c>
      <c r="AB30" s="44" t="s">
        <v>53</v>
      </c>
      <c r="AC30" s="44" t="s">
        <v>53</v>
      </c>
      <c r="AD30" s="41">
        <v>320333.83395415294</v>
      </c>
    </row>
    <row r="31" spans="1:30" s="20" customFormat="1" ht="25.5" x14ac:dyDescent="0.2">
      <c r="A31" s="3">
        <v>24</v>
      </c>
      <c r="B31" s="79" t="s">
        <v>51</v>
      </c>
      <c r="C31" s="43" t="e">
        <f>+AVERAGE(#REF!,#REF!,#REF!)</f>
        <v>#REF!</v>
      </c>
      <c r="D31" s="43" t="e">
        <f>+AVERAGE(#REF!,#REF!,#REF!)</f>
        <v>#REF!</v>
      </c>
      <c r="E31" s="43" t="e">
        <f>+AVERAGE(#REF!,#REF!,#REF!)</f>
        <v>#REF!</v>
      </c>
      <c r="F31" s="43" t="e">
        <f>+AVERAGE(#REF!,#REF!,#REF!)</f>
        <v>#REF!</v>
      </c>
      <c r="G31" s="43" t="e">
        <f>+AVERAGE(#REF!,#REF!,#REF!)</f>
        <v>#REF!</v>
      </c>
      <c r="H31" s="43" t="e">
        <f>+AVERAGE(#REF!,#REF!,#REF!)</f>
        <v>#REF!</v>
      </c>
      <c r="I31" s="43" t="e">
        <f>+AVERAGE(#REF!,#REF!,#REF!)</f>
        <v>#REF!</v>
      </c>
      <c r="J31" s="43" t="e">
        <f>+AVERAGE(#REF!,#REF!,#REF!)</f>
        <v>#REF!</v>
      </c>
      <c r="K31" s="43" t="e">
        <f>+AVERAGE(#REF!,#REF!,#REF!)</f>
        <v>#REF!</v>
      </c>
      <c r="L31" s="43" t="e">
        <f>+AVERAGE(#REF!,#REF!,#REF!)</f>
        <v>#REF!</v>
      </c>
      <c r="M31" s="43" t="e">
        <f>+AVERAGE(#REF!,#REF!,#REF!)</f>
        <v>#REF!</v>
      </c>
      <c r="N31" s="43" t="e">
        <f>+AVERAGE(#REF!,#REF!,#REF!)</f>
        <v>#REF!</v>
      </c>
      <c r="O31" s="43" t="e">
        <f>+AVERAGE(#REF!,#REF!,#REF!)</f>
        <v>#REF!</v>
      </c>
      <c r="P31" s="42" t="e">
        <f t="shared" si="0"/>
        <v>#REF!</v>
      </c>
      <c r="Q31" s="44">
        <v>60118.205577321431</v>
      </c>
      <c r="R31" s="44">
        <v>62060.018077321431</v>
      </c>
      <c r="S31" s="44">
        <v>62943.351410654759</v>
      </c>
      <c r="T31" s="44">
        <v>62280.851410654759</v>
      </c>
      <c r="U31" s="44">
        <v>62105.705577321431</v>
      </c>
      <c r="V31" s="44">
        <v>62105.705577321431</v>
      </c>
      <c r="W31" s="44">
        <v>63460.682886904768</v>
      </c>
      <c r="X31" s="44">
        <v>63460.682886904768</v>
      </c>
      <c r="Y31" s="44">
        <v>63460.682886904768</v>
      </c>
      <c r="Z31" s="44">
        <v>63460.682886904768</v>
      </c>
      <c r="AA31" s="44">
        <v>63460.682886904768</v>
      </c>
      <c r="AB31" s="44">
        <v>63460.682886904768</v>
      </c>
      <c r="AC31" s="44">
        <v>66347.290029761905</v>
      </c>
      <c r="AD31" s="41">
        <v>818725.22498178575</v>
      </c>
    </row>
    <row r="32" spans="1:30" s="37" customFormat="1" ht="27" customHeight="1" x14ac:dyDescent="0.2">
      <c r="A32" s="3">
        <v>25</v>
      </c>
      <c r="B32" s="79" t="s">
        <v>145</v>
      </c>
      <c r="C32" s="43" t="e">
        <f>+AVERAGE(#REF!,#REF!,#REF!)</f>
        <v>#REF!</v>
      </c>
      <c r="D32" s="43" t="s">
        <v>53</v>
      </c>
      <c r="E32" s="43" t="s">
        <v>53</v>
      </c>
      <c r="F32" s="43" t="s">
        <v>53</v>
      </c>
      <c r="G32" s="43" t="s">
        <v>53</v>
      </c>
      <c r="H32" s="43" t="s">
        <v>53</v>
      </c>
      <c r="I32" s="43" t="s">
        <v>53</v>
      </c>
      <c r="J32" s="43" t="s">
        <v>53</v>
      </c>
      <c r="K32" s="43" t="e">
        <f>+AVERAGE(#REF!,#REF!,#REF!)</f>
        <v>#REF!</v>
      </c>
      <c r="L32" s="43" t="e">
        <f>+AVERAGE(#REF!,#REF!,#REF!)</f>
        <v>#REF!</v>
      </c>
      <c r="M32" s="43" t="s">
        <v>53</v>
      </c>
      <c r="N32" s="43" t="s">
        <v>53</v>
      </c>
      <c r="O32" s="43" t="s">
        <v>53</v>
      </c>
      <c r="P32" s="42" t="e">
        <f t="shared" si="0"/>
        <v>#REF!</v>
      </c>
      <c r="Q32" s="44">
        <v>107901.75</v>
      </c>
      <c r="R32" s="44" t="s">
        <v>53</v>
      </c>
      <c r="S32" s="44" t="s">
        <v>53</v>
      </c>
      <c r="T32" s="44" t="s">
        <v>53</v>
      </c>
      <c r="U32" s="44" t="s">
        <v>53</v>
      </c>
      <c r="V32" s="44" t="s">
        <v>53</v>
      </c>
      <c r="W32" s="44" t="s">
        <v>53</v>
      </c>
      <c r="X32" s="44" t="s">
        <v>53</v>
      </c>
      <c r="Y32" s="44">
        <v>121438.125</v>
      </c>
      <c r="Z32" s="44">
        <v>121438.125</v>
      </c>
      <c r="AA32" s="44" t="s">
        <v>53</v>
      </c>
      <c r="AB32" s="44" t="s">
        <v>53</v>
      </c>
      <c r="AC32" s="44" t="s">
        <v>53</v>
      </c>
      <c r="AD32" s="41">
        <v>350778</v>
      </c>
    </row>
    <row r="33" spans="1:30" s="20" customFormat="1" ht="25.5" x14ac:dyDescent="0.2">
      <c r="A33" s="3">
        <v>26</v>
      </c>
      <c r="B33" s="79" t="s">
        <v>69</v>
      </c>
      <c r="C33" s="43" t="e">
        <f>+AVERAGE(#REF!,#REF!,#REF!)</f>
        <v>#REF!</v>
      </c>
      <c r="D33" s="43" t="e">
        <f>+AVERAGE(#REF!,#REF!,#REF!)</f>
        <v>#REF!</v>
      </c>
      <c r="E33" s="43" t="e">
        <f>+AVERAGE(#REF!,#REF!,#REF!)</f>
        <v>#REF!</v>
      </c>
      <c r="F33" s="43" t="e">
        <f>+AVERAGE(#REF!,#REF!,#REF!)</f>
        <v>#REF!</v>
      </c>
      <c r="G33" s="43" t="e">
        <f>+AVERAGE(#REF!,#REF!,#REF!)</f>
        <v>#REF!</v>
      </c>
      <c r="H33" s="43" t="e">
        <f>+AVERAGE(#REF!,#REF!,#REF!)</f>
        <v>#REF!</v>
      </c>
      <c r="I33" s="43" t="e">
        <f>+AVERAGE(#REF!,#REF!,#REF!)</f>
        <v>#REF!</v>
      </c>
      <c r="J33" s="43" t="e">
        <f>+AVERAGE(#REF!,#REF!,#REF!)</f>
        <v>#REF!</v>
      </c>
      <c r="K33" s="43" t="e">
        <f>+AVERAGE(#REF!,#REF!,#REF!)</f>
        <v>#REF!</v>
      </c>
      <c r="L33" s="43" t="e">
        <f>+AVERAGE(#REF!,#REF!,#REF!)</f>
        <v>#REF!</v>
      </c>
      <c r="M33" s="43" t="e">
        <f>+AVERAGE(#REF!,#REF!,#REF!)</f>
        <v>#REF!</v>
      </c>
      <c r="N33" s="43" t="e">
        <f>+AVERAGE(#REF!,#REF!,#REF!)</f>
        <v>#REF!</v>
      </c>
      <c r="O33" s="43" t="e">
        <f>+AVERAGE(#REF!,#REF!,#REF!)</f>
        <v>#REF!</v>
      </c>
      <c r="P33" s="42" t="e">
        <f t="shared" si="0"/>
        <v>#REF!</v>
      </c>
      <c r="Q33" s="44">
        <v>102668.81806517858</v>
      </c>
      <c r="R33" s="44">
        <v>103396.04723184524</v>
      </c>
      <c r="S33" s="44">
        <v>104279.38056517858</v>
      </c>
      <c r="T33" s="44">
        <v>103616.88056517858</v>
      </c>
      <c r="U33" s="44">
        <v>104368.27752976192</v>
      </c>
      <c r="V33" s="44">
        <v>104368.27752976192</v>
      </c>
      <c r="W33" s="44">
        <v>105797.35157767858</v>
      </c>
      <c r="X33" s="44">
        <v>105797.35157767858</v>
      </c>
      <c r="Y33" s="44">
        <v>105797.35157767858</v>
      </c>
      <c r="Z33" s="44">
        <v>105797.35157767858</v>
      </c>
      <c r="AA33" s="44">
        <v>106168.05764851192</v>
      </c>
      <c r="AB33" s="44">
        <v>106168.05764851192</v>
      </c>
      <c r="AC33" s="44">
        <v>106490.23482142857</v>
      </c>
      <c r="AD33" s="41">
        <v>1364713.4379160714</v>
      </c>
    </row>
    <row r="34" spans="1:30" s="20" customFormat="1" ht="39" thickBot="1" x14ac:dyDescent="0.25">
      <c r="A34" s="3">
        <v>27</v>
      </c>
      <c r="B34" s="4" t="s">
        <v>52</v>
      </c>
      <c r="C34" s="43" t="s">
        <v>53</v>
      </c>
      <c r="D34" s="43" t="s">
        <v>53</v>
      </c>
      <c r="E34" s="43" t="s">
        <v>53</v>
      </c>
      <c r="F34" s="43" t="s">
        <v>53</v>
      </c>
      <c r="G34" s="43" t="s">
        <v>53</v>
      </c>
      <c r="H34" s="43" t="s">
        <v>53</v>
      </c>
      <c r="I34" s="43" t="s">
        <v>53</v>
      </c>
      <c r="J34" s="43" t="s">
        <v>53</v>
      </c>
      <c r="K34" s="43" t="s">
        <v>53</v>
      </c>
      <c r="L34" s="43" t="s">
        <v>53</v>
      </c>
      <c r="M34" s="43" t="s">
        <v>53</v>
      </c>
      <c r="N34" s="43" t="s">
        <v>53</v>
      </c>
      <c r="O34" s="43" t="s">
        <v>53</v>
      </c>
      <c r="P34" s="43" t="s">
        <v>53</v>
      </c>
      <c r="Q34" s="46" t="s">
        <v>53</v>
      </c>
      <c r="R34" s="46" t="s">
        <v>53</v>
      </c>
      <c r="S34" s="46" t="s">
        <v>53</v>
      </c>
      <c r="T34" s="46" t="s">
        <v>53</v>
      </c>
      <c r="U34" s="46" t="s">
        <v>53</v>
      </c>
      <c r="V34" s="46" t="s">
        <v>53</v>
      </c>
      <c r="W34" s="46" t="s">
        <v>53</v>
      </c>
      <c r="X34" s="46" t="s">
        <v>53</v>
      </c>
      <c r="Y34" s="46" t="s">
        <v>53</v>
      </c>
      <c r="Z34" s="46" t="s">
        <v>53</v>
      </c>
      <c r="AA34" s="46" t="s">
        <v>53</v>
      </c>
      <c r="AB34" s="46" t="s">
        <v>53</v>
      </c>
      <c r="AC34" s="46" t="s">
        <v>53</v>
      </c>
      <c r="AD34" s="47" t="s">
        <v>53</v>
      </c>
    </row>
    <row r="35" spans="1:30" s="21" customFormat="1" ht="15.75" customHeight="1" thickBot="1" x14ac:dyDescent="0.25">
      <c r="A35" s="1"/>
      <c r="B35" s="2" t="s">
        <v>1</v>
      </c>
      <c r="C35" s="22" t="e">
        <f t="shared" ref="C35:P35" si="1">SUM(C7:C34)</f>
        <v>#REF!</v>
      </c>
      <c r="D35" s="22" t="e">
        <f t="shared" si="1"/>
        <v>#REF!</v>
      </c>
      <c r="E35" s="22" t="e">
        <f t="shared" si="1"/>
        <v>#REF!</v>
      </c>
      <c r="F35" s="22" t="e">
        <f t="shared" si="1"/>
        <v>#REF!</v>
      </c>
      <c r="G35" s="22" t="e">
        <f t="shared" si="1"/>
        <v>#REF!</v>
      </c>
      <c r="H35" s="22" t="e">
        <f t="shared" si="1"/>
        <v>#REF!</v>
      </c>
      <c r="I35" s="22" t="e">
        <f t="shared" si="1"/>
        <v>#REF!</v>
      </c>
      <c r="J35" s="22" t="e">
        <f t="shared" si="1"/>
        <v>#REF!</v>
      </c>
      <c r="K35" s="22" t="e">
        <f t="shared" si="1"/>
        <v>#REF!</v>
      </c>
      <c r="L35" s="22" t="e">
        <f t="shared" si="1"/>
        <v>#REF!</v>
      </c>
      <c r="M35" s="22" t="e">
        <f t="shared" si="1"/>
        <v>#REF!</v>
      </c>
      <c r="N35" s="22" t="e">
        <f t="shared" si="1"/>
        <v>#REF!</v>
      </c>
      <c r="O35" s="22" t="e">
        <f t="shared" si="1"/>
        <v>#REF!</v>
      </c>
      <c r="P35" s="22" t="e">
        <f t="shared" si="1"/>
        <v>#REF!</v>
      </c>
      <c r="Q35" s="48">
        <v>4500350.4270837326</v>
      </c>
      <c r="R35" s="49">
        <v>3971383.4683203944</v>
      </c>
      <c r="S35" s="49">
        <v>3142870.6516537275</v>
      </c>
      <c r="T35" s="49">
        <v>3113498.0516537274</v>
      </c>
      <c r="U35" s="49">
        <v>3094088.4198169508</v>
      </c>
      <c r="V35" s="49">
        <v>3094014.3008407005</v>
      </c>
      <c r="W35" s="49">
        <v>3346420.1906416211</v>
      </c>
      <c r="X35" s="49">
        <v>3346234.8820820381</v>
      </c>
      <c r="Y35" s="49">
        <v>5152354.1903827889</v>
      </c>
      <c r="Z35" s="49">
        <v>5157485.6731276503</v>
      </c>
      <c r="AA35" s="49">
        <v>3346902.0862957877</v>
      </c>
      <c r="AB35" s="49">
        <v>3346902.0862957877</v>
      </c>
      <c r="AC35" s="49">
        <v>3350110.8706115615</v>
      </c>
      <c r="AD35" s="50">
        <v>47962615.298806466</v>
      </c>
    </row>
    <row r="37" spans="1:30" x14ac:dyDescent="0.2">
      <c r="AD37" s="45"/>
    </row>
  </sheetData>
  <sheetProtection algorithmName="SHA-512" hashValue="ovGgz/QLZ4dQA0vD/sUIGkLiUFvGV7LUi8014iCSzG95VVeie3jEptfmHixsA9lDIiC6VxxvE+Oiq+SWaHd9xw==" saltValue="/6L+adJkSqhsBdRAzpVpSA==" spinCount="100000" sheet="1" objects="1" scenarios="1" selectLockedCells="1" selectUnlockedCells="1"/>
  <mergeCells count="2">
    <mergeCell ref="C3:P4"/>
    <mergeCell ref="C6:P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J94"/>
  <sheetViews>
    <sheetView zoomScale="110" zoomScaleNormal="110" workbookViewId="0">
      <pane xSplit="5" ySplit="9" topLeftCell="F49" activePane="bottomRight" state="frozen"/>
      <selection pane="topRight" activeCell="F1" sqref="F1"/>
      <selection pane="bottomLeft" activeCell="A10" sqref="A10"/>
      <selection pane="bottomRight" activeCell="J9" sqref="J9"/>
    </sheetView>
  </sheetViews>
  <sheetFormatPr baseColWidth="10" defaultRowHeight="14.25" x14ac:dyDescent="0.2"/>
  <cols>
    <col min="1" max="1" width="3.5703125" style="17" customWidth="1"/>
    <col min="2" max="2" width="7" style="17" customWidth="1"/>
    <col min="3" max="3" width="71" style="17" customWidth="1"/>
    <col min="4" max="4" width="13.28515625" style="17" customWidth="1"/>
    <col min="5" max="5" width="10.140625" style="17" customWidth="1"/>
    <col min="6" max="6" width="8.140625" style="17" hidden="1" customWidth="1"/>
    <col min="7" max="7" width="4" style="17" hidden="1" customWidth="1"/>
    <col min="8" max="8" width="13.140625" style="52" hidden="1" customWidth="1"/>
    <col min="9" max="9" width="15.7109375" style="52" hidden="1" customWidth="1"/>
    <col min="10" max="10" width="23.140625" style="52" customWidth="1"/>
    <col min="11" max="16384" width="11.42578125" style="17"/>
  </cols>
  <sheetData>
    <row r="2" spans="2:10" ht="19.5" customHeight="1" x14ac:dyDescent="0.2">
      <c r="B2" s="119" t="s">
        <v>143</v>
      </c>
      <c r="C2" s="120"/>
      <c r="D2" s="120"/>
      <c r="E2" s="120"/>
    </row>
    <row r="4" spans="2:10" ht="20.25" customHeight="1" x14ac:dyDescent="0.2">
      <c r="B4" s="117" t="s">
        <v>142</v>
      </c>
      <c r="C4" s="118"/>
      <c r="D4" s="118"/>
      <c r="E4" s="118"/>
    </row>
    <row r="5" spans="2:10" ht="12" customHeight="1" x14ac:dyDescent="0.2">
      <c r="B5" s="117" t="s">
        <v>3</v>
      </c>
      <c r="C5" s="118"/>
      <c r="D5" s="118"/>
      <c r="E5" s="118"/>
    </row>
    <row r="6" spans="2:10" ht="36.75" customHeight="1" x14ac:dyDescent="0.2">
      <c r="B6" s="117" t="s">
        <v>139</v>
      </c>
      <c r="C6" s="118"/>
      <c r="D6" s="118"/>
      <c r="E6" s="118"/>
      <c r="H6" s="17"/>
      <c r="I6" s="17"/>
      <c r="J6" s="17"/>
    </row>
    <row r="7" spans="2:10" ht="15.75" customHeight="1" x14ac:dyDescent="0.2">
      <c r="H7" s="17"/>
      <c r="I7" s="17"/>
      <c r="J7" s="17"/>
    </row>
    <row r="8" spans="2:10" ht="15" hidden="1" customHeight="1" x14ac:dyDescent="0.2">
      <c r="H8" s="17"/>
      <c r="I8" s="17"/>
      <c r="J8" s="17"/>
    </row>
    <row r="9" spans="2:10" s="54" customFormat="1" ht="45.75" customHeight="1" x14ac:dyDescent="0.2">
      <c r="B9" s="6" t="s">
        <v>0</v>
      </c>
      <c r="C9" s="6" t="s">
        <v>2</v>
      </c>
      <c r="D9" s="6" t="s">
        <v>4</v>
      </c>
      <c r="E9" s="6" t="s">
        <v>5</v>
      </c>
      <c r="H9" s="17" t="s">
        <v>193</v>
      </c>
      <c r="I9" s="17" t="s">
        <v>140</v>
      </c>
      <c r="J9" s="6" t="s">
        <v>200</v>
      </c>
    </row>
    <row r="10" spans="2:10" s="54" customFormat="1" ht="12" x14ac:dyDescent="0.2">
      <c r="B10" s="55">
        <v>1</v>
      </c>
      <c r="C10" s="56" t="s">
        <v>34</v>
      </c>
      <c r="D10" s="57" t="s">
        <v>6</v>
      </c>
      <c r="E10" s="58">
        <v>1</v>
      </c>
      <c r="H10" s="67" t="e">
        <f>+MIN(#REF!,#REF!)</f>
        <v>#REF!</v>
      </c>
      <c r="I10" s="67" t="e">
        <f>+AVERAGE(#REF!,#REF!)</f>
        <v>#REF!</v>
      </c>
      <c r="J10" s="68">
        <v>12767.738567196446</v>
      </c>
    </row>
    <row r="11" spans="2:10" s="54" customFormat="1" ht="12" x14ac:dyDescent="0.2">
      <c r="B11" s="55">
        <v>2</v>
      </c>
      <c r="C11" s="56" t="s">
        <v>35</v>
      </c>
      <c r="D11" s="57" t="s">
        <v>6</v>
      </c>
      <c r="E11" s="58">
        <v>1</v>
      </c>
      <c r="H11" s="67" t="e">
        <f>+MIN(#REF!,#REF!)</f>
        <v>#REF!</v>
      </c>
      <c r="I11" s="67" t="e">
        <f>+AVERAGE(#REF!,#REF!)</f>
        <v>#REF!</v>
      </c>
      <c r="J11" s="68">
        <v>14291.082102729109</v>
      </c>
    </row>
    <row r="12" spans="2:10" s="54" customFormat="1" ht="12" x14ac:dyDescent="0.2">
      <c r="B12" s="55">
        <v>3</v>
      </c>
      <c r="C12" s="56" t="s">
        <v>7</v>
      </c>
      <c r="D12" s="57" t="s">
        <v>6</v>
      </c>
      <c r="E12" s="58">
        <v>1</v>
      </c>
      <c r="H12" s="67" t="e">
        <f>+MIN(#REF!,#REF!)</f>
        <v>#REF!</v>
      </c>
      <c r="I12" s="67" t="e">
        <f>+AVERAGE(#REF!,#REF!)</f>
        <v>#REF!</v>
      </c>
      <c r="J12" s="68">
        <v>18652.908475630247</v>
      </c>
    </row>
    <row r="13" spans="2:10" s="54" customFormat="1" ht="12" x14ac:dyDescent="0.2">
      <c r="B13" s="55">
        <v>4</v>
      </c>
      <c r="C13" s="56" t="s">
        <v>25</v>
      </c>
      <c r="D13" s="57" t="s">
        <v>6</v>
      </c>
      <c r="E13" s="58">
        <v>1</v>
      </c>
      <c r="H13" s="67" t="e">
        <f>+MIN(#REF!,#REF!)</f>
        <v>#REF!</v>
      </c>
      <c r="I13" s="67" t="e">
        <f>+AVERAGE(#REF!,#REF!)</f>
        <v>#REF!</v>
      </c>
      <c r="J13" s="68">
        <v>21339.150157901029</v>
      </c>
    </row>
    <row r="14" spans="2:10" s="54" customFormat="1" ht="12" x14ac:dyDescent="0.2">
      <c r="B14" s="55">
        <v>5</v>
      </c>
      <c r="C14" s="56" t="s">
        <v>26</v>
      </c>
      <c r="D14" s="57" t="s">
        <v>6</v>
      </c>
      <c r="E14" s="59">
        <v>1</v>
      </c>
      <c r="H14" s="67" t="e">
        <f>+MIN(#REF!,#REF!)</f>
        <v>#REF!</v>
      </c>
      <c r="I14" s="67" t="e">
        <f>+AVERAGE(#REF!,#REF!)</f>
        <v>#REF!</v>
      </c>
      <c r="J14" s="68">
        <v>23268.77895817735</v>
      </c>
    </row>
    <row r="15" spans="2:10" s="54" customFormat="1" ht="12" x14ac:dyDescent="0.2">
      <c r="B15" s="55">
        <v>6</v>
      </c>
      <c r="C15" s="56" t="s">
        <v>27</v>
      </c>
      <c r="D15" s="57" t="s">
        <v>6</v>
      </c>
      <c r="E15" s="59">
        <v>1</v>
      </c>
      <c r="H15" s="67" t="e">
        <f>+MIN(#REF!,#REF!)</f>
        <v>#REF!</v>
      </c>
      <c r="I15" s="67" t="e">
        <f>+AVERAGE(#REF!,#REF!)</f>
        <v>#REF!</v>
      </c>
      <c r="J15" s="68">
        <v>24570.931313717607</v>
      </c>
    </row>
    <row r="16" spans="2:10" s="84" customFormat="1" ht="12" x14ac:dyDescent="0.2">
      <c r="B16" s="81">
        <v>7</v>
      </c>
      <c r="C16" s="82" t="s">
        <v>28</v>
      </c>
      <c r="D16" s="83" t="s">
        <v>6</v>
      </c>
      <c r="E16" s="83">
        <v>1</v>
      </c>
      <c r="H16" s="67" t="e">
        <f>+MIN(#REF!,#REF!)</f>
        <v>#REF!</v>
      </c>
      <c r="I16" s="67" t="e">
        <f>+AVERAGE(#REF!,#REF!)</f>
        <v>#REF!</v>
      </c>
      <c r="J16" s="68">
        <v>28009.880811276642</v>
      </c>
    </row>
    <row r="17" spans="2:10" s="84" customFormat="1" ht="12" x14ac:dyDescent="0.2">
      <c r="B17" s="81">
        <v>8</v>
      </c>
      <c r="C17" s="82" t="s">
        <v>8</v>
      </c>
      <c r="D17" s="83" t="s">
        <v>6</v>
      </c>
      <c r="E17" s="83">
        <v>1</v>
      </c>
      <c r="H17" s="67" t="e">
        <f>+MIN(#REF!,#REF!,#REF!)</f>
        <v>#REF!</v>
      </c>
      <c r="I17" s="67" t="e">
        <f>+AVERAGE(#REF!,#REF!,#REF!)</f>
        <v>#REF!</v>
      </c>
      <c r="J17" s="68">
        <v>13625.263975640039</v>
      </c>
    </row>
    <row r="18" spans="2:10" s="84" customFormat="1" ht="12" x14ac:dyDescent="0.2">
      <c r="B18" s="81">
        <v>9</v>
      </c>
      <c r="C18" s="82" t="s">
        <v>36</v>
      </c>
      <c r="D18" s="83" t="s">
        <v>6</v>
      </c>
      <c r="E18" s="83">
        <v>1</v>
      </c>
      <c r="H18" s="67" t="e">
        <f>+MIN(#REF!,#REF!)</f>
        <v>#REF!</v>
      </c>
      <c r="I18" s="67" t="e">
        <f>+AVERAGE(#REF!,#REF!)</f>
        <v>#REF!</v>
      </c>
      <c r="J18" s="68">
        <v>27344.339152001474</v>
      </c>
    </row>
    <row r="19" spans="2:10" s="84" customFormat="1" ht="12" x14ac:dyDescent="0.2">
      <c r="B19" s="81">
        <v>10</v>
      </c>
      <c r="C19" s="82" t="s">
        <v>29</v>
      </c>
      <c r="D19" s="83" t="s">
        <v>6</v>
      </c>
      <c r="E19" s="83">
        <v>1</v>
      </c>
      <c r="H19" s="67" t="e">
        <f>+MIN(#REF!,#REF!)</f>
        <v>#REF!</v>
      </c>
      <c r="I19" s="67" t="e">
        <f>+AVERAGE(#REF!,#REF!)</f>
        <v>#REF!</v>
      </c>
      <c r="J19" s="68">
        <v>28985.543011801761</v>
      </c>
    </row>
    <row r="20" spans="2:10" s="84" customFormat="1" ht="12" x14ac:dyDescent="0.2">
      <c r="B20" s="81">
        <v>11</v>
      </c>
      <c r="C20" s="82" t="s">
        <v>30</v>
      </c>
      <c r="D20" s="83" t="s">
        <v>6</v>
      </c>
      <c r="E20" s="83">
        <v>1</v>
      </c>
      <c r="H20" s="67" t="e">
        <f>+MIN(#REF!,#REF!)</f>
        <v>#REF!</v>
      </c>
      <c r="I20" s="67" t="e">
        <f>+AVERAGE(#REF!,#REF!)</f>
        <v>#REF!</v>
      </c>
      <c r="J20" s="68">
        <v>30790.132727155731</v>
      </c>
    </row>
    <row r="21" spans="2:10" s="84" customFormat="1" ht="12" x14ac:dyDescent="0.2">
      <c r="B21" s="81">
        <v>12</v>
      </c>
      <c r="C21" s="82" t="s">
        <v>9</v>
      </c>
      <c r="D21" s="83" t="s">
        <v>6</v>
      </c>
      <c r="E21" s="83">
        <v>1</v>
      </c>
      <c r="F21" s="85"/>
      <c r="H21" s="67" t="e">
        <f>+MIN(#REF!,#REF!,#REF!)</f>
        <v>#REF!</v>
      </c>
      <c r="I21" s="67" t="e">
        <f>+AVERAGE(#REF!,#REF!,#REF!)</f>
        <v>#REF!</v>
      </c>
      <c r="J21" s="68">
        <v>21269.857762725573</v>
      </c>
    </row>
    <row r="22" spans="2:10" s="84" customFormat="1" ht="12" x14ac:dyDescent="0.2">
      <c r="B22" s="81">
        <v>13</v>
      </c>
      <c r="C22" s="82" t="s">
        <v>31</v>
      </c>
      <c r="D22" s="83" t="s">
        <v>6</v>
      </c>
      <c r="E22" s="83">
        <v>1</v>
      </c>
      <c r="H22" s="67" t="e">
        <f>+MIN(#REF!,#REF!)</f>
        <v>#REF!</v>
      </c>
      <c r="I22" s="67" t="e">
        <f>+AVERAGE(#REF!,#REF!)</f>
        <v>#REF!</v>
      </c>
      <c r="J22" s="68">
        <v>31663.470068598275</v>
      </c>
    </row>
    <row r="23" spans="2:10" s="84" customFormat="1" ht="12" x14ac:dyDescent="0.2">
      <c r="B23" s="81">
        <v>14</v>
      </c>
      <c r="C23" s="82" t="s">
        <v>37</v>
      </c>
      <c r="D23" s="83" t="s">
        <v>6</v>
      </c>
      <c r="E23" s="83">
        <v>1</v>
      </c>
      <c r="H23" s="68" t="e">
        <f>+MIN(#REF!,#REF!,#REF!)</f>
        <v>#REF!</v>
      </c>
      <c r="I23" s="68" t="e">
        <f>+AVERAGE(#REF!,#REF!,#REF!)</f>
        <v>#REF!</v>
      </c>
      <c r="J23" s="68">
        <v>34172.443354223084</v>
      </c>
    </row>
    <row r="24" spans="2:10" s="84" customFormat="1" ht="12" x14ac:dyDescent="0.2">
      <c r="B24" s="81">
        <v>15</v>
      </c>
      <c r="C24" s="82" t="s">
        <v>32</v>
      </c>
      <c r="D24" s="83" t="s">
        <v>6</v>
      </c>
      <c r="E24" s="83">
        <v>1</v>
      </c>
      <c r="H24" s="68" t="e">
        <f>+MIN(#REF!,#REF!,#REF!)</f>
        <v>#REF!</v>
      </c>
      <c r="I24" s="68" t="e">
        <f>+AVERAGE(#REF!,#REF!,#REF!)</f>
        <v>#REF!</v>
      </c>
      <c r="J24" s="68">
        <v>35799.623238690765</v>
      </c>
    </row>
    <row r="25" spans="2:10" s="84" customFormat="1" ht="12" x14ac:dyDescent="0.2">
      <c r="B25" s="81">
        <v>16</v>
      </c>
      <c r="C25" s="82" t="s">
        <v>10</v>
      </c>
      <c r="D25" s="83" t="s">
        <v>6</v>
      </c>
      <c r="E25" s="83">
        <v>1</v>
      </c>
      <c r="H25" s="68" t="e">
        <f>+MIN(#REF!,#REF!,#REF!)</f>
        <v>#REF!</v>
      </c>
      <c r="I25" s="68" t="e">
        <f>+AVERAGE(#REF!,#REF!,#REF!)</f>
        <v>#REF!</v>
      </c>
      <c r="J25" s="68">
        <v>60707.745664563168</v>
      </c>
    </row>
    <row r="26" spans="2:10" s="84" customFormat="1" ht="12" x14ac:dyDescent="0.2">
      <c r="B26" s="81">
        <v>17</v>
      </c>
      <c r="C26" s="82" t="s">
        <v>11</v>
      </c>
      <c r="D26" s="83" t="s">
        <v>6</v>
      </c>
      <c r="E26" s="83">
        <v>1</v>
      </c>
      <c r="H26" s="68" t="e">
        <f>+MIN(#REF!,#REF!,#REF!)</f>
        <v>#REF!</v>
      </c>
      <c r="I26" s="68" t="e">
        <f>+AVERAGE(#REF!,#REF!,#REF!)</f>
        <v>#REF!</v>
      </c>
      <c r="J26" s="68">
        <v>54618.639674997481</v>
      </c>
    </row>
    <row r="27" spans="2:10" s="84" customFormat="1" ht="12" x14ac:dyDescent="0.2">
      <c r="B27" s="81">
        <v>18</v>
      </c>
      <c r="C27" s="82" t="s">
        <v>12</v>
      </c>
      <c r="D27" s="83" t="s">
        <v>6</v>
      </c>
      <c r="E27" s="83">
        <v>1</v>
      </c>
      <c r="H27" s="68" t="e">
        <f>+MIN(#REF!,#REF!,#REF!)</f>
        <v>#REF!</v>
      </c>
      <c r="I27" s="68" t="e">
        <f>+AVERAGE(#REF!,#REF!,#REF!)</f>
        <v>#REF!</v>
      </c>
      <c r="J27" s="68">
        <v>83676.071682567272</v>
      </c>
    </row>
    <row r="28" spans="2:10" s="84" customFormat="1" ht="12" x14ac:dyDescent="0.2">
      <c r="B28" s="81">
        <v>19</v>
      </c>
      <c r="C28" s="82" t="s">
        <v>13</v>
      </c>
      <c r="D28" s="83" t="s">
        <v>6</v>
      </c>
      <c r="E28" s="83">
        <v>1</v>
      </c>
      <c r="H28" s="68" t="e">
        <f>+MIN(#REF!,#REF!,#REF!)</f>
        <v>#REF!</v>
      </c>
      <c r="I28" s="68" t="e">
        <f>+AVERAGE(#REF!,#REF!,#REF!)</f>
        <v>#REF!</v>
      </c>
      <c r="J28" s="68">
        <v>86444.214008591283</v>
      </c>
    </row>
    <row r="29" spans="2:10" s="84" customFormat="1" ht="12" x14ac:dyDescent="0.2">
      <c r="B29" s="81">
        <v>20</v>
      </c>
      <c r="C29" s="82" t="s">
        <v>14</v>
      </c>
      <c r="D29" s="83" t="s">
        <v>6</v>
      </c>
      <c r="E29" s="83">
        <v>1</v>
      </c>
      <c r="H29" s="68" t="e">
        <f>+MIN(#REF!,#REF!,#REF!)</f>
        <v>#REF!</v>
      </c>
      <c r="I29" s="68" t="e">
        <f>+AVERAGE(#REF!,#REF!,#REF!)</f>
        <v>#REF!</v>
      </c>
      <c r="J29" s="68">
        <v>92283.32619847235</v>
      </c>
    </row>
    <row r="30" spans="2:10" s="84" customFormat="1" ht="12" x14ac:dyDescent="0.2">
      <c r="B30" s="81">
        <v>21</v>
      </c>
      <c r="C30" s="82" t="s">
        <v>15</v>
      </c>
      <c r="D30" s="83" t="s">
        <v>6</v>
      </c>
      <c r="E30" s="83">
        <v>1</v>
      </c>
      <c r="H30" s="68" t="e">
        <f>+MIN(#REF!,#REF!)</f>
        <v>#REF!</v>
      </c>
      <c r="I30" s="68" t="e">
        <f>+AVERAGE(#REF!,#REF!)</f>
        <v>#REF!</v>
      </c>
      <c r="J30" s="68">
        <v>92940.661385588421</v>
      </c>
    </row>
    <row r="31" spans="2:10" s="84" customFormat="1" ht="12" x14ac:dyDescent="0.2">
      <c r="B31" s="81">
        <v>22</v>
      </c>
      <c r="C31" s="82" t="s">
        <v>16</v>
      </c>
      <c r="D31" s="83" t="s">
        <v>6</v>
      </c>
      <c r="E31" s="83">
        <v>1</v>
      </c>
      <c r="H31" s="68" t="e">
        <f>+MIN(#REF!,#REF!)</f>
        <v>#REF!</v>
      </c>
      <c r="I31" s="68" t="e">
        <f>+AVERAGE(#REF!,#REF!)</f>
        <v>#REF!</v>
      </c>
      <c r="J31" s="68">
        <v>92227.267202468705</v>
      </c>
    </row>
    <row r="32" spans="2:10" s="84" customFormat="1" ht="12" x14ac:dyDescent="0.2">
      <c r="B32" s="81">
        <v>23</v>
      </c>
      <c r="C32" s="82" t="s">
        <v>17</v>
      </c>
      <c r="D32" s="83" t="s">
        <v>6</v>
      </c>
      <c r="E32" s="83">
        <v>1</v>
      </c>
      <c r="H32" s="68" t="e">
        <f>+MIN(#REF!,#REF!,#REF!)</f>
        <v>#REF!</v>
      </c>
      <c r="I32" s="68" t="e">
        <f>+AVERAGE(#REF!,#REF!,#REF!)</f>
        <v>#REF!</v>
      </c>
      <c r="J32" s="68">
        <v>123360.34514767432</v>
      </c>
    </row>
    <row r="33" spans="2:10" s="84" customFormat="1" ht="12" x14ac:dyDescent="0.2">
      <c r="B33" s="81">
        <v>24</v>
      </c>
      <c r="C33" s="82" t="s">
        <v>18</v>
      </c>
      <c r="D33" s="83" t="s">
        <v>6</v>
      </c>
      <c r="E33" s="83">
        <v>1</v>
      </c>
      <c r="H33" s="68" t="e">
        <f>+MIN(#REF!,#REF!,#REF!)</f>
        <v>#REF!</v>
      </c>
      <c r="I33" s="68" t="e">
        <f>+AVERAGE(#REF!,#REF!,#REF!)</f>
        <v>#REF!</v>
      </c>
      <c r="J33" s="68">
        <v>134131.41293895867</v>
      </c>
    </row>
    <row r="34" spans="2:10" s="84" customFormat="1" ht="12" x14ac:dyDescent="0.2">
      <c r="B34" s="81">
        <v>25</v>
      </c>
      <c r="C34" s="82" t="s">
        <v>19</v>
      </c>
      <c r="D34" s="83" t="s">
        <v>6</v>
      </c>
      <c r="E34" s="83">
        <v>1</v>
      </c>
      <c r="H34" s="68" t="e">
        <f>+MIN(#REF!,#REF!,#REF!)</f>
        <v>#REF!</v>
      </c>
      <c r="I34" s="68" t="e">
        <f>+AVERAGE(#REF!,#REF!,#REF!)</f>
        <v>#REF!</v>
      </c>
      <c r="J34" s="68">
        <v>134167.44715973904</v>
      </c>
    </row>
    <row r="35" spans="2:10" s="84" customFormat="1" ht="12" x14ac:dyDescent="0.2">
      <c r="B35" s="81">
        <v>26</v>
      </c>
      <c r="C35" s="82" t="s">
        <v>20</v>
      </c>
      <c r="D35" s="83" t="s">
        <v>6</v>
      </c>
      <c r="E35" s="83">
        <v>1</v>
      </c>
      <c r="H35" s="68" t="e">
        <f>+MIN(#REF!,#REF!,#REF!)</f>
        <v>#REF!</v>
      </c>
      <c r="I35" s="68" t="e">
        <f>+AVERAGE(#REF!,#REF!,#REF!)</f>
        <v>#REF!</v>
      </c>
      <c r="J35" s="68">
        <v>89162.822964182968</v>
      </c>
    </row>
    <row r="36" spans="2:10" s="84" customFormat="1" ht="12" x14ac:dyDescent="0.2">
      <c r="B36" s="81">
        <v>27</v>
      </c>
      <c r="C36" s="82" t="s">
        <v>38</v>
      </c>
      <c r="D36" s="83" t="s">
        <v>6</v>
      </c>
      <c r="E36" s="83">
        <v>1</v>
      </c>
      <c r="H36" s="68" t="e">
        <f>+MIN(#REF!,#REF!,#REF!)</f>
        <v>#REF!</v>
      </c>
      <c r="I36" s="68" t="e">
        <f>+AVERAGE(#REF!,#REF!,#REF!)</f>
        <v>#REF!</v>
      </c>
      <c r="J36" s="68">
        <v>57967.798506448344</v>
      </c>
    </row>
    <row r="37" spans="2:10" s="84" customFormat="1" ht="12" x14ac:dyDescent="0.2">
      <c r="B37" s="81">
        <v>28</v>
      </c>
      <c r="C37" s="82" t="s">
        <v>39</v>
      </c>
      <c r="D37" s="83" t="s">
        <v>6</v>
      </c>
      <c r="E37" s="83">
        <v>1</v>
      </c>
      <c r="H37" s="68" t="e">
        <f>+MIN(#REF!,#REF!,#REF!)</f>
        <v>#REF!</v>
      </c>
      <c r="I37" s="68" t="e">
        <f>+AVERAGE(#REF!,#REF!,#REF!)</f>
        <v>#REF!</v>
      </c>
      <c r="J37" s="68">
        <v>53215.687372698521</v>
      </c>
    </row>
    <row r="38" spans="2:10" s="84" customFormat="1" ht="12" x14ac:dyDescent="0.2">
      <c r="B38" s="81">
        <v>29</v>
      </c>
      <c r="C38" s="82" t="s">
        <v>40</v>
      </c>
      <c r="D38" s="83" t="s">
        <v>6</v>
      </c>
      <c r="E38" s="83">
        <v>1</v>
      </c>
      <c r="H38" s="68" t="e">
        <f>+MIN(#REF!,#REF!,#REF!)</f>
        <v>#REF!</v>
      </c>
      <c r="I38" s="68" t="e">
        <f>+AVERAGE(#REF!,#REF!,#REF!)</f>
        <v>#REF!</v>
      </c>
      <c r="J38" s="68">
        <v>64509.84398872099</v>
      </c>
    </row>
    <row r="39" spans="2:10" s="84" customFormat="1" ht="12" x14ac:dyDescent="0.2">
      <c r="B39" s="81">
        <v>30</v>
      </c>
      <c r="C39" s="82" t="s">
        <v>41</v>
      </c>
      <c r="D39" s="83" t="s">
        <v>6</v>
      </c>
      <c r="E39" s="83">
        <v>1</v>
      </c>
      <c r="H39" s="68" t="e">
        <f>+MIN(#REF!,#REF!,#REF!)</f>
        <v>#REF!</v>
      </c>
      <c r="I39" s="68" t="e">
        <f>+AVERAGE(#REF!,#REF!,#REF!)</f>
        <v>#REF!</v>
      </c>
      <c r="J39" s="68">
        <v>136463.45263527031</v>
      </c>
    </row>
    <row r="40" spans="2:10" s="84" customFormat="1" ht="12" x14ac:dyDescent="0.2">
      <c r="B40" s="81">
        <v>31</v>
      </c>
      <c r="C40" s="82" t="s">
        <v>42</v>
      </c>
      <c r="D40" s="83" t="s">
        <v>6</v>
      </c>
      <c r="E40" s="83">
        <v>1</v>
      </c>
      <c r="H40" s="68" t="e">
        <f>+MIN(#REF!,#REF!,#REF!)</f>
        <v>#REF!</v>
      </c>
      <c r="I40" s="68" t="e">
        <f>+AVERAGE(#REF!,#REF!,#REF!)</f>
        <v>#REF!</v>
      </c>
      <c r="J40" s="68">
        <v>148749.40747810813</v>
      </c>
    </row>
    <row r="41" spans="2:10" s="84" customFormat="1" ht="12" x14ac:dyDescent="0.2">
      <c r="B41" s="81">
        <v>32</v>
      </c>
      <c r="C41" s="82" t="s">
        <v>21</v>
      </c>
      <c r="D41" s="83" t="s">
        <v>6</v>
      </c>
      <c r="E41" s="83">
        <v>1</v>
      </c>
      <c r="H41" s="68" t="e">
        <f>+MIN(#REF!,#REF!,#REF!)</f>
        <v>#REF!</v>
      </c>
      <c r="I41" s="68" t="e">
        <f>+AVERAGE(#REF!,#REF!,#REF!)</f>
        <v>#REF!</v>
      </c>
      <c r="J41" s="68">
        <v>9874.5890682754798</v>
      </c>
    </row>
    <row r="42" spans="2:10" s="84" customFormat="1" ht="12" x14ac:dyDescent="0.2">
      <c r="B42" s="81">
        <v>33</v>
      </c>
      <c r="C42" s="82" t="s">
        <v>22</v>
      </c>
      <c r="D42" s="83" t="s">
        <v>6</v>
      </c>
      <c r="E42" s="83">
        <v>1</v>
      </c>
      <c r="H42" s="68" t="e">
        <f>+MIN(#REF!,#REF!,#REF!)</f>
        <v>#REF!</v>
      </c>
      <c r="I42" s="68" t="e">
        <f>+AVERAGE(#REF!,#REF!,#REF!)</f>
        <v>#REF!</v>
      </c>
      <c r="J42" s="68">
        <v>11091.130549007259</v>
      </c>
    </row>
    <row r="43" spans="2:10" s="84" customFormat="1" ht="12" x14ac:dyDescent="0.2">
      <c r="B43" s="81">
        <v>34</v>
      </c>
      <c r="C43" s="82" t="s">
        <v>23</v>
      </c>
      <c r="D43" s="83" t="s">
        <v>6</v>
      </c>
      <c r="E43" s="83">
        <v>1</v>
      </c>
      <c r="H43" s="68" t="e">
        <f>+MIN(#REF!,#REF!,#REF!)</f>
        <v>#REF!</v>
      </c>
      <c r="I43" s="68" t="e">
        <f>+AVERAGE(#REF!,#REF!,#REF!)</f>
        <v>#REF!</v>
      </c>
      <c r="J43" s="68">
        <v>16614.909796146461</v>
      </c>
    </row>
    <row r="44" spans="2:10" s="84" customFormat="1" ht="12" x14ac:dyDescent="0.2">
      <c r="B44" s="81">
        <v>35</v>
      </c>
      <c r="C44" s="86" t="s">
        <v>197</v>
      </c>
      <c r="D44" s="83" t="s">
        <v>6</v>
      </c>
      <c r="E44" s="83">
        <v>1</v>
      </c>
      <c r="H44" s="68" t="e">
        <f>+MIN(#REF!,#REF!,#REF!)</f>
        <v>#REF!</v>
      </c>
      <c r="I44" s="68" t="e">
        <f>+AVERAGE(#REF!,#REF!,#REF!)</f>
        <v>#REF!</v>
      </c>
      <c r="J44" s="68">
        <v>11480</v>
      </c>
    </row>
    <row r="45" spans="2:10" s="84" customFormat="1" ht="12" x14ac:dyDescent="0.2">
      <c r="B45" s="81">
        <v>36</v>
      </c>
      <c r="C45" s="86" t="s">
        <v>198</v>
      </c>
      <c r="D45" s="83" t="s">
        <v>6</v>
      </c>
      <c r="E45" s="83">
        <v>1</v>
      </c>
      <c r="H45" s="68" t="e">
        <f>+MIN(#REF!,#REF!,#REF!)</f>
        <v>#REF!</v>
      </c>
      <c r="I45" s="68" t="e">
        <f>+AVERAGE(#REF!,#REF!,#REF!)</f>
        <v>#REF!</v>
      </c>
      <c r="J45" s="68">
        <v>13030</v>
      </c>
    </row>
    <row r="46" spans="2:10" s="84" customFormat="1" ht="12" x14ac:dyDescent="0.2">
      <c r="B46" s="81">
        <v>37</v>
      </c>
      <c r="C46" s="86" t="s">
        <v>146</v>
      </c>
      <c r="D46" s="83" t="s">
        <v>6</v>
      </c>
      <c r="E46" s="83">
        <v>1</v>
      </c>
      <c r="H46" s="68" t="e">
        <f>+MIN(#REF!,#REF!,#REF!)</f>
        <v>#REF!</v>
      </c>
      <c r="I46" s="68" t="e">
        <f>+AVERAGE(#REF!,#REF!,#REF!)</f>
        <v>#REF!</v>
      </c>
      <c r="J46" s="68">
        <v>56935</v>
      </c>
    </row>
    <row r="47" spans="2:10" s="84" customFormat="1" ht="12" x14ac:dyDescent="0.2">
      <c r="B47" s="81">
        <v>38</v>
      </c>
      <c r="C47" s="86" t="s">
        <v>147</v>
      </c>
      <c r="D47" s="83" t="s">
        <v>6</v>
      </c>
      <c r="E47" s="83">
        <v>1</v>
      </c>
      <c r="H47" s="68" t="e">
        <f>+MIN(#REF!,#REF!,#REF!)</f>
        <v>#REF!</v>
      </c>
      <c r="I47" s="68" t="e">
        <f>+AVERAGE(#REF!,#REF!,#REF!)</f>
        <v>#REF!</v>
      </c>
      <c r="J47" s="68">
        <v>68365</v>
      </c>
    </row>
    <row r="48" spans="2:10" s="84" customFormat="1" ht="12" x14ac:dyDescent="0.2">
      <c r="B48" s="81">
        <v>39</v>
      </c>
      <c r="C48" s="86" t="s">
        <v>148</v>
      </c>
      <c r="D48" s="83" t="s">
        <v>33</v>
      </c>
      <c r="E48" s="83">
        <v>1</v>
      </c>
      <c r="H48" s="68" t="e">
        <f>+MIN(#REF!,#REF!,#REF!)</f>
        <v>#REF!</v>
      </c>
      <c r="I48" s="68" t="e">
        <f>+AVERAGE(#REF!,#REF!,#REF!)</f>
        <v>#REF!</v>
      </c>
      <c r="J48" s="68">
        <v>13846.5</v>
      </c>
    </row>
    <row r="49" spans="2:10" s="84" customFormat="1" ht="12" x14ac:dyDescent="0.2">
      <c r="B49" s="81">
        <v>40</v>
      </c>
      <c r="C49" s="86" t="s">
        <v>149</v>
      </c>
      <c r="D49" s="83" t="s">
        <v>33</v>
      </c>
      <c r="E49" s="83">
        <v>1</v>
      </c>
      <c r="H49" s="68" t="e">
        <f>+MIN(#REF!,#REF!,#REF!)</f>
        <v>#REF!</v>
      </c>
      <c r="I49" s="68" t="e">
        <f>+AVERAGE(#REF!,#REF!,#REF!)</f>
        <v>#REF!</v>
      </c>
      <c r="J49" s="68">
        <v>13265.5</v>
      </c>
    </row>
    <row r="50" spans="2:10" s="84" customFormat="1" ht="12" x14ac:dyDescent="0.2">
      <c r="B50" s="81">
        <v>41</v>
      </c>
      <c r="C50" s="86" t="s">
        <v>150</v>
      </c>
      <c r="D50" s="83" t="s">
        <v>6</v>
      </c>
      <c r="E50" s="83">
        <v>1</v>
      </c>
      <c r="H50" s="68" t="e">
        <f>+MIN(#REF!,#REF!,#REF!)</f>
        <v>#REF!</v>
      </c>
      <c r="I50" s="68" t="e">
        <f>+AVERAGE(#REF!,#REF!,#REF!)</f>
        <v>#REF!</v>
      </c>
      <c r="J50" s="68">
        <v>125732.5</v>
      </c>
    </row>
    <row r="51" spans="2:10" s="84" customFormat="1" ht="12" x14ac:dyDescent="0.2">
      <c r="B51" s="81">
        <v>42</v>
      </c>
      <c r="C51" s="86" t="s">
        <v>151</v>
      </c>
      <c r="D51" s="83" t="s">
        <v>6</v>
      </c>
      <c r="E51" s="83">
        <v>1</v>
      </c>
      <c r="H51" s="68" t="e">
        <f>+MIN(#REF!,#REF!,#REF!)</f>
        <v>#REF!</v>
      </c>
      <c r="I51" s="68" t="e">
        <f>+AVERAGE(#REF!,#REF!,#REF!)</f>
        <v>#REF!</v>
      </c>
      <c r="J51" s="68">
        <v>191017.5</v>
      </c>
    </row>
    <row r="52" spans="2:10" s="84" customFormat="1" ht="12" x14ac:dyDescent="0.2">
      <c r="B52" s="81">
        <v>43</v>
      </c>
      <c r="C52" s="82" t="s">
        <v>24</v>
      </c>
      <c r="D52" s="83" t="s">
        <v>6</v>
      </c>
      <c r="E52" s="83">
        <v>1</v>
      </c>
      <c r="H52" s="68" t="e">
        <f>+MIN(#REF!,#REF!,#REF!)</f>
        <v>#REF!</v>
      </c>
      <c r="I52" s="68" t="e">
        <f>+AVERAGE(#REF!,#REF!,#REF!)</f>
        <v>#REF!</v>
      </c>
      <c r="J52" s="68">
        <v>7241.3177641119619</v>
      </c>
    </row>
    <row r="53" spans="2:10" s="84" customFormat="1" ht="12" x14ac:dyDescent="0.2">
      <c r="B53" s="81">
        <v>44</v>
      </c>
      <c r="C53" s="82" t="s">
        <v>152</v>
      </c>
      <c r="D53" s="83" t="s">
        <v>6</v>
      </c>
      <c r="E53" s="83">
        <v>1</v>
      </c>
      <c r="H53" s="68" t="e">
        <f>+MIN(#REF!,#REF!)</f>
        <v>#REF!</v>
      </c>
      <c r="I53" s="68" t="e">
        <f>+AVERAGE(#REF!,#REF!)</f>
        <v>#REF!</v>
      </c>
      <c r="J53" s="68">
        <v>411547.81534231018</v>
      </c>
    </row>
    <row r="54" spans="2:10" s="84" customFormat="1" ht="12" x14ac:dyDescent="0.2">
      <c r="B54" s="81">
        <v>45</v>
      </c>
      <c r="C54" s="82" t="s">
        <v>153</v>
      </c>
      <c r="D54" s="83" t="s">
        <v>6</v>
      </c>
      <c r="E54" s="83">
        <v>1</v>
      </c>
      <c r="H54" s="68" t="e">
        <f>+MIN(#REF!,#REF!)</f>
        <v>#REF!</v>
      </c>
      <c r="I54" s="68" t="e">
        <f>+AVERAGE(#REF!,#REF!)</f>
        <v>#REF!</v>
      </c>
      <c r="J54" s="68">
        <v>386958.20464766026</v>
      </c>
    </row>
    <row r="55" spans="2:10" s="84" customFormat="1" ht="12" x14ac:dyDescent="0.2">
      <c r="B55" s="81">
        <v>46</v>
      </c>
      <c r="C55" s="82" t="s">
        <v>154</v>
      </c>
      <c r="D55" s="83" t="s">
        <v>33</v>
      </c>
      <c r="E55" s="83">
        <v>1</v>
      </c>
      <c r="H55" s="68" t="e">
        <f>+MIN(#REF!,#REF!,#REF!)</f>
        <v>#REF!</v>
      </c>
      <c r="I55" s="68" t="e">
        <f>+AVERAGE(#REF!,#REF!,#REF!)</f>
        <v>#REF!</v>
      </c>
      <c r="J55" s="68">
        <v>10189.034768982132</v>
      </c>
    </row>
    <row r="56" spans="2:10" s="84" customFormat="1" ht="12" x14ac:dyDescent="0.2">
      <c r="B56" s="81">
        <v>47</v>
      </c>
      <c r="C56" s="82" t="s">
        <v>155</v>
      </c>
      <c r="D56" s="83" t="s">
        <v>33</v>
      </c>
      <c r="E56" s="83">
        <v>1</v>
      </c>
      <c r="H56" s="68" t="e">
        <f>+MIN(#REF!,#REF!,#REF!)</f>
        <v>#REF!</v>
      </c>
      <c r="I56" s="68" t="e">
        <f>+AVERAGE(#REF!,#REF!,#REF!)</f>
        <v>#REF!</v>
      </c>
      <c r="J56" s="68">
        <v>5724.9259086215716</v>
      </c>
    </row>
    <row r="57" spans="2:10" s="84" customFormat="1" ht="12" x14ac:dyDescent="0.2">
      <c r="B57" s="81">
        <v>48</v>
      </c>
      <c r="C57" s="82" t="s">
        <v>156</v>
      </c>
      <c r="D57" s="83" t="s">
        <v>33</v>
      </c>
      <c r="E57" s="83">
        <v>1</v>
      </c>
      <c r="H57" s="68" t="e">
        <f>+MIN(#REF!,#REF!,#REF!)</f>
        <v>#REF!</v>
      </c>
      <c r="I57" s="68" t="e">
        <f>+AVERAGE(#REF!,#REF!,#REF!)</f>
        <v>#REF!</v>
      </c>
      <c r="J57" s="68">
        <v>14555.605289139894</v>
      </c>
    </row>
    <row r="58" spans="2:10" s="84" customFormat="1" ht="12" x14ac:dyDescent="0.2">
      <c r="B58" s="81">
        <v>49</v>
      </c>
      <c r="C58" s="82" t="s">
        <v>157</v>
      </c>
      <c r="D58" s="83" t="s">
        <v>33</v>
      </c>
      <c r="E58" s="83">
        <v>1</v>
      </c>
      <c r="H58" s="68" t="e">
        <f>+MIN(#REF!,#REF!,#REF!)</f>
        <v>#REF!</v>
      </c>
      <c r="I58" s="68" t="e">
        <f>+AVERAGE(#REF!,#REF!,#REF!)</f>
        <v>#REF!</v>
      </c>
      <c r="J58" s="68">
        <v>7806.6918072769249</v>
      </c>
    </row>
    <row r="59" spans="2:10" s="84" customFormat="1" ht="12" x14ac:dyDescent="0.2">
      <c r="B59" s="81">
        <v>50</v>
      </c>
      <c r="C59" s="82" t="s">
        <v>158</v>
      </c>
      <c r="D59" s="83" t="s">
        <v>33</v>
      </c>
      <c r="E59" s="83">
        <v>1</v>
      </c>
      <c r="H59" s="68" t="e">
        <f>+MIN(#REF!,#REF!,#REF!)</f>
        <v>#REF!</v>
      </c>
      <c r="I59" s="68" t="e">
        <f>+AVERAGE(#REF!,#REF!,#REF!)</f>
        <v>#REF!</v>
      </c>
      <c r="J59" s="68">
        <v>12308.9515555379</v>
      </c>
    </row>
    <row r="60" spans="2:10" s="84" customFormat="1" ht="12" x14ac:dyDescent="0.2">
      <c r="B60" s="81">
        <v>51</v>
      </c>
      <c r="C60" s="82" t="s">
        <v>159</v>
      </c>
      <c r="D60" s="83" t="s">
        <v>33</v>
      </c>
      <c r="E60" s="83">
        <v>1</v>
      </c>
      <c r="H60" s="68" t="e">
        <f>+MIN(#REF!,#REF!,#REF!)</f>
        <v>#REF!</v>
      </c>
      <c r="I60" s="68" t="e">
        <f>+AVERAGE(#REF!,#REF!,#REF!)</f>
        <v>#REF!</v>
      </c>
      <c r="J60" s="68">
        <v>18658.800197530822</v>
      </c>
    </row>
    <row r="61" spans="2:10" s="84" customFormat="1" ht="12" x14ac:dyDescent="0.2">
      <c r="B61" s="81">
        <v>52</v>
      </c>
      <c r="C61" s="82" t="s">
        <v>160</v>
      </c>
      <c r="D61" s="83" t="s">
        <v>33</v>
      </c>
      <c r="E61" s="83">
        <v>1</v>
      </c>
      <c r="H61" s="68" t="e">
        <f>+MIN(#REF!,#REF!,#REF!)</f>
        <v>#REF!</v>
      </c>
      <c r="I61" s="68" t="e">
        <f>+AVERAGE(#REF!,#REF!,#REF!)</f>
        <v>#REF!</v>
      </c>
      <c r="J61" s="68">
        <v>30845.605561994718</v>
      </c>
    </row>
    <row r="62" spans="2:10" s="84" customFormat="1" ht="12" x14ac:dyDescent="0.2">
      <c r="B62" s="81">
        <v>53</v>
      </c>
      <c r="C62" s="82" t="s">
        <v>161</v>
      </c>
      <c r="D62" s="83" t="s">
        <v>33</v>
      </c>
      <c r="E62" s="83">
        <v>1</v>
      </c>
      <c r="H62" s="68" t="e">
        <f>+MIN(#REF!,#REF!,#REF!)</f>
        <v>#REF!</v>
      </c>
      <c r="I62" s="68" t="e">
        <f>+AVERAGE(#REF!,#REF!,#REF!)</f>
        <v>#REF!</v>
      </c>
      <c r="J62" s="68">
        <v>9188.8686741477832</v>
      </c>
    </row>
    <row r="63" spans="2:10" s="84" customFormat="1" ht="12" x14ac:dyDescent="0.2">
      <c r="B63" s="81">
        <v>54</v>
      </c>
      <c r="C63" s="82" t="s">
        <v>162</v>
      </c>
      <c r="D63" s="83" t="s">
        <v>33</v>
      </c>
      <c r="E63" s="83">
        <v>1</v>
      </c>
      <c r="H63" s="68" t="e">
        <f>+MIN(#REF!,#REF!,#REF!)</f>
        <v>#REF!</v>
      </c>
      <c r="I63" s="68" t="e">
        <f>+AVERAGE(#REF!,#REF!,#REF!)</f>
        <v>#REF!</v>
      </c>
      <c r="J63" s="68">
        <v>19127.911726117178</v>
      </c>
    </row>
    <row r="64" spans="2:10" s="84" customFormat="1" ht="12" x14ac:dyDescent="0.2">
      <c r="B64" s="81">
        <v>55</v>
      </c>
      <c r="C64" s="82" t="s">
        <v>163</v>
      </c>
      <c r="D64" s="83" t="s">
        <v>6</v>
      </c>
      <c r="E64" s="83">
        <v>1</v>
      </c>
      <c r="H64" s="68" t="e">
        <f>+MIN(#REF!,#REF!,#REF!)</f>
        <v>#REF!</v>
      </c>
      <c r="I64" s="68" t="e">
        <f>+AVERAGE(#REF!,#REF!,#REF!)</f>
        <v>#REF!</v>
      </c>
      <c r="J64" s="68">
        <v>141279.77780251997</v>
      </c>
    </row>
    <row r="65" spans="2:10" s="84" customFormat="1" ht="12" x14ac:dyDescent="0.2">
      <c r="B65" s="81">
        <v>56</v>
      </c>
      <c r="C65" s="86" t="s">
        <v>164</v>
      </c>
      <c r="D65" s="83" t="s">
        <v>6</v>
      </c>
      <c r="E65" s="83">
        <v>1</v>
      </c>
      <c r="H65" s="68" t="e">
        <f>+MIN(#REF!,#REF!,#REF!)</f>
        <v>#REF!</v>
      </c>
      <c r="I65" s="68" t="e">
        <f>+AVERAGE(#REF!,#REF!,#REF!)</f>
        <v>#REF!</v>
      </c>
      <c r="J65" s="68">
        <v>558887.5</v>
      </c>
    </row>
    <row r="66" spans="2:10" s="84" customFormat="1" ht="12" x14ac:dyDescent="0.2">
      <c r="B66" s="81">
        <v>57</v>
      </c>
      <c r="C66" s="86" t="s">
        <v>165</v>
      </c>
      <c r="D66" s="83" t="s">
        <v>6</v>
      </c>
      <c r="E66" s="83">
        <v>1</v>
      </c>
      <c r="H66" s="68" t="e">
        <f>+MIN(#REF!,#REF!,#REF!)</f>
        <v>#REF!</v>
      </c>
      <c r="I66" s="68" t="e">
        <f>+AVERAGE(#REF!,#REF!,#REF!)</f>
        <v>#REF!</v>
      </c>
      <c r="J66" s="68">
        <v>595195</v>
      </c>
    </row>
    <row r="67" spans="2:10" s="84" customFormat="1" ht="12" x14ac:dyDescent="0.2">
      <c r="B67" s="81">
        <v>58</v>
      </c>
      <c r="C67" s="86" t="s">
        <v>166</v>
      </c>
      <c r="D67" s="83" t="s">
        <v>6</v>
      </c>
      <c r="E67" s="83">
        <v>1</v>
      </c>
      <c r="H67" s="68" t="e">
        <f>+MIN(#REF!,#REF!,#REF!)</f>
        <v>#REF!</v>
      </c>
      <c r="I67" s="68" t="e">
        <f>+AVERAGE(#REF!,#REF!,#REF!)</f>
        <v>#REF!</v>
      </c>
      <c r="J67" s="68">
        <v>599930</v>
      </c>
    </row>
    <row r="68" spans="2:10" s="84" customFormat="1" ht="12" x14ac:dyDescent="0.2">
      <c r="B68" s="81">
        <v>59</v>
      </c>
      <c r="C68" s="86" t="s">
        <v>167</v>
      </c>
      <c r="D68" s="83" t="s">
        <v>6</v>
      </c>
      <c r="E68" s="83">
        <v>1</v>
      </c>
      <c r="H68" s="68" t="e">
        <f>+MIN(#REF!,#REF!,#REF!)</f>
        <v>#REF!</v>
      </c>
      <c r="I68" s="68" t="e">
        <f>+AVERAGE(#REF!,#REF!,#REF!)</f>
        <v>#REF!</v>
      </c>
      <c r="J68" s="68">
        <v>725400</v>
      </c>
    </row>
    <row r="69" spans="2:10" s="84" customFormat="1" ht="12" x14ac:dyDescent="0.2">
      <c r="B69" s="81">
        <v>60</v>
      </c>
      <c r="C69" s="86" t="s">
        <v>168</v>
      </c>
      <c r="D69" s="83" t="s">
        <v>6</v>
      </c>
      <c r="E69" s="83">
        <v>1</v>
      </c>
      <c r="H69" s="68" t="e">
        <f>+MIN(#REF!,#REF!,#REF!)</f>
        <v>#REF!</v>
      </c>
      <c r="I69" s="68" t="e">
        <f>+AVERAGE(#REF!,#REF!,#REF!)</f>
        <v>#REF!</v>
      </c>
      <c r="J69" s="68">
        <v>698760</v>
      </c>
    </row>
    <row r="70" spans="2:10" s="84" customFormat="1" ht="12" x14ac:dyDescent="0.2">
      <c r="B70" s="81">
        <v>61</v>
      </c>
      <c r="C70" s="86" t="s">
        <v>169</v>
      </c>
      <c r="D70" s="83" t="s">
        <v>6</v>
      </c>
      <c r="E70" s="83">
        <v>1</v>
      </c>
      <c r="H70" s="68" t="e">
        <f>+MIN(#REF!,#REF!,#REF!)</f>
        <v>#REF!</v>
      </c>
      <c r="I70" s="68" t="e">
        <f>+AVERAGE(#REF!,#REF!,#REF!)</f>
        <v>#REF!</v>
      </c>
      <c r="J70" s="68">
        <v>865492.5</v>
      </c>
    </row>
    <row r="71" spans="2:10" s="84" customFormat="1" ht="12" x14ac:dyDescent="0.2">
      <c r="B71" s="81">
        <v>62</v>
      </c>
      <c r="C71" s="86" t="s">
        <v>170</v>
      </c>
      <c r="D71" s="83" t="s">
        <v>6</v>
      </c>
      <c r="E71" s="83">
        <v>1</v>
      </c>
      <c r="H71" s="68" t="e">
        <f>+MIN(#REF!,#REF!,#REF!)</f>
        <v>#REF!</v>
      </c>
      <c r="I71" s="68" t="e">
        <f>+AVERAGE(#REF!,#REF!,#REF!)</f>
        <v>#REF!</v>
      </c>
      <c r="J71" s="68">
        <v>836100</v>
      </c>
    </row>
    <row r="72" spans="2:10" s="84" customFormat="1" ht="12" x14ac:dyDescent="0.2">
      <c r="B72" s="81">
        <v>63</v>
      </c>
      <c r="C72" s="86" t="s">
        <v>171</v>
      </c>
      <c r="D72" s="83" t="s">
        <v>6</v>
      </c>
      <c r="E72" s="83">
        <v>1</v>
      </c>
      <c r="H72" s="68" t="e">
        <f>+MIN(#REF!,#REF!,#REF!)</f>
        <v>#REF!</v>
      </c>
      <c r="I72" s="68" t="e">
        <f>+AVERAGE(#REF!,#REF!,#REF!)</f>
        <v>#REF!</v>
      </c>
      <c r="J72" s="68">
        <v>990755</v>
      </c>
    </row>
    <row r="73" spans="2:10" s="84" customFormat="1" ht="12" x14ac:dyDescent="0.2">
      <c r="B73" s="81">
        <v>64</v>
      </c>
      <c r="C73" s="86" t="s">
        <v>172</v>
      </c>
      <c r="D73" s="83" t="s">
        <v>6</v>
      </c>
      <c r="E73" s="83">
        <v>1</v>
      </c>
      <c r="H73" s="68" t="e">
        <f>+MIN(#REF!,#REF!,#REF!)</f>
        <v>#REF!</v>
      </c>
      <c r="I73" s="68" t="e">
        <f>+AVERAGE(#REF!,#REF!,#REF!)</f>
        <v>#REF!</v>
      </c>
      <c r="J73" s="68">
        <v>1304630</v>
      </c>
    </row>
    <row r="74" spans="2:10" s="84" customFormat="1" ht="12" x14ac:dyDescent="0.2">
      <c r="B74" s="81">
        <v>65</v>
      </c>
      <c r="C74" s="86" t="s">
        <v>173</v>
      </c>
      <c r="D74" s="83" t="s">
        <v>6</v>
      </c>
      <c r="E74" s="83">
        <v>1</v>
      </c>
      <c r="H74" s="68" t="e">
        <f>+MIN(#REF!,#REF!,#REF!)</f>
        <v>#REF!</v>
      </c>
      <c r="I74" s="68" t="e">
        <f>+AVERAGE(#REF!,#REF!,#REF!)</f>
        <v>#REF!</v>
      </c>
      <c r="J74" s="68">
        <v>1389870</v>
      </c>
    </row>
    <row r="75" spans="2:10" s="84" customFormat="1" ht="12" x14ac:dyDescent="0.2">
      <c r="B75" s="81">
        <v>66</v>
      </c>
      <c r="C75" s="86" t="s">
        <v>174</v>
      </c>
      <c r="D75" s="83" t="s">
        <v>6</v>
      </c>
      <c r="E75" s="83">
        <v>1</v>
      </c>
      <c r="H75" s="68" t="e">
        <f>+MIN(#REF!,#REF!,#REF!)</f>
        <v>#REF!</v>
      </c>
      <c r="I75" s="68" t="e">
        <f>+AVERAGE(#REF!,#REF!,#REF!)</f>
        <v>#REF!</v>
      </c>
      <c r="J75" s="68">
        <v>1317970</v>
      </c>
    </row>
    <row r="76" spans="2:10" s="84" customFormat="1" ht="12" x14ac:dyDescent="0.2">
      <c r="B76" s="81">
        <v>67</v>
      </c>
      <c r="C76" s="86" t="s">
        <v>175</v>
      </c>
      <c r="D76" s="83" t="s">
        <v>6</v>
      </c>
      <c r="E76" s="83">
        <v>1</v>
      </c>
      <c r="H76" s="68" t="e">
        <f>+MIN(#REF!,#REF!,#REF!)</f>
        <v>#REF!</v>
      </c>
      <c r="I76" s="68" t="e">
        <f>+AVERAGE(#REF!,#REF!,#REF!)</f>
        <v>#REF!</v>
      </c>
      <c r="J76" s="68">
        <v>1404210</v>
      </c>
    </row>
    <row r="77" spans="2:10" s="84" customFormat="1" ht="12" x14ac:dyDescent="0.2">
      <c r="B77" s="81">
        <v>68</v>
      </c>
      <c r="C77" s="86" t="s">
        <v>176</v>
      </c>
      <c r="D77" s="83" t="s">
        <v>6</v>
      </c>
      <c r="E77" s="83">
        <v>1</v>
      </c>
      <c r="H77" s="68" t="e">
        <f>+MIN(#REF!,#REF!,#REF!)</f>
        <v>#REF!</v>
      </c>
      <c r="I77" s="68" t="e">
        <f>+AVERAGE(#REF!,#REF!,#REF!)</f>
        <v>#REF!</v>
      </c>
      <c r="J77" s="68">
        <v>2201310</v>
      </c>
    </row>
    <row r="78" spans="2:10" s="84" customFormat="1" ht="12" x14ac:dyDescent="0.2">
      <c r="B78" s="81">
        <v>69</v>
      </c>
      <c r="C78" s="86" t="s">
        <v>177</v>
      </c>
      <c r="D78" s="83" t="s">
        <v>6</v>
      </c>
      <c r="E78" s="83">
        <v>1</v>
      </c>
      <c r="H78" s="68" t="e">
        <f>+MIN(#REF!,#REF!,#REF!)</f>
        <v>#REF!</v>
      </c>
      <c r="I78" s="68" t="e">
        <f>+AVERAGE(#REF!,#REF!,#REF!)</f>
        <v>#REF!</v>
      </c>
      <c r="J78" s="68">
        <v>2297895</v>
      </c>
    </row>
    <row r="79" spans="2:10" s="84" customFormat="1" ht="12" x14ac:dyDescent="0.2">
      <c r="B79" s="81">
        <v>70</v>
      </c>
      <c r="C79" s="86" t="s">
        <v>178</v>
      </c>
      <c r="D79" s="83" t="s">
        <v>6</v>
      </c>
      <c r="E79" s="83">
        <v>1</v>
      </c>
      <c r="H79" s="68" t="e">
        <f>+MIN(#REF!,#REF!,#REF!)</f>
        <v>#REF!</v>
      </c>
      <c r="I79" s="68" t="e">
        <f>+AVERAGE(#REF!,#REF!,#REF!)</f>
        <v>#REF!</v>
      </c>
      <c r="J79" s="68">
        <v>346277.5</v>
      </c>
    </row>
    <row r="80" spans="2:10" s="84" customFormat="1" ht="12" x14ac:dyDescent="0.2">
      <c r="B80" s="81">
        <v>71</v>
      </c>
      <c r="C80" s="86" t="s">
        <v>179</v>
      </c>
      <c r="D80" s="83" t="s">
        <v>6</v>
      </c>
      <c r="E80" s="83">
        <v>1</v>
      </c>
      <c r="H80" s="68" t="e">
        <f>+MIN(#REF!,#REF!,#REF!)</f>
        <v>#REF!</v>
      </c>
      <c r="I80" s="68" t="e">
        <f>+AVERAGE(#REF!,#REF!,#REF!)</f>
        <v>#REF!</v>
      </c>
      <c r="J80" s="68">
        <v>299995</v>
      </c>
    </row>
    <row r="81" spans="2:10" s="84" customFormat="1" ht="12" x14ac:dyDescent="0.2">
      <c r="B81" s="81">
        <v>72</v>
      </c>
      <c r="C81" s="82" t="s">
        <v>180</v>
      </c>
      <c r="D81" s="83" t="s">
        <v>6</v>
      </c>
      <c r="E81" s="83">
        <v>1</v>
      </c>
      <c r="H81" s="68" t="e">
        <f>+MIN(#REF!,#REF!,#REF!)</f>
        <v>#REF!</v>
      </c>
      <c r="I81" s="68" t="e">
        <f>+AVERAGE(#REF!,#REF!,#REF!)</f>
        <v>#REF!</v>
      </c>
      <c r="J81" s="68">
        <v>235730</v>
      </c>
    </row>
    <row r="82" spans="2:10" s="84" customFormat="1" ht="12" x14ac:dyDescent="0.2">
      <c r="B82" s="81">
        <v>73</v>
      </c>
      <c r="C82" s="86" t="s">
        <v>181</v>
      </c>
      <c r="D82" s="83" t="s">
        <v>6</v>
      </c>
      <c r="E82" s="83">
        <v>1</v>
      </c>
      <c r="H82" s="68" t="e">
        <f>+MIN(#REF!,#REF!,#REF!)</f>
        <v>#REF!</v>
      </c>
      <c r="I82" s="68" t="e">
        <f>+AVERAGE(#REF!,#REF!,#REF!)</f>
        <v>#REF!</v>
      </c>
      <c r="J82" s="68">
        <v>140539</v>
      </c>
    </row>
    <row r="83" spans="2:10" s="84" customFormat="1" ht="12" x14ac:dyDescent="0.2">
      <c r="B83" s="81">
        <v>74</v>
      </c>
      <c r="C83" s="86" t="s">
        <v>182</v>
      </c>
      <c r="D83" s="83" t="s">
        <v>6</v>
      </c>
      <c r="E83" s="83">
        <v>1</v>
      </c>
      <c r="H83" s="68" t="e">
        <f>+MIN(#REF!,#REF!,#REF!)</f>
        <v>#REF!</v>
      </c>
      <c r="I83" s="68" t="e">
        <f>+AVERAGE(#REF!,#REF!,#REF!)</f>
        <v>#REF!</v>
      </c>
      <c r="J83" s="68">
        <v>165469.5</v>
      </c>
    </row>
    <row r="84" spans="2:10" s="84" customFormat="1" ht="12" x14ac:dyDescent="0.2">
      <c r="B84" s="81">
        <v>75</v>
      </c>
      <c r="C84" s="86" t="s">
        <v>183</v>
      </c>
      <c r="D84" s="83" t="s">
        <v>6</v>
      </c>
      <c r="E84" s="83">
        <v>1</v>
      </c>
      <c r="H84" s="68" t="e">
        <f>+MIN(#REF!,#REF!,#REF!)</f>
        <v>#REF!</v>
      </c>
      <c r="I84" s="68" t="e">
        <f>+AVERAGE(#REF!,#REF!,#REF!)</f>
        <v>#REF!</v>
      </c>
      <c r="J84" s="68">
        <v>202359.5</v>
      </c>
    </row>
    <row r="85" spans="2:10" s="84" customFormat="1" ht="12" x14ac:dyDescent="0.2">
      <c r="B85" s="81">
        <v>77</v>
      </c>
      <c r="C85" s="86" t="s">
        <v>184</v>
      </c>
      <c r="D85" s="83" t="s">
        <v>6</v>
      </c>
      <c r="E85" s="83">
        <v>1</v>
      </c>
      <c r="H85" s="68" t="e">
        <f>+MIN(#REF!,#REF!,#REF!)</f>
        <v>#REF!</v>
      </c>
      <c r="I85" s="68" t="e">
        <f>+AVERAGE(#REF!,#REF!,#REF!)</f>
        <v>#REF!</v>
      </c>
      <c r="J85" s="68">
        <v>469157.5</v>
      </c>
    </row>
    <row r="86" spans="2:10" s="84" customFormat="1" ht="12" x14ac:dyDescent="0.2">
      <c r="B86" s="81">
        <v>78</v>
      </c>
      <c r="C86" s="86" t="s">
        <v>185</v>
      </c>
      <c r="D86" s="83" t="s">
        <v>6</v>
      </c>
      <c r="E86" s="83">
        <v>1</v>
      </c>
      <c r="H86" s="68" t="e">
        <f>+MIN(#REF!,#REF!,#REF!)</f>
        <v>#REF!</v>
      </c>
      <c r="I86" s="68" t="e">
        <f>+AVERAGE(#REF!,#REF!,#REF!)</f>
        <v>#REF!</v>
      </c>
      <c r="J86" s="68">
        <v>464326.25</v>
      </c>
    </row>
    <row r="87" spans="2:10" s="84" customFormat="1" ht="12" x14ac:dyDescent="0.2">
      <c r="B87" s="81">
        <v>79</v>
      </c>
      <c r="C87" s="86" t="s">
        <v>186</v>
      </c>
      <c r="D87" s="83" t="s">
        <v>6</v>
      </c>
      <c r="E87" s="83">
        <v>1</v>
      </c>
      <c r="H87" s="68" t="e">
        <f>+MIN(#REF!,#REF!,#REF!)</f>
        <v>#REF!</v>
      </c>
      <c r="I87" s="68" t="e">
        <f>+AVERAGE(#REF!,#REF!,#REF!)</f>
        <v>#REF!</v>
      </c>
      <c r="J87" s="68">
        <v>300903.75</v>
      </c>
    </row>
    <row r="88" spans="2:10" s="84" customFormat="1" ht="12" x14ac:dyDescent="0.2">
      <c r="B88" s="81">
        <v>80</v>
      </c>
      <c r="C88" s="86" t="s">
        <v>187</v>
      </c>
      <c r="D88" s="83" t="s">
        <v>6</v>
      </c>
      <c r="E88" s="83">
        <v>1</v>
      </c>
      <c r="H88" s="68" t="e">
        <f>+MIN(#REF!,#REF!,#REF!)</f>
        <v>#REF!</v>
      </c>
      <c r="I88" s="68" t="e">
        <f>+AVERAGE(#REF!,#REF!,#REF!)</f>
        <v>#REF!</v>
      </c>
      <c r="J88" s="68">
        <v>398055</v>
      </c>
    </row>
    <row r="89" spans="2:10" s="84" customFormat="1" ht="12" x14ac:dyDescent="0.2">
      <c r="B89" s="81">
        <v>82</v>
      </c>
      <c r="C89" s="86" t="s">
        <v>188</v>
      </c>
      <c r="D89" s="83" t="s">
        <v>6</v>
      </c>
      <c r="E89" s="83">
        <v>1</v>
      </c>
      <c r="H89" s="68" t="e">
        <f>+MIN(#REF!,#REF!,#REF!)</f>
        <v>#REF!</v>
      </c>
      <c r="I89" s="68" t="e">
        <f>+AVERAGE(#REF!,#REF!,#REF!)</f>
        <v>#REF!</v>
      </c>
      <c r="J89" s="68">
        <v>26990.75</v>
      </c>
    </row>
    <row r="90" spans="2:10" s="84" customFormat="1" ht="12" x14ac:dyDescent="0.2">
      <c r="B90" s="81">
        <v>83</v>
      </c>
      <c r="C90" s="86" t="s">
        <v>189</v>
      </c>
      <c r="D90" s="83" t="s">
        <v>6</v>
      </c>
      <c r="E90" s="83">
        <v>1</v>
      </c>
      <c r="H90" s="68" t="e">
        <f>+MIN(#REF!,#REF!,#REF!)</f>
        <v>#REF!</v>
      </c>
      <c r="I90" s="68" t="e">
        <f>+AVERAGE(#REF!,#REF!,#REF!)</f>
        <v>#REF!</v>
      </c>
      <c r="J90" s="68">
        <v>151606</v>
      </c>
    </row>
    <row r="91" spans="2:10" s="84" customFormat="1" ht="12" x14ac:dyDescent="0.2">
      <c r="B91" s="81">
        <v>84</v>
      </c>
      <c r="C91" s="86" t="s">
        <v>190</v>
      </c>
      <c r="D91" s="83" t="s">
        <v>6</v>
      </c>
      <c r="E91" s="83">
        <v>1</v>
      </c>
      <c r="H91" s="68" t="e">
        <f>+MIN(#REF!,#REF!,#REF!)</f>
        <v>#REF!</v>
      </c>
      <c r="I91" s="68" t="e">
        <f>+AVERAGE(#REF!,#REF!,#REF!)</f>
        <v>#REF!</v>
      </c>
      <c r="J91" s="68">
        <v>249186</v>
      </c>
    </row>
    <row r="92" spans="2:10" s="84" customFormat="1" ht="12" x14ac:dyDescent="0.2">
      <c r="B92" s="81">
        <v>85</v>
      </c>
      <c r="C92" s="86" t="s">
        <v>191</v>
      </c>
      <c r="D92" s="83" t="s">
        <v>6</v>
      </c>
      <c r="E92" s="83">
        <v>1</v>
      </c>
      <c r="H92" s="68" t="e">
        <f>+MIN(#REF!,#REF!,#REF!)</f>
        <v>#REF!</v>
      </c>
      <c r="I92" s="68" t="e">
        <f>+AVERAGE(#REF!,#REF!,#REF!)</f>
        <v>#REF!</v>
      </c>
      <c r="J92" s="68">
        <v>130721.5</v>
      </c>
    </row>
    <row r="93" spans="2:10" s="84" customFormat="1" ht="12" x14ac:dyDescent="0.2">
      <c r="B93" s="81">
        <v>86</v>
      </c>
      <c r="C93" s="82" t="s">
        <v>192</v>
      </c>
      <c r="D93" s="83" t="s">
        <v>6</v>
      </c>
      <c r="E93" s="83">
        <v>1</v>
      </c>
      <c r="H93" s="68" t="e">
        <f>+MIN(#REF!,#REF!,#REF!)</f>
        <v>#REF!</v>
      </c>
      <c r="I93" s="68" t="e">
        <f>+AVERAGE(#REF!,#REF!,#REF!)</f>
        <v>#REF!</v>
      </c>
      <c r="J93" s="68">
        <v>138516</v>
      </c>
    </row>
    <row r="94" spans="2:10" x14ac:dyDescent="0.2">
      <c r="B94" s="116" t="s">
        <v>1</v>
      </c>
      <c r="C94" s="116"/>
      <c r="D94" s="116"/>
      <c r="E94" s="116"/>
      <c r="H94" s="80" t="e">
        <f>SUM(H10:H93)</f>
        <v>#REF!</v>
      </c>
      <c r="I94" s="80" t="e">
        <f>SUM(I10:I93)</f>
        <v>#REF!</v>
      </c>
      <c r="J94" s="80">
        <v>22984101.678145897</v>
      </c>
    </row>
  </sheetData>
  <sheetProtection algorithmName="SHA-512" hashValue="8/RrXlu72RGQ/by87watSXJdEIloNsjaomQD72ytHOiyXUCVUweMsf9q28pPQaBADd3ccz7jdaT43RFxn7ZpRw==" saltValue="Jqqr4LBXJW25jJHccrDBfw==" spinCount="100000" sheet="1" objects="1" scenarios="1" selectLockedCells="1" selectUnlockedCells="1"/>
  <mergeCells count="5">
    <mergeCell ref="B94:E94"/>
    <mergeCell ref="B4:E4"/>
    <mergeCell ref="B2:E2"/>
    <mergeCell ref="B5:E5"/>
    <mergeCell ref="B6:E6"/>
  </mergeCells>
  <pageMargins left="0.7" right="0.7" top="0.75" bottom="0.75" header="0.3" footer="0.3"/>
  <pageSetup paperSize="14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tabSelected="1" workbookViewId="0">
      <selection activeCell="D6" sqref="D6:D8"/>
    </sheetView>
  </sheetViews>
  <sheetFormatPr baseColWidth="10" defaultRowHeight="15" x14ac:dyDescent="0.25"/>
  <cols>
    <col min="3" max="3" width="48.5703125" customWidth="1"/>
    <col min="4" max="4" width="21.140625" customWidth="1"/>
  </cols>
  <sheetData>
    <row r="2" spans="2:4" ht="15.75" thickBot="1" x14ac:dyDescent="0.3"/>
    <row r="3" spans="2:4" ht="24" thickBot="1" x14ac:dyDescent="0.3">
      <c r="B3" s="121" t="s">
        <v>143</v>
      </c>
      <c r="C3" s="122"/>
      <c r="D3" s="122"/>
    </row>
    <row r="4" spans="2:4" ht="24" thickBot="1" x14ac:dyDescent="0.3">
      <c r="B4" s="121" t="s">
        <v>142</v>
      </c>
      <c r="C4" s="122"/>
      <c r="D4" s="122"/>
    </row>
    <row r="5" spans="2:4" ht="15.75" thickBot="1" x14ac:dyDescent="0.3">
      <c r="B5" s="27" t="s">
        <v>0</v>
      </c>
      <c r="C5" s="28" t="s">
        <v>2</v>
      </c>
      <c r="D5" s="29" t="s">
        <v>144</v>
      </c>
    </row>
    <row r="6" spans="2:4" x14ac:dyDescent="0.25">
      <c r="B6" s="30">
        <v>1</v>
      </c>
      <c r="C6" s="31" t="s">
        <v>84</v>
      </c>
      <c r="D6" s="87">
        <f>+'MTTO PREVENTIVO'!O72</f>
        <v>9208159.1508668885</v>
      </c>
    </row>
    <row r="7" spans="2:4" x14ac:dyDescent="0.25">
      <c r="B7" s="32">
        <v>2</v>
      </c>
      <c r="C7" s="33" t="s">
        <v>138</v>
      </c>
      <c r="D7" s="88">
        <f>+'M.O MTTO CORRECTIVO'!AD35</f>
        <v>47962615.298806466</v>
      </c>
    </row>
    <row r="8" spans="2:4" ht="15.75" thickBot="1" x14ac:dyDescent="0.3">
      <c r="B8" s="34">
        <v>3</v>
      </c>
      <c r="C8" s="35" t="s">
        <v>139</v>
      </c>
      <c r="D8" s="89">
        <f>+REPUESTOS!J94</f>
        <v>22984101.678145897</v>
      </c>
    </row>
    <row r="9" spans="2:4" ht="15.75" thickBot="1" x14ac:dyDescent="0.3">
      <c r="B9" s="123" t="s">
        <v>1</v>
      </c>
      <c r="C9" s="124"/>
      <c r="D9" s="36">
        <f>SUM(D6:D8)</f>
        <v>80154876.127819255</v>
      </c>
    </row>
  </sheetData>
  <sheetProtection algorithmName="SHA-512" hashValue="/Zb5QiBKs+tlA2LB+/lZOFMS9h0Q9amOoXQYAbGWFdu/UzArn//uACM7aIEph8pmhC/1skrZaKzwHRgFEna7RQ==" saltValue="8Jlh5PDi3XJrJtAdu59vPA==" spinCount="100000" sheet="1" objects="1" scenarios="1" selectLockedCells="1" selectUnlockedCells="1"/>
  <mergeCells count="3">
    <mergeCell ref="B3:D3"/>
    <mergeCell ref="B4:D4"/>
    <mergeCell ref="B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MTTO PREVENTIVO</vt:lpstr>
      <vt:lpstr>M.O MTTO CORRECTIVO</vt:lpstr>
      <vt:lpstr>REPUESTOS</vt:lpstr>
      <vt:lpstr>TOTAL</vt:lpstr>
      <vt:lpstr>REPUESTOS!OLE_LINK1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Eliana Maria Rodriguez Urbina</cp:lastModifiedBy>
  <dcterms:created xsi:type="dcterms:W3CDTF">2018-02-21T20:24:03Z</dcterms:created>
  <dcterms:modified xsi:type="dcterms:W3CDTF">2020-02-21T22:48:07Z</dcterms:modified>
</cp:coreProperties>
</file>