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24226"/>
  <mc:AlternateContent xmlns:mc="http://schemas.openxmlformats.org/markup-compatibility/2006">
    <mc:Choice Requires="x15">
      <x15ac:absPath xmlns:x15ac="http://schemas.microsoft.com/office/spreadsheetml/2010/11/ac" url="https://metrodebogotagovco-my.sharepoint.com/personal/marco_trivino_metrodebogota_gov_co/Documents/Contratos 2024/SOLICITUDES DE CONTRATACIÓN/2. GAA-MEM24-0122 GPS/EVALUACIÓN/"/>
    </mc:Choice>
  </mc:AlternateContent>
  <xr:revisionPtr revIDLastSave="7" documentId="8_{3B8B0D2A-CA61-4E2D-8A16-58F98A25FEAD}" xr6:coauthVersionLast="47" xr6:coauthVersionMax="47" xr10:uidLastSave="{57741EC4-D124-4A42-9DCE-0E9CF0B71E21}"/>
  <bookViews>
    <workbookView xWindow="-120" yWindow="-120" windowWidth="20730" windowHeight="11160" tabRatio="603" activeTab="3" xr2:uid="{00000000-000D-0000-FFFF-FFFF00000000}"/>
  </bookViews>
  <sheets>
    <sheet name="Verificación Jurídica" sheetId="23" r:id="rId1"/>
    <sheet name="Verf. Tec-Exp" sheetId="25" r:id="rId2"/>
    <sheet name="Precios Artificiales" sheetId="26" r:id="rId3"/>
    <sheet name="RESUMEN" sheetId="24"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2" i="26" l="1"/>
  <c r="B21" i="26"/>
  <c r="C22" i="26" s="1"/>
  <c r="G18" i="26"/>
  <c r="C18" i="26"/>
  <c r="E17" i="26"/>
  <c r="E16" i="26"/>
  <c r="E15" i="26"/>
  <c r="E14" i="26"/>
  <c r="E13" i="26"/>
  <c r="E12" i="26"/>
  <c r="E11" i="26"/>
  <c r="F13" i="26" l="1"/>
  <c r="F15" i="26"/>
  <c r="G12" i="26"/>
  <c r="F17" i="26"/>
  <c r="F14" i="26"/>
  <c r="F12" i="26"/>
  <c r="F16" i="26"/>
  <c r="G13" i="26"/>
  <c r="G11" i="26"/>
  <c r="F11" i="26"/>
</calcChain>
</file>

<file path=xl/sharedStrings.xml><?xml version="1.0" encoding="utf-8"?>
<sst xmlns="http://schemas.openxmlformats.org/spreadsheetml/2006/main" count="135" uniqueCount="115">
  <si>
    <t>Objeto</t>
  </si>
  <si>
    <t>Presupuesto</t>
  </si>
  <si>
    <t>CONDICIONES TÉCNICAS</t>
  </si>
  <si>
    <t>Requisito</t>
  </si>
  <si>
    <t>Características Técnicas</t>
  </si>
  <si>
    <t>Observaciones Técnicas</t>
  </si>
  <si>
    <t>EXPERIENCIA</t>
  </si>
  <si>
    <t>6.1. CAPACIDAD JURÍDICA</t>
  </si>
  <si>
    <t>REQUISITOS</t>
  </si>
  <si>
    <t>VERIFICACIÓN</t>
  </si>
  <si>
    <t>RESULTADO 
CUMPLE / NO CUMPLE</t>
  </si>
  <si>
    <t xml:space="preserve">6.1.1. Carta de presentación de la propuesta </t>
  </si>
  <si>
    <t>Presentada en formato Anexo indicado por la EMB</t>
  </si>
  <si>
    <t>CUMPLE</t>
  </si>
  <si>
    <t>Debidamente suscrita por el representante legal o apoderado</t>
  </si>
  <si>
    <t>Declaración de que no tiene inhabilidades, incompatibilidades o prohibiciones y por lo tanto no está impedido para contratar con la EMB</t>
  </si>
  <si>
    <t>Declara, según lo señalado en el literal H de la carta de presentación de la oferta, que no tiene inhabilidades, incompatibilidades o prohibiciones y por lo tanto no está impedido para contratar.</t>
  </si>
  <si>
    <t>6.1.2. Certificado de Existencia y Representación Legal</t>
  </si>
  <si>
    <t>Fecha de expedición no superior a treinta (30) días calendario anterior a la fecha fijada para el cierre del proceso</t>
  </si>
  <si>
    <t>Acreditar que su actividad económica contempla actividades similares a las previstas en el objeto del presente proceso</t>
  </si>
  <si>
    <t>Deberá acreditar una duración o vigencia de la respectiva sociedad no inferior al plazo del contrato y un año más (Art. 6º Ley 80 de 1993)</t>
  </si>
  <si>
    <t>Las facultades del representante legal para la presentación de la oferta y suscripción del contrato o la ausencia de restricciones para ello.</t>
  </si>
  <si>
    <t xml:space="preserve">6.1.3. Autorización de la Junta o Asamblea de Socios </t>
  </si>
  <si>
    <t>Cuando el representante legal del proponente tenga restricciones para contratar o participar en procesos de contratación, aportar autorización para presentar propuesta y suscribir el contrato</t>
  </si>
  <si>
    <t xml:space="preserve">En atención a las facultades descritas en el certificado de existencia y representación legal, no se evidencia restricción para contratar o participar en el proceso de contratación. </t>
  </si>
  <si>
    <t>NO APLICA</t>
  </si>
  <si>
    <t xml:space="preserve">6.1.4. Documento de Constitución Correspondiente si se trata de Consorcio o Unión Temporal </t>
  </si>
  <si>
    <t>Expresar si la participación es a título de consorcio o de unión temporal y las reglas básicas que regulen las relaciones entre sus integrantes. Si se trata de unión temporal deberán indicarse además los términos y extensión (actividades y porcentaje) de la participación en la propuesta</t>
  </si>
  <si>
    <t>N/A</t>
  </si>
  <si>
    <t>Duración del consorcio o de la unión temporal</t>
  </si>
  <si>
    <t>En ningún caso podrá haber cesión del contrato entre quienes integren el consorcio o unión temporal, salvo autorización expresa de la EMB</t>
  </si>
  <si>
    <t>Si en el documento de conformación del consorcio o unión temporal se le imponen limitaciones al representante legal de la misma para formular la propuesta y éste las excede, la propuesta será rechazada.</t>
  </si>
  <si>
    <t xml:space="preserve">6.1.5. Copia del documento de identidad del Proponente Persona Natural o del Representante Legal. </t>
  </si>
  <si>
    <t xml:space="preserve"> CUMPLE</t>
  </si>
  <si>
    <t>6.1.6. Acreditación de Aportes a la Seguridad Social y Aportes Parafiscales</t>
  </si>
  <si>
    <t>Adjuntar Formato Anexo de certificación donde acredite que se encuentra al día en el pago de sus aportes parafiscales</t>
  </si>
  <si>
    <t xml:space="preserve">6.1.8. Consulta de Antecedentes </t>
  </si>
  <si>
    <t>Consulta Personería de Bogotá</t>
  </si>
  <si>
    <t xml:space="preserve">Una vez consultado, no presenta antecedentes </t>
  </si>
  <si>
    <t xml:space="preserve">Consulta Antecedentes Disciplinarios Procuraduría General de la Nación </t>
  </si>
  <si>
    <t xml:space="preserve">Consulta Contraloría General de la República </t>
  </si>
  <si>
    <t>Consulta antecedentes Judiciales Policía Nacional</t>
  </si>
  <si>
    <t>Consulta Sistema de Registro Nacional de Medidas Correctivas RNMC, de la Policía Nacional</t>
  </si>
  <si>
    <t>6.1.9. Compromiso Anticorrupción</t>
  </si>
  <si>
    <t>Presentar Formato Compromiso Anticorrupción firmado por representante legal del proponente</t>
  </si>
  <si>
    <t>RESUMEN DE EVALUACIÓN REQUISITOS HABILITANTES</t>
  </si>
  <si>
    <t>No.</t>
  </si>
  <si>
    <t>PROPONENTE</t>
  </si>
  <si>
    <t>JURÍDICOS</t>
  </si>
  <si>
    <t>TÉCNICOS</t>
  </si>
  <si>
    <t>Para la verificación de los requisitos previstos en este numeral, el proponente deberá presentar en su propuesta el certificado de existencia y representación legal expedido por la Cámara de Comercio de su domicilio principal.</t>
  </si>
  <si>
    <t>En caso de contar con revisor fiscal inscrito en la Cámara de Comercio, la persona jurídica debe allegar copia de la cédula de ciudadanía, de la tarjeta profesional y certificación de antecedentes disciplinarios expedido por la Junta Central de Contadores de Colombia responsable de la suscripción de dicha certificación.</t>
  </si>
  <si>
    <t>ECONÓMICA</t>
  </si>
  <si>
    <t>No presenta certificado expedido por el Ministerio de las Tecnologías de la Información y las Comunicaciones en donde acrediten que consultada la base de datos de deudores alimentarios morosos REDAM</t>
  </si>
  <si>
    <t>En el término de traslado se presenta el certificado donde se acredita que no consultada la base de datos de deudores alimentarios morosos REDAM</t>
  </si>
  <si>
    <r>
      <rPr>
        <b/>
        <sz val="11"/>
        <color theme="1"/>
        <rFont val="Calibri"/>
        <family val="2"/>
        <scheme val="minor"/>
      </rPr>
      <t xml:space="preserve">MÍNIMA CUANTÍA No. GAA-MC-001-2024
</t>
    </r>
    <r>
      <rPr>
        <sz val="11"/>
        <color theme="1"/>
        <rFont val="Calibri"/>
        <family val="2"/>
        <scheme val="minor"/>
      </rPr>
      <t>OBJETO: PRESTACIÓN DEL SERVICIO DE MONITOREO SATELITAL TIPO GPS PARA LOS VEHÍCULOS OFICIALES DE LA EMPRESA METRO DE BOGOTÁ S.A.</t>
    </r>
  </si>
  <si>
    <t>En calidad de miembro del Comité Evaluador de las Ofertas del proceso de contratación  GAA-MC-001-2024, presento el informe de verificación de requisitos habilitantes de Capacidad Jurídica de las ofertas recibidas dentro del proceso</t>
  </si>
  <si>
    <t xml:space="preserve">VISATEL DE COLOMBIA S A S
N.I.T: 900.465.924-0
</t>
  </si>
  <si>
    <t>Se presenta carta en el formato facilitado por la EMB</t>
  </si>
  <si>
    <t>Se aporta certificado de existencia y representación legal expedido por la Cámara de Comercio de Bogotá D.C. con código de verificación A24113239A3C92</t>
  </si>
  <si>
    <t>El objeto social contempla: " B) El rastreo y monitoreo satelital de personas, mascotas y todo tipo de vehículos."</t>
  </si>
  <si>
    <t>EL certificado de existencia y representación señala: "La persona jurídica no se encuentra disuelta y su duración es hasta el 16 de septiembre de 204.."</t>
  </si>
  <si>
    <t>El certificado de existencia y representación legal señala: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</si>
  <si>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Se presenta formato de Acreditación de Aportes a Seguridad Social suscrito por la representante legal del oferente en donde indica: "Para dar cumplimiento a lo previsto en el artículo 50 de la Ley 789 de 2002, el suscrito
Representante Legal JOHANA PATRICIA DIAZ SEGURA de la sociedad VISATEL DE COLOMBIA SAS, identificada con NIT No. 900465924 0, se permite certificar que la mencionada sociedad ha realizado los pagos de seguridad social y aportes parafiscales correspondientes a las nóminas de los últimos seis (6) meses anteriores a la fecha de presentación de la propuesta."</t>
  </si>
  <si>
    <t>NO CUMPLE</t>
  </si>
  <si>
    <t>Se encuentra firmada por JOHANA PATRICIA DIAZ SEGURA, quien actúa como representante legal del proponente.</t>
  </si>
  <si>
    <t>Identificar la persona que representará al consorcio o Unión Temporal.</t>
  </si>
  <si>
    <t>El oferente, debe allegar copia del documento de identidad de la persona natural o del Representante Legal de la persona jurídica. En caso de consorcio, unión temporal o promesa de sociedad futura, este requisito se debe cumplir respecto del o los Representantes Legales de cada uno de los integrantes o del apoderado según sea el caso</t>
  </si>
  <si>
    <t>Se allega en la oferta copia de la cédula de ciudadanía No. 52.767.675  expedida en Bogotá D.C., a nombre de JOHANNA PATRICIA DÍAZ SEGURA quien actúa como representante legal.</t>
  </si>
  <si>
    <t>PROCESO DE SELECCIÓN DE MÍNIMA CUANTÍA No. GAA-MC-001-2024</t>
  </si>
  <si>
    <t>Prestación del servicio de monitoreo satelital tipo GPS para los vehículos oficiales de la Empresa Metro de Bogotá S.A.</t>
  </si>
  <si>
    <r>
      <t xml:space="preserve">CUATRO MILLONES CUATROCIENTOS NOVENTA Y TRES MIL QUINIENTOS NOVENTA Y DOS PESOS </t>
    </r>
    <r>
      <rPr>
        <b/>
        <sz val="12"/>
        <color theme="1"/>
        <rFont val="Calibri"/>
        <family val="2"/>
        <scheme val="minor"/>
      </rPr>
      <t>($4.493.592 - 3</t>
    </r>
    <r>
      <rPr>
        <b/>
        <sz val="12"/>
        <rFont val="Calibri"/>
        <family val="2"/>
        <scheme val="minor"/>
      </rPr>
      <t>,46 SMMLV</t>
    </r>
    <r>
      <rPr>
        <b/>
        <sz val="12"/>
        <color theme="1"/>
        <rFont val="Calibri"/>
        <family val="2"/>
        <scheme val="minor"/>
      </rPr>
      <t xml:space="preserve">) </t>
    </r>
  </si>
  <si>
    <t>Proponente: VISATEL DE COLOMBIA SAS</t>
  </si>
  <si>
    <t>Verificación cumplimiento CUMPLE/ NO CUMPLE</t>
  </si>
  <si>
    <r>
      <t xml:space="preserve">El proponente deberá garantizar la calidad del servicio prestado a través de carta de compromiso firmada por el representante legal </t>
    </r>
    <r>
      <rPr>
        <b/>
        <sz val="11"/>
        <rFont val="Calibri"/>
        <family val="2"/>
        <scheme val="minor"/>
      </rPr>
      <t>“Formato Anexo de Condiciones Técnicas - Anexo No. 1”</t>
    </r>
    <r>
      <rPr>
        <sz val="11"/>
        <rFont val="Calibri"/>
        <family val="2"/>
        <scheme val="minor"/>
      </rPr>
      <t>, donde se detallará el cumplimiento de los requisitos técnicos objeto del presente proceso de selección. La misma deberá ser aportada al momento de la presentación de la oferta.</t>
    </r>
  </si>
  <si>
    <t>El proponente presenta la carta de compromiso firmada por el representante legal.</t>
  </si>
  <si>
    <t>El oferente deberá presentar para su habilitación un máximo de tres (3) certificaciones de contratos terminados y ejecutados, en los cuales se acredite haber realizado labores relacionados con el objeto del presente proceso.</t>
  </si>
  <si>
    <t>INSTITUTO DISTRITAL PARA LA PROTECCIÓN DE LA NIÑEZ Y LA JUVENTUD-"IDIPRON"
Contrato:1177-2020
Objeto: Servicio de geolocalización para monitorear el parque automotor del INSTITUTO DISTRITAL PARA LA PROTECCIÓN DE LA NIÑEZ Y LA JUVENTUD-"IDIPRON"
Valor: $7.636.667
8,70 SMMLV</t>
  </si>
  <si>
    <t xml:space="preserve">OBSERVACIONES: 1). LA OFERTA ECONÓMICA FUE VERIFICADA, NO OBSTANTE, SE REQUIRIÓ AL PROPONENTE ACLARAR SU PROPUESTA POR PRECIOS ARTIFICIALMENTE BAJOS.
</t>
  </si>
  <si>
    <t xml:space="preserve">2). EL PROPONENTE SE ENCUENTRA HABILITADO TÉCNICAMENTE. </t>
  </si>
  <si>
    <t xml:space="preserve">OBSERVACIONES: Por lo anteriormente expuesto, se requiere a los oferentes VISATEL DE COLOMBIA S.A.S. y EJE SATELITAL S.A.S. para que expliquen por escrito y en detalle su oferta en razón a que, hecho el análisis, se identifica que el precio ofrecido parece artificialmente bajo.
</t>
  </si>
  <si>
    <t>Por debajo de este precio se tipifica artifialmente bajo</t>
  </si>
  <si>
    <t>2do Calcular la desviación estándar del conjunto.</t>
  </si>
  <si>
    <t>1 er paso calculo Mediana</t>
  </si>
  <si>
    <t>Calculo Precio Artificalmente Bajo</t>
  </si>
  <si>
    <t xml:space="preserve"> Promedio Precio Oferta</t>
  </si>
  <si>
    <t>BARTIK S.A.S.</t>
  </si>
  <si>
    <t>ALFA Y OMEGA COMUNICACIONES S.A.S.</t>
  </si>
  <si>
    <t>LOCALIZAMOS TSA S.A.S.</t>
  </si>
  <si>
    <t>PROSEGUR SISTEMAS ELECTRÓNICOS S.A.S.</t>
  </si>
  <si>
    <t>NEFOX S.A.S.</t>
  </si>
  <si>
    <t>EJE SATELITAL S.A.S.</t>
  </si>
  <si>
    <t>VISATEL DE COLOMBIA S.A.S.</t>
  </si>
  <si>
    <t>%</t>
  </si>
  <si>
    <t>Precio artificialmente bajo</t>
  </si>
  <si>
    <t>Precio total Incluye IVA</t>
  </si>
  <si>
    <t>Cantidad</t>
  </si>
  <si>
    <t>Precio Unitario ofertado por Servicio Monitoreo GPS</t>
  </si>
  <si>
    <t xml:space="preserve">Orden por oferta de menor valor </t>
  </si>
  <si>
    <t xml:space="preserve">Empresa </t>
  </si>
  <si>
    <t>Ofertas presentadas Proceso de Minima Cuantía GAA-MC-001-2024</t>
  </si>
  <si>
    <t>El valor mínimo aceptable es igual: Valor Mínimo Aceptable = Mediana - Desviacion Estándar</t>
  </si>
  <si>
    <t>Se calcula la desviación estándar</t>
  </si>
  <si>
    <t>Para calcular la mediana, la Entidad Estatal debe ordenar los valores de mayor a menor y tomar el valor de la oferta en la mitad de la lista. Si el número de ofertas es par, debe tomar los dos valores de la mitad, sumarlos y dividirlos en dos.</t>
  </si>
  <si>
    <t xml:space="preserve">4. Determinar el valor mínimo aceptable para la Entidad Estatal de acuerdo con la metodología explicada a continuación. </t>
  </si>
  <si>
    <t>3. Calcular la desviación estándar del conjunto.</t>
  </si>
  <si>
    <t>2. Calcular la mediana, o dependiendo de la dispersión de los datos, el promedio del valor de cada oferta o de cada ítem dentro de la oferta.</t>
  </si>
  <si>
    <t>1. Tomar el conjunto de ofertas a evaluar.</t>
  </si>
  <si>
    <t>Metodología para calcular Precios Artificialmente Bajos</t>
  </si>
  <si>
    <t>MÍNIMA CUANTÍA No. GAA-MC-001-2024</t>
  </si>
  <si>
    <t>VISATEL DE COLOMBIA S A S
N.I.T: 900.465.924-0</t>
  </si>
  <si>
    <r>
      <t xml:space="preserve">Proyectó: </t>
    </r>
    <r>
      <rPr>
        <sz val="9"/>
        <color rgb="FFFF0000"/>
        <rFont val="Arial"/>
        <family val="2"/>
      </rPr>
      <t xml:space="preserve">Comité Evaluador.
</t>
    </r>
    <r>
      <rPr>
        <b/>
        <u/>
        <sz val="9"/>
        <color rgb="FFFF0000"/>
        <rFont val="Arial"/>
        <family val="2"/>
      </rPr>
      <t>NOTA. Según lo expuesto en la verificación de precios artificialmente bajos, se requiere a los oferentes VISATEL DE COLOMBIA S.A.S. y EJE SATELITAL S.A.S. para que expliquen por escrito y en detalle su oferta en razón a que, hecho el análisis, se identifica que el precio ofrecido parece artificialmente bajo.</t>
    </r>
    <r>
      <rPr>
        <sz val="9"/>
        <color rgb="FFFF0000"/>
        <rFont val="Arial"/>
        <family val="2"/>
      </rPr>
      <t xml:space="preserve">
</t>
    </r>
  </si>
  <si>
    <t>Se aporta certificado de existencia y representación legal expedido por la Cámara de Comercio de Bogotá D.C., de fecha 29 de enero de 2024, el mencionado certificado tiene no cumple con la regla establecida en la invitación, pues desde su expedición hasta la fecha del cierre han transcurrido 31 días. Se requiere subsanar.</t>
  </si>
  <si>
    <t>No presente el formato. Se requiere subsanar</t>
  </si>
  <si>
    <t>Se solicita aclarar la oferta por precios artifialmente bajos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</si>
</sst>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_-;\-&quot;$&quot;* #,##0_-;_-&quot;$&quot;* &quot;-&quot;_-;_-@_-"/>
    <numFmt numFmtId="165" formatCode="_-&quot;$&quot;\ * #,##0_-;\-&quot;$&quot;\ * #,##0_-;_-&quot;$&quot;\ * &quot;-&quot;??_-;_-@_-"/>
    <numFmt numFmtId="166" formatCode="#,##0.00_ ;\-#,##0.00\ "/>
    <numFmt numFmtId="167" formatCode="&quot;$&quot;#,##0;[Red]\-&quot;$&quot;#,##0"/>
    <numFmt numFmtId="168" formatCode="&quot;$&quot;\ #,##0"/>
    <numFmt numFmtId="169" formatCode="[$$-240A]\ #,##0"/>
  </numFmts>
  <fonts count="22" x14ac:knownFonts="1">
    <font>
      <sz val="11"/>
      <color theme="1"/>
      <name val="Calibri"/>
      <family val="2"/>
      <scheme val="minor"/>
    </font>
    <font>
      <sz val="10"/>
      <name val="Arial"/>
      <family val="2"/>
    </font>
    <font>
      <b/>
      <sz val="11"/>
      <color theme="1"/>
      <name val="Calibri"/>
      <family val="2"/>
      <scheme val="minor"/>
    </font>
    <font>
      <sz val="11"/>
      <name val="Calibri"/>
      <family val="2"/>
      <scheme val="minor"/>
    </font>
    <font>
      <b/>
      <sz val="11"/>
      <name val="Calibri"/>
      <family val="2"/>
      <scheme val="minor"/>
    </font>
    <font>
      <sz val="11"/>
      <color theme="1"/>
      <name val="Calibri"/>
      <family val="2"/>
      <scheme val="minor"/>
    </font>
    <font>
      <b/>
      <sz val="12"/>
      <color theme="1"/>
      <name val="Calibri"/>
      <family val="2"/>
    </font>
    <font>
      <b/>
      <sz val="14"/>
      <color theme="1"/>
      <name val="Calibri"/>
      <family val="2"/>
    </font>
    <font>
      <sz val="12"/>
      <color theme="1"/>
      <name val="Calibri"/>
      <family val="2"/>
      <scheme val="minor"/>
    </font>
    <font>
      <sz val="10"/>
      <color theme="1"/>
      <name val="Calibri"/>
      <family val="2"/>
      <scheme val="minor"/>
    </font>
    <font>
      <sz val="9"/>
      <name val="Arial"/>
      <family val="2"/>
    </font>
    <font>
      <sz val="9"/>
      <color rgb="FFFF0000"/>
      <name val="Arial"/>
      <family val="2"/>
    </font>
    <font>
      <b/>
      <sz val="12"/>
      <color theme="1"/>
      <name val="Calibri"/>
      <family val="2"/>
      <scheme val="minor"/>
    </font>
    <font>
      <b/>
      <sz val="12"/>
      <name val="Calibri"/>
      <family val="2"/>
      <scheme val="minor"/>
    </font>
    <font>
      <sz val="12"/>
      <color theme="1"/>
      <name val="Calibri"/>
      <family val="2"/>
    </font>
    <font>
      <sz val="10"/>
      <color theme="0"/>
      <name val="Calibri"/>
      <family val="2"/>
      <scheme val="minor"/>
    </font>
    <font>
      <b/>
      <sz val="10"/>
      <color theme="1"/>
      <name val="Calibri"/>
      <family val="2"/>
      <scheme val="minor"/>
    </font>
    <font>
      <b/>
      <u/>
      <sz val="10"/>
      <color theme="1"/>
      <name val="Calibri"/>
      <family val="2"/>
      <scheme val="minor"/>
    </font>
    <font>
      <sz val="10"/>
      <color rgb="FF000000"/>
      <name val="Calibri"/>
      <family val="2"/>
    </font>
    <font>
      <b/>
      <sz val="10"/>
      <color rgb="FF000000"/>
      <name val="Calibri"/>
      <family val="2"/>
    </font>
    <font>
      <b/>
      <sz val="10"/>
      <name val="Calibri"/>
      <family val="2"/>
    </font>
    <font>
      <b/>
      <u/>
      <sz val="9"/>
      <color rgb="FFFF0000"/>
      <name val="Arial"/>
      <family val="2"/>
    </font>
  </fonts>
  <fills count="12">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4"/>
        <bgColor indexed="64"/>
      </patternFill>
    </fill>
    <fill>
      <patternFill patternType="solid">
        <fgColor theme="0" tint="-0.249977111117893"/>
        <bgColor indexed="64"/>
      </patternFill>
    </fill>
    <fill>
      <patternFill patternType="solid">
        <fgColor rgb="FFFFFF00"/>
        <bgColor indexed="64"/>
      </patternFill>
    </fill>
    <fill>
      <patternFill patternType="solid">
        <fgColor rgb="FFD9D9D9"/>
        <bgColor indexed="64"/>
      </patternFill>
    </fill>
    <fill>
      <patternFill patternType="solid">
        <fgColor theme="2"/>
        <bgColor indexed="64"/>
      </patternFill>
    </fill>
    <fill>
      <patternFill patternType="solid">
        <fgColor theme="4" tint="0.79998168889431442"/>
        <bgColor indexed="64"/>
      </patternFill>
    </fill>
    <fill>
      <patternFill patternType="solid">
        <fgColor rgb="FFE7E6E6"/>
        <bgColor indexed="64"/>
      </patternFill>
    </fill>
    <fill>
      <patternFill patternType="solid">
        <fgColor rgb="FFFF0000"/>
        <bgColor indexed="64"/>
      </patternFill>
    </fill>
  </fills>
  <borders count="38">
    <border>
      <left/>
      <right/>
      <top/>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auto="1"/>
      </top>
      <bottom style="medium">
        <color indexed="64"/>
      </bottom>
      <diagonal/>
    </border>
    <border>
      <left/>
      <right/>
      <top style="medium">
        <color auto="1"/>
      </top>
      <bottom style="medium">
        <color indexed="64"/>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auto="1"/>
      </left>
      <right/>
      <top style="thin">
        <color auto="1"/>
      </top>
      <bottom/>
      <diagonal/>
    </border>
    <border>
      <left/>
      <right/>
      <top style="thin">
        <color auto="1"/>
      </top>
      <bottom/>
      <diagonal/>
    </border>
    <border>
      <left/>
      <right style="medium">
        <color indexed="64"/>
      </right>
      <top style="medium">
        <color auto="1"/>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medium">
        <color auto="1"/>
      </left>
      <right style="thin">
        <color auto="1"/>
      </right>
      <top style="thin">
        <color auto="1"/>
      </top>
      <bottom/>
      <diagonal/>
    </border>
    <border>
      <left/>
      <right style="medium">
        <color indexed="64"/>
      </right>
      <top style="medium">
        <color indexed="64"/>
      </top>
      <bottom/>
      <diagonal/>
    </border>
  </borders>
  <cellStyleXfs count="5">
    <xf numFmtId="0" fontId="0" fillId="0" borderId="0"/>
    <xf numFmtId="0" fontId="1" fillId="0" borderId="0"/>
    <xf numFmtId="164"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61">
    <xf numFmtId="0" fontId="0" fillId="0" borderId="0" xfId="0"/>
    <xf numFmtId="0" fontId="0" fillId="0" borderId="3" xfId="0" applyBorder="1" applyAlignment="1">
      <alignment vertical="center" wrapText="1"/>
    </xf>
    <xf numFmtId="0" fontId="0" fillId="0" borderId="3" xfId="0" applyBorder="1" applyAlignment="1">
      <alignment horizontal="left" vertical="center" wrapText="1"/>
    </xf>
    <xf numFmtId="0" fontId="6" fillId="0" borderId="3" xfId="0" applyFont="1" applyBorder="1" applyAlignment="1">
      <alignment vertical="center" wrapText="1"/>
    </xf>
    <xf numFmtId="0" fontId="3" fillId="0" borderId="2" xfId="1" applyFont="1" applyBorder="1" applyAlignment="1">
      <alignment horizontal="justify" vertical="center" wrapText="1"/>
    </xf>
    <xf numFmtId="0" fontId="8" fillId="0" borderId="0" xfId="0" applyFont="1"/>
    <xf numFmtId="0" fontId="6" fillId="0" borderId="3" xfId="0" applyFont="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justify" vertical="center" wrapText="1"/>
    </xf>
    <xf numFmtId="0" fontId="0" fillId="0" borderId="18" xfId="0" applyBorder="1" applyAlignment="1">
      <alignment horizontal="justify" vertical="center" wrapText="1"/>
    </xf>
    <xf numFmtId="0" fontId="2" fillId="5" borderId="22" xfId="0" applyFont="1" applyFill="1" applyBorder="1" applyAlignment="1">
      <alignment horizontal="left" vertical="center" wrapText="1"/>
    </xf>
    <xf numFmtId="0" fontId="2" fillId="5" borderId="23"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0" fillId="0" borderId="26" xfId="0" applyBorder="1" applyAlignment="1">
      <alignment horizontal="justify" vertical="center" wrapText="1"/>
    </xf>
    <xf numFmtId="0" fontId="3" fillId="0" borderId="26" xfId="0" applyFont="1" applyBorder="1" applyAlignment="1">
      <alignment horizontal="justify" vertical="center" wrapText="1"/>
    </xf>
    <xf numFmtId="0" fontId="0" fillId="0" borderId="3" xfId="0" applyBorder="1" applyAlignment="1">
      <alignment horizontal="justify" vertical="center" wrapText="1"/>
    </xf>
    <xf numFmtId="0" fontId="0" fillId="0" borderId="29" xfId="0" applyBorder="1" applyAlignment="1">
      <alignment horizontal="justify" vertical="center" wrapText="1"/>
    </xf>
    <xf numFmtId="0" fontId="0" fillId="0" borderId="26" xfId="0" applyBorder="1" applyAlignment="1">
      <alignment horizontal="justify" vertical="top" wrapText="1"/>
    </xf>
    <xf numFmtId="0" fontId="0" fillId="0" borderId="3" xfId="0" applyBorder="1" applyAlignment="1">
      <alignment horizontal="justify" vertical="top" wrapText="1"/>
    </xf>
    <xf numFmtId="0" fontId="0" fillId="0" borderId="29" xfId="0" applyBorder="1" applyAlignment="1">
      <alignment horizontal="justify" vertical="top" wrapText="1"/>
    </xf>
    <xf numFmtId="0" fontId="0" fillId="0" borderId="22" xfId="0" applyBorder="1" applyAlignment="1">
      <alignment horizontal="left" vertical="center" wrapText="1"/>
    </xf>
    <xf numFmtId="0" fontId="0" fillId="0" borderId="23" xfId="0" applyBorder="1" applyAlignment="1">
      <alignment horizontal="justify" vertical="center" wrapText="1"/>
    </xf>
    <xf numFmtId="0" fontId="2" fillId="0" borderId="24" xfId="0" applyFont="1" applyBorder="1" applyAlignment="1">
      <alignment horizontal="center" vertical="center" wrapText="1"/>
    </xf>
    <xf numFmtId="0" fontId="0" fillId="0" borderId="26" xfId="0" applyBorder="1" applyAlignment="1">
      <alignment horizontal="left" vertical="center" wrapText="1"/>
    </xf>
    <xf numFmtId="0" fontId="0" fillId="0" borderId="29" xfId="0" applyBorder="1" applyAlignment="1">
      <alignment vertical="center" wrapText="1"/>
    </xf>
    <xf numFmtId="0" fontId="0" fillId="0" borderId="23" xfId="0" applyBorder="1" applyAlignment="1">
      <alignment vertical="center" wrapText="1"/>
    </xf>
    <xf numFmtId="0" fontId="9" fillId="0" borderId="26" xfId="0" applyFont="1" applyBorder="1" applyAlignment="1">
      <alignment horizontal="justify" vertical="center" wrapText="1"/>
    </xf>
    <xf numFmtId="0" fontId="0" fillId="0" borderId="32" xfId="0" applyBorder="1" applyAlignment="1">
      <alignment horizontal="justify" vertical="center" wrapText="1"/>
    </xf>
    <xf numFmtId="0" fontId="0" fillId="0" borderId="33" xfId="0" applyBorder="1" applyAlignment="1">
      <alignment horizontal="justify" vertical="center" wrapText="1"/>
    </xf>
    <xf numFmtId="0" fontId="2" fillId="0" borderId="3" xfId="0" applyFont="1" applyBorder="1" applyAlignment="1">
      <alignment horizontal="center"/>
    </xf>
    <xf numFmtId="0" fontId="0" fillId="0" borderId="3" xfId="0" applyBorder="1"/>
    <xf numFmtId="0" fontId="2" fillId="0" borderId="3" xfId="0" applyFont="1" applyBorder="1" applyAlignment="1">
      <alignment horizontal="center" wrapText="1"/>
    </xf>
    <xf numFmtId="0" fontId="0" fillId="0" borderId="3" xfId="0" applyBorder="1" applyAlignment="1">
      <alignment horizontal="left" wrapText="1"/>
    </xf>
    <xf numFmtId="0" fontId="2" fillId="6" borderId="24" xfId="0" applyFont="1" applyFill="1" applyBorder="1" applyAlignment="1">
      <alignment horizontal="center" vertical="center" wrapText="1"/>
    </xf>
    <xf numFmtId="2" fontId="0" fillId="0" borderId="0" xfId="0" applyNumberFormat="1"/>
    <xf numFmtId="0" fontId="5" fillId="0" borderId="3" xfId="0" applyFont="1" applyBorder="1"/>
    <xf numFmtId="165" fontId="8" fillId="0" borderId="0" xfId="3" applyNumberFormat="1" applyFont="1"/>
    <xf numFmtId="166" fontId="8" fillId="0" borderId="0" xfId="0" applyNumberFormat="1" applyFont="1"/>
    <xf numFmtId="2" fontId="8" fillId="0" borderId="0" xfId="0" applyNumberFormat="1" applyFont="1"/>
    <xf numFmtId="0" fontId="9" fillId="0" borderId="0" xfId="0" applyFont="1"/>
    <xf numFmtId="0" fontId="15" fillId="0" borderId="0" xfId="0" applyFont="1"/>
    <xf numFmtId="0" fontId="9" fillId="0" borderId="0" xfId="0" applyFont="1" applyAlignment="1">
      <alignment horizontal="center"/>
    </xf>
    <xf numFmtId="1" fontId="9" fillId="0" borderId="0" xfId="0" applyNumberFormat="1" applyFont="1" applyAlignment="1">
      <alignment horizontal="center"/>
    </xf>
    <xf numFmtId="167" fontId="9" fillId="0" borderId="33" xfId="0" applyNumberFormat="1" applyFont="1" applyBorder="1" applyAlignment="1">
      <alignment horizontal="center"/>
    </xf>
    <xf numFmtId="0" fontId="9" fillId="0" borderId="32" xfId="0" applyFont="1" applyBorder="1"/>
    <xf numFmtId="1" fontId="9" fillId="0" borderId="32" xfId="0" applyNumberFormat="1" applyFont="1" applyBorder="1" applyAlignment="1">
      <alignment horizontal="center"/>
    </xf>
    <xf numFmtId="0" fontId="9" fillId="0" borderId="35" xfId="0" applyFont="1" applyBorder="1"/>
    <xf numFmtId="164" fontId="9" fillId="0" borderId="18" xfId="2" applyFont="1" applyBorder="1" applyAlignment="1">
      <alignment horizontal="center"/>
    </xf>
    <xf numFmtId="167" fontId="9" fillId="6" borderId="0" xfId="0" applyNumberFormat="1" applyFont="1" applyFill="1" applyAlignment="1">
      <alignment horizontal="center" vertical="center"/>
    </xf>
    <xf numFmtId="167" fontId="9" fillId="0" borderId="0" xfId="0" applyNumberFormat="1" applyFont="1" applyAlignment="1">
      <alignment horizontal="center" vertical="center"/>
    </xf>
    <xf numFmtId="0" fontId="9" fillId="0" borderId="11" xfId="0" applyFont="1" applyBorder="1" applyAlignment="1">
      <alignment vertical="center" wrapText="1"/>
    </xf>
    <xf numFmtId="3" fontId="9" fillId="0" borderId="0" xfId="0" applyNumberFormat="1" applyFont="1"/>
    <xf numFmtId="167" fontId="9" fillId="0" borderId="0" xfId="0" applyNumberFormat="1" applyFont="1"/>
    <xf numFmtId="0" fontId="9" fillId="0" borderId="11" xfId="0" applyFont="1" applyBorder="1"/>
    <xf numFmtId="168" fontId="15" fillId="0" borderId="0" xfId="4" applyNumberFormat="1" applyFont="1" applyAlignment="1">
      <alignment horizontal="left"/>
    </xf>
    <xf numFmtId="169" fontId="18" fillId="3" borderId="18" xfId="0" applyNumberFormat="1" applyFont="1" applyFill="1" applyBorder="1" applyAlignment="1">
      <alignment horizontal="center" vertical="center" wrapText="1"/>
    </xf>
    <xf numFmtId="167" fontId="19" fillId="3" borderId="0" xfId="0" applyNumberFormat="1" applyFont="1" applyFill="1" applyAlignment="1">
      <alignment vertical="center"/>
    </xf>
    <xf numFmtId="0" fontId="19" fillId="3" borderId="0" xfId="0" applyFont="1" applyFill="1" applyAlignment="1">
      <alignment horizontal="center" vertical="center"/>
    </xf>
    <xf numFmtId="167" fontId="19" fillId="7" borderId="21" xfId="0" applyNumberFormat="1" applyFont="1" applyFill="1" applyBorder="1" applyAlignment="1">
      <alignment vertical="center"/>
    </xf>
    <xf numFmtId="167" fontId="19" fillId="7" borderId="29" xfId="0" applyNumberFormat="1" applyFont="1" applyFill="1" applyBorder="1" applyAlignment="1">
      <alignment vertical="center"/>
    </xf>
    <xf numFmtId="169" fontId="9" fillId="0" borderId="0" xfId="0" applyNumberFormat="1" applyFont="1"/>
    <xf numFmtId="9" fontId="15" fillId="0" borderId="0" xfId="4" applyFont="1" applyAlignment="1">
      <alignment vertical="center" wrapText="1"/>
    </xf>
    <xf numFmtId="169" fontId="18" fillId="0" borderId="28" xfId="0" applyNumberFormat="1" applyFont="1" applyBorder="1" applyAlignment="1">
      <alignment horizontal="center" vertical="center" wrapText="1"/>
    </xf>
    <xf numFmtId="169" fontId="18" fillId="0" borderId="3" xfId="0" applyNumberFormat="1" applyFont="1" applyBorder="1" applyAlignment="1">
      <alignment vertical="center" wrapText="1"/>
    </xf>
    <xf numFmtId="1" fontId="18" fillId="0" borderId="8" xfId="0" applyNumberFormat="1" applyFont="1" applyBorder="1" applyAlignment="1">
      <alignment horizontal="center" vertical="center" wrapText="1"/>
    </xf>
    <xf numFmtId="169" fontId="18" fillId="0" borderId="8" xfId="0" applyNumberFormat="1" applyFont="1" applyBorder="1" applyAlignment="1">
      <alignment vertical="center" wrapText="1"/>
    </xf>
    <xf numFmtId="0" fontId="18" fillId="0" borderId="8" xfId="0" applyFont="1" applyBorder="1" applyAlignment="1">
      <alignment horizontal="center" vertical="center" wrapText="1"/>
    </xf>
    <xf numFmtId="0" fontId="20" fillId="0" borderId="36" xfId="0" applyFont="1" applyBorder="1" applyAlignment="1">
      <alignment horizontal="left" vertical="center" wrapText="1"/>
    </xf>
    <xf numFmtId="1" fontId="18" fillId="0" borderId="3" xfId="0" applyNumberFormat="1" applyFont="1" applyBorder="1" applyAlignment="1">
      <alignment horizontal="center" vertical="center" wrapText="1"/>
    </xf>
    <xf numFmtId="0" fontId="18" fillId="0" borderId="3" xfId="0" applyFont="1" applyBorder="1" applyAlignment="1">
      <alignment horizontal="center" vertical="center" wrapText="1"/>
    </xf>
    <xf numFmtId="0" fontId="20" fillId="0" borderId="2" xfId="0" applyFont="1" applyBorder="1" applyAlignment="1">
      <alignment horizontal="left" vertical="center" wrapText="1"/>
    </xf>
    <xf numFmtId="0" fontId="19" fillId="0" borderId="2" xfId="0" applyFont="1" applyBorder="1" applyAlignment="1">
      <alignment horizontal="left" vertical="center" wrapText="1"/>
    </xf>
    <xf numFmtId="169" fontId="18" fillId="8" borderId="28" xfId="0" applyNumberFormat="1" applyFont="1" applyFill="1" applyBorder="1" applyAlignment="1">
      <alignment horizontal="center" vertical="center" wrapText="1"/>
    </xf>
    <xf numFmtId="169" fontId="18" fillId="8" borderId="3" xfId="0" applyNumberFormat="1" applyFont="1" applyFill="1" applyBorder="1" applyAlignment="1">
      <alignment vertical="center" wrapText="1"/>
    </xf>
    <xf numFmtId="1" fontId="18" fillId="9" borderId="3" xfId="0" applyNumberFormat="1" applyFont="1" applyFill="1" applyBorder="1" applyAlignment="1">
      <alignment horizontal="center" vertical="center" wrapText="1"/>
    </xf>
    <xf numFmtId="169" fontId="18" fillId="9" borderId="3" xfId="0" applyNumberFormat="1" applyFont="1" applyFill="1" applyBorder="1" applyAlignment="1">
      <alignment vertical="center" wrapText="1"/>
    </xf>
    <xf numFmtId="0" fontId="18" fillId="9" borderId="3" xfId="0" applyFont="1" applyFill="1" applyBorder="1" applyAlignment="1">
      <alignment horizontal="center" vertical="center" wrapText="1"/>
    </xf>
    <xf numFmtId="0" fontId="19" fillId="9" borderId="2" xfId="0" applyFont="1" applyFill="1" applyBorder="1" applyAlignment="1">
      <alignment horizontal="left" vertical="center" wrapText="1"/>
    </xf>
    <xf numFmtId="0" fontId="15" fillId="0" borderId="0" xfId="0" applyFont="1" applyAlignment="1">
      <alignment horizontal="center" vertical="center"/>
    </xf>
    <xf numFmtId="0" fontId="19" fillId="10" borderId="27" xfId="0" applyFont="1" applyFill="1" applyBorder="1" applyAlignment="1">
      <alignment horizontal="center" vertical="center" wrapText="1"/>
    </xf>
    <xf numFmtId="0" fontId="19" fillId="10" borderId="26" xfId="0" applyFont="1" applyFill="1" applyBorder="1" applyAlignment="1">
      <alignment horizontal="center" vertical="center" wrapText="1"/>
    </xf>
    <xf numFmtId="1" fontId="19" fillId="10" borderId="26" xfId="0" applyNumberFormat="1" applyFont="1" applyFill="1" applyBorder="1" applyAlignment="1">
      <alignment horizontal="center" vertical="center" wrapText="1"/>
    </xf>
    <xf numFmtId="0" fontId="19" fillId="10" borderId="25" xfId="0" applyFont="1" applyFill="1" applyBorder="1" applyAlignment="1">
      <alignment horizontal="center" vertical="center" wrapText="1"/>
    </xf>
    <xf numFmtId="0" fontId="9" fillId="0" borderId="18" xfId="0" applyFont="1" applyBorder="1" applyAlignment="1">
      <alignment horizontal="left" vertical="center"/>
    </xf>
    <xf numFmtId="0" fontId="9" fillId="0" borderId="0" xfId="0" applyFont="1" applyAlignment="1">
      <alignment horizontal="left" vertical="center"/>
    </xf>
    <xf numFmtId="0" fontId="9" fillId="0" borderId="11" xfId="0" applyFont="1" applyBorder="1" applyAlignment="1">
      <alignment horizontal="left" vertical="center"/>
    </xf>
    <xf numFmtId="0" fontId="2" fillId="11" borderId="3" xfId="0" applyFont="1" applyFill="1" applyBorder="1" applyAlignment="1">
      <alignment horizontal="center" wrapText="1"/>
    </xf>
    <xf numFmtId="0" fontId="0" fillId="0" borderId="25" xfId="0" applyBorder="1" applyAlignment="1">
      <alignment horizontal="left" vertical="center" wrapText="1"/>
    </xf>
    <xf numFmtId="0" fontId="0" fillId="0" borderId="2" xfId="0" applyBorder="1" applyAlignment="1">
      <alignment horizontal="left" vertical="center" wrapText="1"/>
    </xf>
    <xf numFmtId="0" fontId="0" fillId="0" borderId="19" xfId="0" applyBorder="1" applyAlignment="1">
      <alignment horizontal="left"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1" xfId="0" applyFont="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0" borderId="30"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1" xfId="0" applyFont="1" applyBorder="1" applyAlignment="1">
      <alignment horizontal="center" vertical="center" wrapText="1"/>
    </xf>
    <xf numFmtId="0" fontId="2" fillId="6" borderId="2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6" borderId="2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9"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1" xfId="0" applyFont="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 xfId="0" applyFont="1" applyBorder="1" applyAlignment="1">
      <alignment horizontal="left" vertical="center" wrapText="1"/>
    </xf>
    <xf numFmtId="0" fontId="8" fillId="0" borderId="3" xfId="0" applyFont="1" applyBorder="1" applyAlignment="1">
      <alignment horizontal="left" vertical="center" wrapText="1"/>
    </xf>
    <xf numFmtId="0" fontId="14" fillId="0" borderId="3" xfId="0" applyFont="1" applyBorder="1" applyAlignment="1">
      <alignment horizontal="center" vertical="center" wrapText="1"/>
    </xf>
    <xf numFmtId="0" fontId="7" fillId="4" borderId="4"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3" fillId="0" borderId="3" xfId="0" applyFont="1" applyBorder="1" applyAlignment="1">
      <alignment horizontal="left" vertical="top" wrapText="1"/>
    </xf>
    <xf numFmtId="0" fontId="0" fillId="0" borderId="4" xfId="0" applyBorder="1" applyAlignment="1">
      <alignment horizontal="left" vertical="center" wrapText="1"/>
    </xf>
    <xf numFmtId="0" fontId="0" fillId="0" borderId="7" xfId="0" applyBorder="1" applyAlignment="1">
      <alignment horizontal="left" vertical="center" wrapText="1"/>
    </xf>
    <xf numFmtId="0" fontId="2" fillId="2" borderId="3" xfId="1" applyFont="1" applyFill="1" applyBorder="1" applyAlignment="1">
      <alignment horizontal="left" vertical="top" wrapText="1" indent="1"/>
    </xf>
    <xf numFmtId="0" fontId="4" fillId="2" borderId="3" xfId="1" applyFont="1" applyFill="1" applyBorder="1" applyAlignment="1">
      <alignment horizontal="left" vertical="top" wrapText="1" indent="1"/>
    </xf>
    <xf numFmtId="0" fontId="17" fillId="0" borderId="11" xfId="0" applyFont="1" applyBorder="1" applyAlignment="1">
      <alignment horizontal="center"/>
    </xf>
    <xf numFmtId="0" fontId="17" fillId="0" borderId="0" xfId="0" applyFont="1" applyAlignment="1">
      <alignment horizontal="center"/>
    </xf>
    <xf numFmtId="0" fontId="17" fillId="0" borderId="18" xfId="0" applyFont="1" applyBorder="1" applyAlignment="1">
      <alignment horizontal="center"/>
    </xf>
    <xf numFmtId="1" fontId="16" fillId="0" borderId="0" xfId="0" applyNumberFormat="1" applyFont="1" applyAlignment="1">
      <alignment horizontal="center" vertical="center" wrapText="1"/>
    </xf>
    <xf numFmtId="0" fontId="2" fillId="2" borderId="5" xfId="1" applyFont="1" applyFill="1" applyBorder="1" applyAlignment="1">
      <alignment horizontal="left" vertical="top" wrapText="1"/>
    </xf>
    <xf numFmtId="0" fontId="2" fillId="2" borderId="6" xfId="1" applyFont="1" applyFill="1" applyBorder="1" applyAlignment="1">
      <alignment horizontal="left" vertical="top" wrapText="1"/>
    </xf>
    <xf numFmtId="0" fontId="2" fillId="2" borderId="14" xfId="1" applyFont="1" applyFill="1" applyBorder="1" applyAlignment="1">
      <alignment horizontal="left" vertical="top"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14" xfId="0" applyFont="1" applyBorder="1" applyAlignment="1">
      <alignment horizontal="center"/>
    </xf>
    <xf numFmtId="0" fontId="9" fillId="0" borderId="9" xfId="0" applyFont="1" applyBorder="1" applyAlignment="1">
      <alignment horizontal="left" vertical="center"/>
    </xf>
    <xf numFmtId="0" fontId="9" fillId="0" borderId="10" xfId="0" applyFont="1" applyBorder="1" applyAlignment="1">
      <alignment horizontal="left" vertical="center"/>
    </xf>
    <xf numFmtId="0" fontId="9" fillId="0" borderId="37" xfId="0" applyFont="1" applyBorder="1" applyAlignment="1">
      <alignment horizontal="left" vertical="center"/>
    </xf>
    <xf numFmtId="0" fontId="9" fillId="0" borderId="11" xfId="0" applyFont="1" applyBorder="1" applyAlignment="1">
      <alignment horizontal="left" vertical="center" wrapText="1"/>
    </xf>
    <xf numFmtId="0" fontId="9" fillId="0" borderId="0" xfId="0" applyFont="1" applyAlignment="1">
      <alignment horizontal="left" vertical="center"/>
    </xf>
    <xf numFmtId="0" fontId="9" fillId="0" borderId="18" xfId="0" applyFont="1" applyBorder="1" applyAlignment="1">
      <alignment horizontal="left" vertical="center"/>
    </xf>
    <xf numFmtId="0" fontId="9" fillId="0" borderId="11"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1" xfId="0" applyFont="1" applyBorder="1" applyAlignment="1">
      <alignment horizontal="left" vertical="center"/>
    </xf>
    <xf numFmtId="0" fontId="9" fillId="0" borderId="0" xfId="0" applyFont="1" applyAlignment="1">
      <alignment horizontal="left" vertical="center" wrapText="1"/>
    </xf>
    <xf numFmtId="0" fontId="9" fillId="0" borderId="18" xfId="0" applyFont="1" applyBorder="1" applyAlignment="1">
      <alignment horizontal="left" vertical="center" wrapText="1"/>
    </xf>
    <xf numFmtId="0" fontId="9" fillId="0" borderId="35" xfId="0" applyFont="1" applyBorder="1" applyAlignment="1">
      <alignment horizontal="left" vertical="center" wrapText="1"/>
    </xf>
    <xf numFmtId="0" fontId="9" fillId="0" borderId="32" xfId="0" applyFont="1" applyBorder="1" applyAlignment="1">
      <alignment horizontal="left" vertical="center" wrapText="1"/>
    </xf>
    <xf numFmtId="0" fontId="9" fillId="0" borderId="33" xfId="0" applyFont="1" applyBorder="1" applyAlignment="1">
      <alignment horizontal="left"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37" xfId="0" applyFont="1" applyBorder="1" applyAlignment="1">
      <alignment horizontal="center" vertical="center"/>
    </xf>
    <xf numFmtId="0" fontId="19" fillId="7" borderId="19" xfId="0" applyFont="1" applyFill="1" applyBorder="1" applyAlignment="1">
      <alignment horizontal="center" vertical="center"/>
    </xf>
    <xf numFmtId="0" fontId="19" fillId="7" borderId="29" xfId="0" applyFont="1" applyFill="1" applyBorder="1" applyAlignment="1">
      <alignment horizontal="center" vertical="center"/>
    </xf>
    <xf numFmtId="0" fontId="2" fillId="0" borderId="4" xfId="0" applyFont="1" applyBorder="1" applyAlignment="1">
      <alignment horizontal="center"/>
    </xf>
    <xf numFmtId="0" fontId="2" fillId="0" borderId="1" xfId="0" applyFont="1" applyBorder="1" applyAlignment="1">
      <alignment horizontal="center"/>
    </xf>
    <xf numFmtId="0" fontId="2" fillId="0" borderId="3" xfId="0" applyFont="1" applyBorder="1" applyAlignment="1">
      <alignment horizontal="center"/>
    </xf>
    <xf numFmtId="0" fontId="10" fillId="0" borderId="12" xfId="1" applyFont="1" applyBorder="1" applyAlignment="1">
      <alignment horizontal="center" vertical="center" wrapText="1"/>
    </xf>
    <xf numFmtId="0" fontId="10" fillId="0" borderId="13" xfId="1" applyFont="1" applyBorder="1" applyAlignment="1">
      <alignment horizontal="center" vertical="center" wrapText="1"/>
    </xf>
  </cellXfs>
  <cellStyles count="5">
    <cellStyle name="Moneda" xfId="3" builtinId="4"/>
    <cellStyle name="Moneda [0] 2" xfId="2" xr:uid="{00000000-0005-0000-0000-000000000000}"/>
    <cellStyle name="Normal" xfId="0" builtinId="0"/>
    <cellStyle name="Normal 2" xfId="1" xr:uid="{00000000-0005-0000-0000-000002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85724</xdr:colOff>
      <xdr:row>2</xdr:row>
      <xdr:rowOff>76201</xdr:rowOff>
    </xdr:from>
    <xdr:to>
      <xdr:col>9</xdr:col>
      <xdr:colOff>228600</xdr:colOff>
      <xdr:row>5</xdr:row>
      <xdr:rowOff>130983</xdr:rowOff>
    </xdr:to>
    <xdr:pic>
      <xdr:nvPicPr>
        <xdr:cNvPr id="3" name="Imagen 2">
          <a:extLst>
            <a:ext uri="{FF2B5EF4-FFF2-40B4-BE49-F238E27FC236}">
              <a16:creationId xmlns:a16="http://schemas.microsoft.com/office/drawing/2014/main" id="{C62D931E-310C-4BB1-9E07-CABAB7141161}"/>
            </a:ext>
          </a:extLst>
        </xdr:cNvPr>
        <xdr:cNvPicPr>
          <a:picLocks noChangeAspect="1"/>
        </xdr:cNvPicPr>
      </xdr:nvPicPr>
      <xdr:blipFill>
        <a:blip xmlns:r="http://schemas.openxmlformats.org/officeDocument/2006/relationships" r:embed="rId1"/>
        <a:stretch>
          <a:fillRect/>
        </a:stretch>
      </xdr:blipFill>
      <xdr:spPr>
        <a:xfrm>
          <a:off x="7048499" y="438151"/>
          <a:ext cx="2476501" cy="54055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8EF0A-784A-45CA-A650-87BAFD32AEC6}">
  <sheetPr>
    <tabColor rgb="FFFF0000"/>
  </sheetPr>
  <dimension ref="A1:N28"/>
  <sheetViews>
    <sheetView topLeftCell="A12" zoomScale="61" workbookViewId="0">
      <selection activeCell="D28" sqref="D28"/>
    </sheetView>
  </sheetViews>
  <sheetFormatPr baseColWidth="10" defaultRowHeight="15" x14ac:dyDescent="0.25"/>
  <cols>
    <col min="1" max="1" width="37.140625" customWidth="1"/>
    <col min="2" max="2" width="50.140625" customWidth="1"/>
    <col min="3" max="3" width="44.28515625" customWidth="1"/>
    <col min="4" max="4" width="29.85546875" customWidth="1"/>
    <col min="5" max="14" width="0" hidden="1" customWidth="1"/>
  </cols>
  <sheetData>
    <row r="1" spans="1:14" ht="46.5" customHeight="1" thickBot="1" x14ac:dyDescent="0.3">
      <c r="A1" s="101" t="s">
        <v>55</v>
      </c>
      <c r="B1" s="102"/>
      <c r="C1" s="102"/>
      <c r="D1" s="102"/>
      <c r="E1" s="102"/>
      <c r="F1" s="102"/>
      <c r="G1" s="102"/>
      <c r="H1" s="102"/>
      <c r="I1" s="102"/>
      <c r="J1" s="102"/>
      <c r="K1" s="102"/>
      <c r="L1" s="102"/>
      <c r="M1" s="102"/>
      <c r="N1" s="103"/>
    </row>
    <row r="2" spans="1:14" x14ac:dyDescent="0.25">
      <c r="A2" s="104" t="s">
        <v>56</v>
      </c>
      <c r="B2" s="105"/>
      <c r="C2" s="108" t="s">
        <v>57</v>
      </c>
      <c r="D2" s="109"/>
      <c r="E2" s="8"/>
      <c r="F2" s="8"/>
      <c r="G2" s="8"/>
      <c r="H2" s="8"/>
      <c r="I2" s="8"/>
      <c r="J2" s="8"/>
      <c r="K2" s="8"/>
      <c r="L2" s="8"/>
      <c r="M2" s="8"/>
      <c r="N2" s="9"/>
    </row>
    <row r="3" spans="1:14" ht="28.5" customHeight="1" thickBot="1" x14ac:dyDescent="0.3">
      <c r="A3" s="106"/>
      <c r="B3" s="107"/>
      <c r="C3" s="110"/>
      <c r="D3" s="92"/>
      <c r="E3" s="8"/>
      <c r="F3" s="8"/>
      <c r="G3" s="8"/>
      <c r="H3" s="8"/>
      <c r="I3" s="8"/>
      <c r="J3" s="8"/>
      <c r="K3" s="8"/>
      <c r="L3" s="8"/>
      <c r="M3" s="8"/>
      <c r="N3" s="9"/>
    </row>
    <row r="4" spans="1:14" ht="30.75" thickBot="1" x14ac:dyDescent="0.3">
      <c r="A4" s="10" t="s">
        <v>7</v>
      </c>
      <c r="B4" s="11" t="s">
        <v>8</v>
      </c>
      <c r="C4" s="11" t="s">
        <v>9</v>
      </c>
      <c r="D4" s="12" t="s">
        <v>10</v>
      </c>
      <c r="E4" s="8"/>
      <c r="F4" s="8"/>
      <c r="G4" s="8"/>
      <c r="H4" s="8"/>
      <c r="I4" s="8"/>
      <c r="J4" s="8"/>
      <c r="K4" s="8"/>
      <c r="L4" s="8"/>
      <c r="M4" s="8"/>
      <c r="N4" s="9"/>
    </row>
    <row r="5" spans="1:14" ht="30" x14ac:dyDescent="0.25">
      <c r="A5" s="87" t="s">
        <v>11</v>
      </c>
      <c r="B5" s="13" t="s">
        <v>12</v>
      </c>
      <c r="C5" s="14" t="s">
        <v>58</v>
      </c>
      <c r="D5" s="111" t="s">
        <v>13</v>
      </c>
      <c r="E5" s="8"/>
      <c r="F5" s="8"/>
      <c r="G5" s="8"/>
      <c r="H5" s="8"/>
      <c r="I5" s="8"/>
      <c r="J5" s="8"/>
      <c r="K5" s="8"/>
      <c r="L5" s="8"/>
      <c r="M5" s="8"/>
      <c r="N5" s="9"/>
    </row>
    <row r="6" spans="1:14" ht="45" x14ac:dyDescent="0.25">
      <c r="A6" s="88"/>
      <c r="B6" s="15" t="s">
        <v>14</v>
      </c>
      <c r="C6" s="15" t="s">
        <v>65</v>
      </c>
      <c r="D6" s="112"/>
      <c r="E6" s="8"/>
      <c r="F6" s="8"/>
      <c r="G6" s="8"/>
      <c r="H6" s="8"/>
      <c r="I6" s="8"/>
      <c r="J6" s="8"/>
      <c r="K6" s="8"/>
      <c r="L6" s="8"/>
      <c r="M6" s="8"/>
      <c r="N6" s="9"/>
    </row>
    <row r="7" spans="1:14" ht="75.75" thickBot="1" x14ac:dyDescent="0.3">
      <c r="A7" s="89"/>
      <c r="B7" s="16" t="s">
        <v>15</v>
      </c>
      <c r="C7" s="16" t="s">
        <v>16</v>
      </c>
      <c r="D7" s="113"/>
      <c r="E7" s="8"/>
      <c r="F7" s="8"/>
      <c r="G7" s="8"/>
      <c r="H7" s="8"/>
      <c r="I7" s="8"/>
      <c r="J7" s="8"/>
      <c r="K7" s="8"/>
      <c r="L7" s="8"/>
      <c r="M7" s="8"/>
      <c r="N7" s="9"/>
    </row>
    <row r="8" spans="1:14" ht="75" x14ac:dyDescent="0.25">
      <c r="A8" s="87" t="s">
        <v>17</v>
      </c>
      <c r="B8" s="17" t="s">
        <v>50</v>
      </c>
      <c r="C8" s="17" t="s">
        <v>59</v>
      </c>
      <c r="D8" s="98" t="s">
        <v>64</v>
      </c>
      <c r="E8" s="8"/>
      <c r="F8" s="8"/>
      <c r="G8" s="8"/>
      <c r="H8" s="8"/>
      <c r="I8" s="8"/>
      <c r="J8" s="8"/>
      <c r="K8" s="8"/>
      <c r="L8" s="8"/>
      <c r="M8" s="8"/>
      <c r="N8" s="9"/>
    </row>
    <row r="9" spans="1:14" ht="120" x14ac:dyDescent="0.25">
      <c r="A9" s="88"/>
      <c r="B9" s="18" t="s">
        <v>18</v>
      </c>
      <c r="C9" s="18" t="s">
        <v>112</v>
      </c>
      <c r="D9" s="99"/>
      <c r="E9" s="8"/>
      <c r="F9" s="8"/>
      <c r="G9" s="8"/>
      <c r="H9" s="8"/>
      <c r="I9" s="8"/>
      <c r="J9" s="8"/>
      <c r="K9" s="8"/>
      <c r="L9" s="8"/>
      <c r="M9" s="8"/>
      <c r="N9" s="9"/>
    </row>
    <row r="10" spans="1:14" ht="45" x14ac:dyDescent="0.25">
      <c r="A10" s="88"/>
      <c r="B10" s="18" t="s">
        <v>19</v>
      </c>
      <c r="C10" s="18" t="s">
        <v>60</v>
      </c>
      <c r="D10" s="99"/>
      <c r="E10" s="8"/>
      <c r="F10" s="8"/>
      <c r="G10" s="8"/>
      <c r="H10" s="8"/>
      <c r="I10" s="8"/>
      <c r="J10" s="8"/>
      <c r="K10" s="8"/>
      <c r="L10" s="8"/>
      <c r="M10" s="8"/>
      <c r="N10" s="9"/>
    </row>
    <row r="11" spans="1:14" ht="60" x14ac:dyDescent="0.25">
      <c r="A11" s="88"/>
      <c r="B11" s="18" t="s">
        <v>20</v>
      </c>
      <c r="C11" s="18" t="s">
        <v>61</v>
      </c>
      <c r="D11" s="99"/>
      <c r="E11" s="8"/>
      <c r="F11" s="8"/>
      <c r="G11" s="8"/>
      <c r="H11" s="8"/>
      <c r="I11" s="8"/>
      <c r="J11" s="8"/>
      <c r="K11" s="8"/>
      <c r="L11" s="8"/>
      <c r="M11" s="8"/>
      <c r="N11" s="9"/>
    </row>
    <row r="12" spans="1:14" ht="180.75" thickBot="1" x14ac:dyDescent="0.3">
      <c r="A12" s="89"/>
      <c r="B12" s="19" t="s">
        <v>21</v>
      </c>
      <c r="C12" s="19" t="s">
        <v>62</v>
      </c>
      <c r="D12" s="100"/>
      <c r="E12" s="8"/>
      <c r="F12" s="8"/>
      <c r="G12" s="8"/>
      <c r="H12" s="8"/>
      <c r="I12" s="8"/>
      <c r="J12" s="8"/>
      <c r="K12" s="8"/>
      <c r="L12" s="8"/>
      <c r="M12" s="8"/>
      <c r="N12" s="9"/>
    </row>
    <row r="13" spans="1:14" ht="103.5" customHeight="1" thickBot="1" x14ac:dyDescent="0.3">
      <c r="A13" s="20" t="s">
        <v>22</v>
      </c>
      <c r="B13" s="21" t="s">
        <v>23</v>
      </c>
      <c r="C13" s="21" t="s">
        <v>24</v>
      </c>
      <c r="D13" s="22" t="s">
        <v>13</v>
      </c>
      <c r="E13" s="8"/>
      <c r="F13" s="8"/>
      <c r="G13" s="8"/>
      <c r="H13" s="8"/>
      <c r="I13" s="8"/>
      <c r="J13" s="8"/>
      <c r="K13" s="8"/>
      <c r="L13" s="8"/>
      <c r="M13" s="8"/>
      <c r="N13" s="9"/>
    </row>
    <row r="14" spans="1:14" ht="90" x14ac:dyDescent="0.25">
      <c r="A14" s="87" t="s">
        <v>26</v>
      </c>
      <c r="B14" s="23" t="s">
        <v>27</v>
      </c>
      <c r="C14" s="13" t="s">
        <v>28</v>
      </c>
      <c r="D14" s="90" t="s">
        <v>25</v>
      </c>
      <c r="E14" s="8"/>
      <c r="F14" s="8"/>
      <c r="G14" s="8"/>
      <c r="H14" s="8"/>
      <c r="I14" s="8"/>
      <c r="J14" s="8"/>
      <c r="K14" s="8"/>
      <c r="L14" s="8"/>
      <c r="M14" s="8"/>
      <c r="N14" s="9"/>
    </row>
    <row r="15" spans="1:14" ht="30" x14ac:dyDescent="0.25">
      <c r="A15" s="88"/>
      <c r="B15" s="2" t="s">
        <v>66</v>
      </c>
      <c r="C15" s="15" t="s">
        <v>28</v>
      </c>
      <c r="D15" s="91"/>
      <c r="E15" s="8"/>
      <c r="F15" s="8"/>
      <c r="G15" s="8"/>
      <c r="H15" s="8"/>
      <c r="I15" s="8"/>
      <c r="J15" s="8"/>
      <c r="K15" s="8"/>
      <c r="L15" s="8"/>
      <c r="M15" s="8"/>
      <c r="N15" s="9"/>
    </row>
    <row r="16" spans="1:14" x14ac:dyDescent="0.25">
      <c r="A16" s="88"/>
      <c r="B16" s="1" t="s">
        <v>29</v>
      </c>
      <c r="C16" s="15" t="s">
        <v>28</v>
      </c>
      <c r="D16" s="91"/>
      <c r="E16" s="8"/>
      <c r="F16" s="8"/>
      <c r="G16" s="8"/>
      <c r="H16" s="8"/>
      <c r="I16" s="8"/>
      <c r="J16" s="8"/>
      <c r="K16" s="8"/>
      <c r="L16" s="8"/>
      <c r="M16" s="8"/>
      <c r="N16" s="9"/>
    </row>
    <row r="17" spans="1:14" ht="45" x14ac:dyDescent="0.25">
      <c r="A17" s="88"/>
      <c r="B17" s="1" t="s">
        <v>30</v>
      </c>
      <c r="C17" s="15" t="s">
        <v>28</v>
      </c>
      <c r="D17" s="91"/>
      <c r="E17" s="8"/>
      <c r="F17" s="8"/>
      <c r="G17" s="8"/>
      <c r="H17" s="8"/>
      <c r="I17" s="8"/>
      <c r="J17" s="8"/>
      <c r="K17" s="8"/>
      <c r="L17" s="8"/>
      <c r="M17" s="8"/>
      <c r="N17" s="9"/>
    </row>
    <row r="18" spans="1:14" ht="75.75" thickBot="1" x14ac:dyDescent="0.3">
      <c r="A18" s="89"/>
      <c r="B18" s="24" t="s">
        <v>31</v>
      </c>
      <c r="C18" s="16" t="s">
        <v>28</v>
      </c>
      <c r="D18" s="92"/>
      <c r="E18" s="8"/>
      <c r="F18" s="8"/>
      <c r="G18" s="8"/>
      <c r="H18" s="8"/>
      <c r="I18" s="8"/>
      <c r="J18" s="8"/>
      <c r="K18" s="8"/>
      <c r="L18" s="8"/>
      <c r="M18" s="8"/>
      <c r="N18" s="9"/>
    </row>
    <row r="19" spans="1:14" ht="105.75" thickBot="1" x14ac:dyDescent="0.3">
      <c r="A19" s="20" t="s">
        <v>32</v>
      </c>
      <c r="B19" s="25" t="s">
        <v>67</v>
      </c>
      <c r="C19" s="21" t="s">
        <v>68</v>
      </c>
      <c r="D19" s="22" t="s">
        <v>33</v>
      </c>
      <c r="E19" s="8"/>
      <c r="F19" s="8"/>
      <c r="G19" s="8"/>
      <c r="H19" s="8"/>
      <c r="I19" s="8"/>
      <c r="J19" s="8"/>
      <c r="K19" s="8"/>
      <c r="L19" s="8"/>
      <c r="M19" s="8"/>
      <c r="N19" s="9"/>
    </row>
    <row r="20" spans="1:14" ht="165.75" x14ac:dyDescent="0.25">
      <c r="A20" s="87" t="s">
        <v>34</v>
      </c>
      <c r="B20" s="13" t="s">
        <v>35</v>
      </c>
      <c r="C20" s="26" t="s">
        <v>63</v>
      </c>
      <c r="D20" s="93" t="s">
        <v>13</v>
      </c>
      <c r="E20" s="8"/>
      <c r="F20" s="8"/>
      <c r="G20" s="8"/>
      <c r="H20" s="8"/>
      <c r="I20" s="8"/>
      <c r="J20" s="8"/>
      <c r="K20" s="8"/>
      <c r="L20" s="8"/>
      <c r="M20" s="8"/>
      <c r="N20" s="9"/>
    </row>
    <row r="21" spans="1:14" ht="105.75" thickBot="1" x14ac:dyDescent="0.3">
      <c r="A21" s="89"/>
      <c r="B21" s="16" t="s">
        <v>51</v>
      </c>
      <c r="C21" s="16" t="s">
        <v>28</v>
      </c>
      <c r="D21" s="94"/>
      <c r="E21" s="8"/>
      <c r="F21" s="8"/>
      <c r="G21" s="8"/>
      <c r="H21" s="8"/>
      <c r="I21" s="8"/>
      <c r="J21" s="8"/>
      <c r="K21" s="8"/>
      <c r="L21" s="8"/>
      <c r="M21" s="8"/>
      <c r="N21" s="9"/>
    </row>
    <row r="22" spans="1:14" ht="27.75" customHeight="1" thickBot="1" x14ac:dyDescent="0.3">
      <c r="A22" s="87" t="s">
        <v>36</v>
      </c>
      <c r="B22" s="13" t="s">
        <v>37</v>
      </c>
      <c r="C22" s="13" t="s">
        <v>38</v>
      </c>
      <c r="D22" s="22" t="s">
        <v>13</v>
      </c>
      <c r="E22" s="8"/>
      <c r="F22" s="8"/>
      <c r="G22" s="8"/>
      <c r="H22" s="8"/>
      <c r="I22" s="8"/>
      <c r="J22" s="8"/>
      <c r="K22" s="8"/>
      <c r="L22" s="8"/>
      <c r="M22" s="8"/>
      <c r="N22" s="9"/>
    </row>
    <row r="23" spans="1:14" ht="30" x14ac:dyDescent="0.25">
      <c r="A23" s="88"/>
      <c r="B23" s="15" t="s">
        <v>39</v>
      </c>
      <c r="C23" s="15" t="s">
        <v>38</v>
      </c>
      <c r="D23" s="95" t="s">
        <v>13</v>
      </c>
      <c r="E23" s="8"/>
      <c r="F23" s="8"/>
      <c r="G23" s="8"/>
      <c r="H23" s="8"/>
      <c r="I23" s="8"/>
      <c r="J23" s="8"/>
      <c r="K23" s="8"/>
      <c r="L23" s="8"/>
      <c r="M23" s="8"/>
      <c r="N23" s="9"/>
    </row>
    <row r="24" spans="1:14" ht="42" customHeight="1" x14ac:dyDescent="0.25">
      <c r="A24" s="88"/>
      <c r="B24" s="15" t="s">
        <v>40</v>
      </c>
      <c r="C24" s="15" t="s">
        <v>38</v>
      </c>
      <c r="D24" s="96"/>
      <c r="E24" s="8"/>
      <c r="F24" s="8"/>
      <c r="G24" s="8"/>
      <c r="H24" s="8"/>
      <c r="I24" s="8"/>
      <c r="J24" s="8"/>
      <c r="K24" s="8"/>
      <c r="L24" s="8"/>
      <c r="M24" s="8"/>
      <c r="N24" s="9"/>
    </row>
    <row r="25" spans="1:14" ht="28.5" customHeight="1" x14ac:dyDescent="0.25">
      <c r="A25" s="88"/>
      <c r="B25" s="15" t="s">
        <v>41</v>
      </c>
      <c r="C25" s="15" t="s">
        <v>38</v>
      </c>
      <c r="D25" s="96"/>
      <c r="E25" s="8"/>
      <c r="F25" s="8"/>
      <c r="G25" s="8"/>
      <c r="H25" s="8"/>
      <c r="I25" s="8"/>
      <c r="J25" s="8"/>
      <c r="K25" s="8"/>
      <c r="L25" s="8"/>
      <c r="M25" s="8"/>
      <c r="N25" s="9"/>
    </row>
    <row r="26" spans="1:14" ht="83.25" customHeight="1" x14ac:dyDescent="0.25">
      <c r="A26" s="88"/>
      <c r="B26" s="15" t="s">
        <v>53</v>
      </c>
      <c r="C26" s="15" t="s">
        <v>54</v>
      </c>
      <c r="D26" s="96"/>
      <c r="E26" s="8"/>
      <c r="F26" s="8"/>
      <c r="G26" s="8"/>
      <c r="H26" s="8"/>
      <c r="I26" s="8"/>
      <c r="J26" s="8"/>
      <c r="K26" s="8"/>
      <c r="L26" s="8"/>
      <c r="M26" s="8"/>
      <c r="N26" s="9"/>
    </row>
    <row r="27" spans="1:14" ht="45.75" customHeight="1" thickBot="1" x14ac:dyDescent="0.3">
      <c r="A27" s="88"/>
      <c r="B27" s="1" t="s">
        <v>42</v>
      </c>
      <c r="C27" s="15" t="s">
        <v>38</v>
      </c>
      <c r="D27" s="97"/>
      <c r="E27" s="8"/>
      <c r="F27" s="8"/>
      <c r="G27" s="8"/>
      <c r="H27" s="8"/>
      <c r="I27" s="8"/>
      <c r="J27" s="8"/>
      <c r="K27" s="8"/>
      <c r="L27" s="8"/>
      <c r="M27" s="8"/>
      <c r="N27" s="9"/>
    </row>
    <row r="28" spans="1:14" ht="30.75" thickBot="1" x14ac:dyDescent="0.3">
      <c r="A28" s="20" t="s">
        <v>43</v>
      </c>
      <c r="B28" s="21" t="s">
        <v>44</v>
      </c>
      <c r="C28" s="21" t="s">
        <v>113</v>
      </c>
      <c r="D28" s="33" t="s">
        <v>64</v>
      </c>
      <c r="E28" s="27"/>
      <c r="F28" s="27"/>
      <c r="G28" s="27"/>
      <c r="H28" s="27"/>
      <c r="I28" s="27"/>
      <c r="J28" s="27"/>
      <c r="K28" s="27"/>
      <c r="L28" s="27"/>
      <c r="M28" s="27"/>
      <c r="N28" s="28"/>
    </row>
  </sheetData>
  <mergeCells count="13">
    <mergeCell ref="A8:A12"/>
    <mergeCell ref="D8:D12"/>
    <mergeCell ref="A1:N1"/>
    <mergeCell ref="A2:B3"/>
    <mergeCell ref="C2:D3"/>
    <mergeCell ref="A5:A7"/>
    <mergeCell ref="D5:D7"/>
    <mergeCell ref="A14:A18"/>
    <mergeCell ref="D14:D18"/>
    <mergeCell ref="A20:A21"/>
    <mergeCell ref="D20:D21"/>
    <mergeCell ref="A22:A27"/>
    <mergeCell ref="D23:D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EB860-E28D-441F-B9EB-3C0D6D8C0779}">
  <sheetPr>
    <tabColor rgb="FF92D050"/>
  </sheetPr>
  <dimension ref="A1:G25"/>
  <sheetViews>
    <sheetView topLeftCell="A7" workbookViewId="0">
      <selection activeCell="A6" sqref="A6"/>
    </sheetView>
  </sheetViews>
  <sheetFormatPr baseColWidth="10" defaultRowHeight="15" x14ac:dyDescent="0.25"/>
  <cols>
    <col min="1" max="1" width="59.42578125" customWidth="1"/>
    <col min="2" max="2" width="36.42578125" customWidth="1"/>
    <col min="3" max="3" width="19" customWidth="1"/>
    <col min="4" max="4" width="31.28515625" customWidth="1"/>
    <col min="5" max="5" width="33" customWidth="1"/>
  </cols>
  <sheetData>
    <row r="1" spans="1:7" ht="18.75" x14ac:dyDescent="0.25">
      <c r="A1" s="115" t="s">
        <v>69</v>
      </c>
      <c r="B1" s="115"/>
      <c r="C1" s="115"/>
      <c r="D1" s="115"/>
      <c r="E1" s="115"/>
    </row>
    <row r="2" spans="1:7" ht="15.75" x14ac:dyDescent="0.25">
      <c r="A2" s="6" t="s">
        <v>0</v>
      </c>
      <c r="B2" s="116" t="s">
        <v>70</v>
      </c>
      <c r="C2" s="116"/>
      <c r="D2" s="116"/>
      <c r="E2" s="116"/>
    </row>
    <row r="3" spans="1:7" ht="15.75" x14ac:dyDescent="0.25">
      <c r="A3" s="6" t="s">
        <v>1</v>
      </c>
      <c r="B3" s="117" t="s">
        <v>71</v>
      </c>
      <c r="C3" s="117"/>
      <c r="D3" s="117"/>
      <c r="E3" s="117"/>
      <c r="G3" s="34"/>
    </row>
    <row r="4" spans="1:7" ht="15.75" x14ac:dyDescent="0.25">
      <c r="A4" s="114" t="s">
        <v>72</v>
      </c>
      <c r="B4" s="118"/>
      <c r="C4" s="118"/>
      <c r="D4" s="118"/>
      <c r="E4" s="118"/>
    </row>
    <row r="5" spans="1:7" ht="18.75" x14ac:dyDescent="0.25">
      <c r="A5" s="119" t="s">
        <v>2</v>
      </c>
      <c r="B5" s="120"/>
      <c r="C5" s="120"/>
      <c r="D5" s="120"/>
      <c r="E5" s="120"/>
    </row>
    <row r="6" spans="1:7" ht="63" x14ac:dyDescent="0.25">
      <c r="A6" s="3" t="s">
        <v>3</v>
      </c>
      <c r="B6" s="6" t="s">
        <v>4</v>
      </c>
      <c r="C6" s="6" t="s">
        <v>73</v>
      </c>
      <c r="D6" s="114" t="s">
        <v>5</v>
      </c>
      <c r="E6" s="114"/>
    </row>
    <row r="7" spans="1:7" ht="90" x14ac:dyDescent="0.25">
      <c r="A7" s="4" t="s">
        <v>74</v>
      </c>
      <c r="B7" s="35"/>
      <c r="C7" s="7" t="s">
        <v>13</v>
      </c>
      <c r="D7" s="121" t="s">
        <v>75</v>
      </c>
      <c r="E7" s="121"/>
    </row>
    <row r="8" spans="1:7" ht="18.75" x14ac:dyDescent="0.25">
      <c r="A8" s="119" t="s">
        <v>6</v>
      </c>
      <c r="B8" s="120"/>
      <c r="C8" s="120"/>
      <c r="D8" s="120"/>
      <c r="E8" s="120"/>
    </row>
    <row r="9" spans="1:7" ht="60" x14ac:dyDescent="0.25">
      <c r="A9" s="2" t="s">
        <v>76</v>
      </c>
      <c r="B9" s="1"/>
      <c r="C9" s="7" t="s">
        <v>13</v>
      </c>
      <c r="D9" s="122" t="s">
        <v>77</v>
      </c>
      <c r="E9" s="123"/>
    </row>
    <row r="10" spans="1:7" x14ac:dyDescent="0.25">
      <c r="A10" s="124" t="s">
        <v>78</v>
      </c>
      <c r="B10" s="124"/>
      <c r="C10" s="124"/>
      <c r="D10" s="124"/>
      <c r="E10" s="124"/>
    </row>
    <row r="11" spans="1:7" x14ac:dyDescent="0.25">
      <c r="A11" s="125" t="s">
        <v>79</v>
      </c>
      <c r="B11" s="125"/>
      <c r="C11" s="125"/>
      <c r="D11" s="125"/>
      <c r="E11" s="125"/>
    </row>
    <row r="12" spans="1:7" ht="15.75" x14ac:dyDescent="0.25">
      <c r="A12" s="5"/>
      <c r="B12" s="5"/>
      <c r="C12" s="5"/>
      <c r="D12" s="5"/>
      <c r="E12" s="5"/>
    </row>
    <row r="13" spans="1:7" ht="15.75" x14ac:dyDescent="0.25">
      <c r="A13" s="5"/>
      <c r="B13" s="5"/>
      <c r="C13" s="5"/>
      <c r="D13" s="5"/>
      <c r="E13" s="5"/>
    </row>
    <row r="14" spans="1:7" ht="15.75" x14ac:dyDescent="0.25">
      <c r="A14" s="5"/>
      <c r="B14" s="5"/>
      <c r="C14" s="5"/>
      <c r="D14" s="36"/>
      <c r="E14" s="5"/>
    </row>
    <row r="15" spans="1:7" ht="15.75" x14ac:dyDescent="0.25">
      <c r="A15" s="5"/>
      <c r="B15" s="5"/>
      <c r="C15" s="5"/>
      <c r="D15" s="36"/>
      <c r="E15" s="5"/>
    </row>
    <row r="16" spans="1:7" ht="15.75" x14ac:dyDescent="0.25">
      <c r="A16" s="5"/>
      <c r="B16" s="5"/>
      <c r="C16" s="5"/>
      <c r="D16" s="37"/>
      <c r="E16" s="5"/>
    </row>
    <row r="17" spans="1:5" ht="15.75" x14ac:dyDescent="0.25">
      <c r="A17" s="5"/>
      <c r="B17" s="5"/>
      <c r="C17" s="5"/>
      <c r="D17" s="5"/>
      <c r="E17" s="5"/>
    </row>
    <row r="18" spans="1:5" ht="15.75" x14ac:dyDescent="0.25">
      <c r="A18" s="5"/>
      <c r="B18" s="5"/>
      <c r="C18" s="5"/>
      <c r="D18" s="5"/>
      <c r="E18" s="5"/>
    </row>
    <row r="19" spans="1:5" ht="15.75" x14ac:dyDescent="0.25">
      <c r="A19" s="5"/>
      <c r="B19" s="5"/>
      <c r="C19" s="5"/>
      <c r="D19" s="5"/>
      <c r="E19" s="5"/>
    </row>
    <row r="20" spans="1:5" ht="15.75" x14ac:dyDescent="0.25">
      <c r="A20" s="5"/>
      <c r="B20" s="5"/>
      <c r="C20" s="5"/>
      <c r="D20" s="5"/>
      <c r="E20" s="5"/>
    </row>
    <row r="21" spans="1:5" ht="15.75" x14ac:dyDescent="0.25">
      <c r="A21" s="5"/>
      <c r="B21" s="5"/>
      <c r="C21" s="5"/>
      <c r="D21" s="5"/>
      <c r="E21" s="5"/>
    </row>
    <row r="22" spans="1:5" ht="15.75" x14ac:dyDescent="0.25">
      <c r="A22" s="5"/>
      <c r="B22" s="5"/>
      <c r="C22" s="5"/>
      <c r="D22" s="38"/>
      <c r="E22" s="5"/>
    </row>
    <row r="23" spans="1:5" ht="15.75" x14ac:dyDescent="0.25">
      <c r="D23" s="38"/>
    </row>
    <row r="24" spans="1:5" ht="15.75" x14ac:dyDescent="0.25">
      <c r="D24" s="38"/>
    </row>
    <row r="25" spans="1:5" x14ac:dyDescent="0.25">
      <c r="D25" s="34"/>
    </row>
  </sheetData>
  <mergeCells count="11">
    <mergeCell ref="D7:E7"/>
    <mergeCell ref="A8:E8"/>
    <mergeCell ref="D9:E9"/>
    <mergeCell ref="A10:E10"/>
    <mergeCell ref="A11:E11"/>
    <mergeCell ref="D6:E6"/>
    <mergeCell ref="A1:E1"/>
    <mergeCell ref="B2:E2"/>
    <mergeCell ref="B3:E3"/>
    <mergeCell ref="A4:E4"/>
    <mergeCell ref="A5:E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077D4-6115-4835-9144-93ECA2E36967}">
  <sheetPr>
    <tabColor rgb="FFFF0000"/>
  </sheetPr>
  <dimension ref="A1:J24"/>
  <sheetViews>
    <sheetView workbookViewId="0">
      <selection activeCell="A24" sqref="A24:F24"/>
    </sheetView>
  </sheetViews>
  <sheetFormatPr baseColWidth="10" defaultRowHeight="12.75" x14ac:dyDescent="0.2"/>
  <cols>
    <col min="1" max="1" width="40.85546875" style="39" customWidth="1"/>
    <col min="2" max="2" width="14.5703125" style="39" customWidth="1"/>
    <col min="3" max="3" width="18.42578125" style="39" customWidth="1"/>
    <col min="4" max="4" width="7.85546875" style="42" bestFit="1" customWidth="1"/>
    <col min="5" max="5" width="10.28515625" style="39" bestFit="1" customWidth="1"/>
    <col min="6" max="6" width="12.42578125" style="41" bestFit="1" customWidth="1"/>
    <col min="7" max="7" width="5.28515625" style="40" bestFit="1" customWidth="1"/>
    <col min="8" max="8" width="11.42578125" style="39"/>
    <col min="9" max="9" width="18.28515625" style="39" bestFit="1" customWidth="1"/>
    <col min="10" max="10" width="21.28515625" style="39" customWidth="1"/>
    <col min="11" max="12" width="11.42578125" style="39"/>
    <col min="13" max="13" width="13.85546875" style="39" customWidth="1"/>
    <col min="14" max="16384" width="11.42578125" style="39"/>
  </cols>
  <sheetData>
    <row r="1" spans="1:10" ht="15.75" thickBot="1" x14ac:dyDescent="0.3">
      <c r="A1" s="133" t="s">
        <v>108</v>
      </c>
      <c r="B1" s="134"/>
      <c r="C1" s="134"/>
      <c r="D1" s="134"/>
      <c r="E1" s="134"/>
      <c r="F1" s="135"/>
    </row>
    <row r="2" spans="1:10" x14ac:dyDescent="0.2">
      <c r="A2" s="136" t="s">
        <v>107</v>
      </c>
      <c r="B2" s="137"/>
      <c r="C2" s="137"/>
      <c r="D2" s="137"/>
      <c r="E2" s="137"/>
      <c r="F2" s="138"/>
    </row>
    <row r="3" spans="1:10" x14ac:dyDescent="0.2">
      <c r="A3" s="139" t="s">
        <v>106</v>
      </c>
      <c r="B3" s="140"/>
      <c r="C3" s="140"/>
      <c r="D3" s="140"/>
      <c r="E3" s="140"/>
      <c r="F3" s="141"/>
    </row>
    <row r="4" spans="1:10" x14ac:dyDescent="0.2">
      <c r="A4" s="142" t="s">
        <v>105</v>
      </c>
      <c r="B4" s="143"/>
      <c r="C4" s="143"/>
      <c r="D4" s="143"/>
      <c r="E4" s="143"/>
      <c r="F4" s="144"/>
    </row>
    <row r="5" spans="1:10" x14ac:dyDescent="0.2">
      <c r="A5" s="145" t="s">
        <v>104</v>
      </c>
      <c r="B5" s="140"/>
      <c r="C5" s="140"/>
      <c r="D5" s="140"/>
      <c r="E5" s="140"/>
      <c r="F5" s="141"/>
    </row>
    <row r="6" spans="1:10" x14ac:dyDescent="0.2">
      <c r="A6" s="139" t="s">
        <v>103</v>
      </c>
      <c r="B6" s="146"/>
      <c r="C6" s="146"/>
      <c r="D6" s="146"/>
      <c r="E6" s="146"/>
      <c r="F6" s="147"/>
    </row>
    <row r="7" spans="1:10" x14ac:dyDescent="0.2">
      <c r="A7" s="85" t="s">
        <v>102</v>
      </c>
      <c r="B7" s="84"/>
      <c r="C7" s="84"/>
      <c r="D7" s="84"/>
      <c r="E7" s="84"/>
      <c r="F7" s="83"/>
    </row>
    <row r="8" spans="1:10" ht="13.5" thickBot="1" x14ac:dyDescent="0.25">
      <c r="A8" s="148" t="s">
        <v>101</v>
      </c>
      <c r="B8" s="149"/>
      <c r="C8" s="149"/>
      <c r="D8" s="149"/>
      <c r="E8" s="149"/>
      <c r="F8" s="150"/>
    </row>
    <row r="9" spans="1:10" ht="13.5" thickBot="1" x14ac:dyDescent="0.25">
      <c r="A9" s="151" t="s">
        <v>100</v>
      </c>
      <c r="B9" s="152"/>
      <c r="C9" s="152"/>
      <c r="D9" s="152"/>
      <c r="E9" s="152"/>
      <c r="F9" s="153"/>
    </row>
    <row r="10" spans="1:10" ht="38.25" x14ac:dyDescent="0.2">
      <c r="A10" s="82" t="s">
        <v>99</v>
      </c>
      <c r="B10" s="80" t="s">
        <v>98</v>
      </c>
      <c r="C10" s="80" t="s">
        <v>97</v>
      </c>
      <c r="D10" s="81" t="s">
        <v>96</v>
      </c>
      <c r="E10" s="80" t="s">
        <v>95</v>
      </c>
      <c r="F10" s="79" t="s">
        <v>94</v>
      </c>
      <c r="G10" s="78" t="s">
        <v>93</v>
      </c>
    </row>
    <row r="11" spans="1:10" x14ac:dyDescent="0.2">
      <c r="A11" s="77" t="s">
        <v>92</v>
      </c>
      <c r="B11" s="76">
        <v>1</v>
      </c>
      <c r="C11" s="75">
        <v>900000</v>
      </c>
      <c r="D11" s="74">
        <v>1</v>
      </c>
      <c r="E11" s="73">
        <f t="shared" ref="E11:E17" si="0">+C11*D11</f>
        <v>900000</v>
      </c>
      <c r="F11" s="72" t="str">
        <f>+IF(C11&gt;$C$22,"NO", "SI")</f>
        <v>SI</v>
      </c>
      <c r="G11" s="61">
        <f>+(C$22-C11)/C$22</f>
        <v>0.2255837297782381</v>
      </c>
      <c r="I11" s="60"/>
    </row>
    <row r="12" spans="1:10" x14ac:dyDescent="0.2">
      <c r="A12" s="71" t="s">
        <v>91</v>
      </c>
      <c r="B12" s="69">
        <v>2</v>
      </c>
      <c r="C12" s="63">
        <v>1080000</v>
      </c>
      <c r="D12" s="68">
        <v>1</v>
      </c>
      <c r="E12" s="63">
        <f t="shared" si="0"/>
        <v>1080000</v>
      </c>
      <c r="F12" s="62" t="str">
        <f>+IF(C12&gt;$C$22,"NO", "SI")</f>
        <v>SI</v>
      </c>
      <c r="G12" s="61">
        <f>+(C$22-C12)/C$22</f>
        <v>7.0700475733885715E-2</v>
      </c>
      <c r="I12" s="60"/>
    </row>
    <row r="13" spans="1:10" x14ac:dyDescent="0.2">
      <c r="A13" s="70" t="s">
        <v>90</v>
      </c>
      <c r="B13" s="69">
        <v>3</v>
      </c>
      <c r="C13" s="63">
        <v>1242000</v>
      </c>
      <c r="D13" s="68">
        <v>1</v>
      </c>
      <c r="E13" s="63">
        <f t="shared" si="0"/>
        <v>1242000</v>
      </c>
      <c r="F13" s="62" t="str">
        <f>+IF(C13&gt;$C$22,"NO", "SI")</f>
        <v>NO</v>
      </c>
      <c r="G13" s="61">
        <f>+(C$22-C13)/C$22</f>
        <v>-6.869445290603142E-2</v>
      </c>
      <c r="I13" s="60"/>
      <c r="J13" s="51"/>
    </row>
    <row r="14" spans="1:10" x14ac:dyDescent="0.2">
      <c r="A14" s="67" t="s">
        <v>89</v>
      </c>
      <c r="B14" s="66">
        <v>4</v>
      </c>
      <c r="C14" s="65">
        <v>2129148</v>
      </c>
      <c r="D14" s="64">
        <v>1</v>
      </c>
      <c r="E14" s="63">
        <f t="shared" si="0"/>
        <v>2129148</v>
      </c>
      <c r="F14" s="62" t="str">
        <f t="shared" ref="F14:F17" si="1">+IF(C14&gt;$C$22,"NO", "SI")</f>
        <v>NO</v>
      </c>
      <c r="G14" s="61"/>
      <c r="I14" s="60"/>
      <c r="J14" s="51"/>
    </row>
    <row r="15" spans="1:10" x14ac:dyDescent="0.2">
      <c r="A15" s="67" t="s">
        <v>88</v>
      </c>
      <c r="B15" s="66">
        <v>5</v>
      </c>
      <c r="C15" s="65">
        <v>2192688</v>
      </c>
      <c r="D15" s="64">
        <v>1</v>
      </c>
      <c r="E15" s="63">
        <f t="shared" si="0"/>
        <v>2192688</v>
      </c>
      <c r="F15" s="62" t="str">
        <f t="shared" si="1"/>
        <v>NO</v>
      </c>
      <c r="G15" s="61"/>
      <c r="I15" s="60"/>
      <c r="J15" s="51"/>
    </row>
    <row r="16" spans="1:10" x14ac:dyDescent="0.2">
      <c r="A16" s="67" t="s">
        <v>87</v>
      </c>
      <c r="B16" s="66">
        <v>6</v>
      </c>
      <c r="C16" s="65">
        <v>3093048</v>
      </c>
      <c r="D16" s="64">
        <v>1</v>
      </c>
      <c r="E16" s="63">
        <f t="shared" si="0"/>
        <v>3093048</v>
      </c>
      <c r="F16" s="62" t="str">
        <f t="shared" si="1"/>
        <v>NO</v>
      </c>
      <c r="G16" s="61"/>
      <c r="I16" s="60"/>
      <c r="J16" s="51"/>
    </row>
    <row r="17" spans="1:10" x14ac:dyDescent="0.2">
      <c r="A17" s="67" t="s">
        <v>86</v>
      </c>
      <c r="B17" s="66">
        <v>7</v>
      </c>
      <c r="C17" s="65">
        <v>3636000</v>
      </c>
      <c r="D17" s="64">
        <v>1</v>
      </c>
      <c r="E17" s="63">
        <f t="shared" si="0"/>
        <v>3636000</v>
      </c>
      <c r="F17" s="62" t="str">
        <f t="shared" si="1"/>
        <v>NO</v>
      </c>
      <c r="G17" s="61"/>
      <c r="I17" s="60"/>
      <c r="J17" s="51"/>
    </row>
    <row r="18" spans="1:10" ht="13.5" thickBot="1" x14ac:dyDescent="0.25">
      <c r="A18" s="154" t="s">
        <v>85</v>
      </c>
      <c r="B18" s="155"/>
      <c r="C18" s="59">
        <f>AVERAGE(C11:C17)</f>
        <v>2038983.4285714286</v>
      </c>
      <c r="D18" s="59"/>
      <c r="E18" s="59"/>
      <c r="F18" s="58"/>
      <c r="G18" s="54">
        <f>+F18*0.2</f>
        <v>0</v>
      </c>
      <c r="I18" s="52"/>
      <c r="J18" s="51"/>
    </row>
    <row r="19" spans="1:10" x14ac:dyDescent="0.2">
      <c r="A19" s="57"/>
      <c r="B19" s="57"/>
      <c r="C19" s="56"/>
      <c r="D19" s="56"/>
      <c r="E19" s="56"/>
      <c r="F19" s="55"/>
      <c r="G19" s="54"/>
      <c r="I19" s="52"/>
      <c r="J19" s="51"/>
    </row>
    <row r="20" spans="1:10" x14ac:dyDescent="0.2">
      <c r="A20" s="126" t="s">
        <v>84</v>
      </c>
      <c r="B20" s="127"/>
      <c r="C20" s="127"/>
      <c r="D20" s="127"/>
      <c r="E20" s="127"/>
      <c r="F20" s="128"/>
      <c r="J20" s="51"/>
    </row>
    <row r="21" spans="1:10" x14ac:dyDescent="0.2">
      <c r="A21" s="53" t="s">
        <v>83</v>
      </c>
      <c r="B21" s="49">
        <f>+MEDIAN(C11:C17)</f>
        <v>2129148</v>
      </c>
      <c r="E21" s="52"/>
      <c r="F21" s="47"/>
      <c r="J21" s="51"/>
    </row>
    <row r="22" spans="1:10" ht="25.5" x14ac:dyDescent="0.2">
      <c r="A22" s="50" t="s">
        <v>82</v>
      </c>
      <c r="B22" s="49">
        <f>+SQRT((((C11-C18)^2)+((C12-C18)^2)+((C13-C18)^2)+((C14-C18)^2)+((C15-C18)^2)+((C16-C18)^2)+((C17-C18)^2))/7)</f>
        <v>966982.3345727023</v>
      </c>
      <c r="C22" s="48">
        <f>+B21-B22</f>
        <v>1162165.6654272978</v>
      </c>
      <c r="D22" s="129" t="s">
        <v>81</v>
      </c>
      <c r="E22" s="129"/>
      <c r="F22" s="47"/>
    </row>
    <row r="23" spans="1:10" ht="13.5" thickBot="1" x14ac:dyDescent="0.25">
      <c r="A23" s="46"/>
      <c r="B23" s="44"/>
      <c r="C23" s="44"/>
      <c r="D23" s="45"/>
      <c r="E23" s="44"/>
      <c r="F23" s="43"/>
    </row>
    <row r="24" spans="1:10" ht="50.25" customHeight="1" thickBot="1" x14ac:dyDescent="0.25">
      <c r="A24" s="130" t="s">
        <v>80</v>
      </c>
      <c r="B24" s="131"/>
      <c r="C24" s="131"/>
      <c r="D24" s="131"/>
      <c r="E24" s="131"/>
      <c r="F24" s="132"/>
    </row>
  </sheetData>
  <mergeCells count="12">
    <mergeCell ref="A20:F20"/>
    <mergeCell ref="D22:E22"/>
    <mergeCell ref="A24:F24"/>
    <mergeCell ref="A1:F1"/>
    <mergeCell ref="A2:F2"/>
    <mergeCell ref="A3:F3"/>
    <mergeCell ref="A4:F4"/>
    <mergeCell ref="A5:F5"/>
    <mergeCell ref="A6:F6"/>
    <mergeCell ref="A8:F8"/>
    <mergeCell ref="A9:F9"/>
    <mergeCell ref="A18:B1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72835-F93B-461E-9BB8-6054F6507346}">
  <sheetPr>
    <tabColor rgb="FFFF0000"/>
  </sheetPr>
  <dimension ref="A1:F5"/>
  <sheetViews>
    <sheetView tabSelected="1" workbookViewId="0">
      <selection activeCell="H5" sqref="H5"/>
    </sheetView>
  </sheetViews>
  <sheetFormatPr baseColWidth="10" defaultRowHeight="15" x14ac:dyDescent="0.25"/>
  <cols>
    <col min="1" max="1" width="5.85546875" customWidth="1"/>
    <col min="2" max="2" width="33.5703125" customWidth="1"/>
    <col min="3" max="3" width="18.7109375" customWidth="1"/>
    <col min="4" max="4" width="14.140625" customWidth="1"/>
    <col min="5" max="5" width="13.7109375" customWidth="1"/>
    <col min="6" max="6" width="15.5703125" customWidth="1"/>
  </cols>
  <sheetData>
    <row r="1" spans="1:6" x14ac:dyDescent="0.25">
      <c r="A1" s="156" t="s">
        <v>109</v>
      </c>
      <c r="B1" s="157"/>
      <c r="C1" s="157"/>
      <c r="D1" s="157"/>
      <c r="E1" s="157"/>
    </row>
    <row r="2" spans="1:6" x14ac:dyDescent="0.25">
      <c r="A2" s="158" t="s">
        <v>45</v>
      </c>
      <c r="B2" s="158"/>
      <c r="C2" s="158"/>
      <c r="D2" s="158"/>
      <c r="E2" s="158"/>
      <c r="F2" s="29"/>
    </row>
    <row r="3" spans="1:6" x14ac:dyDescent="0.25">
      <c r="A3" s="30" t="s">
        <v>46</v>
      </c>
      <c r="B3" s="29" t="s">
        <v>47</v>
      </c>
      <c r="C3" s="31" t="s">
        <v>48</v>
      </c>
      <c r="D3" s="31" t="s">
        <v>6</v>
      </c>
      <c r="E3" s="31" t="s">
        <v>49</v>
      </c>
      <c r="F3" s="31" t="s">
        <v>52</v>
      </c>
    </row>
    <row r="4" spans="1:6" ht="81.75" customHeight="1" x14ac:dyDescent="0.25">
      <c r="A4" s="30">
        <v>1</v>
      </c>
      <c r="B4" s="32" t="s">
        <v>110</v>
      </c>
      <c r="C4" s="86" t="s">
        <v>64</v>
      </c>
      <c r="D4" s="31" t="s">
        <v>13</v>
      </c>
      <c r="E4" s="31" t="s">
        <v>13</v>
      </c>
      <c r="F4" s="31" t="s">
        <v>114</v>
      </c>
    </row>
    <row r="5" spans="1:6" ht="99" customHeight="1" x14ac:dyDescent="0.25">
      <c r="A5" s="159" t="s">
        <v>111</v>
      </c>
      <c r="B5" s="160"/>
      <c r="C5" s="160"/>
      <c r="D5" s="160"/>
      <c r="E5" s="160"/>
      <c r="F5" s="160"/>
    </row>
  </sheetData>
  <mergeCells count="3">
    <mergeCell ref="A1:E1"/>
    <mergeCell ref="A2:E2"/>
    <mergeCell ref="A5:F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Verificación Jurídica</vt:lpstr>
      <vt:lpstr>Verf. Tec-Exp</vt:lpstr>
      <vt:lpstr>Precios Artificiales</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Hernandez Quiroja</dc:creator>
  <cp:keywords/>
  <dc:description/>
  <cp:lastModifiedBy>MARCO ANDRES TRIVIÑO BERNAL</cp:lastModifiedBy>
  <cp:revision/>
  <dcterms:created xsi:type="dcterms:W3CDTF">2017-03-22T18:51:24Z</dcterms:created>
  <dcterms:modified xsi:type="dcterms:W3CDTF">2024-03-05T20:50:40Z</dcterms:modified>
  <cp:category/>
  <cp:contentStatus/>
</cp:coreProperties>
</file>