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20730" windowHeight="11160"/>
  </bookViews>
  <sheets>
    <sheet name="Dispositivos" sheetId="1" r:id="rId1"/>
  </sheets>
  <definedNames>
    <definedName name="_xlnm._FilterDatabase" localSheetId="0" hidden="1">Dispositivos!#REF!</definedName>
    <definedName name="_xlnm.Print_Area" localSheetId="0">Dispositivos!$B$1:$T$10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9" i="1" l="1"/>
  <c r="K18" i="1"/>
  <c r="K17" i="1"/>
  <c r="K16" i="1"/>
  <c r="K15" i="1"/>
  <c r="K14" i="1"/>
  <c r="K13" i="1"/>
  <c r="K12" i="1"/>
  <c r="K11" i="1"/>
  <c r="K10" i="1"/>
  <c r="L15" i="1" l="1"/>
  <c r="M15" i="1" s="1"/>
  <c r="L16" i="1"/>
  <c r="M16" i="1" s="1"/>
  <c r="L10" i="1"/>
  <c r="M10" i="1" s="1"/>
  <c r="L14" i="1"/>
  <c r="M14" i="1" s="1"/>
  <c r="L17" i="1"/>
  <c r="M17" i="1" s="1"/>
  <c r="L18" i="1"/>
  <c r="M18" i="1" s="1"/>
  <c r="L11" i="1"/>
  <c r="M11" i="1" s="1"/>
  <c r="L12" i="1"/>
  <c r="M12" i="1" s="1"/>
  <c r="L13" i="1"/>
  <c r="M13" i="1" s="1"/>
</calcChain>
</file>

<file path=xl/sharedStrings.xml><?xml version="1.0" encoding="utf-8"?>
<sst xmlns="http://schemas.openxmlformats.org/spreadsheetml/2006/main" count="174" uniqueCount="79">
  <si>
    <t>COTIZACION No.</t>
  </si>
  <si>
    <t>REGIMEN</t>
  </si>
  <si>
    <t xml:space="preserve">DIRECCION  </t>
  </si>
  <si>
    <t>TELEFONO</t>
  </si>
  <si>
    <t>CIUDAD</t>
  </si>
  <si>
    <t>NOMBRE OFERENTE</t>
  </si>
  <si>
    <t>NIT</t>
  </si>
  <si>
    <t>NOMBRE DEL CONTACTO</t>
  </si>
  <si>
    <t>CELULAR DEL CONTACTO</t>
  </si>
  <si>
    <t>FECHA COTIZACION</t>
  </si>
  <si>
    <t>VALIDEZ OFERTA</t>
  </si>
  <si>
    <t>TIEMPO ENTREGA PEDIDO</t>
  </si>
  <si>
    <t>TIEMPO DE PAGO</t>
  </si>
  <si>
    <t>OBSERVACIONES GENERALES</t>
  </si>
  <si>
    <t>V/UNITARIO</t>
  </si>
  <si>
    <t>V/IVA</t>
  </si>
  <si>
    <t>V/TOTAL</t>
  </si>
  <si>
    <t>PRESENTACION COMERCIAL (Empaque por Unidad)</t>
  </si>
  <si>
    <t>FACTOR DE EMPAQUE
(empaque secundario)</t>
  </si>
  <si>
    <t>CLASIFICACION SEGÚN RIESGO (Decreto 4725/2005)</t>
  </si>
  <si>
    <t>MANEJA LOTE (SI / NO)</t>
  </si>
  <si>
    <t>MANEJA FECHA DE VENCIMIENTO (SI / NO)</t>
  </si>
  <si>
    <t>DISPONIBLE PARA LA ENTREGA INMEDIATA (SI / NO)</t>
  </si>
  <si>
    <t>No. REGISTRO SANITARIO INVIMA</t>
  </si>
  <si>
    <t>FECHA VENCIMIENTO DEL REGISTRO INVIMA</t>
  </si>
  <si>
    <t>ITEM</t>
  </si>
  <si>
    <t>Código UNSPSC</t>
  </si>
  <si>
    <t>Codigo Hospital</t>
  </si>
  <si>
    <t>PRESENTACION</t>
  </si>
  <si>
    <t>OBSERVACION HOSPITAL</t>
  </si>
  <si>
    <t xml:space="preserve">CANTIDAD APROX </t>
  </si>
  <si>
    <t>NOMBRE RUBRO PPTAL</t>
  </si>
  <si>
    <t>COD. RUBRO PPTAL</t>
  </si>
  <si>
    <t>UNIT+IVA</t>
  </si>
  <si>
    <t>Nombre Comercial</t>
  </si>
  <si>
    <t>LABORATORIO FABRICANTE O IMPORTADOR</t>
  </si>
  <si>
    <t>OBSERVACION PROPONENTE</t>
  </si>
  <si>
    <t>DISTRIBUIDOR AUTORIZADO</t>
  </si>
  <si>
    <t>150 DIAS RADICACION FECHA FACTURA</t>
  </si>
  <si>
    <t>Adjunta CERTIFICADO DE BUENAS PRÁCTICAS DE MANUFACTURA (B.P.M.) (Aplica cuando el oferente es Laboratorio dedicado a la producción de los Dispositivos médicos) (Cumple/No Cumple/No Aplica)</t>
  </si>
  <si>
    <t>Adjunta certificado de autorización como distribuidor con CONCEPTO TECNICO FAVORABLE, otorgado por la Secretaria de Salud Departamental. (Cumple/No Cumple)</t>
  </si>
  <si>
    <t>Adjunta Registro Sanitario vigente de los dispositivos médicos presentados en la oferta (Cumple/No Cumple)</t>
  </si>
  <si>
    <t>Adjunta Certificado de Capacidad de Almacenamiento y Acondicionamiento de los dispositivos médicos, CCAA expedido por el INVIMA, APLICA para establecimientos importadores y comercializadores de los dispositivos médicos (Cumple/No Cumple/No Aplica)</t>
  </si>
  <si>
    <t>Adjunta Ficha Tecnica del Dispositivo Medico Ofertado (Cumple/No Cumple)</t>
  </si>
  <si>
    <t>Adjuntar Copia de la inscripción ante el INVIMA al Programa de Tecnovigilancia del INVIMA. (Cumple/No Cumple/)</t>
  </si>
  <si>
    <t>CUMPLE/NO CUMPLE REQUISITOS HABILITANTES</t>
  </si>
  <si>
    <t>OBSERVACIONES FINALES DEL HOSPITAL</t>
  </si>
  <si>
    <t xml:space="preserve">DESCRIPCION </t>
  </si>
  <si>
    <r>
      <rPr>
        <b/>
        <sz val="11"/>
        <color rgb="FFFFFF00"/>
        <rFont val="Arial"/>
        <family val="2"/>
      </rPr>
      <t xml:space="preserve">HOSPITAL FEDERICO LLERAS ACOSTA ESE IBAGUE TOLIMA   </t>
    </r>
    <r>
      <rPr>
        <sz val="11"/>
        <color rgb="FFFFFF00"/>
        <rFont val="Arial"/>
        <family val="2"/>
      </rPr>
      <t>"Favor diligenciar completamente los campos sombreados en color amarillo"</t>
    </r>
    <r>
      <rPr>
        <b/>
        <sz val="10"/>
        <color theme="0"/>
        <rFont val="Arial"/>
        <family val="2"/>
      </rPr>
      <t>, sin eliminar filas ni columnas".</t>
    </r>
  </si>
  <si>
    <t>GUANTE PARA EXAMEN EN LATEX TALLA M</t>
  </si>
  <si>
    <t>GUANTE PARA EXAMEN EN LATEX TALLA L</t>
  </si>
  <si>
    <t>GUANTE PARA EXAMEN EN LATEX TALLA S</t>
  </si>
  <si>
    <t>GUANTE DE NITRILO TALLA L</t>
  </si>
  <si>
    <t>GUANTE DE NITRILO TALLA M</t>
  </si>
  <si>
    <t>GUANTE ESTERIL P/CIRUGIA 6.5</t>
  </si>
  <si>
    <t>GUANTE ESTERIL P/CIRUGIA 7.0</t>
  </si>
  <si>
    <t>GUANTE ESTERIL P/CIRUGIA 7.5</t>
  </si>
  <si>
    <t>GUANTE ESTERIL P/CIRUGIA 8.0</t>
  </si>
  <si>
    <t>UNIDAD</t>
  </si>
  <si>
    <t>PAR</t>
  </si>
  <si>
    <t>2.4.5.01.03.3.6.2.6.0.0.4.01</t>
  </si>
  <si>
    <t>GUANTES DE CIRUGIA</t>
  </si>
  <si>
    <t>IBAGUE</t>
  </si>
  <si>
    <t>04 DE MARZO DEL 2024</t>
  </si>
  <si>
    <t>3 A 5 DIAS</t>
  </si>
  <si>
    <t>GUANTE DE EXAMEN</t>
  </si>
  <si>
    <t>CAJAx100</t>
  </si>
  <si>
    <t>SI</t>
  </si>
  <si>
    <t>GUANTE DE NITRILO</t>
  </si>
  <si>
    <t>GUANTE ESTERIL</t>
  </si>
  <si>
    <t>CAJAx50</t>
  </si>
  <si>
    <t>NOEL CORTES</t>
  </si>
  <si>
    <t>CR 7 1 134 URB IRAZU</t>
  </si>
  <si>
    <t>NIPRO</t>
  </si>
  <si>
    <t>IIA</t>
  </si>
  <si>
    <t>2019DM-0019503</t>
  </si>
  <si>
    <t xml:space="preserve"> 2014DM-0012126</t>
  </si>
  <si>
    <t>TOTAL OFERTA</t>
  </si>
  <si>
    <t>90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</si>
</sst>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_-;\-* #,##0_-;_-* &quot;-&quot;??_-;_-@_-"/>
    <numFmt numFmtId="167" formatCode="_-&quot;$&quot;\ * #,##0_-;\-&quot;$&quot;\ * #,##0_-;_-&quot;$&quot;\ * &quot;-&quot;??_-;_-@_-"/>
    <numFmt numFmtId="168" formatCode="#,##0_ ;\-#,##0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8"/>
      <color theme="1"/>
      <name val="Calibri"/>
      <family val="2"/>
      <scheme val="minor"/>
    </font>
    <font>
      <b/>
      <sz val="18"/>
      <color rgb="FFFFFF00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9"/>
      <color rgb="FFFF0000"/>
      <name val="Calibri"/>
      <family val="2"/>
      <scheme val="minor"/>
    </font>
    <font>
      <sz val="11"/>
      <color rgb="FFFFFF00"/>
      <name val="Arial"/>
      <family val="2"/>
    </font>
    <font>
      <sz val="9"/>
      <color theme="1"/>
      <name val="Bahnschrift Light SemiCondensed"/>
      <family val="2"/>
    </font>
    <font>
      <sz val="9"/>
      <name val="Bahnschrift Light SemiCondensed"/>
      <family val="2"/>
    </font>
    <font>
      <sz val="8"/>
      <name val="Bahnschrift Light SemiCondensed"/>
      <family val="2"/>
    </font>
    <font>
      <b/>
      <sz val="11"/>
      <color rgb="FFFFFF00"/>
      <name val="Arial"/>
      <family val="2"/>
    </font>
    <font>
      <sz val="9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/>
    <xf numFmtId="0" fontId="4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165" fontId="2" fillId="0" borderId="0" xfId="1" applyNumberFormat="1" applyFont="1"/>
    <xf numFmtId="0" fontId="3" fillId="0" borderId="1" xfId="0" applyFont="1" applyBorder="1" applyAlignment="1">
      <alignment horizontal="left"/>
    </xf>
    <xf numFmtId="0" fontId="9" fillId="0" borderId="3" xfId="0" applyFont="1" applyBorder="1"/>
    <xf numFmtId="0" fontId="9" fillId="0" borderId="4" xfId="0" applyFont="1" applyBorder="1"/>
    <xf numFmtId="15" fontId="9" fillId="0" borderId="2" xfId="0" applyNumberFormat="1" applyFont="1" applyBorder="1"/>
    <xf numFmtId="0" fontId="9" fillId="0" borderId="2" xfId="0" applyFont="1" applyBorder="1"/>
    <xf numFmtId="0" fontId="11" fillId="0" borderId="2" xfId="0" applyFont="1" applyBorder="1"/>
    <xf numFmtId="165" fontId="2" fillId="0" borderId="0" xfId="1" applyNumberFormat="1" applyFont="1" applyBorder="1" applyAlignment="1"/>
    <xf numFmtId="165" fontId="8" fillId="0" borderId="0" xfId="1" applyNumberFormat="1" applyFont="1" applyBorder="1" applyAlignment="1"/>
    <xf numFmtId="0" fontId="6" fillId="2" borderId="1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center" vertical="center"/>
    </xf>
    <xf numFmtId="165" fontId="14" fillId="5" borderId="1" xfId="6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166" fontId="13" fillId="7" borderId="1" xfId="6" applyNumberFormat="1" applyFont="1" applyFill="1" applyBorder="1" applyAlignment="1">
      <alignment horizontal="center" vertical="center" wrapText="1"/>
    </xf>
    <xf numFmtId="166" fontId="14" fillId="7" borderId="1" xfId="6" applyNumberFormat="1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top" wrapText="1"/>
    </xf>
    <xf numFmtId="0" fontId="14" fillId="0" borderId="1" xfId="0" applyFont="1" applyBorder="1"/>
    <xf numFmtId="165" fontId="14" fillId="0" borderId="1" xfId="1" applyNumberFormat="1" applyFont="1" applyBorder="1"/>
    <xf numFmtId="0" fontId="14" fillId="0" borderId="0" xfId="0" applyFont="1"/>
    <xf numFmtId="1" fontId="14" fillId="0" borderId="1" xfId="1" applyNumberFormat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1" fontId="14" fillId="0" borderId="1" xfId="0" applyNumberFormat="1" applyFont="1" applyBorder="1" applyAlignment="1">
      <alignment horizontal="center"/>
    </xf>
    <xf numFmtId="165" fontId="2" fillId="0" borderId="0" xfId="0" applyNumberFormat="1" applyFont="1"/>
    <xf numFmtId="167" fontId="2" fillId="0" borderId="0" xfId="0" applyNumberFormat="1" applyFont="1"/>
    <xf numFmtId="168" fontId="14" fillId="0" borderId="1" xfId="0" applyNumberFormat="1" applyFont="1" applyBorder="1"/>
    <xf numFmtId="0" fontId="17" fillId="0" borderId="1" xfId="0" applyFont="1" applyBorder="1" applyAlignment="1">
      <alignment horizontal="center" vertical="center"/>
    </xf>
    <xf numFmtId="14" fontId="17" fillId="0" borderId="1" xfId="0" applyNumberFormat="1" applyFont="1" applyBorder="1" applyAlignment="1">
      <alignment horizontal="center" vertical="center"/>
    </xf>
    <xf numFmtId="165" fontId="14" fillId="0" borderId="0" xfId="1" applyNumberFormat="1" applyFont="1" applyBorder="1"/>
    <xf numFmtId="1" fontId="9" fillId="0" borderId="2" xfId="0" applyNumberFormat="1" applyFont="1" applyBorder="1" applyAlignment="1">
      <alignment horizontal="left"/>
    </xf>
    <xf numFmtId="165" fontId="3" fillId="0" borderId="1" xfId="0" applyNumberFormat="1" applyFont="1" applyBorder="1"/>
    <xf numFmtId="0" fontId="2" fillId="0" borderId="1" xfId="0" applyFont="1" applyBorder="1"/>
    <xf numFmtId="165" fontId="2" fillId="0" borderId="1" xfId="1" applyNumberFormat="1" applyFont="1" applyBorder="1"/>
    <xf numFmtId="0" fontId="3" fillId="0" borderId="1" xfId="0" applyFont="1" applyBorder="1"/>
    <xf numFmtId="0" fontId="6" fillId="2" borderId="1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12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7">
    <cellStyle name="Millares" xfId="1" builtinId="3"/>
    <cellStyle name="Millares 2" xfId="6"/>
    <cellStyle name="Normal" xfId="0" builtinId="0"/>
    <cellStyle name="Normal 2" xfId="2"/>
    <cellStyle name="Normal 2 2" xfId="3"/>
    <cellStyle name="Normal 3" xfId="4"/>
    <cellStyle name="Normal 6" xfId="5"/>
  </cellStyles>
  <dxfs count="0"/>
  <tableStyles count="0" defaultTableStyle="TableStyleMedium2" defaultPivotStyle="PivotStyleLight16"/>
  <colors>
    <mruColors>
      <color rgb="FFFFFF99"/>
      <color rgb="FFFFFFCC"/>
      <color rgb="FFFFCC66"/>
      <color rgb="FFFF9933"/>
      <color rgb="FF99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66677</xdr:rowOff>
    </xdr:from>
    <xdr:to>
      <xdr:col>1</xdr:col>
      <xdr:colOff>196850</xdr:colOff>
      <xdr:row>5</xdr:row>
      <xdr:rowOff>38100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95327"/>
          <a:ext cx="847725" cy="5429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G21"/>
  <sheetViews>
    <sheetView tabSelected="1" zoomScale="110" zoomScaleNormal="110" workbookViewId="0">
      <pane xSplit="6" ySplit="10" topLeftCell="G11" activePane="bottomRight" state="frozen"/>
      <selection pane="topRight" activeCell="F1" sqref="F1"/>
      <selection pane="bottomLeft" activeCell="A10" sqref="A10"/>
      <selection pane="bottomRight" activeCell="D2" sqref="D2"/>
    </sheetView>
  </sheetViews>
  <sheetFormatPr baseColWidth="10" defaultRowHeight="15" x14ac:dyDescent="0.25"/>
  <cols>
    <col min="1" max="2" width="9.7109375" style="1" customWidth="1"/>
    <col min="3" max="3" width="17.42578125" style="1" customWidth="1"/>
    <col min="4" max="4" width="30" style="1" customWidth="1"/>
    <col min="5" max="5" width="11.42578125" style="1" customWidth="1"/>
    <col min="6" max="6" width="11.5703125" style="1" customWidth="1"/>
    <col min="7" max="7" width="9" style="2" bestFit="1" customWidth="1"/>
    <col min="8" max="8" width="15.7109375" style="2" customWidth="1"/>
    <col min="9" max="9" width="18.28515625" style="2" customWidth="1"/>
    <col min="10" max="10" width="8.140625" style="2" bestFit="1" customWidth="1"/>
    <col min="11" max="11" width="6.28515625" style="1" customWidth="1"/>
    <col min="12" max="12" width="9" style="1" customWidth="1"/>
    <col min="13" max="13" width="12.5703125" style="1" bestFit="1" customWidth="1"/>
    <col min="14" max="14" width="15.85546875" style="1" customWidth="1"/>
    <col min="15" max="15" width="11" style="1" bestFit="1" customWidth="1"/>
    <col min="16" max="16" width="11" style="1" customWidth="1"/>
    <col min="17" max="17" width="10.28515625" style="1" customWidth="1"/>
    <col min="18" max="18" width="15" style="1" bestFit="1" customWidth="1"/>
    <col min="19" max="19" width="9.28515625" style="1" customWidth="1"/>
    <col min="20" max="20" width="12.140625" style="1" customWidth="1"/>
    <col min="21" max="21" width="14.28515625" style="1" customWidth="1"/>
    <col min="22" max="25" width="11.42578125" style="1"/>
    <col min="26" max="26" width="18.140625" style="1" customWidth="1"/>
    <col min="27" max="27" width="17.42578125" style="1" customWidth="1"/>
    <col min="28" max="28" width="11.42578125" style="1"/>
    <col min="29" max="29" width="18.28515625" style="1" customWidth="1"/>
    <col min="30" max="16384" width="11.42578125" style="1"/>
  </cols>
  <sheetData>
    <row r="1" spans="1:33" ht="60.75" customHeight="1" x14ac:dyDescent="0.35">
      <c r="A1" s="40" t="s">
        <v>48</v>
      </c>
      <c r="B1" s="40"/>
      <c r="C1" s="40"/>
      <c r="D1" s="40"/>
      <c r="E1" s="40"/>
      <c r="F1" s="40"/>
      <c r="G1" s="38"/>
      <c r="H1" s="38"/>
      <c r="I1" s="38"/>
      <c r="J1" s="38"/>
      <c r="K1" s="39"/>
      <c r="L1" s="39"/>
      <c r="M1" s="39"/>
      <c r="N1" s="39"/>
      <c r="O1" s="39"/>
      <c r="P1" s="39"/>
      <c r="Q1" s="39"/>
      <c r="R1" s="39"/>
      <c r="S1" s="39"/>
      <c r="T1" s="39"/>
    </row>
    <row r="2" spans="1:33" x14ac:dyDescent="0.25">
      <c r="A2" s="41"/>
      <c r="B2" s="42"/>
      <c r="C2" s="11" t="s">
        <v>5</v>
      </c>
      <c r="D2" s="3" t="s">
        <v>71</v>
      </c>
      <c r="E2" s="37" t="s">
        <v>0</v>
      </c>
      <c r="F2" s="37"/>
      <c r="G2" s="32">
        <v>4032024</v>
      </c>
      <c r="H2" s="4"/>
      <c r="I2" s="4"/>
      <c r="J2" s="5"/>
      <c r="K2" s="9"/>
      <c r="L2" s="9"/>
      <c r="M2" s="9"/>
      <c r="N2" s="9"/>
      <c r="O2" s="9"/>
      <c r="P2" s="9"/>
      <c r="Q2" s="9"/>
      <c r="R2" s="9"/>
      <c r="S2" s="9"/>
      <c r="T2" s="9"/>
    </row>
    <row r="3" spans="1:33" x14ac:dyDescent="0.25">
      <c r="A3" s="41"/>
      <c r="B3" s="42"/>
      <c r="C3" s="11" t="s">
        <v>6</v>
      </c>
      <c r="D3" s="3">
        <v>6027004</v>
      </c>
      <c r="E3" s="37" t="s">
        <v>9</v>
      </c>
      <c r="F3" s="37"/>
      <c r="G3" s="6" t="s">
        <v>63</v>
      </c>
      <c r="H3" s="4"/>
      <c r="I3" s="4"/>
      <c r="J3" s="5"/>
      <c r="K3" s="9"/>
      <c r="L3" s="9"/>
      <c r="M3" s="9"/>
      <c r="N3" s="9"/>
      <c r="O3" s="9"/>
      <c r="P3" s="9"/>
      <c r="Q3" s="9"/>
      <c r="R3" s="9"/>
      <c r="S3" s="9"/>
      <c r="T3" s="9"/>
    </row>
    <row r="4" spans="1:33" x14ac:dyDescent="0.25">
      <c r="A4" s="41"/>
      <c r="B4" s="42"/>
      <c r="C4" s="11" t="s">
        <v>2</v>
      </c>
      <c r="D4" s="3" t="s">
        <v>72</v>
      </c>
      <c r="E4" s="37" t="s">
        <v>10</v>
      </c>
      <c r="F4" s="37"/>
      <c r="G4" s="6" t="s">
        <v>78</v>
      </c>
      <c r="H4" s="4"/>
      <c r="I4" s="4"/>
      <c r="J4" s="5"/>
      <c r="K4" s="9"/>
      <c r="L4" s="9"/>
      <c r="M4" s="9"/>
      <c r="N4" s="9"/>
      <c r="O4" s="9"/>
      <c r="P4" s="9"/>
      <c r="Q4" s="9"/>
      <c r="R4" s="9"/>
      <c r="S4" s="9"/>
      <c r="T4" s="9"/>
    </row>
    <row r="5" spans="1:33" x14ac:dyDescent="0.25">
      <c r="A5" s="41"/>
      <c r="B5" s="42"/>
      <c r="C5" s="11" t="s">
        <v>3</v>
      </c>
      <c r="D5" s="3">
        <v>3203360902</v>
      </c>
      <c r="E5" s="37" t="s">
        <v>11</v>
      </c>
      <c r="F5" s="37"/>
      <c r="G5" s="7" t="s">
        <v>64</v>
      </c>
      <c r="H5" s="4"/>
      <c r="I5" s="4"/>
      <c r="J5" s="5"/>
      <c r="K5" s="9"/>
      <c r="L5" s="9"/>
      <c r="M5" s="9"/>
      <c r="N5" s="9"/>
      <c r="O5" s="9"/>
      <c r="P5" s="9"/>
      <c r="Q5" s="9"/>
      <c r="R5" s="9"/>
      <c r="S5" s="9"/>
      <c r="T5" s="9"/>
    </row>
    <row r="6" spans="1:33" x14ac:dyDescent="0.25">
      <c r="A6" s="41"/>
      <c r="B6" s="42"/>
      <c r="C6" s="11" t="s">
        <v>4</v>
      </c>
      <c r="D6" s="3" t="s">
        <v>62</v>
      </c>
      <c r="E6" s="37" t="s">
        <v>12</v>
      </c>
      <c r="F6" s="37"/>
      <c r="G6" s="8" t="s">
        <v>38</v>
      </c>
      <c r="H6" s="4"/>
      <c r="I6" s="5"/>
      <c r="J6" s="5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33" x14ac:dyDescent="0.25">
      <c r="A7" s="41"/>
      <c r="B7" s="42"/>
      <c r="C7" s="11" t="s">
        <v>7</v>
      </c>
      <c r="D7" s="3" t="s">
        <v>71</v>
      </c>
      <c r="E7" s="37" t="s">
        <v>13</v>
      </c>
      <c r="F7" s="37"/>
      <c r="G7" s="7"/>
      <c r="H7" s="4"/>
      <c r="I7" s="4"/>
      <c r="J7" s="5"/>
      <c r="K7" s="9"/>
      <c r="L7" s="9"/>
      <c r="M7" s="9"/>
      <c r="N7" s="9"/>
      <c r="O7" s="9"/>
      <c r="P7" s="9"/>
      <c r="Q7" s="9"/>
      <c r="R7" s="9"/>
      <c r="S7" s="9"/>
      <c r="T7" s="9"/>
    </row>
    <row r="8" spans="1:33" x14ac:dyDescent="0.25">
      <c r="A8" s="43"/>
      <c r="B8" s="44"/>
      <c r="C8" s="11" t="s">
        <v>8</v>
      </c>
      <c r="D8" s="3">
        <v>3203360902</v>
      </c>
      <c r="E8" s="37" t="s">
        <v>1</v>
      </c>
      <c r="F8" s="37"/>
      <c r="G8" s="7"/>
      <c r="H8" s="4"/>
      <c r="I8" s="4"/>
      <c r="J8" s="5"/>
      <c r="K8" s="9"/>
      <c r="L8" s="9"/>
      <c r="M8" s="9"/>
      <c r="N8" s="9"/>
      <c r="O8" s="9"/>
      <c r="P8" s="9"/>
      <c r="Q8" s="9"/>
      <c r="R8" s="9"/>
      <c r="S8" s="9"/>
      <c r="T8" s="9"/>
    </row>
    <row r="9" spans="1:33" ht="52.5" customHeight="1" x14ac:dyDescent="0.25">
      <c r="A9" s="12" t="s">
        <v>25</v>
      </c>
      <c r="B9" s="13" t="s">
        <v>26</v>
      </c>
      <c r="C9" s="13" t="s">
        <v>27</v>
      </c>
      <c r="D9" s="14" t="s">
        <v>47</v>
      </c>
      <c r="E9" s="14" t="s">
        <v>28</v>
      </c>
      <c r="F9" s="14" t="s">
        <v>29</v>
      </c>
      <c r="G9" s="14" t="s">
        <v>30</v>
      </c>
      <c r="H9" s="14" t="s">
        <v>31</v>
      </c>
      <c r="I9" s="14" t="s">
        <v>32</v>
      </c>
      <c r="J9" s="16" t="s">
        <v>14</v>
      </c>
      <c r="K9" s="16" t="s">
        <v>15</v>
      </c>
      <c r="L9" s="16" t="s">
        <v>33</v>
      </c>
      <c r="M9" s="17" t="s">
        <v>16</v>
      </c>
      <c r="N9" s="18" t="s">
        <v>34</v>
      </c>
      <c r="O9" s="18" t="s">
        <v>35</v>
      </c>
      <c r="P9" s="18" t="s">
        <v>17</v>
      </c>
      <c r="Q9" s="18" t="s">
        <v>18</v>
      </c>
      <c r="R9" s="18" t="s">
        <v>19</v>
      </c>
      <c r="S9" s="18" t="s">
        <v>20</v>
      </c>
      <c r="T9" s="18" t="s">
        <v>21</v>
      </c>
      <c r="U9" s="18" t="s">
        <v>22</v>
      </c>
      <c r="V9" s="18" t="s">
        <v>23</v>
      </c>
      <c r="W9" s="18" t="s">
        <v>24</v>
      </c>
      <c r="X9" s="18" t="s">
        <v>36</v>
      </c>
      <c r="Y9" s="18" t="s">
        <v>37</v>
      </c>
      <c r="Z9" s="19" t="s">
        <v>39</v>
      </c>
      <c r="AA9" s="19" t="s">
        <v>40</v>
      </c>
      <c r="AB9" s="19" t="s">
        <v>41</v>
      </c>
      <c r="AC9" s="19" t="s">
        <v>42</v>
      </c>
      <c r="AD9" s="19" t="s">
        <v>43</v>
      </c>
      <c r="AE9" s="19" t="s">
        <v>44</v>
      </c>
      <c r="AF9" s="15" t="s">
        <v>45</v>
      </c>
      <c r="AG9" s="15" t="s">
        <v>46</v>
      </c>
    </row>
    <row r="10" spans="1:33" s="22" customFormat="1" ht="13.5" x14ac:dyDescent="0.15">
      <c r="A10" s="24">
        <v>1</v>
      </c>
      <c r="B10" s="24">
        <v>42295451</v>
      </c>
      <c r="C10" s="25">
        <v>151802020511</v>
      </c>
      <c r="D10" s="20" t="s">
        <v>49</v>
      </c>
      <c r="E10" s="20" t="s">
        <v>58</v>
      </c>
      <c r="F10" s="20"/>
      <c r="G10" s="23">
        <v>1875000</v>
      </c>
      <c r="H10" s="21" t="s">
        <v>61</v>
      </c>
      <c r="I10" s="21" t="s">
        <v>60</v>
      </c>
      <c r="J10" s="28">
        <v>186</v>
      </c>
      <c r="K10" s="21">
        <f>J10*0.19</f>
        <v>35.340000000000003</v>
      </c>
      <c r="L10" s="21">
        <f t="shared" ref="L10:L18" si="0">+J10+K10</f>
        <v>221.34</v>
      </c>
      <c r="M10" s="21">
        <f t="shared" ref="M10:M18" si="1">+L10*G10</f>
        <v>415012500</v>
      </c>
      <c r="N10" s="29" t="s">
        <v>65</v>
      </c>
      <c r="O10" s="29" t="s">
        <v>73</v>
      </c>
      <c r="P10" s="29" t="s">
        <v>66</v>
      </c>
      <c r="Q10" s="29" t="s">
        <v>67</v>
      </c>
      <c r="R10" s="29" t="s">
        <v>74</v>
      </c>
      <c r="S10" s="24" t="s">
        <v>67</v>
      </c>
      <c r="T10" s="24" t="s">
        <v>67</v>
      </c>
      <c r="U10" s="24" t="s">
        <v>67</v>
      </c>
      <c r="V10" s="29" t="s">
        <v>75</v>
      </c>
      <c r="W10" s="30">
        <v>47195</v>
      </c>
      <c r="X10" s="20"/>
      <c r="Y10" s="20"/>
      <c r="Z10" s="20"/>
      <c r="AA10" s="20"/>
      <c r="AB10" s="20"/>
      <c r="AC10" s="20"/>
      <c r="AD10" s="20"/>
      <c r="AE10" s="20"/>
      <c r="AF10" s="20"/>
      <c r="AG10" s="20"/>
    </row>
    <row r="11" spans="1:33" s="22" customFormat="1" ht="13.5" x14ac:dyDescent="0.15">
      <c r="A11" s="24">
        <v>2</v>
      </c>
      <c r="B11" s="24">
        <v>42295451</v>
      </c>
      <c r="C11" s="25">
        <v>151802020785</v>
      </c>
      <c r="D11" s="20" t="s">
        <v>50</v>
      </c>
      <c r="E11" s="20" t="s">
        <v>58</v>
      </c>
      <c r="F11" s="20"/>
      <c r="G11" s="23">
        <v>150000</v>
      </c>
      <c r="H11" s="21" t="s">
        <v>61</v>
      </c>
      <c r="I11" s="21" t="s">
        <v>60</v>
      </c>
      <c r="J11" s="28">
        <v>180</v>
      </c>
      <c r="K11" s="21">
        <f t="shared" ref="K11:K18" si="2">J11*0.19</f>
        <v>34.200000000000003</v>
      </c>
      <c r="L11" s="21">
        <f t="shared" si="0"/>
        <v>214.2</v>
      </c>
      <c r="M11" s="21">
        <f t="shared" si="1"/>
        <v>32130000</v>
      </c>
      <c r="N11" s="29" t="s">
        <v>65</v>
      </c>
      <c r="O11" s="29" t="s">
        <v>73</v>
      </c>
      <c r="P11" s="29" t="s">
        <v>66</v>
      </c>
      <c r="Q11" s="29" t="s">
        <v>67</v>
      </c>
      <c r="R11" s="29" t="s">
        <v>74</v>
      </c>
      <c r="S11" s="24" t="s">
        <v>67</v>
      </c>
      <c r="T11" s="24" t="s">
        <v>67</v>
      </c>
      <c r="U11" s="24" t="s">
        <v>67</v>
      </c>
      <c r="V11" s="29" t="s">
        <v>75</v>
      </c>
      <c r="W11" s="30">
        <v>47195</v>
      </c>
      <c r="X11" s="20"/>
      <c r="Y11" s="20"/>
      <c r="Z11" s="20"/>
      <c r="AA11" s="20"/>
      <c r="AB11" s="20"/>
      <c r="AC11" s="20"/>
      <c r="AD11" s="20"/>
      <c r="AE11" s="20"/>
      <c r="AF11" s="20"/>
      <c r="AG11" s="20"/>
    </row>
    <row r="12" spans="1:33" s="22" customFormat="1" ht="13.5" x14ac:dyDescent="0.15">
      <c r="A12" s="24">
        <v>3</v>
      </c>
      <c r="B12" s="24">
        <v>42295451</v>
      </c>
      <c r="C12" s="25">
        <v>151802020782</v>
      </c>
      <c r="D12" s="20" t="s">
        <v>51</v>
      </c>
      <c r="E12" s="20" t="s">
        <v>58</v>
      </c>
      <c r="F12" s="20"/>
      <c r="G12" s="23">
        <v>985096</v>
      </c>
      <c r="H12" s="21" t="s">
        <v>61</v>
      </c>
      <c r="I12" s="21" t="s">
        <v>60</v>
      </c>
      <c r="J12" s="28">
        <v>180</v>
      </c>
      <c r="K12" s="21">
        <f t="shared" si="2"/>
        <v>34.200000000000003</v>
      </c>
      <c r="L12" s="21">
        <f t="shared" si="0"/>
        <v>214.2</v>
      </c>
      <c r="M12" s="21">
        <f t="shared" si="1"/>
        <v>211007563.19999999</v>
      </c>
      <c r="N12" s="29" t="s">
        <v>65</v>
      </c>
      <c r="O12" s="29" t="s">
        <v>73</v>
      </c>
      <c r="P12" s="29" t="s">
        <v>66</v>
      </c>
      <c r="Q12" s="29" t="s">
        <v>67</v>
      </c>
      <c r="R12" s="29" t="s">
        <v>74</v>
      </c>
      <c r="S12" s="24" t="s">
        <v>67</v>
      </c>
      <c r="T12" s="24" t="s">
        <v>67</v>
      </c>
      <c r="U12" s="24" t="s">
        <v>67</v>
      </c>
      <c r="V12" s="29" t="s">
        <v>75</v>
      </c>
      <c r="W12" s="30">
        <v>47195</v>
      </c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s="22" customFormat="1" ht="13.5" x14ac:dyDescent="0.15">
      <c r="A13" s="24">
        <v>4</v>
      </c>
      <c r="B13" s="24">
        <v>42295451</v>
      </c>
      <c r="C13" s="25">
        <v>151802020790</v>
      </c>
      <c r="D13" s="20" t="s">
        <v>52</v>
      </c>
      <c r="E13" s="20" t="s">
        <v>58</v>
      </c>
      <c r="F13" s="20"/>
      <c r="G13" s="23">
        <v>3000</v>
      </c>
      <c r="H13" s="21" t="s">
        <v>61</v>
      </c>
      <c r="I13" s="21" t="s">
        <v>60</v>
      </c>
      <c r="J13" s="28">
        <v>275</v>
      </c>
      <c r="K13" s="21">
        <f t="shared" si="2"/>
        <v>52.25</v>
      </c>
      <c r="L13" s="21">
        <f t="shared" si="0"/>
        <v>327.25</v>
      </c>
      <c r="M13" s="21">
        <f t="shared" si="1"/>
        <v>981750</v>
      </c>
      <c r="N13" s="29" t="s">
        <v>68</v>
      </c>
      <c r="O13" s="29" t="s">
        <v>73</v>
      </c>
      <c r="P13" s="29" t="s">
        <v>66</v>
      </c>
      <c r="Q13" s="29" t="s">
        <v>67</v>
      </c>
      <c r="R13" s="29" t="s">
        <v>74</v>
      </c>
      <c r="S13" s="24" t="s">
        <v>67</v>
      </c>
      <c r="T13" s="24" t="s">
        <v>67</v>
      </c>
      <c r="U13" s="24" t="s">
        <v>67</v>
      </c>
      <c r="V13" s="29" t="s">
        <v>76</v>
      </c>
      <c r="W13" s="30">
        <v>45616</v>
      </c>
      <c r="X13" s="20"/>
      <c r="Y13" s="20"/>
      <c r="Z13" s="20"/>
      <c r="AA13" s="20"/>
      <c r="AB13" s="20"/>
      <c r="AC13" s="20"/>
      <c r="AD13" s="20"/>
      <c r="AE13" s="20"/>
      <c r="AF13" s="20"/>
      <c r="AG13" s="20"/>
    </row>
    <row r="14" spans="1:33" s="22" customFormat="1" ht="13.5" x14ac:dyDescent="0.15">
      <c r="A14" s="24">
        <v>5</v>
      </c>
      <c r="B14" s="24">
        <v>42295451</v>
      </c>
      <c r="C14" s="25">
        <v>151802020789</v>
      </c>
      <c r="D14" s="20" t="s">
        <v>53</v>
      </c>
      <c r="E14" s="20" t="s">
        <v>58</v>
      </c>
      <c r="F14" s="20"/>
      <c r="G14" s="23">
        <v>15000</v>
      </c>
      <c r="H14" s="21" t="s">
        <v>61</v>
      </c>
      <c r="I14" s="21" t="s">
        <v>60</v>
      </c>
      <c r="J14" s="28">
        <v>266</v>
      </c>
      <c r="K14" s="21">
        <f t="shared" si="2"/>
        <v>50.54</v>
      </c>
      <c r="L14" s="21">
        <f t="shared" si="0"/>
        <v>316.54000000000002</v>
      </c>
      <c r="M14" s="21">
        <f t="shared" si="1"/>
        <v>4748100</v>
      </c>
      <c r="N14" s="29" t="s">
        <v>68</v>
      </c>
      <c r="O14" s="29" t="s">
        <v>73</v>
      </c>
      <c r="P14" s="29" t="s">
        <v>66</v>
      </c>
      <c r="Q14" s="29" t="s">
        <v>67</v>
      </c>
      <c r="R14" s="29" t="s">
        <v>74</v>
      </c>
      <c r="S14" s="24" t="s">
        <v>67</v>
      </c>
      <c r="T14" s="24" t="s">
        <v>67</v>
      </c>
      <c r="U14" s="24" t="s">
        <v>67</v>
      </c>
      <c r="V14" s="29" t="s">
        <v>76</v>
      </c>
      <c r="W14" s="30">
        <v>45616</v>
      </c>
      <c r="X14" s="20"/>
      <c r="Y14" s="20"/>
      <c r="Z14" s="20"/>
      <c r="AA14" s="20"/>
      <c r="AB14" s="20"/>
      <c r="AC14" s="20"/>
      <c r="AD14" s="20"/>
      <c r="AE14" s="20"/>
      <c r="AF14" s="20"/>
      <c r="AG14" s="20"/>
    </row>
    <row r="15" spans="1:33" s="22" customFormat="1" ht="13.5" x14ac:dyDescent="0.15">
      <c r="A15" s="24">
        <v>6</v>
      </c>
      <c r="B15" s="24">
        <v>42295451</v>
      </c>
      <c r="C15" s="25">
        <v>151802020486</v>
      </c>
      <c r="D15" s="20" t="s">
        <v>54</v>
      </c>
      <c r="E15" s="20" t="s">
        <v>59</v>
      </c>
      <c r="F15" s="20"/>
      <c r="G15" s="23">
        <v>27245</v>
      </c>
      <c r="H15" s="21" t="s">
        <v>61</v>
      </c>
      <c r="I15" s="21" t="s">
        <v>60</v>
      </c>
      <c r="J15" s="28">
        <v>1710</v>
      </c>
      <c r="K15" s="21">
        <f t="shared" si="2"/>
        <v>324.89999999999998</v>
      </c>
      <c r="L15" s="21">
        <f t="shared" si="0"/>
        <v>2034.9</v>
      </c>
      <c r="M15" s="21">
        <f t="shared" si="1"/>
        <v>55440850.5</v>
      </c>
      <c r="N15" s="29" t="s">
        <v>69</v>
      </c>
      <c r="O15" s="29" t="s">
        <v>73</v>
      </c>
      <c r="P15" s="29" t="s">
        <v>70</v>
      </c>
      <c r="Q15" s="29" t="s">
        <v>67</v>
      </c>
      <c r="R15" s="29" t="s">
        <v>74</v>
      </c>
      <c r="S15" s="24" t="s">
        <v>67</v>
      </c>
      <c r="T15" s="24" t="s">
        <v>67</v>
      </c>
      <c r="U15" s="24" t="s">
        <v>67</v>
      </c>
      <c r="V15" s="29" t="s">
        <v>75</v>
      </c>
      <c r="W15" s="30">
        <v>47195</v>
      </c>
      <c r="X15" s="20"/>
      <c r="Y15" s="20"/>
      <c r="Z15" s="20"/>
      <c r="AA15" s="20"/>
      <c r="AB15" s="20"/>
      <c r="AC15" s="20"/>
      <c r="AD15" s="20"/>
      <c r="AE15" s="20"/>
      <c r="AF15" s="20"/>
      <c r="AG15" s="20"/>
    </row>
    <row r="16" spans="1:33" s="22" customFormat="1" ht="13.5" x14ac:dyDescent="0.15">
      <c r="A16" s="24">
        <v>7</v>
      </c>
      <c r="B16" s="24">
        <v>42295451</v>
      </c>
      <c r="C16" s="25">
        <v>151802020487</v>
      </c>
      <c r="D16" s="20" t="s">
        <v>55</v>
      </c>
      <c r="E16" s="20" t="s">
        <v>59</v>
      </c>
      <c r="F16" s="20"/>
      <c r="G16" s="23">
        <v>31116</v>
      </c>
      <c r="H16" s="21" t="s">
        <v>61</v>
      </c>
      <c r="I16" s="21" t="s">
        <v>60</v>
      </c>
      <c r="J16" s="28">
        <v>1700</v>
      </c>
      <c r="K16" s="21">
        <f t="shared" si="2"/>
        <v>323</v>
      </c>
      <c r="L16" s="21">
        <f t="shared" si="0"/>
        <v>2023</v>
      </c>
      <c r="M16" s="21">
        <f t="shared" si="1"/>
        <v>62947668</v>
      </c>
      <c r="N16" s="29" t="s">
        <v>69</v>
      </c>
      <c r="O16" s="29" t="s">
        <v>73</v>
      </c>
      <c r="P16" s="29" t="s">
        <v>70</v>
      </c>
      <c r="Q16" s="29" t="s">
        <v>67</v>
      </c>
      <c r="R16" s="29" t="s">
        <v>74</v>
      </c>
      <c r="S16" s="24" t="s">
        <v>67</v>
      </c>
      <c r="T16" s="24" t="s">
        <v>67</v>
      </c>
      <c r="U16" s="24" t="s">
        <v>67</v>
      </c>
      <c r="V16" s="29" t="s">
        <v>75</v>
      </c>
      <c r="W16" s="30">
        <v>47195</v>
      </c>
      <c r="X16" s="20"/>
      <c r="Y16" s="20"/>
      <c r="Z16" s="20"/>
      <c r="AA16" s="20"/>
      <c r="AB16" s="20"/>
      <c r="AC16" s="20"/>
      <c r="AD16" s="20"/>
      <c r="AE16" s="20"/>
      <c r="AF16" s="20"/>
      <c r="AG16" s="20"/>
    </row>
    <row r="17" spans="1:33" s="22" customFormat="1" ht="13.5" x14ac:dyDescent="0.15">
      <c r="A17" s="24">
        <v>8</v>
      </c>
      <c r="B17" s="24">
        <v>42295451</v>
      </c>
      <c r="C17" s="25">
        <v>151802020488</v>
      </c>
      <c r="D17" s="20" t="s">
        <v>56</v>
      </c>
      <c r="E17" s="20" t="s">
        <v>59</v>
      </c>
      <c r="F17" s="20"/>
      <c r="G17" s="23">
        <v>33180</v>
      </c>
      <c r="H17" s="21" t="s">
        <v>61</v>
      </c>
      <c r="I17" s="21" t="s">
        <v>60</v>
      </c>
      <c r="J17" s="28">
        <v>1700</v>
      </c>
      <c r="K17" s="21">
        <f t="shared" si="2"/>
        <v>323</v>
      </c>
      <c r="L17" s="21">
        <f t="shared" si="0"/>
        <v>2023</v>
      </c>
      <c r="M17" s="21">
        <f t="shared" si="1"/>
        <v>67123140</v>
      </c>
      <c r="N17" s="29" t="s">
        <v>69</v>
      </c>
      <c r="O17" s="29" t="s">
        <v>73</v>
      </c>
      <c r="P17" s="29" t="s">
        <v>70</v>
      </c>
      <c r="Q17" s="29" t="s">
        <v>67</v>
      </c>
      <c r="R17" s="29" t="s">
        <v>74</v>
      </c>
      <c r="S17" s="24" t="s">
        <v>67</v>
      </c>
      <c r="T17" s="24" t="s">
        <v>67</v>
      </c>
      <c r="U17" s="24" t="s">
        <v>67</v>
      </c>
      <c r="V17" s="29" t="s">
        <v>75</v>
      </c>
      <c r="W17" s="30">
        <v>47195</v>
      </c>
      <c r="X17" s="20"/>
      <c r="Y17" s="20"/>
      <c r="Z17" s="20"/>
      <c r="AA17" s="20"/>
      <c r="AB17" s="20"/>
      <c r="AC17" s="20"/>
      <c r="AD17" s="20"/>
      <c r="AE17" s="20"/>
      <c r="AF17" s="20"/>
      <c r="AG17" s="20"/>
    </row>
    <row r="18" spans="1:33" s="22" customFormat="1" ht="13.5" x14ac:dyDescent="0.15">
      <c r="A18" s="24">
        <v>9</v>
      </c>
      <c r="B18" s="24">
        <v>42295451</v>
      </c>
      <c r="C18" s="25">
        <v>151802020489</v>
      </c>
      <c r="D18" s="20" t="s">
        <v>57</v>
      </c>
      <c r="E18" s="20" t="s">
        <v>59</v>
      </c>
      <c r="F18" s="20"/>
      <c r="G18" s="23">
        <v>11362</v>
      </c>
      <c r="H18" s="21" t="s">
        <v>61</v>
      </c>
      <c r="I18" s="21" t="s">
        <v>60</v>
      </c>
      <c r="J18" s="28">
        <v>1700</v>
      </c>
      <c r="K18" s="21">
        <f t="shared" si="2"/>
        <v>323</v>
      </c>
      <c r="L18" s="21">
        <f t="shared" si="0"/>
        <v>2023</v>
      </c>
      <c r="M18" s="21">
        <f t="shared" si="1"/>
        <v>22985326</v>
      </c>
      <c r="N18" s="29" t="s">
        <v>69</v>
      </c>
      <c r="O18" s="29" t="s">
        <v>73</v>
      </c>
      <c r="P18" s="29" t="s">
        <v>70</v>
      </c>
      <c r="Q18" s="29" t="s">
        <v>67</v>
      </c>
      <c r="R18" s="29" t="s">
        <v>74</v>
      </c>
      <c r="S18" s="24" t="s">
        <v>67</v>
      </c>
      <c r="T18" s="24" t="s">
        <v>67</v>
      </c>
      <c r="U18" s="24" t="s">
        <v>67</v>
      </c>
      <c r="V18" s="29" t="s">
        <v>75</v>
      </c>
      <c r="W18" s="30">
        <v>47195</v>
      </c>
      <c r="X18" s="20"/>
      <c r="Y18" s="20"/>
      <c r="Z18" s="20"/>
      <c r="AA18" s="20"/>
      <c r="AB18" s="20"/>
      <c r="AC18" s="20"/>
      <c r="AD18" s="20"/>
      <c r="AE18" s="20"/>
      <c r="AF18" s="20"/>
      <c r="AG18" s="20"/>
    </row>
    <row r="19" spans="1:33" x14ac:dyDescent="0.25">
      <c r="D19" s="36" t="s">
        <v>77</v>
      </c>
      <c r="E19" s="34"/>
      <c r="F19" s="34"/>
      <c r="G19" s="35"/>
      <c r="H19" s="35"/>
      <c r="I19" s="35"/>
      <c r="J19" s="35"/>
      <c r="K19" s="34"/>
      <c r="L19" s="34"/>
      <c r="M19" s="33">
        <f>SUM(M10:M18)</f>
        <v>872376897.70000005</v>
      </c>
    </row>
    <row r="20" spans="1:33" x14ac:dyDescent="0.25">
      <c r="L20" s="26"/>
      <c r="M20" s="31"/>
      <c r="R20" s="27"/>
    </row>
    <row r="21" spans="1:33" x14ac:dyDescent="0.25">
      <c r="R21" s="27"/>
    </row>
  </sheetData>
  <sortState ref="C10:F304">
    <sortCondition ref="D10:D304"/>
  </sortState>
  <mergeCells count="10">
    <mergeCell ref="E7:F7"/>
    <mergeCell ref="G1:T1"/>
    <mergeCell ref="E8:F8"/>
    <mergeCell ref="E2:F2"/>
    <mergeCell ref="E3:F3"/>
    <mergeCell ref="E4:F4"/>
    <mergeCell ref="E5:F5"/>
    <mergeCell ref="E6:F6"/>
    <mergeCell ref="A1:F1"/>
    <mergeCell ref="A2:B8"/>
  </mergeCells>
  <pageMargins left="0.70866141732283472" right="0.70866141732283472" top="0.74803149606299213" bottom="0.74803149606299213" header="0.31496062992125984" footer="0.31496062992125984"/>
  <pageSetup scale="52" orientation="landscape" verticalDpi="0" r:id="rId1"/>
  <headerFooter>
    <oddFooter>&amp;LProductos sin contrato&amp;R Servicio Farmaceutico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Dispositivos</vt:lpstr>
      <vt:lpstr>Dispositivos!Área_de_impresión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farmacia FAC. actualizacion</dc:creator>
  <cp:lastModifiedBy>juridica juridica</cp:lastModifiedBy>
  <cp:lastPrinted>2018-04-04T21:55:50Z</cp:lastPrinted>
  <dcterms:created xsi:type="dcterms:W3CDTF">2018-04-04T20:55:56Z</dcterms:created>
  <dcterms:modified xsi:type="dcterms:W3CDTF">2024-03-08T13:51:28Z</dcterms:modified>
</cp:coreProperties>
</file>