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CENTROS LARGA ESTANCIA 2024 SR\"/>
    </mc:Choice>
  </mc:AlternateContent>
  <xr:revisionPtr revIDLastSave="0" documentId="13_ncr:1_{1F1F13FA-6F9B-4D52-A892-7D8F25439870}" xr6:coauthVersionLast="47" xr6:coauthVersionMax="47" xr10:uidLastSave="{00000000-0000-0000-0000-000000000000}"/>
  <bookViews>
    <workbookView xWindow="-120" yWindow="-120" windowWidth="20730" windowHeight="11160" xr2:uid="{FE626B66-9522-4464-A68A-7BEAE7FF768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10" i="1"/>
  <c r="K11" i="1"/>
  <c r="K9" i="1"/>
  <c r="K6" i="1"/>
  <c r="L5" i="1"/>
  <c r="K5" i="1"/>
  <c r="K4" i="1"/>
  <c r="L4" i="1"/>
  <c r="D21" i="1"/>
  <c r="D22" i="1"/>
  <c r="D20" i="1"/>
  <c r="D16" i="1"/>
  <c r="J13" i="1"/>
  <c r="I12" i="1"/>
  <c r="J12" i="1"/>
  <c r="H12" i="1"/>
</calcChain>
</file>

<file path=xl/sharedStrings.xml><?xml version="1.0" encoding="utf-8"?>
<sst xmlns="http://schemas.openxmlformats.org/spreadsheetml/2006/main" count="51" uniqueCount="39">
  <si>
    <t>PRESUPUESTO OFICIAL 2024</t>
  </si>
  <si>
    <t>Febrero de 2024</t>
  </si>
  <si>
    <t>CANASTA BASICA LEY 1315 DE 2009</t>
  </si>
  <si>
    <t>COTIZACIÓN 1</t>
  </si>
  <si>
    <t>COTIZACIÓN 2</t>
  </si>
  <si>
    <t>COTIZACIÓN 3</t>
  </si>
  <si>
    <t>COMPONENTE</t>
  </si>
  <si>
    <t>DETALLE</t>
  </si>
  <si>
    <t>unidad /medida</t>
  </si>
  <si>
    <t>FRECUENCIA</t>
  </si>
  <si>
    <t>No BENEFICI</t>
  </si>
  <si>
    <t>CANT/MES</t>
  </si>
  <si>
    <t>MES COTIZADO</t>
  </si>
  <si>
    <t xml:space="preserve"> ALOJAMIENTO </t>
  </si>
  <si>
    <t xml:space="preserve"> Habitación de acomodación colectiva, dotado de cama, colchón, sábana cobija, </t>
  </si>
  <si>
    <t xml:space="preserve"> dia </t>
  </si>
  <si>
    <t xml:space="preserve"> diario </t>
  </si>
  <si>
    <t xml:space="preserve"> ALIMENTACIÓN (sana, equlibrada y nutricional) COFORME A MINUTAS ADJUNTAS </t>
  </si>
  <si>
    <t xml:space="preserve"> 1   desayuno,   2   refrigerios (mañana y tarde), 1 almuerzo y 1 cena </t>
  </si>
  <si>
    <t xml:space="preserve"> comida servida </t>
  </si>
  <si>
    <t xml:space="preserve"> DOTACIÓN </t>
  </si>
  <si>
    <t xml:space="preserve"> kit    incontinencia    mensual (paquete de pañales x 90), crema antiescaras 500 mg  </t>
  </si>
  <si>
    <t xml:space="preserve"> kit </t>
  </si>
  <si>
    <t xml:space="preserve"> mes </t>
  </si>
  <si>
    <t>CUIDADO INTEGRAL TALENTO HUMANO promocion de la salud, cuidados, Acompañamiento en salud, y en actividades de la vida diaria (comer, vestirse, bañarse, uso del retrete, aseo personal etc), seguimiento en salud (tratamientos, suministro de medicamentos, gestión de atención en salud)</t>
  </si>
  <si>
    <t xml:space="preserve"> 1 Direccion Tecnica </t>
  </si>
  <si>
    <t xml:space="preserve"> persona </t>
  </si>
  <si>
    <t xml:space="preserve"> 10 auxiliares de enfermería, </t>
  </si>
  <si>
    <t xml:space="preserve"> 2 cuidadores </t>
  </si>
  <si>
    <t xml:space="preserve"> 5 Servicios generales: aseadores </t>
  </si>
  <si>
    <t xml:space="preserve"> 4 manipuladoras de alimentos </t>
  </si>
  <si>
    <t xml:space="preserve"> PROMEDIO POR MES </t>
  </si>
  <si>
    <t xml:space="preserve"> PROMEDIO POR DIA </t>
  </si>
  <si>
    <t xml:space="preserve"> DIAS DE ATENCIÓN </t>
  </si>
  <si>
    <t xml:space="preserve"> VALOR TOTAL : </t>
  </si>
  <si>
    <t xml:space="preserve"> APORTE MUNICIPIO </t>
  </si>
  <si>
    <t xml:space="preserve"> APORTE ESAL  </t>
  </si>
  <si>
    <t xml:space="preserve"> </t>
  </si>
  <si>
    <t>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</si>
</sst>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6" fontId="0" fillId="0" borderId="0" xfId="0" applyNumberFormat="1"/>
    <xf numFmtId="0" fontId="5" fillId="3" borderId="5" xfId="0" applyFont="1" applyFill="1" applyBorder="1" applyAlignment="1">
      <alignment horizontal="center" vertical="center" wrapText="1"/>
    </xf>
    <xf numFmtId="6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 wrapText="1"/>
    </xf>
    <xf numFmtId="6" fontId="6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6" fontId="3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6" fontId="6" fillId="2" borderId="1" xfId="0" applyNumberFormat="1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6" fontId="2" fillId="4" borderId="6" xfId="0" applyNumberFormat="1" applyFont="1" applyFill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6" fontId="2" fillId="4" borderId="8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3" xfId="0" applyFill="1" applyBorder="1"/>
    <xf numFmtId="6" fontId="0" fillId="4" borderId="3" xfId="0" applyNumberFormat="1" applyFill="1" applyBorder="1"/>
    <xf numFmtId="6" fontId="0" fillId="4" borderId="4" xfId="0" applyNumberFormat="1" applyFill="1" applyBorder="1"/>
    <xf numFmtId="0" fontId="1" fillId="4" borderId="3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6" fontId="5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22BA-542B-4C24-8D9A-8AD9F86FABF5}">
  <dimension ref="A1:L22"/>
  <sheetViews>
    <sheetView tabSelected="1" workbookViewId="0">
      <selection activeCell="K1" sqref="K1"/>
    </sheetView>
  </sheetViews>
  <sheetFormatPr baseColWidth="10" defaultRowHeight="15" x14ac:dyDescent="0.25"/>
  <cols>
    <col min="1" max="1" width="21.28515625" customWidth="1"/>
    <col min="2" max="2" width="18.5703125" customWidth="1"/>
    <col min="3" max="3" width="14.28515625" customWidth="1"/>
    <col min="4" max="4" width="14" customWidth="1"/>
    <col min="5" max="5" width="10" bestFit="1" customWidth="1"/>
    <col min="6" max="6" width="11" customWidth="1"/>
    <col min="7" max="7" width="10.7109375" customWidth="1"/>
    <col min="8" max="8" width="12.5703125" bestFit="1" customWidth="1"/>
    <col min="9" max="9" width="12.7109375" customWidth="1"/>
    <col min="10" max="10" width="13" customWidth="1"/>
  </cols>
  <sheetData>
    <row r="1" spans="1:12" ht="28.5" customHeight="1" thickBo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4"/>
    </row>
    <row r="2" spans="1:12" ht="30" customHeight="1" thickBot="1" x14ac:dyDescent="0.3">
      <c r="A2" s="15" t="s">
        <v>1</v>
      </c>
      <c r="B2" s="16" t="s">
        <v>2</v>
      </c>
      <c r="C2" s="17"/>
      <c r="D2" s="17"/>
      <c r="E2" s="17"/>
      <c r="F2" s="17"/>
      <c r="G2" s="17"/>
      <c r="H2" s="17"/>
      <c r="I2" s="17"/>
      <c r="J2" s="18"/>
    </row>
    <row r="3" spans="1:12" ht="24.75" thickBot="1" x14ac:dyDescent="0.3">
      <c r="A3" s="19" t="s">
        <v>6</v>
      </c>
      <c r="B3" s="20" t="s">
        <v>7</v>
      </c>
      <c r="C3" s="20" t="s">
        <v>8</v>
      </c>
      <c r="D3" s="20" t="s">
        <v>9</v>
      </c>
      <c r="E3" s="20" t="s">
        <v>10</v>
      </c>
      <c r="F3" s="20" t="s">
        <v>11</v>
      </c>
      <c r="G3" s="20" t="s">
        <v>12</v>
      </c>
      <c r="H3" s="20" t="s">
        <v>3</v>
      </c>
      <c r="I3" s="20" t="s">
        <v>4</v>
      </c>
      <c r="J3" s="20" t="s">
        <v>5</v>
      </c>
    </row>
    <row r="4" spans="1:12" ht="45.75" thickBot="1" x14ac:dyDescent="0.3">
      <c r="A4" s="21" t="s">
        <v>13</v>
      </c>
      <c r="B4" s="22" t="s">
        <v>14</v>
      </c>
      <c r="C4" s="22" t="s">
        <v>15</v>
      </c>
      <c r="D4" s="22" t="s">
        <v>16</v>
      </c>
      <c r="E4" s="22">
        <v>78</v>
      </c>
      <c r="F4" s="22">
        <v>78</v>
      </c>
      <c r="G4" s="22">
        <v>1</v>
      </c>
      <c r="H4" s="23">
        <v>23900000</v>
      </c>
      <c r="I4" s="23">
        <v>23800000</v>
      </c>
      <c r="J4" s="23">
        <v>23300000</v>
      </c>
      <c r="K4" s="1">
        <f>(H4/30)</f>
        <v>796666.66666666663</v>
      </c>
      <c r="L4" s="1">
        <f>K4/F4</f>
        <v>10213.675213675213</v>
      </c>
    </row>
    <row r="5" spans="1:12" ht="90.75" thickBot="1" x14ac:dyDescent="0.3">
      <c r="A5" s="21" t="s">
        <v>17</v>
      </c>
      <c r="B5" s="22" t="s">
        <v>18</v>
      </c>
      <c r="C5" s="22" t="s">
        <v>19</v>
      </c>
      <c r="D5" s="22" t="s">
        <v>16</v>
      </c>
      <c r="E5" s="22">
        <v>78</v>
      </c>
      <c r="F5" s="24">
        <v>2340</v>
      </c>
      <c r="G5" s="22">
        <v>1</v>
      </c>
      <c r="H5" s="23">
        <v>66000000</v>
      </c>
      <c r="I5" s="23">
        <v>65600000</v>
      </c>
      <c r="J5" s="23">
        <v>65500000</v>
      </c>
      <c r="K5" s="1">
        <f>(H5/30)</f>
        <v>2200000</v>
      </c>
      <c r="L5" s="1">
        <f>K5/F5</f>
        <v>940.17094017094018</v>
      </c>
    </row>
    <row r="6" spans="1:12" ht="90.75" thickBot="1" x14ac:dyDescent="0.3">
      <c r="A6" s="21" t="s">
        <v>20</v>
      </c>
      <c r="B6" s="22" t="s">
        <v>21</v>
      </c>
      <c r="C6" s="22" t="s">
        <v>22</v>
      </c>
      <c r="D6" s="22" t="s">
        <v>23</v>
      </c>
      <c r="E6" s="22">
        <v>20</v>
      </c>
      <c r="F6" s="22">
        <v>20</v>
      </c>
      <c r="G6" s="22">
        <v>1</v>
      </c>
      <c r="H6" s="23">
        <v>4500000</v>
      </c>
      <c r="I6" s="23">
        <v>4200000</v>
      </c>
      <c r="J6" s="23">
        <v>4350000</v>
      </c>
      <c r="K6" s="1">
        <f>(H6/20)</f>
        <v>225000</v>
      </c>
    </row>
    <row r="7" spans="1:12" ht="49.5" customHeight="1" thickBot="1" x14ac:dyDescent="0.3">
      <c r="A7" s="25" t="s">
        <v>24</v>
      </c>
      <c r="B7" s="26" t="s">
        <v>25</v>
      </c>
      <c r="C7" s="22" t="s">
        <v>26</v>
      </c>
      <c r="D7" s="22" t="s">
        <v>23</v>
      </c>
      <c r="E7" s="25">
        <v>78</v>
      </c>
      <c r="F7" s="22">
        <v>1</v>
      </c>
      <c r="G7" s="22">
        <v>1</v>
      </c>
      <c r="H7" s="23">
        <v>2500000</v>
      </c>
      <c r="I7" s="23">
        <v>2200000</v>
      </c>
      <c r="J7" s="23">
        <v>2400000</v>
      </c>
    </row>
    <row r="8" spans="1:12" ht="23.25" thickBot="1" x14ac:dyDescent="0.3">
      <c r="A8" s="27"/>
      <c r="B8" s="26" t="s">
        <v>27</v>
      </c>
      <c r="C8" s="22" t="s">
        <v>26</v>
      </c>
      <c r="D8" s="22" t="s">
        <v>23</v>
      </c>
      <c r="E8" s="27"/>
      <c r="F8" s="22">
        <v>10</v>
      </c>
      <c r="G8" s="22">
        <v>1</v>
      </c>
      <c r="H8" s="23">
        <v>19800000</v>
      </c>
      <c r="I8" s="23">
        <v>19700000</v>
      </c>
      <c r="J8" s="23">
        <v>19800000</v>
      </c>
      <c r="K8" s="1">
        <f>H8/F8</f>
        <v>1980000</v>
      </c>
    </row>
    <row r="9" spans="1:12" ht="15.75" thickBot="1" x14ac:dyDescent="0.3">
      <c r="A9" s="27"/>
      <c r="B9" s="26" t="s">
        <v>28</v>
      </c>
      <c r="C9" s="22" t="s">
        <v>26</v>
      </c>
      <c r="D9" s="22" t="s">
        <v>23</v>
      </c>
      <c r="E9" s="27"/>
      <c r="F9" s="22">
        <v>2</v>
      </c>
      <c r="G9" s="22">
        <v>1</v>
      </c>
      <c r="H9" s="23">
        <v>3600000</v>
      </c>
      <c r="I9" s="23">
        <v>3500000</v>
      </c>
      <c r="J9" s="23">
        <v>3600000</v>
      </c>
      <c r="K9" s="1">
        <f t="shared" ref="K9:K11" si="0">H9/F9</f>
        <v>1800000</v>
      </c>
    </row>
    <row r="10" spans="1:12" ht="23.25" thickBot="1" x14ac:dyDescent="0.3">
      <c r="A10" s="27"/>
      <c r="B10" s="26" t="s">
        <v>29</v>
      </c>
      <c r="C10" s="22" t="s">
        <v>26</v>
      </c>
      <c r="D10" s="22" t="s">
        <v>23</v>
      </c>
      <c r="E10" s="27"/>
      <c r="F10" s="22">
        <v>5</v>
      </c>
      <c r="G10" s="22">
        <v>1</v>
      </c>
      <c r="H10" s="23">
        <v>9350000</v>
      </c>
      <c r="I10" s="23">
        <v>9200000</v>
      </c>
      <c r="J10" s="23">
        <v>9250000</v>
      </c>
      <c r="K10" s="1">
        <f>H10/F10</f>
        <v>1870000</v>
      </c>
    </row>
    <row r="11" spans="1:12" ht="23.25" thickBot="1" x14ac:dyDescent="0.3">
      <c r="A11" s="27"/>
      <c r="B11" s="28" t="s">
        <v>30</v>
      </c>
      <c r="C11" s="29" t="s">
        <v>26</v>
      </c>
      <c r="D11" s="29" t="s">
        <v>23</v>
      </c>
      <c r="E11" s="27"/>
      <c r="F11" s="29">
        <v>4</v>
      </c>
      <c r="G11" s="29">
        <v>1</v>
      </c>
      <c r="H11" s="30">
        <v>6500000</v>
      </c>
      <c r="I11" s="30">
        <v>6100000</v>
      </c>
      <c r="J11" s="30">
        <v>6000000</v>
      </c>
      <c r="K11" s="1">
        <f>H11/F11</f>
        <v>1625000</v>
      </c>
    </row>
    <row r="12" spans="1:12" ht="15.75" thickBot="1" x14ac:dyDescent="0.3">
      <c r="A12" s="31"/>
      <c r="B12" s="32"/>
      <c r="C12" s="32"/>
      <c r="D12" s="32"/>
      <c r="E12" s="32"/>
      <c r="F12" s="32"/>
      <c r="G12" s="32"/>
      <c r="H12" s="33">
        <f>SUM(H4:H11)</f>
        <v>136150000</v>
      </c>
      <c r="I12" s="33">
        <f t="shared" ref="I12:J12" si="1">SUM(I4:I11)</f>
        <v>134300000</v>
      </c>
      <c r="J12" s="34">
        <f t="shared" si="1"/>
        <v>134200000</v>
      </c>
    </row>
    <row r="13" spans="1:12" ht="15.75" thickBot="1" x14ac:dyDescent="0.3">
      <c r="A13" s="31"/>
      <c r="B13" s="35" t="s">
        <v>38</v>
      </c>
      <c r="C13" s="32"/>
      <c r="D13" s="32"/>
      <c r="E13" s="32"/>
      <c r="F13" s="32"/>
      <c r="G13" s="32"/>
      <c r="H13" s="32"/>
      <c r="I13" s="32"/>
      <c r="J13" s="34">
        <f>(H12+I12+J12)/3</f>
        <v>134883333.33333334</v>
      </c>
    </row>
    <row r="14" spans="1:12" x14ac:dyDescent="0.25">
      <c r="H14" s="8"/>
      <c r="I14" s="8"/>
      <c r="J14" s="8"/>
    </row>
    <row r="15" spans="1:12" ht="15.75" thickBot="1" x14ac:dyDescent="0.3">
      <c r="A15" s="5" t="s">
        <v>37</v>
      </c>
      <c r="B15" s="6" t="s">
        <v>37</v>
      </c>
      <c r="C15" s="7" t="s">
        <v>37</v>
      </c>
      <c r="H15" s="9"/>
      <c r="I15" s="9"/>
      <c r="J15" s="9"/>
    </row>
    <row r="16" spans="1:12" ht="37.5" customHeight="1" thickBot="1" x14ac:dyDescent="0.3">
      <c r="A16" s="36" t="s">
        <v>31</v>
      </c>
      <c r="B16" s="10">
        <v>134883333</v>
      </c>
      <c r="C16" s="11" t="s">
        <v>32</v>
      </c>
      <c r="D16" s="3">
        <f>B16/30</f>
        <v>4496111.0999999996</v>
      </c>
      <c r="H16" s="9"/>
      <c r="I16" s="9"/>
      <c r="J16" s="9"/>
    </row>
    <row r="17" spans="1:4" ht="30.75" customHeight="1" thickBot="1" x14ac:dyDescent="0.3">
      <c r="C17" s="2" t="s">
        <v>33</v>
      </c>
      <c r="D17" s="4">
        <v>70</v>
      </c>
    </row>
    <row r="19" spans="1:4" ht="15.75" thickBot="1" x14ac:dyDescent="0.3"/>
    <row r="20" spans="1:4" ht="15.75" thickBot="1" x14ac:dyDescent="0.3">
      <c r="A20" s="16" t="s">
        <v>34</v>
      </c>
      <c r="B20" s="17"/>
      <c r="C20" s="32"/>
      <c r="D20" s="37">
        <f>D16*D17</f>
        <v>314727777</v>
      </c>
    </row>
    <row r="21" spans="1:4" ht="15.75" thickBot="1" x14ac:dyDescent="0.3">
      <c r="A21" s="16" t="s">
        <v>35</v>
      </c>
      <c r="B21" s="17"/>
      <c r="C21" s="32"/>
      <c r="D21" s="37">
        <f>(D20*90%)+1</f>
        <v>283255000.30000001</v>
      </c>
    </row>
    <row r="22" spans="1:4" ht="15.75" thickBot="1" x14ac:dyDescent="0.3">
      <c r="A22" s="16" t="s">
        <v>36</v>
      </c>
      <c r="B22" s="17"/>
      <c r="C22" s="32"/>
      <c r="D22" s="37">
        <f>D20*10%</f>
        <v>31472777.700000003</v>
      </c>
    </row>
  </sheetData>
  <mergeCells count="7">
    <mergeCell ref="A22:B22"/>
    <mergeCell ref="B2:J2"/>
    <mergeCell ref="A1:J1"/>
    <mergeCell ref="A7:A11"/>
    <mergeCell ref="E7:E11"/>
    <mergeCell ref="A20:B20"/>
    <mergeCell ref="A21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2024-02-15T04:11:30Z</dcterms:created>
  <dcterms:modified xsi:type="dcterms:W3CDTF">2024-02-15T11:23:26Z</dcterms:modified>
</cp:coreProperties>
</file>