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injusticiagovco-my.sharepoint.com/personal/diego_quintanilla_minjusticia_gov_co/Documents/PROCESOS/PROCESOS 2024/021-167. Espacios Protectores/"/>
    </mc:Choice>
  </mc:AlternateContent>
  <xr:revisionPtr revIDLastSave="145" documentId="13_ncr:1_{E081A960-CFD8-460E-A39F-0ECE8B1B2534}" xr6:coauthVersionLast="47" xr6:coauthVersionMax="47" xr10:uidLastSave="{A0EC7765-B47C-464F-AFC2-49578FE46633}"/>
  <bookViews>
    <workbookView xWindow="28680" yWindow="-120" windowWidth="29040" windowHeight="15720" xr2:uid="{00000000-000D-0000-FFFF-FFFF00000000}"/>
  </bookViews>
  <sheets>
    <sheet name="oferta económica" sheetId="2" r:id="rId1"/>
  </sheets>
  <definedNames>
    <definedName name="_xlnm._FilterDatabase" localSheetId="0" hidden="1">'oferta económica'!$B$13:$J$13</definedName>
    <definedName name="_xlnm.Print_Area" localSheetId="0">'oferta económica'!$B$2:$K$28</definedName>
    <definedName name="_xlnm.Print_Titles" localSheetId="0">'oferta económica'!$13:$13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8" i="2" l="1"/>
  <c r="K27" i="2"/>
  <c r="K26" i="2"/>
  <c r="K23" i="2"/>
  <c r="K22" i="2"/>
  <c r="K21" i="2"/>
  <c r="K20" i="2"/>
  <c r="K19" i="2"/>
  <c r="K18" i="2"/>
  <c r="K17" i="2"/>
  <c r="K15" i="2"/>
  <c r="K24" i="2"/>
  <c r="J19" i="2" l="1"/>
  <c r="J18" i="2"/>
  <c r="I27" i="2"/>
  <c r="J27" i="2" s="1"/>
  <c r="I26" i="2"/>
  <c r="J26" i="2" s="1"/>
  <c r="I24" i="2"/>
  <c r="J24" i="2" s="1"/>
  <c r="I23" i="2"/>
  <c r="J23" i="2" s="1"/>
  <c r="I22" i="2"/>
  <c r="J22" i="2" s="1"/>
  <c r="I21" i="2"/>
  <c r="J21" i="2" s="1"/>
  <c r="I20" i="2"/>
  <c r="J20" i="2" s="1"/>
  <c r="I19" i="2"/>
  <c r="I18" i="2"/>
  <c r="I17" i="2"/>
  <c r="J17" i="2" s="1"/>
  <c r="I15" i="2" l="1"/>
  <c r="J15" i="2" s="1"/>
  <c r="G27" i="2"/>
  <c r="G26" i="2"/>
  <c r="G24" i="2"/>
  <c r="G23" i="2"/>
  <c r="G22" i="2"/>
  <c r="G21" i="2"/>
  <c r="G20" i="2"/>
  <c r="G19" i="2"/>
  <c r="G18" i="2"/>
  <c r="G17" i="2"/>
  <c r="G15" i="2"/>
  <c r="G28" i="2" s="1"/>
  <c r="F28" i="2"/>
  <c r="J28" i="2" l="1"/>
</calcChain>
</file>

<file path=xl/sharedStrings.xml><?xml version="1.0" encoding="utf-8"?>
<sst xmlns="http://schemas.openxmlformats.org/spreadsheetml/2006/main" count="38" uniqueCount="38">
  <si>
    <t>República de Colombia
Ministerio de Justicia y del Derecho
 Dirección de Justicia Formal</t>
  </si>
  <si>
    <t>OFERTA ECONÓMICA</t>
  </si>
  <si>
    <t>Objeto: “Fortalecer el acceso a la justicia y generar espacios protectores para las mujeres y las personas LGBT en territorios priorizados, a través de la prevención y atención de las violencias por razones de género de acuerdo con los lineamientos establecidos por la Dirección de Justicia Formal del Ministerio de Justicia y del Derecho.”</t>
  </si>
  <si>
    <t xml:space="preserve">EMPRESA: </t>
  </si>
  <si>
    <t>NIT:</t>
  </si>
  <si>
    <t>FECHA:</t>
  </si>
  <si>
    <t>CONTACTO:</t>
  </si>
  <si>
    <t>CARGO:</t>
  </si>
  <si>
    <t>TEL. CELULAR :</t>
  </si>
  <si>
    <t>E-MAIL:</t>
  </si>
  <si>
    <t>DIRECCIÓN:</t>
  </si>
  <si>
    <t>TELEFONO FIJO:</t>
  </si>
  <si>
    <t>INSTRUCCIONES PARA EL DILIGENCIAMIENTO DEL FORMATO DE OFERTA ECONÓMICA</t>
  </si>
  <si>
    <t>• Por favor diligenciar solo las celdas en AZUL. 
• Revisar todos los requerimientos que se exponen en el documento "Ficha Técnica " y " Estudio Previo" y formular su oferta en concordancia con estos, garantizando que los bienes y/o servcicios ofrecidos cumplan en su  totalidad con las especificaciones técnicas descritas.
• El precio de la cotización debe ser expresado en PESOS COLOMBIANOS.
• Los valores unitarios deberán aproximarse por exceso o por defecto al entero más cercano así: (i) Si es igual o superior a 50 centavos, se aproxima al entero siguiente; (ii)  si es inferior a 50 centavos se baja al entero anterior. 
• No modificar, agregar o quitar ningún ítem o sub-ítem.
• Los precios unitarios no pueden superar los precios techo del estudio de sector.</t>
  </si>
  <si>
    <t>El proponente es responsable de IVA---&gt;</t>
  </si>
  <si>
    <t>Item</t>
  </si>
  <si>
    <t>Concepto</t>
  </si>
  <si>
    <r>
      <t xml:space="preserve">PRECIO </t>
    </r>
    <r>
      <rPr>
        <b/>
        <sz val="9"/>
        <color rgb="FFFF0000"/>
        <rFont val="Arial Narrow"/>
        <family val="2"/>
      </rPr>
      <t>TECHO</t>
    </r>
    <r>
      <rPr>
        <b/>
        <sz val="9"/>
        <rFont val="Arial Narrow"/>
        <family val="2"/>
      </rPr>
      <t xml:space="preserve"> ANTES DE IVA</t>
    </r>
  </si>
  <si>
    <r>
      <t xml:space="preserve">PRECIO </t>
    </r>
    <r>
      <rPr>
        <b/>
        <sz val="9"/>
        <color rgb="FFFF0000"/>
        <rFont val="Arial Narrow"/>
        <family val="2"/>
      </rPr>
      <t>TECHO</t>
    </r>
    <r>
      <rPr>
        <b/>
        <sz val="9"/>
        <rFont val="Arial Narrow"/>
        <family val="2"/>
      </rPr>
      <t xml:space="preserve"> INCLUIDO IVA</t>
    </r>
  </si>
  <si>
    <t xml:space="preserve">Valor antes de IVA </t>
  </si>
  <si>
    <t>Tarifa IVA (%)</t>
  </si>
  <si>
    <t>Fase de alistamiento</t>
  </si>
  <si>
    <t>Elaboración del Plan de trabajo, metodología, ruta crítica, asignación de responsabilidades, contratación de personal, cronograma de actividades y herramientas estandarizadas para la actuación territorial</t>
  </si>
  <si>
    <t xml:space="preserve">Fase de implementación </t>
  </si>
  <si>
    <t xml:space="preserve">Documento de sistematización y análisis de información obtenida por municipio </t>
  </si>
  <si>
    <t>Documento que evidencie la aplicación de los criterios de selección y el resultado del proceso por municipio (a razón de 15 municipios)</t>
  </si>
  <si>
    <t>Documento de sistematización de resultados que contendrá un mapeo de iniciativas de los municipios.</t>
  </si>
  <si>
    <t>Un Informe de los encuentros presenciales (que incluya temas abordados, participantes, conclusiones, registro fotográfico)</t>
  </si>
  <si>
    <t>Documento de recomendaciones frente a las iniciativas seleccionadas.</t>
  </si>
  <si>
    <t>Documento que incluya la metodología a desarrolar, contenidos y material pedagógico de apoyo que se entregará a las personas participantes.</t>
  </si>
  <si>
    <t>Informe de cada espacio (a razón de tres (3) espacios) que incluya el registro de asistencia y registro fotográfico, registro de entrega de certificados de asistencia a los talleres.</t>
  </si>
  <si>
    <t>Documento pedagógico en lectura fácil y diagramado con la ruta para la generación de espacios protectores para las mujeres y personas LGBT rurales</t>
  </si>
  <si>
    <t>Cierre del proyecto</t>
  </si>
  <si>
    <t>Documento de hallazgos y resultados de los grupos focales y entrevistas semiestructuradas (que incluya registro fotográfico, listados de asistencia)</t>
  </si>
  <si>
    <t>Informe ejecutivo final (técnico y financiero) y presentación de resultados a la supervisión (que incluya el reporte de seguimiento, y documento que sistematice los resultados del proyecto junto con recomendaciones de mejora)</t>
  </si>
  <si>
    <t>Valor total -----&gt;</t>
  </si>
  <si>
    <r>
      <t xml:space="preserve">Observación. </t>
    </r>
    <r>
      <rPr>
        <sz val="9"/>
        <rFont val="Arial Narrow"/>
        <family val="2"/>
      </rPr>
      <t xml:space="preserve">Si ingresa algún valor mayor al precio techo se activará un mensaje para revisión por parte del oferente. </t>
    </r>
  </si>
  <si>
    <t>Valor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</si>
</sst>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&quot;$&quot;\ #,##0.00;[Red]\-&quot;$&quot;\ #,##0.00"/>
    <numFmt numFmtId="165" formatCode="_-&quot;$&quot;\ * #,##0.00_-;\-&quot;$&quot;\ * #,##0.00_-;_-&quot;$&quot;\ * &quot;-&quot;??_-;_-@_-"/>
    <numFmt numFmtId="166" formatCode="_-* #,##0.00_-;\-* #,##0.00_-;_-* &quot;-&quot;??_-;_-@_-"/>
    <numFmt numFmtId="167" formatCode="_-[$$-240A]\ * #,##0.00_-;\-[$$-240A]\ * #,##0.00_-;_-[$$-240A]\ * &quot;-&quot;??_-;_-@_-"/>
    <numFmt numFmtId="168" formatCode="_-[$$-240A]\ * #,##0_-;\-[$$-240A]\ * #,##0_-;_-[$$-240A]\ * &quot;-&quot;??_-;_-@_-"/>
    <numFmt numFmtId="169" formatCode="&quot;$&quot;\ #,##0"/>
    <numFmt numFmtId="170" formatCode="&quot;$&quot;\ #,##0.0"/>
    <numFmt numFmtId="171" formatCode="_-[$$-240A]\ * #,##0.0_-;\-[$$-240A]\ * #,##0.0_-;_-[$$-240A]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9"/>
      <name val="Arial Narrow"/>
      <family val="2"/>
    </font>
    <font>
      <sz val="11"/>
      <name val="Arial"/>
      <family val="2"/>
    </font>
    <font>
      <b/>
      <sz val="12"/>
      <color theme="1"/>
      <name val="Arial Narrow"/>
      <family val="2"/>
    </font>
    <font>
      <sz val="9"/>
      <color theme="1"/>
      <name val="Arial Narrow"/>
      <family val="2"/>
    </font>
    <font>
      <b/>
      <sz val="10"/>
      <color theme="1"/>
      <name val="Arial Narrow"/>
      <family val="2"/>
    </font>
    <font>
      <sz val="9"/>
      <color rgb="FF000000"/>
      <name val="Arial Narrow"/>
      <family val="2"/>
    </font>
    <font>
      <b/>
      <sz val="9"/>
      <color theme="1"/>
      <name val="Arial Narrow"/>
      <family val="2"/>
    </font>
    <font>
      <b/>
      <sz val="9"/>
      <color rgb="FFFF0000"/>
      <name val="Arial Narrow"/>
      <family val="2"/>
    </font>
    <font>
      <b/>
      <sz val="9"/>
      <name val="Arial Narrow"/>
      <family val="2"/>
    </font>
    <font>
      <sz val="8"/>
      <color rgb="FF000000"/>
      <name val="Arial Narrow"/>
      <family val="2"/>
    </font>
    <font>
      <u/>
      <sz val="11"/>
      <color theme="10"/>
      <name val="Calibri"/>
      <family val="2"/>
      <scheme val="minor"/>
    </font>
    <font>
      <sz val="9"/>
      <color rgb="FFFF0000"/>
      <name val="Arial Narrow"/>
      <family val="2"/>
    </font>
    <font>
      <sz val="11"/>
      <color rgb="FFFF0000"/>
      <name val="Calibri"/>
      <family val="2"/>
      <scheme val="minor"/>
    </font>
    <font>
      <b/>
      <sz val="11"/>
      <color theme="1"/>
      <name val="Arial Narrow"/>
      <family val="2"/>
    </font>
    <font>
      <b/>
      <sz val="11"/>
      <color rgb="FFFF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</borders>
  <cellStyleXfs count="11">
    <xf numFmtId="0" fontId="0" fillId="0" borderId="0"/>
    <xf numFmtId="0" fontId="2" fillId="0" borderId="0"/>
    <xf numFmtId="9" fontId="4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1" applyFont="1" applyAlignment="1">
      <alignment vertical="center"/>
    </xf>
    <xf numFmtId="167" fontId="3" fillId="0" borderId="0" xfId="2" applyNumberFormat="1" applyFont="1" applyAlignment="1">
      <alignment vertical="center"/>
    </xf>
    <xf numFmtId="168" fontId="3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left" vertical="center"/>
    </xf>
    <xf numFmtId="0" fontId="3" fillId="0" borderId="0" xfId="1" applyFont="1" applyAlignment="1">
      <alignment horizontal="center" vertical="center"/>
    </xf>
    <xf numFmtId="167" fontId="12" fillId="0" borderId="1" xfId="2" applyNumberFormat="1" applyFont="1" applyBorder="1" applyAlignment="1">
      <alignment horizontal="left" vertical="center" wrapText="1"/>
    </xf>
    <xf numFmtId="0" fontId="3" fillId="0" borderId="2" xfId="1" applyFont="1" applyBorder="1" applyAlignment="1">
      <alignment horizontal="center" vertical="center"/>
    </xf>
    <xf numFmtId="169" fontId="3" fillId="2" borderId="2" xfId="5" applyNumberFormat="1" applyFont="1" applyFill="1" applyBorder="1" applyAlignment="1" applyProtection="1">
      <alignment vertical="center"/>
      <protection locked="0"/>
    </xf>
    <xf numFmtId="0" fontId="14" fillId="0" borderId="0" xfId="1" applyFont="1" applyAlignment="1">
      <alignment vertical="center"/>
    </xf>
    <xf numFmtId="167" fontId="14" fillId="0" borderId="0" xfId="2" applyNumberFormat="1" applyFont="1" applyAlignment="1">
      <alignment vertical="center"/>
    </xf>
    <xf numFmtId="168" fontId="14" fillId="0" borderId="0" xfId="1" applyNumberFormat="1" applyFont="1" applyAlignment="1">
      <alignment vertical="center"/>
    </xf>
    <xf numFmtId="0" fontId="15" fillId="0" borderId="0" xfId="0" applyFont="1"/>
    <xf numFmtId="170" fontId="8" fillId="3" borderId="2" xfId="1" applyNumberFormat="1" applyFont="1" applyFill="1" applyBorder="1" applyAlignment="1">
      <alignment horizontal="center" vertical="center" wrapText="1"/>
    </xf>
    <xf numFmtId="170" fontId="11" fillId="0" borderId="2" xfId="1" applyNumberFormat="1" applyFont="1" applyBorder="1" applyAlignment="1">
      <alignment horizontal="right" vertical="center" wrapText="1"/>
    </xf>
    <xf numFmtId="0" fontId="3" fillId="0" borderId="3" xfId="1" applyFont="1" applyBorder="1" applyAlignment="1">
      <alignment horizontal="center" vertical="center"/>
    </xf>
    <xf numFmtId="170" fontId="8" fillId="3" borderId="3" xfId="1" applyNumberFormat="1" applyFont="1" applyFill="1" applyBorder="1" applyAlignment="1">
      <alignment horizontal="center" vertical="center" wrapText="1"/>
    </xf>
    <xf numFmtId="9" fontId="3" fillId="0" borderId="2" xfId="6" applyFont="1" applyFill="1" applyBorder="1" applyAlignment="1" applyProtection="1">
      <alignment vertical="center"/>
      <protection locked="0"/>
    </xf>
    <xf numFmtId="0" fontId="17" fillId="2" borderId="4" xfId="1" applyFont="1" applyFill="1" applyBorder="1" applyAlignment="1">
      <alignment horizontal="left" vertical="center" wrapText="1"/>
    </xf>
    <xf numFmtId="0" fontId="11" fillId="0" borderId="7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justify" vertical="center" wrapText="1"/>
    </xf>
    <xf numFmtId="164" fontId="3" fillId="0" borderId="1" xfId="5" applyNumberFormat="1" applyFont="1" applyFill="1" applyBorder="1" applyAlignment="1" applyProtection="1">
      <alignment vertical="center" wrapText="1"/>
    </xf>
    <xf numFmtId="171" fontId="3" fillId="0" borderId="0" xfId="2" applyNumberFormat="1" applyFont="1" applyAlignment="1">
      <alignment vertical="center"/>
    </xf>
    <xf numFmtId="171" fontId="11" fillId="0" borderId="4" xfId="1" applyNumberFormat="1" applyFont="1" applyBorder="1" applyAlignment="1">
      <alignment horizontal="center" vertical="center" wrapText="1"/>
    </xf>
    <xf numFmtId="171" fontId="3" fillId="4" borderId="2" xfId="5" applyNumberFormat="1" applyFont="1" applyFill="1" applyBorder="1" applyAlignment="1" applyProtection="1">
      <alignment vertical="center"/>
      <protection locked="0"/>
    </xf>
    <xf numFmtId="171" fontId="11" fillId="0" borderId="2" xfId="5" applyNumberFormat="1" applyFont="1" applyFill="1" applyBorder="1" applyAlignment="1" applyProtection="1">
      <alignment vertical="center"/>
    </xf>
    <xf numFmtId="171" fontId="14" fillId="0" borderId="0" xfId="2" applyNumberFormat="1" applyFont="1" applyAlignment="1">
      <alignment vertical="center"/>
    </xf>
    <xf numFmtId="171" fontId="14" fillId="0" borderId="0" xfId="1" applyNumberFormat="1" applyFont="1" applyAlignment="1">
      <alignment vertical="center"/>
    </xf>
    <xf numFmtId="0" fontId="6" fillId="0" borderId="8" xfId="1" applyFont="1" applyBorder="1" applyAlignment="1">
      <alignment horizontal="left" vertical="center"/>
    </xf>
    <xf numFmtId="167" fontId="8" fillId="0" borderId="9" xfId="2" applyNumberFormat="1" applyFont="1" applyBorder="1" applyAlignment="1">
      <alignment horizontal="left" vertical="center" wrapText="1"/>
    </xf>
    <xf numFmtId="0" fontId="16" fillId="0" borderId="5" xfId="1" applyFont="1" applyBorder="1" applyAlignment="1">
      <alignment horizontal="right" vertical="center" wrapText="1"/>
    </xf>
    <xf numFmtId="49" fontId="6" fillId="2" borderId="2" xfId="1" applyNumberFormat="1" applyFont="1" applyFill="1" applyBorder="1" applyAlignment="1" applyProtection="1">
      <alignment horizontal="center" vertical="center" wrapText="1"/>
      <protection locked="0"/>
    </xf>
    <xf numFmtId="14" fontId="3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8" fillId="3" borderId="2" xfId="1" applyFont="1" applyFill="1" applyBorder="1" applyAlignment="1">
      <alignment horizontal="left" vertical="center" wrapText="1"/>
    </xf>
    <xf numFmtId="0" fontId="8" fillId="3" borderId="2" xfId="1" applyFont="1" applyFill="1" applyBorder="1" applyAlignment="1">
      <alignment horizontal="justify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2" xfId="1" applyFont="1" applyBorder="1" applyAlignment="1">
      <alignment horizontal="left" vertical="top" wrapText="1"/>
    </xf>
    <xf numFmtId="0" fontId="11" fillId="0" borderId="2" xfId="1" applyFont="1" applyBorder="1" applyAlignment="1">
      <alignment horizontal="right" vertical="center" wrapText="1"/>
    </xf>
    <xf numFmtId="0" fontId="5" fillId="0" borderId="1" xfId="1" applyFont="1" applyBorder="1" applyAlignment="1">
      <alignment horizontal="left" vertical="center" wrapText="1" indent="31"/>
    </xf>
    <xf numFmtId="0" fontId="5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justify" vertical="center" wrapText="1"/>
    </xf>
    <xf numFmtId="0" fontId="7" fillId="0" borderId="6" xfId="1" applyFont="1" applyBorder="1" applyAlignment="1">
      <alignment horizontal="justify" vertical="center" wrapText="1"/>
    </xf>
    <xf numFmtId="0" fontId="9" fillId="0" borderId="1" xfId="1" applyFont="1" applyBorder="1" applyAlignment="1">
      <alignment horizontal="center" vertical="center"/>
    </xf>
    <xf numFmtId="0" fontId="6" fillId="0" borderId="6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49" fontId="6" fillId="2" borderId="1" xfId="1" applyNumberFormat="1" applyFont="1" applyFill="1" applyBorder="1" applyAlignment="1" applyProtection="1">
      <alignment horizontal="left" vertical="center" wrapText="1"/>
      <protection locked="0"/>
    </xf>
    <xf numFmtId="49" fontId="13" fillId="2" borderId="1" xfId="7" applyNumberFormat="1" applyFill="1" applyBorder="1" applyAlignment="1" applyProtection="1">
      <alignment horizontal="left" vertical="center" wrapText="1"/>
      <protection locked="0"/>
    </xf>
    <xf numFmtId="0" fontId="11" fillId="0" borderId="7" xfId="1" applyFont="1" applyBorder="1" applyAlignment="1">
      <alignment horizontal="center" vertical="center"/>
    </xf>
    <xf numFmtId="0" fontId="8" fillId="3" borderId="3" xfId="1" applyFont="1" applyFill="1" applyBorder="1" applyAlignment="1">
      <alignment horizontal="left" vertical="center" wrapText="1"/>
    </xf>
  </cellXfs>
  <cellStyles count="11">
    <cellStyle name="Hipervínculo 2" xfId="7" xr:uid="{AC213D3F-5A55-4FE2-8258-694D6E743D55}"/>
    <cellStyle name="Millares 2" xfId="8" xr:uid="{81596DF8-62E2-4777-AE4A-18CC50CF2D0A}"/>
    <cellStyle name="Moneda 2" xfId="5" xr:uid="{00000000-0005-0000-0000-000002000000}"/>
    <cellStyle name="Moneda 3" xfId="9" xr:uid="{C79F8E4E-E076-49E5-97A2-323130D40936}"/>
    <cellStyle name="Normal" xfId="0" builtinId="0"/>
    <cellStyle name="Normal 2" xfId="1" xr:uid="{00000000-0005-0000-0000-000004000000}"/>
    <cellStyle name="Normal 2 2" xfId="3" xr:uid="{00000000-0005-0000-0000-000005000000}"/>
    <cellStyle name="Porcentaje" xfId="6" builtinId="5"/>
    <cellStyle name="Porcentaje 2" xfId="2" xr:uid="{00000000-0005-0000-0000-000006000000}"/>
    <cellStyle name="Porcentaje 2 2" xfId="4" xr:uid="{00000000-0005-0000-0000-000007000000}"/>
    <cellStyle name="Porcentaje 3" xfId="10" xr:uid="{799073FD-407F-40A0-9116-C165333AB0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45510</xdr:colOff>
      <xdr:row>1</xdr:row>
      <xdr:rowOff>79051</xdr:rowOff>
    </xdr:from>
    <xdr:ext cx="2592916" cy="559124"/>
    <xdr:pic>
      <xdr:nvPicPr>
        <xdr:cNvPr id="2" name="Imagen 1" descr="MinJusticia">
          <a:extLst>
            <a:ext uri="{FF2B5EF4-FFF2-40B4-BE49-F238E27FC236}">
              <a16:creationId xmlns:a16="http://schemas.microsoft.com/office/drawing/2014/main" id="{D03AE71A-8082-41A5-A9C0-FEF35C5467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010" y="260026"/>
          <a:ext cx="2592916" cy="5591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8"/>
  <sheetViews>
    <sheetView showGridLines="0" tabSelected="1" topLeftCell="A11" zoomScale="90" zoomScaleNormal="90" zoomScaleSheetLayoutView="100" workbookViewId="0">
      <selection activeCell="K12" sqref="K12"/>
    </sheetView>
  </sheetViews>
  <sheetFormatPr baseColWidth="10" defaultColWidth="0" defaultRowHeight="13.2" zeroHeight="1" x14ac:dyDescent="0.3"/>
  <cols>
    <col min="1" max="1" width="2.6640625" style="11" customWidth="1"/>
    <col min="2" max="2" width="10" style="11" customWidth="1"/>
    <col min="3" max="3" width="46.44140625" style="11" customWidth="1"/>
    <col min="4" max="5" width="10.33203125" style="11" customWidth="1"/>
    <col min="6" max="7" width="11.44140625" style="11" bestFit="1" customWidth="1"/>
    <col min="8" max="8" width="12.109375" style="11" customWidth="1"/>
    <col min="9" max="9" width="9.33203125" style="12" customWidth="1"/>
    <col min="10" max="10" width="12.6640625" style="30" customWidth="1"/>
    <col min="11" max="11" width="28.6640625" style="13" customWidth="1"/>
    <col min="12" max="12" width="3.6640625" style="11" customWidth="1"/>
    <col min="13" max="16384" width="12.5546875" style="11" hidden="1"/>
  </cols>
  <sheetData>
    <row r="1" spans="2:11" s="1" customFormat="1" ht="14.25" customHeight="1" x14ac:dyDescent="0.3">
      <c r="I1" s="2"/>
      <c r="J1" s="26"/>
      <c r="K1" s="3"/>
    </row>
    <row r="2" spans="2:11" s="4" customFormat="1" ht="18" customHeight="1" x14ac:dyDescent="0.3">
      <c r="B2" s="42" t="s">
        <v>0</v>
      </c>
      <c r="C2" s="42"/>
      <c r="D2" s="42"/>
      <c r="E2" s="42"/>
      <c r="F2" s="42"/>
      <c r="G2" s="42"/>
      <c r="H2" s="42"/>
      <c r="I2" s="42"/>
      <c r="J2" s="42"/>
      <c r="K2" s="42"/>
    </row>
    <row r="3" spans="2:11" s="4" customFormat="1" ht="18" customHeight="1" x14ac:dyDescent="0.3"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2:11" s="4" customFormat="1" ht="18" customHeight="1" x14ac:dyDescent="0.3">
      <c r="B4" s="42"/>
      <c r="C4" s="42"/>
      <c r="D4" s="42"/>
      <c r="E4" s="42"/>
      <c r="F4" s="42"/>
      <c r="G4" s="42"/>
      <c r="H4" s="42"/>
      <c r="I4" s="42"/>
      <c r="J4" s="42"/>
      <c r="K4" s="42"/>
    </row>
    <row r="5" spans="2:11" s="4" customFormat="1" ht="21" customHeight="1" x14ac:dyDescent="0.3">
      <c r="B5" s="43" t="s">
        <v>1</v>
      </c>
      <c r="C5" s="43"/>
      <c r="D5" s="43"/>
      <c r="E5" s="43"/>
      <c r="F5" s="43"/>
      <c r="G5" s="43"/>
      <c r="H5" s="43"/>
      <c r="I5" s="43"/>
      <c r="J5" s="43"/>
      <c r="K5" s="43"/>
    </row>
    <row r="6" spans="2:11" s="4" customFormat="1" ht="41.25" customHeight="1" x14ac:dyDescent="0.3">
      <c r="B6" s="44" t="s">
        <v>2</v>
      </c>
      <c r="C6" s="44"/>
      <c r="D6" s="44"/>
      <c r="E6" s="44"/>
      <c r="F6" s="45"/>
      <c r="G6" s="45"/>
      <c r="H6" s="45"/>
      <c r="I6" s="44"/>
      <c r="J6" s="45"/>
      <c r="K6" s="45"/>
    </row>
    <row r="7" spans="2:11" s="4" customFormat="1" ht="18" customHeight="1" x14ac:dyDescent="0.3">
      <c r="B7" s="5" t="s">
        <v>3</v>
      </c>
      <c r="C7" s="49"/>
      <c r="D7" s="49"/>
      <c r="E7" s="32" t="s">
        <v>4</v>
      </c>
      <c r="F7" s="35"/>
      <c r="G7" s="35"/>
      <c r="H7" s="35"/>
      <c r="I7" s="33" t="s">
        <v>5</v>
      </c>
      <c r="J7" s="36"/>
      <c r="K7" s="36"/>
    </row>
    <row r="8" spans="2:11" s="4" customFormat="1" ht="18" customHeight="1" x14ac:dyDescent="0.3">
      <c r="B8" s="5" t="s">
        <v>6</v>
      </c>
      <c r="C8" s="49"/>
      <c r="D8" s="49"/>
      <c r="E8" s="6" t="s">
        <v>7</v>
      </c>
      <c r="F8" s="35"/>
      <c r="G8" s="35"/>
      <c r="H8" s="35"/>
      <c r="I8" s="8" t="s">
        <v>8</v>
      </c>
      <c r="J8" s="36"/>
      <c r="K8" s="36"/>
    </row>
    <row r="9" spans="2:11" s="4" customFormat="1" ht="18" customHeight="1" x14ac:dyDescent="0.3">
      <c r="B9" s="5" t="s">
        <v>9</v>
      </c>
      <c r="C9" s="50"/>
      <c r="D9" s="49"/>
      <c r="E9" s="6" t="s">
        <v>10</v>
      </c>
      <c r="F9" s="35"/>
      <c r="G9" s="35"/>
      <c r="H9" s="35"/>
      <c r="I9" s="8" t="s">
        <v>11</v>
      </c>
      <c r="J9" s="36"/>
      <c r="K9" s="36"/>
    </row>
    <row r="10" spans="2:11" s="4" customFormat="1" ht="13.5" customHeight="1" x14ac:dyDescent="0.3">
      <c r="B10" s="46" t="s">
        <v>12</v>
      </c>
      <c r="C10" s="46"/>
      <c r="D10" s="46"/>
      <c r="E10" s="46"/>
      <c r="F10" s="46"/>
      <c r="G10" s="46"/>
      <c r="H10" s="46"/>
      <c r="I10" s="46"/>
      <c r="J10" s="46"/>
      <c r="K10" s="46"/>
    </row>
    <row r="11" spans="2:11" s="4" customFormat="1" ht="114.6" customHeight="1" x14ac:dyDescent="0.3">
      <c r="B11" s="47" t="s">
        <v>13</v>
      </c>
      <c r="C11" s="47"/>
      <c r="D11" s="47"/>
      <c r="E11" s="47"/>
      <c r="F11" s="47"/>
      <c r="G11" s="47"/>
      <c r="H11" s="47"/>
      <c r="I11" s="47"/>
      <c r="J11" s="47"/>
      <c r="K11" s="48"/>
    </row>
    <row r="12" spans="2:11" s="4" customFormat="1" ht="18.600000000000001" customHeight="1" x14ac:dyDescent="0.3">
      <c r="B12" s="34" t="s">
        <v>14</v>
      </c>
      <c r="C12" s="34"/>
      <c r="D12" s="34"/>
      <c r="E12" s="34"/>
      <c r="F12" s="34"/>
      <c r="G12" s="34"/>
      <c r="H12" s="34"/>
      <c r="I12" s="34"/>
      <c r="J12" s="34"/>
      <c r="K12" s="20"/>
    </row>
    <row r="13" spans="2:11" s="7" customFormat="1" ht="49.2" customHeight="1" x14ac:dyDescent="0.3">
      <c r="B13" s="21" t="s">
        <v>15</v>
      </c>
      <c r="C13" s="51" t="s">
        <v>16</v>
      </c>
      <c r="D13" s="51"/>
      <c r="E13" s="51"/>
      <c r="F13" s="22" t="s">
        <v>17</v>
      </c>
      <c r="G13" s="22" t="s">
        <v>18</v>
      </c>
      <c r="H13" s="22" t="s">
        <v>19</v>
      </c>
      <c r="I13" s="23" t="s">
        <v>20</v>
      </c>
      <c r="J13" s="27" t="s">
        <v>37</v>
      </c>
      <c r="K13" s="24" t="s">
        <v>36</v>
      </c>
    </row>
    <row r="14" spans="2:11" s="7" customFormat="1" ht="13.8" x14ac:dyDescent="0.3">
      <c r="B14" s="39" t="s">
        <v>21</v>
      </c>
      <c r="C14" s="39"/>
      <c r="D14" s="39"/>
      <c r="E14" s="39"/>
      <c r="F14" s="39"/>
      <c r="G14" s="39"/>
      <c r="H14" s="39"/>
      <c r="I14" s="39"/>
      <c r="J14" s="39"/>
      <c r="K14" s="39"/>
    </row>
    <row r="15" spans="2:11" s="7" customFormat="1" ht="27.6" customHeight="1" x14ac:dyDescent="0.3">
      <c r="B15" s="9">
        <v>1</v>
      </c>
      <c r="C15" s="38" t="s">
        <v>22</v>
      </c>
      <c r="D15" s="38"/>
      <c r="E15" s="38"/>
      <c r="F15" s="15">
        <v>66598714</v>
      </c>
      <c r="G15" s="15">
        <f>+ROUND(F15*1.19,0)</f>
        <v>79252470</v>
      </c>
      <c r="H15" s="10"/>
      <c r="I15" s="19" t="str">
        <f>+IF($K$12="Sí",19%,"")</f>
        <v/>
      </c>
      <c r="J15" s="28" t="str">
        <f>IF($K$12="Sí",ROUND(H15*(1+I15),0),"")</f>
        <v/>
      </c>
      <c r="K15" s="25" t="str">
        <f>+IF(H15&gt;F15,"El valor ofertado por cada uno de los items no puede ser mayor al precio techo","")</f>
        <v/>
      </c>
    </row>
    <row r="16" spans="2:11" s="7" customFormat="1" ht="12.75" customHeight="1" x14ac:dyDescent="0.3">
      <c r="B16" s="40" t="s">
        <v>23</v>
      </c>
      <c r="C16" s="40"/>
      <c r="D16" s="40"/>
      <c r="E16" s="40"/>
      <c r="F16" s="40"/>
      <c r="G16" s="40"/>
      <c r="H16" s="40"/>
      <c r="I16" s="40"/>
      <c r="J16" s="40"/>
      <c r="K16" s="40"/>
    </row>
    <row r="17" spans="2:11" s="7" customFormat="1" ht="27.6" customHeight="1" x14ac:dyDescent="0.3">
      <c r="B17" s="9">
        <v>2</v>
      </c>
      <c r="C17" s="37" t="s">
        <v>24</v>
      </c>
      <c r="D17" s="37"/>
      <c r="E17" s="37"/>
      <c r="F17" s="15">
        <v>44244533</v>
      </c>
      <c r="G17" s="15">
        <f t="shared" ref="G17:G24" si="0">+ROUND(F17*1.19,0)</f>
        <v>52650994</v>
      </c>
      <c r="H17" s="10"/>
      <c r="I17" s="19" t="str">
        <f t="shared" ref="I17:I24" si="1">+IF($K$12="Sí",19%,"")</f>
        <v/>
      </c>
      <c r="J17" s="28" t="str">
        <f t="shared" ref="J17:J24" si="2">IF($K$12="Sí",ROUND(H17*(1+I17),0),"")</f>
        <v/>
      </c>
      <c r="K17" s="25" t="str">
        <f t="shared" ref="K17:K24" si="3">+IF(H17&gt;F17,"El valor ofertado por cada uno de los items no puede ser mayor al precio techo","")</f>
        <v/>
      </c>
    </row>
    <row r="18" spans="2:11" s="7" customFormat="1" ht="27" customHeight="1" x14ac:dyDescent="0.3">
      <c r="B18" s="9">
        <v>3</v>
      </c>
      <c r="C18" s="38" t="s">
        <v>25</v>
      </c>
      <c r="D18" s="38"/>
      <c r="E18" s="38"/>
      <c r="F18" s="15">
        <v>51554423</v>
      </c>
      <c r="G18" s="15">
        <f t="shared" si="0"/>
        <v>61349763</v>
      </c>
      <c r="H18" s="10"/>
      <c r="I18" s="19" t="str">
        <f t="shared" si="1"/>
        <v/>
      </c>
      <c r="J18" s="28" t="str">
        <f t="shared" si="2"/>
        <v/>
      </c>
      <c r="K18" s="25" t="str">
        <f t="shared" si="3"/>
        <v/>
      </c>
    </row>
    <row r="19" spans="2:11" s="7" customFormat="1" ht="27" customHeight="1" x14ac:dyDescent="0.3">
      <c r="B19" s="9">
        <v>4</v>
      </c>
      <c r="C19" s="38" t="s">
        <v>26</v>
      </c>
      <c r="D19" s="38"/>
      <c r="E19" s="38"/>
      <c r="F19" s="15">
        <v>62068463</v>
      </c>
      <c r="G19" s="15">
        <f t="shared" si="0"/>
        <v>73861471</v>
      </c>
      <c r="H19" s="10"/>
      <c r="I19" s="19" t="str">
        <f t="shared" si="1"/>
        <v/>
      </c>
      <c r="J19" s="28" t="str">
        <f t="shared" si="2"/>
        <v/>
      </c>
      <c r="K19" s="25" t="str">
        <f t="shared" si="3"/>
        <v/>
      </c>
    </row>
    <row r="20" spans="2:11" s="7" customFormat="1" ht="27" customHeight="1" x14ac:dyDescent="0.3">
      <c r="B20" s="9">
        <v>5</v>
      </c>
      <c r="C20" s="38" t="s">
        <v>27</v>
      </c>
      <c r="D20" s="38"/>
      <c r="E20" s="38"/>
      <c r="F20" s="15">
        <v>107947363</v>
      </c>
      <c r="G20" s="15">
        <f t="shared" si="0"/>
        <v>128457362</v>
      </c>
      <c r="H20" s="10"/>
      <c r="I20" s="19" t="str">
        <f t="shared" si="1"/>
        <v/>
      </c>
      <c r="J20" s="28" t="str">
        <f t="shared" si="2"/>
        <v/>
      </c>
      <c r="K20" s="25" t="str">
        <f t="shared" si="3"/>
        <v/>
      </c>
    </row>
    <row r="21" spans="2:11" s="7" customFormat="1" ht="27" customHeight="1" x14ac:dyDescent="0.3">
      <c r="B21" s="9">
        <v>6</v>
      </c>
      <c r="C21" s="38" t="s">
        <v>28</v>
      </c>
      <c r="D21" s="38"/>
      <c r="E21" s="38"/>
      <c r="F21" s="15">
        <v>44002089</v>
      </c>
      <c r="G21" s="15">
        <f t="shared" si="0"/>
        <v>52362486</v>
      </c>
      <c r="H21" s="10"/>
      <c r="I21" s="19" t="str">
        <f t="shared" si="1"/>
        <v/>
      </c>
      <c r="J21" s="28" t="str">
        <f t="shared" si="2"/>
        <v/>
      </c>
      <c r="K21" s="25" t="str">
        <f t="shared" si="3"/>
        <v/>
      </c>
    </row>
    <row r="22" spans="2:11" s="7" customFormat="1" ht="27" customHeight="1" x14ac:dyDescent="0.3">
      <c r="B22" s="9">
        <v>7</v>
      </c>
      <c r="C22" s="37" t="s">
        <v>29</v>
      </c>
      <c r="D22" s="37"/>
      <c r="E22" s="37"/>
      <c r="F22" s="15">
        <v>42019889</v>
      </c>
      <c r="G22" s="15">
        <f t="shared" si="0"/>
        <v>50003668</v>
      </c>
      <c r="H22" s="10"/>
      <c r="I22" s="19" t="str">
        <f t="shared" si="1"/>
        <v/>
      </c>
      <c r="J22" s="28" t="str">
        <f t="shared" si="2"/>
        <v/>
      </c>
      <c r="K22" s="25" t="str">
        <f t="shared" si="3"/>
        <v/>
      </c>
    </row>
    <row r="23" spans="2:11" s="7" customFormat="1" ht="27" customHeight="1" x14ac:dyDescent="0.3">
      <c r="B23" s="9">
        <v>8</v>
      </c>
      <c r="C23" s="37" t="s">
        <v>30</v>
      </c>
      <c r="D23" s="37"/>
      <c r="E23" s="37"/>
      <c r="F23" s="15">
        <v>129849856</v>
      </c>
      <c r="G23" s="15">
        <f t="shared" si="0"/>
        <v>154521329</v>
      </c>
      <c r="H23" s="10"/>
      <c r="I23" s="19" t="str">
        <f t="shared" si="1"/>
        <v/>
      </c>
      <c r="J23" s="28" t="str">
        <f t="shared" si="2"/>
        <v/>
      </c>
      <c r="K23" s="25" t="str">
        <f t="shared" si="3"/>
        <v/>
      </c>
    </row>
    <row r="24" spans="2:11" s="7" customFormat="1" ht="27" customHeight="1" x14ac:dyDescent="0.3">
      <c r="B24" s="9">
        <v>9</v>
      </c>
      <c r="C24" s="37" t="s">
        <v>31</v>
      </c>
      <c r="D24" s="37"/>
      <c r="E24" s="37"/>
      <c r="F24" s="15">
        <v>42996323</v>
      </c>
      <c r="G24" s="15">
        <f t="shared" si="0"/>
        <v>51165624</v>
      </c>
      <c r="H24" s="10"/>
      <c r="I24" s="19" t="str">
        <f t="shared" si="1"/>
        <v/>
      </c>
      <c r="J24" s="28" t="str">
        <f t="shared" si="2"/>
        <v/>
      </c>
      <c r="K24" s="25" t="str">
        <f t="shared" si="3"/>
        <v/>
      </c>
    </row>
    <row r="25" spans="2:11" s="4" customFormat="1" ht="13.8" x14ac:dyDescent="0.3">
      <c r="B25" s="40" t="s">
        <v>32</v>
      </c>
      <c r="C25" s="40"/>
      <c r="D25" s="40"/>
      <c r="E25" s="40"/>
      <c r="F25" s="40"/>
      <c r="G25" s="40"/>
      <c r="H25" s="40"/>
      <c r="I25" s="40"/>
      <c r="J25" s="40"/>
      <c r="K25" s="40"/>
    </row>
    <row r="26" spans="2:11" s="4" customFormat="1" ht="27.6" customHeight="1" x14ac:dyDescent="0.3">
      <c r="B26" s="9">
        <v>10</v>
      </c>
      <c r="C26" s="37" t="s">
        <v>33</v>
      </c>
      <c r="D26" s="37"/>
      <c r="E26" s="37"/>
      <c r="F26" s="15">
        <v>36520723</v>
      </c>
      <c r="G26" s="15">
        <f t="shared" ref="G26:G27" si="4">+ROUND(F26*1.19,0)</f>
        <v>43459660</v>
      </c>
      <c r="H26" s="10"/>
      <c r="I26" s="19" t="str">
        <f>+IF($K$12="Sí",19%,"")</f>
        <v/>
      </c>
      <c r="J26" s="28" t="str">
        <f>IF($K$12="Sí",ROUND(H26*(1+I26),0),"")</f>
        <v/>
      </c>
      <c r="K26" s="25" t="str">
        <f t="shared" ref="K26:K27" si="5">+IF(H26&gt;F26,"El valor ofertado por cada uno de los items no puede ser mayor al precio techo","")</f>
        <v/>
      </c>
    </row>
    <row r="27" spans="2:11" s="7" customFormat="1" ht="37.950000000000003" customHeight="1" x14ac:dyDescent="0.3">
      <c r="B27" s="17">
        <v>11</v>
      </c>
      <c r="C27" s="52" t="s">
        <v>34</v>
      </c>
      <c r="D27" s="52"/>
      <c r="E27" s="52"/>
      <c r="F27" s="18">
        <v>36520723</v>
      </c>
      <c r="G27" s="18">
        <f t="shared" si="4"/>
        <v>43459660</v>
      </c>
      <c r="H27" s="10"/>
      <c r="I27" s="19" t="str">
        <f>+IF($K$12="Sí",19%,"")</f>
        <v/>
      </c>
      <c r="J27" s="28" t="str">
        <f>IF($K$12="Sí",ROUND(H27*(1+I27),0),"")</f>
        <v/>
      </c>
      <c r="K27" s="25" t="str">
        <f t="shared" si="5"/>
        <v/>
      </c>
    </row>
    <row r="28" spans="2:11" s="1" customFormat="1" ht="18.75" customHeight="1" x14ac:dyDescent="0.3">
      <c r="B28" s="41" t="s">
        <v>35</v>
      </c>
      <c r="C28" s="41"/>
      <c r="D28" s="41"/>
      <c r="E28" s="41"/>
      <c r="F28" s="16">
        <f>SUM(F15,F17:F24,F26:F27)</f>
        <v>664323099</v>
      </c>
      <c r="G28" s="16">
        <f>SUM(G15,G17:G24,G26:G27)</f>
        <v>790544487</v>
      </c>
      <c r="H28" s="16">
        <f>SUM(H15,H17:H24,H26:H27)</f>
        <v>0</v>
      </c>
      <c r="I28" s="11"/>
      <c r="J28" s="29">
        <f>SUM(J15,J17:J24,J26:J27)</f>
        <v>0</v>
      </c>
    </row>
    <row r="29" spans="2:11" x14ac:dyDescent="0.3">
      <c r="I29" s="11"/>
    </row>
    <row r="30" spans="2:11" x14ac:dyDescent="0.3">
      <c r="I30" s="11"/>
      <c r="J30" s="31"/>
    </row>
    <row r="31" spans="2:11" x14ac:dyDescent="0.3"/>
    <row r="32" spans="2:11" ht="14.4" x14ac:dyDescent="0.3">
      <c r="B32" s="14"/>
    </row>
    <row r="33" x14ac:dyDescent="0.3"/>
    <row r="47" x14ac:dyDescent="0.3"/>
    <row r="48" x14ac:dyDescent="0.3"/>
  </sheetData>
  <sheetProtection autoFilter="0"/>
  <mergeCells count="31">
    <mergeCell ref="B28:E28"/>
    <mergeCell ref="C24:E24"/>
    <mergeCell ref="C15:E15"/>
    <mergeCell ref="B2:K4"/>
    <mergeCell ref="B5:K5"/>
    <mergeCell ref="B6:K6"/>
    <mergeCell ref="B10:K10"/>
    <mergeCell ref="B11:K11"/>
    <mergeCell ref="C7:D7"/>
    <mergeCell ref="C8:D8"/>
    <mergeCell ref="C9:D9"/>
    <mergeCell ref="C13:E13"/>
    <mergeCell ref="C17:E17"/>
    <mergeCell ref="C18:E18"/>
    <mergeCell ref="C27:E27"/>
    <mergeCell ref="C26:E26"/>
    <mergeCell ref="C19:E19"/>
    <mergeCell ref="C20:E20"/>
    <mergeCell ref="C21:E21"/>
    <mergeCell ref="B14:K14"/>
    <mergeCell ref="B25:K25"/>
    <mergeCell ref="C23:E23"/>
    <mergeCell ref="B16:K16"/>
    <mergeCell ref="C22:E22"/>
    <mergeCell ref="B12:J12"/>
    <mergeCell ref="F7:H7"/>
    <mergeCell ref="F8:H8"/>
    <mergeCell ref="F9:H9"/>
    <mergeCell ref="J7:K7"/>
    <mergeCell ref="J8:K8"/>
    <mergeCell ref="J9:K9"/>
  </mergeCells>
  <dataValidations count="1">
    <dataValidation type="list" allowBlank="1" showInputMessage="1" showErrorMessage="1" sqref="K12" xr:uid="{09923ED8-8DEA-4BBB-B002-73199F4BAFCF}">
      <formula1>"Sí,No"</formula1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9" scale="80" fitToHeight="4" orientation="portrait" r:id="rId1"/>
  <ignoredErrors>
    <ignoredError sqref="B16:K16 B15:G15 I15:K15 B25:K25 B17:G24 I17:K24 B26:G27 I26:K27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oferta económica</vt:lpstr>
      <vt:lpstr>'oferta económica'!Área_de_impresión</vt:lpstr>
      <vt:lpstr>'oferta económica'!Títulos_a_imprimir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sofia ortiz tinoco</dc:creator>
  <cp:keywords/>
  <dc:description/>
  <cp:lastModifiedBy>DIEGO ALEXANDER QUINTANILLA ORTIZ</cp:lastModifiedBy>
  <cp:revision/>
  <dcterms:created xsi:type="dcterms:W3CDTF">2023-02-03T17:39:36Z</dcterms:created>
  <dcterms:modified xsi:type="dcterms:W3CDTF">2024-02-20T16:05:44Z</dcterms:modified>
  <cp:category/>
  <cp:contentStatus/>
</cp:coreProperties>
</file>