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restituciondetierras-my.sharepoint.com/personal/paula_sanabria_urt_gov_co/Documents/Secretaría General/transporte especial/"/>
    </mc:Choice>
  </mc:AlternateContent>
  <xr:revisionPtr revIDLastSave="7" documentId="13_ncr:1_{4CC9EE44-723A-40DE-914F-F832D291543E}" xr6:coauthVersionLast="47" xr6:coauthVersionMax="47" xr10:uidLastSave="{40DEF3E3-A379-48AC-8E28-7273051873B2}"/>
  <bookViews>
    <workbookView xWindow="-120" yWindow="-120" windowWidth="24240" windowHeight="13140" xr2:uid="{00000000-000D-0000-FFFF-FFFF00000000}"/>
  </bookViews>
  <sheets>
    <sheet name="LOTE 6" sheetId="7" r:id="rId1"/>
  </sheets>
  <definedNames>
    <definedName name="_xlnm.Print_Area" localSheetId="0">'LOTE 6'!$A$1:$G$516</definedName>
    <definedName name="_xlnm.Print_Titles" localSheetId="0">'LOTE 6'!#REF!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7" l="1"/>
  <c r="J21" i="7"/>
  <c r="F11" i="7"/>
  <c r="G29" i="7" s="1"/>
  <c r="G16" i="7" l="1"/>
  <c r="G26" i="7"/>
  <c r="G17" i="7"/>
  <c r="G21" i="7"/>
  <c r="G27" i="7"/>
  <c r="G31" i="7"/>
  <c r="G18" i="7"/>
  <c r="G28" i="7"/>
  <c r="G20" i="7"/>
  <c r="G30" i="7"/>
  <c r="G15" i="7"/>
  <c r="G19" i="7"/>
  <c r="G25" i="7"/>
  <c r="G7"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370F8497-B235-41DA-8F03-35490C0C439A}">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<sst xmlns="http://schemas.openxmlformats.org/spreadsheetml/2006/main" count="51" uniqueCount="31">
  <si>
    <t>PROCESO:</t>
  </si>
  <si>
    <t>OBJETO:</t>
  </si>
  <si>
    <t>UNIDAD DE MEDIDA</t>
  </si>
  <si>
    <t>ÍTEMS</t>
  </si>
  <si>
    <t>VALOR OFERTADO</t>
  </si>
  <si>
    <t>PORCENTAJE O TASA DE DESCUENTO OFERTADA</t>
  </si>
  <si>
    <t>Cantidades</t>
  </si>
  <si>
    <t>UND</t>
  </si>
  <si>
    <t>VALOR TOTAL - PRECIOS UNITARIOS ESTIMADOS</t>
  </si>
  <si>
    <t>PRECIOS UNITARIOS ESTIMADOS</t>
  </si>
  <si>
    <t xml:space="preserve">PRECIOS UNITARIOS OFERTADOS </t>
  </si>
  <si>
    <t xml:space="preserve">
Descripción</t>
  </si>
  <si>
    <t>VALOR TOTAL</t>
  </si>
  <si>
    <t>CAMIONETAS 4X4 PLATÓN - ZONA RURAL</t>
  </si>
  <si>
    <t>CAMIONETAS Y/O CAMPEROS 4X4 WAGON - ZONA RURAL</t>
  </si>
  <si>
    <t>CAMIONETAS 4X2 WAGON – ZONA RURAL</t>
  </si>
  <si>
    <t>BUSES - ZONA RURAL</t>
  </si>
  <si>
    <t>BUSETAS – ZONA RURAL</t>
  </si>
  <si>
    <t>CAMIONES – ZONA RURAL</t>
  </si>
  <si>
    <t>CAMIONETAS 4X4 PLATÓN - ZONA URBANA</t>
  </si>
  <si>
    <t>CAMIONETAS Y/O CAMPEROS 4X4 WAGON - ZONA URBANA</t>
  </si>
  <si>
    <t>CAMIONETAS 4X2 WAGON – ZONA URBANA</t>
  </si>
  <si>
    <t>BUSES - ZONA URBANA</t>
  </si>
  <si>
    <t>BUSETAS – ZONA URBANA</t>
  </si>
  <si>
    <t>Contratar la prestación de los servicios de transporte público terrestre especial automotor y fluvial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</si>
  <si>
    <t>LICITACIÓN PÚBLICA
ANEXO INFORMATIVO DE PRECIOS OFICIALES Y OFERTADOS</t>
  </si>
  <si>
    <t>VAN Y/O MICROBÚS – ZONA RURAL</t>
  </si>
  <si>
    <t>Nota: La propuesta económica ganadora por lote y/o región se colocará en el campo VALOR OFERTADO, del Anexo 14- con el fin de obtener valores unitarios de cada ítem requerido, con los cuales se ejecutará el contrato.</t>
  </si>
  <si>
    <t>LP- URT-2-2024</t>
  </si>
  <si>
    <t>CAMIONES – ZONA URBANA</t>
  </si>
  <si>
    <t>VAN Y/O MICROBÚS – ZONA URBANA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</si>
</sst>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00_-;\-&quot;$&quot;\ * #,##0.00_-;_-&quot;$&quot;\ * &quot;-&quot;_-;_-@_-"/>
    <numFmt numFmtId="172"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theme="1"/>
      <name val="Calibri"/>
      <family val="2"/>
      <scheme val="minor"/>
    </font>
    <font>
      <sz val="11"/>
      <color theme="1"/>
      <name val="Calibri"/>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s>
  <borders count="21">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dashed">
        <color rgb="FF00B0F0"/>
      </left>
      <right style="dashed">
        <color rgb="FF00B0F0"/>
      </right>
      <top style="dashed">
        <color rgb="FF00B0F0"/>
      </top>
      <bottom style="dashed">
        <color rgb="FF00B0F0"/>
      </bottom>
      <diagonal/>
    </border>
    <border>
      <left style="dashed">
        <color rgb="FF00B0F0"/>
      </left>
      <right style="dashed">
        <color rgb="FF00B0F0"/>
      </right>
      <top/>
      <bottom style="dashed">
        <color rgb="FF00B0F0"/>
      </bottom>
      <diagonal/>
    </border>
    <border>
      <left style="thin">
        <color indexed="64"/>
      </left>
      <right style="thin">
        <color indexed="64"/>
      </right>
      <top style="thin">
        <color indexed="64"/>
      </top>
      <bottom style="thin">
        <color indexed="64"/>
      </bottom>
      <diagonal/>
    </border>
    <border>
      <left style="dashed">
        <color rgb="FF00B0F0"/>
      </left>
      <right style="dashed">
        <color rgb="FF00B0F0"/>
      </right>
      <top style="dashed">
        <color rgb="FF00B0F0"/>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53">
    <xf numFmtId="0" fontId="0" fillId="0" borderId="0" xfId="0"/>
    <xf numFmtId="0" fontId="1" fillId="0" borderId="0" xfId="0" applyFont="1" applyAlignment="1">
      <alignment vertical="center" wrapText="1"/>
    </xf>
    <xf numFmtId="170" fontId="2" fillId="6" borderId="9"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70" fontId="1" fillId="7" borderId="10" xfId="51" applyNumberFormat="1" applyFont="1" applyFill="1" applyBorder="1" applyAlignment="1" applyProtection="1">
      <alignment vertical="center" wrapText="1"/>
    </xf>
    <xf numFmtId="170" fontId="1" fillId="3" borderId="0" xfId="51" applyNumberFormat="1" applyFont="1" applyFill="1" applyBorder="1" applyAlignment="1" applyProtection="1">
      <alignment vertical="center" wrapText="1"/>
    </xf>
    <xf numFmtId="170" fontId="1" fillId="7" borderId="11" xfId="51" applyNumberFormat="1" applyFont="1" applyFill="1" applyBorder="1" applyAlignment="1" applyProtection="1">
      <alignment vertical="center" wrapText="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41" fontId="6" fillId="0" borderId="5" xfId="49" applyFont="1" applyFill="1" applyBorder="1" applyAlignment="1" applyProtection="1">
      <alignment horizontal="center" wrapText="1"/>
    </xf>
    <xf numFmtId="41" fontId="6" fillId="0" borderId="0" xfId="49" applyFont="1" applyFill="1" applyBorder="1" applyAlignment="1" applyProtection="1">
      <alignment horizontal="center" wrapText="1"/>
    </xf>
    <xf numFmtId="0" fontId="1" fillId="0" borderId="12" xfId="0" applyFont="1" applyBorder="1" applyAlignment="1">
      <alignment horizontal="center" vertical="center" wrapText="1"/>
    </xf>
    <xf numFmtId="0" fontId="1" fillId="0" borderId="12"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wrapText="1"/>
      <protection hidden="1"/>
    </xf>
    <xf numFmtId="0" fontId="11" fillId="0" borderId="12"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0" fontId="5" fillId="10" borderId="12" xfId="0" applyFont="1" applyFill="1" applyBorder="1" applyAlignment="1" applyProtection="1">
      <alignment horizontal="center" vertical="center" wrapText="1"/>
      <protection hidden="1"/>
    </xf>
    <xf numFmtId="0" fontId="2" fillId="10" borderId="20" xfId="0" applyFont="1" applyFill="1" applyBorder="1" applyAlignment="1" applyProtection="1">
      <alignment horizontal="center" vertical="center" wrapText="1"/>
      <protection hidden="1"/>
    </xf>
    <xf numFmtId="0" fontId="2" fillId="10" borderId="14" xfId="0" applyFont="1" applyFill="1" applyBorder="1" applyAlignment="1" applyProtection="1">
      <alignment horizontal="center" vertical="center" wrapText="1"/>
      <protection hidden="1"/>
    </xf>
    <xf numFmtId="0" fontId="5" fillId="10" borderId="13" xfId="0" applyFont="1" applyFill="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9" fontId="10" fillId="0" borderId="0" xfId="50" applyFont="1" applyFill="1" applyBorder="1" applyAlignment="1" applyProtection="1">
      <alignment horizontal="center" vertical="center" wrapText="1"/>
      <protection hidden="1"/>
    </xf>
    <xf numFmtId="42" fontId="1" fillId="0" borderId="0" xfId="51" applyFont="1" applyAlignment="1">
      <alignment vertical="center" wrapText="1"/>
    </xf>
    <xf numFmtId="170" fontId="1" fillId="0" borderId="0" xfId="0" applyNumberFormat="1" applyFont="1" applyAlignment="1">
      <alignment vertical="center" wrapText="1"/>
    </xf>
    <xf numFmtId="172" fontId="2" fillId="5" borderId="8" xfId="50" applyNumberFormat="1" applyFont="1" applyFill="1" applyBorder="1" applyAlignment="1" applyProtection="1">
      <alignment horizontal="center" vertical="center" wrapText="1"/>
      <protection hidden="1"/>
    </xf>
    <xf numFmtId="0" fontId="1" fillId="9" borderId="0" xfId="0" applyFont="1" applyFill="1" applyAlignment="1">
      <alignment vertical="center" wrapText="1"/>
    </xf>
    <xf numFmtId="171" fontId="1" fillId="9" borderId="0" xfId="0" applyNumberFormat="1" applyFont="1" applyFill="1" applyAlignment="1">
      <alignment vertical="center" wrapText="1"/>
    </xf>
    <xf numFmtId="44" fontId="0" fillId="0" borderId="12" xfId="0" applyNumberFormat="1" applyBorder="1"/>
    <xf numFmtId="44" fontId="1" fillId="0" borderId="0" xfId="0" applyNumberFormat="1" applyFont="1" applyAlignment="1">
      <alignment vertical="center" wrapText="1"/>
    </xf>
    <xf numFmtId="44" fontId="2" fillId="11" borderId="8" xfId="50" applyNumberFormat="1" applyFont="1" applyFill="1" applyBorder="1" applyAlignment="1" applyProtection="1">
      <alignment horizontal="center" vertical="center" wrapText="1"/>
    </xf>
    <xf numFmtId="0" fontId="0" fillId="0" borderId="12" xfId="0" applyBorder="1" applyAlignment="1">
      <alignment horizontal="justify"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1" fillId="8" borderId="0" xfId="0" applyFont="1" applyFill="1" applyAlignment="1">
      <alignment horizontal="center" vertical="center" wrapText="1"/>
    </xf>
    <xf numFmtId="41" fontId="5" fillId="0" borderId="17" xfId="49" applyFont="1" applyFill="1" applyBorder="1" applyAlignment="1" applyProtection="1">
      <alignment horizontal="center" vertical="center" wrapText="1"/>
    </xf>
    <xf numFmtId="41" fontId="5" fillId="0" borderId="18" xfId="49" applyFont="1" applyFill="1" applyBorder="1" applyAlignment="1" applyProtection="1">
      <alignment horizontal="center" vertical="center" wrapTex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7" fillId="5"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5" borderId="8" xfId="0" applyFont="1" applyFill="1" applyBorder="1" applyAlignment="1" applyProtection="1">
      <alignment horizontal="center" vertical="center" wrapText="1"/>
      <protection hidden="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67AE1-8FA5-49F4-9CFA-1FEAAAA43766}">
  <dimension ref="A1:Q516"/>
  <sheetViews>
    <sheetView showGridLines="0" tabSelected="1" topLeftCell="E5" zoomScale="86" zoomScaleNormal="86" zoomScaleSheetLayoutView="90" workbookViewId="0">
      <selection activeCell="F17" sqref="F1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0"/>
      <c r="B1" s="13"/>
      <c r="C1" s="42" t="s">
        <v>25</v>
      </c>
      <c r="D1" s="42"/>
      <c r="H1" s="44" t="s">
        <v>27</v>
      </c>
      <c r="I1" s="44"/>
      <c r="J1" s="44"/>
      <c r="K1" s="44"/>
      <c r="L1" s="44"/>
      <c r="M1" s="44"/>
      <c r="N1" s="44"/>
      <c r="O1" s="44"/>
      <c r="P1" s="44"/>
      <c r="Q1" s="44"/>
    </row>
    <row r="2" spans="1:17" ht="51.75" customHeight="1" x14ac:dyDescent="0.25">
      <c r="A2" s="41"/>
      <c r="B2" s="14"/>
      <c r="C2" s="43"/>
      <c r="D2" s="43"/>
      <c r="E2" s="3" t="s">
        <v>0</v>
      </c>
      <c r="F2" s="4" t="s">
        <v>28</v>
      </c>
      <c r="H2" s="44"/>
      <c r="I2" s="44"/>
      <c r="J2" s="44"/>
      <c r="K2" s="44"/>
      <c r="L2" s="44"/>
      <c r="M2" s="44"/>
      <c r="N2" s="44"/>
      <c r="O2" s="44"/>
      <c r="P2" s="44"/>
      <c r="Q2" s="44"/>
    </row>
    <row r="3" spans="1:17" x14ac:dyDescent="0.25">
      <c r="A3" s="5"/>
      <c r="B3" s="5"/>
      <c r="C3" s="5"/>
      <c r="D3" s="5"/>
      <c r="E3" s="5"/>
      <c r="F3" s="5"/>
      <c r="H3" s="44"/>
      <c r="I3" s="44"/>
      <c r="J3" s="44"/>
      <c r="K3" s="44"/>
      <c r="L3" s="44"/>
      <c r="M3" s="44"/>
      <c r="N3" s="44"/>
      <c r="O3" s="44"/>
      <c r="P3" s="44"/>
      <c r="Q3" s="44"/>
    </row>
    <row r="4" spans="1:17" ht="75" customHeight="1" x14ac:dyDescent="0.25">
      <c r="A4" s="45" t="s">
        <v>1</v>
      </c>
      <c r="B4" s="46"/>
      <c r="C4" s="47" t="s">
        <v>24</v>
      </c>
      <c r="D4" s="48"/>
      <c r="E4" s="48"/>
      <c r="F4" s="49"/>
      <c r="H4" s="44"/>
      <c r="I4" s="44"/>
      <c r="J4" s="44"/>
      <c r="K4" s="44"/>
      <c r="L4" s="44"/>
      <c r="M4" s="44"/>
      <c r="N4" s="44"/>
      <c r="O4" s="44"/>
      <c r="P4" s="44"/>
      <c r="Q4" s="44"/>
    </row>
    <row r="5" spans="1:17" x14ac:dyDescent="0.25">
      <c r="A5" s="5"/>
      <c r="B5" s="5"/>
      <c r="C5" s="5"/>
      <c r="D5" s="5"/>
      <c r="E5" s="5"/>
      <c r="F5" s="5"/>
      <c r="H5" s="44"/>
      <c r="I5" s="44"/>
      <c r="J5" s="44"/>
      <c r="K5" s="44"/>
      <c r="L5" s="44"/>
      <c r="M5" s="44"/>
      <c r="N5" s="44"/>
      <c r="O5" s="44"/>
      <c r="P5" s="44"/>
      <c r="Q5" s="44"/>
    </row>
    <row r="6" spans="1:17" ht="15.75" thickBot="1" x14ac:dyDescent="0.3">
      <c r="A6" s="5"/>
      <c r="B6" s="5"/>
      <c r="C6" s="5"/>
      <c r="D6" s="5"/>
      <c r="E6" s="5"/>
      <c r="F6" s="5"/>
      <c r="H6" s="44"/>
      <c r="I6" s="44"/>
      <c r="J6" s="44"/>
      <c r="K6" s="44"/>
      <c r="L6" s="44"/>
      <c r="M6" s="44"/>
      <c r="N6" s="44"/>
      <c r="O6" s="44"/>
      <c r="P6" s="44"/>
      <c r="Q6" s="44"/>
    </row>
    <row r="7" spans="1:17" ht="15.75" thickBot="1" x14ac:dyDescent="0.3">
      <c r="A7" s="5"/>
      <c r="B7" s="5"/>
      <c r="C7" s="50" t="s">
        <v>8</v>
      </c>
      <c r="D7" s="50"/>
      <c r="E7" s="50"/>
      <c r="F7" s="35">
        <v>21196642</v>
      </c>
      <c r="G7" s="34">
        <f>J21+J31</f>
        <v>21196642</v>
      </c>
      <c r="H7" s="44"/>
      <c r="I7" s="44"/>
      <c r="J7" s="44"/>
      <c r="K7" s="44"/>
      <c r="L7" s="44"/>
      <c r="M7" s="44"/>
      <c r="N7" s="44"/>
      <c r="O7" s="44"/>
      <c r="P7" s="44"/>
      <c r="Q7" s="44"/>
    </row>
    <row r="8" spans="1:17" ht="15.75" thickBot="1" x14ac:dyDescent="0.3">
      <c r="A8" s="5"/>
      <c r="B8" s="5"/>
      <c r="C8" s="5"/>
      <c r="D8" s="5"/>
      <c r="E8" s="5"/>
      <c r="F8" s="5"/>
    </row>
    <row r="9" spans="1:17" ht="15.75" thickBot="1" x14ac:dyDescent="0.3">
      <c r="A9" s="5"/>
      <c r="B9" s="5"/>
      <c r="C9" s="51" t="s">
        <v>4</v>
      </c>
      <c r="D9" s="51"/>
      <c r="E9" s="51"/>
      <c r="F9" s="2">
        <v>16109448</v>
      </c>
    </row>
    <row r="10" spans="1:17" ht="15.75" thickBot="1" x14ac:dyDescent="0.3">
      <c r="A10" s="5"/>
      <c r="B10" s="5"/>
      <c r="C10" s="5"/>
      <c r="D10" s="5"/>
      <c r="E10" s="5"/>
      <c r="F10" s="5"/>
    </row>
    <row r="11" spans="1:17" ht="15.75" thickBot="1" x14ac:dyDescent="0.3">
      <c r="A11" s="5"/>
      <c r="B11" s="5"/>
      <c r="C11" s="52" t="s">
        <v>5</v>
      </c>
      <c r="D11" s="52"/>
      <c r="E11" s="52"/>
      <c r="F11" s="30">
        <f>IF(F9=E3,"",ROUNDUP(1-(F9/F7),4))</f>
        <v>0.24</v>
      </c>
      <c r="G11" s="11"/>
      <c r="H11" s="28"/>
      <c r="I11" s="29"/>
    </row>
    <row r="12" spans="1:17" x14ac:dyDescent="0.25">
      <c r="A12" s="5"/>
      <c r="B12" s="5"/>
      <c r="C12" s="12"/>
      <c r="D12" s="12"/>
      <c r="E12" s="12"/>
      <c r="F12" s="12"/>
      <c r="G12" s="11"/>
    </row>
    <row r="13" spans="1:17" ht="15.75" thickBot="1" x14ac:dyDescent="0.3">
      <c r="A13" s="5"/>
      <c r="B13" s="5"/>
      <c r="C13" s="26"/>
      <c r="D13" s="26"/>
      <c r="E13" s="26"/>
      <c r="F13" s="27"/>
      <c r="G13" s="11"/>
    </row>
    <row r="14" spans="1:17" x14ac:dyDescent="0.25">
      <c r="A14" s="21" t="s">
        <v>3</v>
      </c>
      <c r="B14" s="39" t="s">
        <v>11</v>
      </c>
      <c r="C14" s="39"/>
      <c r="D14" s="22" t="s">
        <v>2</v>
      </c>
      <c r="E14" s="23" t="s">
        <v>6</v>
      </c>
      <c r="F14" s="24" t="s">
        <v>9</v>
      </c>
      <c r="G14" s="25" t="s">
        <v>10</v>
      </c>
      <c r="I14" s="34"/>
    </row>
    <row r="15" spans="1:17" ht="15" customHeight="1" x14ac:dyDescent="0.25">
      <c r="A15" s="18">
        <v>1</v>
      </c>
      <c r="B15" s="37" t="s">
        <v>13</v>
      </c>
      <c r="C15" s="38"/>
      <c r="D15" s="19" t="s">
        <v>7</v>
      </c>
      <c r="E15" s="20">
        <v>1</v>
      </c>
      <c r="F15" s="33">
        <v>1150327</v>
      </c>
      <c r="G15" s="17">
        <f t="shared" ref="G15:G21" si="0">IF($F$9=$E$3,"",ROUNDDOWN(F15-(F15*$F$11),0))</f>
        <v>874248</v>
      </c>
      <c r="H15" s="34"/>
      <c r="I15" s="34"/>
      <c r="J15" s="34"/>
    </row>
    <row r="16" spans="1:17" ht="15" customHeight="1" x14ac:dyDescent="0.25">
      <c r="A16" s="18">
        <v>2</v>
      </c>
      <c r="B16" s="37" t="s">
        <v>14</v>
      </c>
      <c r="C16" s="38"/>
      <c r="D16" s="19" t="s">
        <v>7</v>
      </c>
      <c r="E16" s="20">
        <v>1</v>
      </c>
      <c r="F16" s="33">
        <v>1078727</v>
      </c>
      <c r="G16" s="17">
        <f t="shared" si="0"/>
        <v>819832</v>
      </c>
    </row>
    <row r="17" spans="1:10" ht="15" customHeight="1" x14ac:dyDescent="0.25">
      <c r="A17" s="15">
        <v>3</v>
      </c>
      <c r="B17" s="37" t="s">
        <v>15</v>
      </c>
      <c r="C17" s="38"/>
      <c r="D17" s="16" t="s">
        <v>7</v>
      </c>
      <c r="E17" s="20">
        <v>1</v>
      </c>
      <c r="F17" s="33">
        <v>1060881</v>
      </c>
      <c r="G17" s="17">
        <f t="shared" si="0"/>
        <v>806269</v>
      </c>
    </row>
    <row r="18" spans="1:10" ht="15" customHeight="1" x14ac:dyDescent="0.25">
      <c r="A18" s="15">
        <v>4</v>
      </c>
      <c r="B18" s="37" t="s">
        <v>26</v>
      </c>
      <c r="C18" s="38"/>
      <c r="D18" s="16" t="s">
        <v>7</v>
      </c>
      <c r="E18" s="20">
        <v>1</v>
      </c>
      <c r="F18" s="33">
        <v>1626407</v>
      </c>
      <c r="G18" s="17">
        <f t="shared" si="0"/>
        <v>1236069</v>
      </c>
    </row>
    <row r="19" spans="1:10" x14ac:dyDescent="0.25">
      <c r="A19" s="15">
        <v>5</v>
      </c>
      <c r="B19" s="37" t="s">
        <v>16</v>
      </c>
      <c r="C19" s="38"/>
      <c r="D19" s="16" t="s">
        <v>7</v>
      </c>
      <c r="E19" s="20">
        <v>1</v>
      </c>
      <c r="F19" s="33">
        <v>2387433</v>
      </c>
      <c r="G19" s="17">
        <f t="shared" si="0"/>
        <v>1814449</v>
      </c>
    </row>
    <row r="20" spans="1:10" x14ac:dyDescent="0.25">
      <c r="A20" s="15">
        <v>6</v>
      </c>
      <c r="B20" s="37" t="s">
        <v>17</v>
      </c>
      <c r="C20" s="38"/>
      <c r="D20" s="16" t="s">
        <v>7</v>
      </c>
      <c r="E20" s="20">
        <v>1</v>
      </c>
      <c r="F20" s="33">
        <v>1981079</v>
      </c>
      <c r="G20" s="17">
        <f t="shared" si="0"/>
        <v>1505620</v>
      </c>
    </row>
    <row r="21" spans="1:10" x14ac:dyDescent="0.25">
      <c r="A21" s="15">
        <v>7</v>
      </c>
      <c r="B21" s="37" t="s">
        <v>18</v>
      </c>
      <c r="C21" s="38"/>
      <c r="D21" s="16" t="s">
        <v>7</v>
      </c>
      <c r="E21" s="20">
        <v>1</v>
      </c>
      <c r="F21" s="33">
        <v>1861139</v>
      </c>
      <c r="G21" s="17">
        <f t="shared" si="0"/>
        <v>1414465</v>
      </c>
      <c r="I21" s="31" t="s">
        <v>12</v>
      </c>
      <c r="J21" s="32">
        <f>SUM(F15:F21)</f>
        <v>11145993</v>
      </c>
    </row>
    <row r="22" spans="1:10" ht="14.25" customHeight="1" x14ac:dyDescent="0.25">
      <c r="A22" s="1"/>
      <c r="B22" s="1"/>
      <c r="D22" s="1"/>
    </row>
    <row r="23" spans="1:10" ht="14.25" customHeight="1" thickBot="1" x14ac:dyDescent="0.3">
      <c r="A23" s="1"/>
      <c r="B23" s="1"/>
      <c r="D23" s="1"/>
    </row>
    <row r="24" spans="1:10" x14ac:dyDescent="0.25">
      <c r="A24" s="21" t="s">
        <v>3</v>
      </c>
      <c r="B24" s="39" t="s">
        <v>11</v>
      </c>
      <c r="C24" s="39"/>
      <c r="D24" s="22" t="s">
        <v>2</v>
      </c>
      <c r="E24" s="23" t="s">
        <v>6</v>
      </c>
      <c r="F24" s="24" t="s">
        <v>9</v>
      </c>
      <c r="G24" s="25" t="s">
        <v>10</v>
      </c>
    </row>
    <row r="25" spans="1:10" ht="15" customHeight="1" x14ac:dyDescent="0.25">
      <c r="A25" s="18">
        <v>1</v>
      </c>
      <c r="B25" s="36" t="s">
        <v>19</v>
      </c>
      <c r="C25" s="36"/>
      <c r="D25" s="19" t="s">
        <v>7</v>
      </c>
      <c r="E25" s="20">
        <v>1</v>
      </c>
      <c r="F25" s="33">
        <v>1075041</v>
      </c>
      <c r="G25" s="17">
        <f t="shared" ref="G25:G31" si="1">IF($F$9=$E$3,"",ROUNDDOWN(F25-(F25*$F$11),0))</f>
        <v>817031</v>
      </c>
    </row>
    <row r="26" spans="1:10" ht="15" customHeight="1" x14ac:dyDescent="0.25">
      <c r="A26" s="18">
        <v>2</v>
      </c>
      <c r="B26" s="36" t="s">
        <v>20</v>
      </c>
      <c r="C26" s="36"/>
      <c r="D26" s="19" t="s">
        <v>7</v>
      </c>
      <c r="E26" s="20">
        <v>1</v>
      </c>
      <c r="F26" s="33">
        <v>946996</v>
      </c>
      <c r="G26" s="17">
        <f t="shared" si="1"/>
        <v>719716</v>
      </c>
    </row>
    <row r="27" spans="1:10" ht="15" customHeight="1" x14ac:dyDescent="0.25">
      <c r="A27" s="15">
        <v>3</v>
      </c>
      <c r="B27" s="36" t="s">
        <v>21</v>
      </c>
      <c r="C27" s="36"/>
      <c r="D27" s="16" t="s">
        <v>7</v>
      </c>
      <c r="E27" s="20">
        <v>1</v>
      </c>
      <c r="F27" s="33">
        <v>903968</v>
      </c>
      <c r="G27" s="17">
        <f t="shared" si="1"/>
        <v>687015</v>
      </c>
    </row>
    <row r="28" spans="1:10" x14ac:dyDescent="0.25">
      <c r="A28" s="15">
        <v>4</v>
      </c>
      <c r="B28" s="36" t="s">
        <v>30</v>
      </c>
      <c r="C28" s="36"/>
      <c r="D28" s="16" t="s">
        <v>7</v>
      </c>
      <c r="E28" s="20">
        <v>1</v>
      </c>
      <c r="F28" s="33">
        <v>1520390</v>
      </c>
      <c r="G28" s="17">
        <f t="shared" si="1"/>
        <v>1155496</v>
      </c>
    </row>
    <row r="29" spans="1:10" x14ac:dyDescent="0.25">
      <c r="A29" s="15">
        <v>5</v>
      </c>
      <c r="B29" s="36" t="s">
        <v>22</v>
      </c>
      <c r="C29" s="36"/>
      <c r="D29" s="16" t="s">
        <v>7</v>
      </c>
      <c r="E29" s="20">
        <v>1</v>
      </c>
      <c r="F29" s="33">
        <v>2095125</v>
      </c>
      <c r="G29" s="17">
        <f t="shared" si="1"/>
        <v>1592295</v>
      </c>
    </row>
    <row r="30" spans="1:10" x14ac:dyDescent="0.25">
      <c r="A30" s="15">
        <v>6</v>
      </c>
      <c r="B30" s="36" t="s">
        <v>23</v>
      </c>
      <c r="C30" s="36"/>
      <c r="D30" s="16" t="s">
        <v>7</v>
      </c>
      <c r="E30" s="20">
        <v>1</v>
      </c>
      <c r="F30" s="33">
        <v>1731383</v>
      </c>
      <c r="G30" s="17">
        <f t="shared" si="1"/>
        <v>1315851</v>
      </c>
    </row>
    <row r="31" spans="1:10" x14ac:dyDescent="0.25">
      <c r="A31" s="15">
        <v>7</v>
      </c>
      <c r="B31" s="36" t="s">
        <v>29</v>
      </c>
      <c r="C31" s="36"/>
      <c r="D31" s="16" t="s">
        <v>7</v>
      </c>
      <c r="E31" s="20">
        <v>1</v>
      </c>
      <c r="F31" s="33">
        <v>1777746</v>
      </c>
      <c r="G31" s="17">
        <f t="shared" si="1"/>
        <v>1351086</v>
      </c>
      <c r="I31" s="31" t="s">
        <v>12</v>
      </c>
      <c r="J31" s="32">
        <f>SUM(F25:F31)</f>
        <v>10050649</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CC0C0E9F-A1D1-418C-AC2B-C95B0C1E875B}">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6</vt:lpstr>
      <vt:lpstr>'LOTE 6'!Área_de_impresión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Paula Andrea Sanabria Parra</cp:lastModifiedBy>
  <cp:lastPrinted>2020-04-15T01:46:43Z</cp:lastPrinted>
  <dcterms:created xsi:type="dcterms:W3CDTF">2012-03-21T19:07:05Z</dcterms:created>
  <dcterms:modified xsi:type="dcterms:W3CDTF">2024-03-15T18:40:47Z</dcterms:modified>
</cp:coreProperties>
</file>