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DOCUMENTOS JP\"/>
    </mc:Choice>
  </mc:AlternateContent>
  <bookViews>
    <workbookView xWindow="0" yWindow="0" windowWidth="21600" windowHeight="8535"/>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3" i="1" l="1"/>
  <c r="G104" i="1"/>
  <c r="G105" i="1"/>
  <c r="G106" i="1"/>
  <c r="G107" i="1"/>
  <c r="G108" i="1"/>
  <c r="G109" i="1"/>
  <c r="G110" i="1"/>
  <c r="G111" i="1"/>
  <c r="G112" i="1"/>
  <c r="G113" i="1"/>
  <c r="G114" i="1"/>
  <c r="G115" i="1"/>
  <c r="G116" i="1"/>
  <c r="G117" i="1"/>
  <c r="G118" i="1"/>
  <c r="G119" i="1"/>
  <c r="G120" i="1"/>
  <c r="G121" i="1"/>
  <c r="G122" i="1"/>
  <c r="G123" i="1"/>
  <c r="G124" i="1"/>
  <c r="G125" i="1"/>
  <c r="G126" i="1"/>
  <c r="G102" i="1"/>
  <c r="G80" i="1"/>
  <c r="G81" i="1"/>
  <c r="G82" i="1"/>
  <c r="G83" i="1"/>
  <c r="G84" i="1"/>
  <c r="G85" i="1"/>
  <c r="G86" i="1"/>
  <c r="G87" i="1"/>
  <c r="G88" i="1"/>
  <c r="G89" i="1"/>
  <c r="G90" i="1"/>
  <c r="G91" i="1"/>
  <c r="G92" i="1"/>
  <c r="G93" i="1"/>
  <c r="G94" i="1"/>
  <c r="G95" i="1"/>
  <c r="G96" i="1"/>
  <c r="G97" i="1"/>
  <c r="G79" i="1"/>
  <c r="G62" i="1"/>
  <c r="G63" i="1"/>
  <c r="G64" i="1"/>
  <c r="G65" i="1"/>
  <c r="G66" i="1"/>
  <c r="G67" i="1"/>
  <c r="G68" i="1"/>
  <c r="G69" i="1"/>
  <c r="G70" i="1"/>
  <c r="G71" i="1"/>
  <c r="G72" i="1"/>
  <c r="G73" i="1"/>
  <c r="G74" i="1"/>
  <c r="G61" i="1"/>
  <c r="G45" i="1"/>
  <c r="G46" i="1"/>
  <c r="G47" i="1"/>
  <c r="G48" i="1"/>
  <c r="G49" i="1"/>
  <c r="G50" i="1"/>
  <c r="G51" i="1"/>
  <c r="G52" i="1"/>
  <c r="G53" i="1"/>
  <c r="G54" i="1"/>
  <c r="G55" i="1"/>
  <c r="G56" i="1"/>
  <c r="G44" i="1"/>
  <c r="G33" i="1"/>
  <c r="G34" i="1"/>
  <c r="G35" i="1"/>
  <c r="G36" i="1"/>
  <c r="G37" i="1"/>
  <c r="G38" i="1"/>
  <c r="G39" i="1"/>
  <c r="G40" i="1"/>
  <c r="G41" i="1"/>
  <c r="G42" i="1"/>
  <c r="G32" i="1"/>
  <c r="G26" i="1"/>
  <c r="G27" i="1"/>
  <c r="G28" i="1"/>
  <c r="G29" i="1"/>
  <c r="G30" i="1"/>
  <c r="G25" i="1"/>
  <c r="G23" i="1"/>
  <c r="G22" i="1"/>
  <c r="G10" i="1"/>
  <c r="G11" i="1"/>
  <c r="G12" i="1"/>
  <c r="G13" i="1"/>
  <c r="G14" i="1"/>
  <c r="G15" i="1"/>
  <c r="G16" i="1"/>
  <c r="G17" i="1"/>
  <c r="G9" i="1"/>
  <c r="G18" i="1" l="1"/>
  <c r="G57" i="1"/>
  <c r="G58" i="1" s="1"/>
  <c r="G59" i="1" s="1"/>
  <c r="G127" i="1"/>
  <c r="G128" i="1" s="1"/>
  <c r="G129" i="1" s="1"/>
  <c r="G19" i="1"/>
  <c r="G20" i="1" s="1"/>
  <c r="G75" i="1"/>
  <c r="G76" i="1" s="1"/>
  <c r="G77" i="1" s="1"/>
  <c r="G98" i="1"/>
  <c r="G99" i="1" s="1"/>
  <c r="G100" i="1" s="1"/>
  <c r="G130" i="1" l="1"/>
  <c r="G131" i="1" s="1"/>
  <c r="G132" i="1" s="1"/>
</calcChain>
</file>

<file path=xl/sharedStrings.xml><?xml version="1.0" encoding="utf-8"?>
<sst xmlns="http://schemas.openxmlformats.org/spreadsheetml/2006/main" count="530" uniqueCount="314">
  <si>
    <t>Ítem</t>
  </si>
  <si>
    <t>Código UNSPSC</t>
  </si>
  <si>
    <t>Descripción</t>
  </si>
  <si>
    <t>Cantidad</t>
  </si>
  <si>
    <t>Unidad</t>
  </si>
  <si>
    <t>1.1. SER</t>
  </si>
  <si>
    <t>1.1.1</t>
  </si>
  <si>
    <t>11151700</t>
  </si>
  <si>
    <t>HILO CROCHET DE TEJER CONO X 1000 GM 60% ALGODÓN, 40% SINTETICO CÓDIGOS (260, 2685, 4295, 1631, 71, 3, 3187, 76, 4, 9, 2617, 16, 151, 21, 25, 221, 146, 1380, 1057, 7, 138, 2432, 180, 231, 59, 2347, 3418, 62, 76, 3187, 476, 1384, 240, 4000, 48, 1915, 9335, 38, 1730, 87, 95, 183, 66, 1, 976,)</t>
  </si>
  <si>
    <t>UN</t>
  </si>
  <si>
    <t>1.1.2</t>
  </si>
  <si>
    <t>53141627</t>
  </si>
  <si>
    <t>AGUJAS DE ACERO PARA TEJEDURÍA EN CROCHET No. 7 EN CADA x 12 UNIDADES</t>
  </si>
  <si>
    <t>1.1.3</t>
  </si>
  <si>
    <t>27111800</t>
  </si>
  <si>
    <t>CINTA MÉTRICA X 1 METRO / SUAVE / HECHURA FLEXIBLE DE PLÁSTICO REFORZADO CON FIBRA DE VIDRIO / SOPORTE EN LA ORILLA / MEDICIÓN A DOBLE CARA / CENTÍMETROS Y PULGADAS</t>
  </si>
  <si>
    <t>1.1.4</t>
  </si>
  <si>
    <t>44121618</t>
  </si>
  <si>
    <t>TIJERA PUNTA ROMA PLASTICA SENCILLA, LISA, DE FÁCIL AGARRE DE CORTAR PAPEL</t>
  </si>
  <si>
    <t>1.1.5</t>
  </si>
  <si>
    <t>41111500</t>
  </si>
  <si>
    <t>BASCULA GRAMERA DIGITAL DE 7 KILOS BALANZA PESA ELECTRONICA, PANTALLA LCD FUNCION DE SEPARACION Y RETORNO A CERO, DE 2 BATERIAS AA INCLUIDAS MEDIDA 16.5X24X3.5 CMS. INDICADOR DE BATERIA BAJA. INDICADOR DE SOBRE CARGA. SISTEMA DE ALTA PRECISION.</t>
  </si>
  <si>
    <t>1.1.6</t>
  </si>
  <si>
    <t>23121503</t>
  </si>
  <si>
    <t>DEVANADORA DE HILO MANUAL CON MANIJA DE METAL Y ALFOMBRILLA DE GOMA ANTIDESLIZANTE</t>
  </si>
  <si>
    <t>1.1.7</t>
  </si>
  <si>
    <t>60122005</t>
  </si>
  <si>
    <t>TELAR VERTICAL PARA GASA ELABORADO EN MADERA CON DIMENSIONES DE 0.70X1,5M</t>
  </si>
  <si>
    <t>1.1.8</t>
  </si>
  <si>
    <t>TELAR VERTICAL PARA CHINCHORRO ELABORADO EN MADERA, CON DIMENSIONES DE 2X2M</t>
  </si>
  <si>
    <t>1.1.9</t>
  </si>
  <si>
    <t>11161700</t>
  </si>
  <si>
    <t>TELA LINO FRESCURA COLORES VARIADOS PARA ELABORAR PRENDAS DE VESTIR</t>
  </si>
  <si>
    <t>M</t>
  </si>
  <si>
    <t>2.1. VÍCTIMAS: TEJIDO ARHUACO</t>
  </si>
  <si>
    <t>2.1.1</t>
  </si>
  <si>
    <t>11131506</t>
  </si>
  <si>
    <t>CONO DE LANA VIRGEN DE PELO DE OVEJO. MADEJAS DE 1000 GRAMOS (COLORES NATURALES, NEGRO, CAFÉ, BEIGE, BLANCO Y GRIS) CONOS DE CADA UNO</t>
  </si>
  <si>
    <t>2.1.2</t>
  </si>
  <si>
    <t>11151702</t>
  </si>
  <si>
    <t>CONO DE HILO DE ALGODÓN VIRGEN DE 1200 MT PARA TEJIDO DE MOCHILA WIWA</t>
  </si>
  <si>
    <t>2.12 VÍCTIMAS:  ARTESANÍAS WAYUU</t>
  </si>
  <si>
    <t>2.2.1</t>
  </si>
  <si>
    <t>CONO DE HILO CROCHET DE TEJER X 1000 GM 60% ALGODÓN, 40% SINTETICO CÓDIGOS (260,2685, 4295, 1631, 71, 3, 3187, 76, 4, 9, 2617, 16, 151, 21, 25, 221, 146, 1380, 1057, 7,138, 2432, 180, 231, 59, 2347, 3418, 62, 76, 3187, 476, 1384, 240, 4000, 48, 1915, 9335,38, 1730, 87, 95, 183, 66, 1, 976,)</t>
  </si>
  <si>
    <t>2.2.2</t>
  </si>
  <si>
    <t>TELA LINO PAOLA O LINO FRESCURA (COLORES SURTIDOS)( amarillo , azul Rey, azul marino, negro, blanco, fuscia, beige, verde aguamarina, palo de rosa, rojo, verde pera,)</t>
  </si>
  <si>
    <t>2.2.3</t>
  </si>
  <si>
    <t>53141613</t>
  </si>
  <si>
    <t>PAQUETE POR 10 DE PAPEL PARA MODISTERÍA</t>
  </si>
  <si>
    <t>2.2.4</t>
  </si>
  <si>
    <t>AGUJAS DE ACERO PARA TEJEDURÍA EN CROCHET No. 7 CAJA x 12 UNIDADES</t>
  </si>
  <si>
    <t>2.2.5</t>
  </si>
  <si>
    <t>53141605</t>
  </si>
  <si>
    <t>CAJA POR 10 UNIDADES DE AGUJA PUNTA ROMA # 22</t>
  </si>
  <si>
    <t>2.2.6</t>
  </si>
  <si>
    <t>CAJA POR 10 UNIDADES DE AGUJA PUNTA ROMA # 24</t>
  </si>
  <si>
    <t>2.3 VÍCTIMAS: PALMA DE IRACA</t>
  </si>
  <si>
    <t>2.3.1</t>
  </si>
  <si>
    <t>11162002</t>
  </si>
  <si>
    <t>MAZOS DE 1/2 LIBRA DE PALMA DE IRACA</t>
  </si>
  <si>
    <t>2.3.2</t>
  </si>
  <si>
    <t>12171500</t>
  </si>
  <si>
    <t>SOBRE DE 25 GRAMOS DE TINTE PARA FIBRAS NATURALES REFERENCIA LD, Color rojo. Violeta, amarillo, rodamina y verde</t>
  </si>
  <si>
    <t>2.3.3</t>
  </si>
  <si>
    <t>TIJERA CON MANGO COMÚN PLASTICOS DE 5 PULGADAS</t>
  </si>
  <si>
    <t>2.3.4</t>
  </si>
  <si>
    <t>27112808</t>
  </si>
  <si>
    <t>ARGOLLAS METÁLICAS PARA LLAVEROS DE 16 MM</t>
  </si>
  <si>
    <t>2.3.5</t>
  </si>
  <si>
    <t>27112105</t>
  </si>
  <si>
    <t>PINZAS DE 22 CMS DE LARGO PARA CORTAR Y DOBLAR</t>
  </si>
  <si>
    <t>2.3.6</t>
  </si>
  <si>
    <t>30264305</t>
  </si>
  <si>
    <t>ALAMBRE GALVANIZADO # 14</t>
  </si>
  <si>
    <t>KG</t>
  </si>
  <si>
    <t>2.3.7</t>
  </si>
  <si>
    <t>ALAMBRE GALVANIZADO # 16</t>
  </si>
  <si>
    <t>2.3.8</t>
  </si>
  <si>
    <t>30264700</t>
  </si>
  <si>
    <t>ALAMBRE DULCE #18</t>
  </si>
  <si>
    <t>2.3.9</t>
  </si>
  <si>
    <t>31152100</t>
  </si>
  <si>
    <t>ROLLO DE 50 METROS DE CORDÓN ENCERADO DE 2 MM COLORES FUCSIA, AMARILLO, VERDE, ROJO, MORADO</t>
  </si>
  <si>
    <t>2.3.10</t>
  </si>
  <si>
    <t>10141609</t>
  </si>
  <si>
    <t>ANZUELO PARA ARETES</t>
  </si>
  <si>
    <t>2.3.11</t>
  </si>
  <si>
    <t>TELA DACRON COLORES SURTIDAS DE 1.50 DE ANCHO</t>
  </si>
  <si>
    <t>2.4 VÍCTIMAS: MARROQUINERÍA</t>
  </si>
  <si>
    <t>2.4.1</t>
  </si>
  <si>
    <t>11131504</t>
  </si>
  <si>
    <t>CUERO TRASLUCIDIO CAFÉ</t>
  </si>
  <si>
    <t>2.4.2</t>
  </si>
  <si>
    <t>CUERO TRASLUCIDIO NEGRO</t>
  </si>
  <si>
    <t>2.4.3</t>
  </si>
  <si>
    <t>CUERO TRASLUCIDIO AZUL</t>
  </si>
  <si>
    <t>2.4.4</t>
  </si>
  <si>
    <t>CUERO TRASLUCIDIO ROJO</t>
  </si>
  <si>
    <t>2.4.5</t>
  </si>
  <si>
    <t>CUERO TRASLUCIDIO NARANJA</t>
  </si>
  <si>
    <t>2.4.6</t>
  </si>
  <si>
    <t>CUERO TRASLUCIDIO FUCCIA</t>
  </si>
  <si>
    <t>2.4.7</t>
  </si>
  <si>
    <t>CUERO TRASLUCIDIO VERDE</t>
  </si>
  <si>
    <t>2.4.8</t>
  </si>
  <si>
    <t>VAQUETA NATURAL DELGADA DE 1,2 ML</t>
  </si>
  <si>
    <t>2.4.9</t>
  </si>
  <si>
    <t>31201610</t>
  </si>
  <si>
    <t>PEGANTE BOXER MULTIUSO</t>
  </si>
  <si>
    <t>L</t>
  </si>
  <si>
    <t>2.4.10</t>
  </si>
  <si>
    <t>11162107</t>
  </si>
  <si>
    <t>TABLA DE RESINA PARA CORTE DE 60 X 40 CM</t>
  </si>
  <si>
    <t>2.4.11</t>
  </si>
  <si>
    <t>23121600</t>
  </si>
  <si>
    <t>CUADRANTE GRUESO DE 2 PULGADAS</t>
  </si>
  <si>
    <t>2.4.12</t>
  </si>
  <si>
    <t>53141507</t>
  </si>
  <si>
    <t>BROCHE IMAN DE 12 MM</t>
  </si>
  <si>
    <t>2.4.13</t>
  </si>
  <si>
    <t>53141503</t>
  </si>
  <si>
    <t>CREMALLERA DE METAL No 6</t>
  </si>
  <si>
    <t>3. ARTICULACIÓN CON LA MEDIA</t>
  </si>
  <si>
    <t>3.1.1</t>
  </si>
  <si>
    <t>53141600</t>
  </si>
  <si>
    <t>JUEGO DE PUÑOS Y CUELLO</t>
  </si>
  <si>
    <t>3.1.2</t>
  </si>
  <si>
    <t>11161704</t>
  </si>
  <si>
    <t>TELA EN TEJIDO DE PUNTO CON TEXTUTA PIQUÉE DE 180 CM DE ANCHO</t>
  </si>
  <si>
    <t>3.1.3</t>
  </si>
  <si>
    <t>LOGO BORDADO DE 5 CM DE DIÁMETRO SEGÚN DISEÑO</t>
  </si>
  <si>
    <t>3.1.4</t>
  </si>
  <si>
    <t>ENTRETELA ADHESIVA DELGADA</t>
  </si>
  <si>
    <t>3.1.5</t>
  </si>
  <si>
    <t>53141505</t>
  </si>
  <si>
    <t>BOTONES CAMISEROS DE 18 LINEAS Y CUATRO PERFORACIONES</t>
  </si>
  <si>
    <t>3.1.6</t>
  </si>
  <si>
    <t>TELA SUPERDEPORTIVA</t>
  </si>
  <si>
    <t>3.1.7</t>
  </si>
  <si>
    <t>31152109</t>
  </si>
  <si>
    <t>ROLLO DE CAUCHO CORDON DE 4 CM DE ANCHO X 50 MT</t>
  </si>
  <si>
    <t>3.1.8</t>
  </si>
  <si>
    <t>HILOS CALIBRE 120 CONO X 2000 YARDA DE FABRICACION NACIONAL 100% POLIESTER</t>
  </si>
  <si>
    <t>3.1.9</t>
  </si>
  <si>
    <t>53141622</t>
  </si>
  <si>
    <t>JUEGOS DE REGLAS PARA PATRONAJE DE 6 PIEZAS</t>
  </si>
  <si>
    <t>3.1.10</t>
  </si>
  <si>
    <t>TIJERAS ANATÓMICA PARA CORTAR TELA DE 9" CON RESORTE CENTRAL ENTRE LAS DOS HOJAS</t>
  </si>
  <si>
    <t>3.1.11</t>
  </si>
  <si>
    <t>CAJA DE TIZAS PARA SASTRERIA DE CAL Y CUADRADA X 50</t>
  </si>
  <si>
    <t>3.1.12</t>
  </si>
  <si>
    <t>TIJERAS PARA CORTAL PAPEL DE 9"</t>
  </si>
  <si>
    <t>3.1.13</t>
  </si>
  <si>
    <t>53141629</t>
  </si>
  <si>
    <t>RUEDA DE 30 ALFIRES NIQUELADOS CON CABEZAS DE PEQUEÑAS ESPEFRAS DE COLORES</t>
  </si>
  <si>
    <t>3.1.14</t>
  </si>
  <si>
    <t>BASE DE CUELLOS TROQUELADOS PARA CAMISAS ELABORADO EN ENTRETELA TEJIDA ADESIVA DE PELICULA LISA TALLA S Y M</t>
  </si>
  <si>
    <t>4. PRODUCCIÓN DE CENTRO</t>
  </si>
  <si>
    <t>4.1.1</t>
  </si>
  <si>
    <t>TELA PARKER NARANJA, ANCHO 153+/-3CMS, PESO 120+/-7GR/M2, COMPOSICION 85% POLIESTER Y 15% ALGODÓNMETRO</t>
  </si>
  <si>
    <t>4.1.2</t>
  </si>
  <si>
    <t>ENTRETELA EN TEJIDO DE PUNTO TIPO SIDÓ STRECH ADHESIVO COLOR BLANCO</t>
  </si>
  <si>
    <t>4.1.3</t>
  </si>
  <si>
    <t>TELA BASE POLUX CON TEXTURA PIQUÉ 100% POLIESTER, PESO 226+/- 11GR/M2 ANCHO 182+/- 3 CMS TECNOLOGIAS PROTECT SOLAR +TRANSPIRABILIDAD COLOR BLANCO</t>
  </si>
  <si>
    <t>4.1.4</t>
  </si>
  <si>
    <t>HILO EN ACRILICO PARA TEJER CUELLOS Y PUÑOS EN COLORES SURTIDOS BLANCO, NEGRO, ROJO, AZUL TURQUÍ, BEIGE, AZUL CELESTE, AMARILLO BANDERA, AZUL REY, GRIS CLARO, MARRÓN (DOS KG POR COLOR)</t>
  </si>
  <si>
    <t>4.1.5</t>
  </si>
  <si>
    <t>CREMALLERAS DESARMABLES COLOR NEGRO DE 75 CMS DE LARGO DIENTE DE NYLON</t>
  </si>
  <si>
    <t>4.1.6</t>
  </si>
  <si>
    <t>60121136</t>
  </si>
  <si>
    <t>BOLSAS TRANSPARENTES EN CELOFAN DE 35X28 CMS, CON EL LOGO ESTAMPADO SENA - CENTRO AGROEMPRESARIAL Y ACUICOLA- FONSECA-GUAJIRA EN COLOR NARANJA EN AMBOS LADOS DE LA BOLSA.</t>
  </si>
  <si>
    <t>4.1.7</t>
  </si>
  <si>
    <t>CONO DE 2000 YARDAS DE HILO CALIBRE 120 DE FABRICACION NACIONAL COLORES SURTIDOS</t>
  </si>
  <si>
    <t>4.1.8</t>
  </si>
  <si>
    <t>CONO DE 5000 YARDAS DE HILO PARA BORDAR DE FABRICACIÓN NACIONAL CALIBRE 120 COLOR NARANJA</t>
  </si>
  <si>
    <t>4.1.9</t>
  </si>
  <si>
    <t>CUELLOS TROQUELADOS EN ENTRETELA TEJIDA ADHESIVA DE PELICULA LISA, PARA CAMISAS</t>
  </si>
  <si>
    <t>4.1.10</t>
  </si>
  <si>
    <t>CONO DE 20000 YARDAS DE HILO CALIBRE 120 DE FABRICACION NACIONAL COLOR BLANCO</t>
  </si>
  <si>
    <t>4.1.11</t>
  </si>
  <si>
    <t>TELA MONET LYCRA TEJIDO PLANO, ANCHO 152+/-2CMS, PESO 158+/-8G/M2 COMPOSICIÓN 63%POLYESTER, 35%ALGODÓN, 2% LYCRA, COLOR AZUL CELESTE</t>
  </si>
  <si>
    <t>4.1.12</t>
  </si>
  <si>
    <t>TELA MONET LYCRA TEJIDO PLANO, ANCHO 152+/-2CMS, PESO 158+/-8G/M2 COMPOSICIÓN 63%POLYESTER, 35%ALGODÓN, 2% LYCRA, COLOR BLANCO</t>
  </si>
  <si>
    <t>4.1.13</t>
  </si>
  <si>
    <t>CONO DE 5000 YARDAS DE HILOS DE BORDAR COLORES SURTIDOS</t>
  </si>
  <si>
    <t>4.1.14</t>
  </si>
  <si>
    <t>BOTONES DE 4 PERFORACIONES TAMAÑO DE 18 LINEAS, COLORES BLANCO, AZUL CELESTE (4 MIL BLANDOS Y 2000 AZULES)</t>
  </si>
  <si>
    <t>4.1.15</t>
  </si>
  <si>
    <t>PARES DE PUÑOS TROQUELADOS PARA CAMISA EN ENTRETELA TEJIDA</t>
  </si>
  <si>
    <t>4.1.16</t>
  </si>
  <si>
    <t>TELA ANTIFLUIDO ANATOMY COLOR BLANCO COMPOSICION 52.00% POLIESTER Y 48.00%ALGODON; PESO 170G/M2; ANCHO 153 +/- 3CMS</t>
  </si>
  <si>
    <t>4.1.17</t>
  </si>
  <si>
    <t>BOTONES DE 4 PERFORACIONES TAMAÑO DE 18 LINEAS COLOR VERDE JADE, NARANJA. VERDE BICHE (MIL POR CADA COLOR)</t>
  </si>
  <si>
    <t>4.1.18</t>
  </si>
  <si>
    <t>11151502</t>
  </si>
  <si>
    <t>NYLON ACOLCHADO FORRADO, CON COSTURAS HORIZONTALES, COLOR NEGRO ANCHO 150 CMS</t>
  </si>
  <si>
    <t>4.1.19</t>
  </si>
  <si>
    <t>KIT PARA EMPACAR CAMISAS CONSTA DE (CARTÓN, ACRILICO PARA COLOCAR DEBAJO DE DEL CUELLO, PINZAS, BOLSA</t>
  </si>
  <si>
    <t>5. PROGRAMACIÓN REGULAR</t>
  </si>
  <si>
    <t>5.1.1</t>
  </si>
  <si>
    <t>11162201</t>
  </si>
  <si>
    <t>TEXTIL NO TEJIDO (CAMBRELA) DE 150 CMS DE ANCHO COLOR BLANCO Y CAMEL (100 METROS POR CADA COLOR)</t>
  </si>
  <si>
    <t>5.1.2</t>
  </si>
  <si>
    <t>TELA DRIL VULCANO COLOR CAQUI Y NEGRO DE 150 CMS DE ANCHO (100 METROS DE CADA COLOR)</t>
  </si>
  <si>
    <t>5.1.3</t>
  </si>
  <si>
    <t>TELA BASE POLUX CON TEXTURA PIQUÉ 100% POLIESTER, PESO 226+/- 11GR/M2 ANCHO 182+/- 3 CMS TECNOLOGIAS PROTECT SOLAR +TRANSPIRABILIDAD COLOR NEGRO</t>
  </si>
  <si>
    <t>5.1.4</t>
  </si>
  <si>
    <t>TELA BASE POLUX CON TEXTURA PIQUÉ 100% POLIESTER, PESO 226+/- 11GR/M2 ANCHO 182+/- 3 CMS TECNOLOGIAS PROTECT SOLAR +TRANSPIRABILIDAD COLOR VERDE BICHE</t>
  </si>
  <si>
    <t>5.1.5</t>
  </si>
  <si>
    <t>TELA DE FRANELA DOBLE PUNTO DE 15O METROS DE ANCHO COLOR BLANCO</t>
  </si>
  <si>
    <t>5.1.6</t>
  </si>
  <si>
    <t>11161800</t>
  </si>
  <si>
    <t>TELA ANTIFLUIDOS COLOR NARANJA DE 150 CMS DE ANCHO</t>
  </si>
  <si>
    <t>5.1.7</t>
  </si>
  <si>
    <t>LINO STEFANO LYCRA COMPOSICIÓN 63%POLIESTER, 30%VISCOSA, 2% LYCRA, COLOR CAQUI, NEGRO, AZUL TURQUI, GRIS (25 METROS DE CADA COLOR)</t>
  </si>
  <si>
    <t>5.1.8</t>
  </si>
  <si>
    <t>DACRON BLANCO DE 150 CMS DE ANCHO</t>
  </si>
  <si>
    <t>5.1.9</t>
  </si>
  <si>
    <t>11162200</t>
  </si>
  <si>
    <t>ENTRETELA NO TEJIDA, ADHESIVA, DELGADA</t>
  </si>
  <si>
    <t>5.1.10</t>
  </si>
  <si>
    <t>NYLON TEXTURIZADO COLORES, BLANCO, NARANJA, GRIS, NEGRO,ROJO, CAQUI, (4 KG POR CADA COLOR)</t>
  </si>
  <si>
    <t>5.1.11</t>
  </si>
  <si>
    <t>14121809</t>
  </si>
  <si>
    <t>CINTA DE ENMASCRAR DE 1CM DE ANCHO</t>
  </si>
  <si>
    <t>5.1.12</t>
  </si>
  <si>
    <t>PEGANTE EN BARRA</t>
  </si>
  <si>
    <t>5.1.13</t>
  </si>
  <si>
    <t>REGLAS EN ACRILICO MILIMETRADAS DE 150 CMS DE LARGO</t>
  </si>
  <si>
    <t>5.1.14</t>
  </si>
  <si>
    <t>CURVIGRAFO PROFESIONAL, EN ACRILICO TRANSPARENTE</t>
  </si>
  <si>
    <t>5.1.15</t>
  </si>
  <si>
    <t>60121500</t>
  </si>
  <si>
    <t>CAJA POR 12 UNIDADES DE BORRADOR MIGA DE PAN</t>
  </si>
  <si>
    <t>5.1.16</t>
  </si>
  <si>
    <t>JUEGOS DE REGLAS DE PATRONAJE EN ACRILICO TRANSPARENTE X 6 UNIDADES</t>
  </si>
  <si>
    <t>5.1.17</t>
  </si>
  <si>
    <t>PIE PRENSATELAS METÁLICOS PARA PEGAR CIERRE INVISIBLE EN MAQUINA PLANA INDUSTRIAL DE UNA AGUJA</t>
  </si>
  <si>
    <t>5.1.18</t>
  </si>
  <si>
    <t>PIE PRENSATELAS DE MUESCA IZQUIERDA METÁLICOS PARA PEGAR CIERRE CONVENCIONAL EN MAQUINA PLANA INDUSTRIAL DE UNA AGUJA</t>
  </si>
  <si>
    <t>5.1.19</t>
  </si>
  <si>
    <t>RODAJA DENTADA CON ASA DE MADERA</t>
  </si>
  <si>
    <t>5.1.20</t>
  </si>
  <si>
    <t>TIJERAS ANATOMICAS DE 9" PARA CORTAR TELA, CON RESORTE EN EL CENTRO DE LAS DOS HOJAS</t>
  </si>
  <si>
    <t>5.1.21</t>
  </si>
  <si>
    <t>TELA EN TEJIDO DE PUNTO SUPERDEPORTIVA DE 150 CMS DE ANCHO, COLORES SURTIDOS</t>
  </si>
  <si>
    <t>5.1.22</t>
  </si>
  <si>
    <t>ZAPATO DE TEFLÓN PARA PLANCHAS INDUSTRIALES</t>
  </si>
  <si>
    <t>5.1.23</t>
  </si>
  <si>
    <t>14111519</t>
  </si>
  <si>
    <t>CARTÓN CARTULINA (EL QUE VIENE DE UN LADO COLOR CAMEL Y DEL OTRO LADO BLANCO)</t>
  </si>
  <si>
    <t>5.1.24</t>
  </si>
  <si>
    <t>5.1.25</t>
  </si>
  <si>
    <t>60121104</t>
  </si>
  <si>
    <t>ROLLO DE 20 KG DE PAPEL BOND PARA PLOTTER DE 30 GRAMOS DE PESO X 180 CMS DE ANCHO</t>
  </si>
  <si>
    <t>precio unitario</t>
  </si>
  <si>
    <t>precio total</t>
  </si>
  <si>
    <t>SUBTOTAL</t>
  </si>
  <si>
    <t>IVA</t>
  </si>
  <si>
    <t>TOTAL</t>
  </si>
  <si>
    <t>SUBTOTAL OFERTA</t>
  </si>
  <si>
    <t>IVA OFERTA</t>
  </si>
  <si>
    <t>TOTAL OFERTA</t>
  </si>
  <si>
    <t>MARCA</t>
  </si>
  <si>
    <t>LIHAO</t>
  </si>
  <si>
    <t>MACUSA</t>
  </si>
  <si>
    <t>INCOLMA</t>
  </si>
  <si>
    <t>PELIKAN</t>
  </si>
  <si>
    <t>VENEZIA</t>
  </si>
  <si>
    <t>DURATELA</t>
  </si>
  <si>
    <t>N/A</t>
  </si>
  <si>
    <t>CASA TEXTIL</t>
  </si>
  <si>
    <t>PERLA</t>
  </si>
  <si>
    <t>ARTESANAL</t>
  </si>
  <si>
    <t>LINO PAOLA</t>
  </si>
  <si>
    <t>ONIX</t>
  </si>
  <si>
    <t>MEGA</t>
  </si>
  <si>
    <t>EL INDIO</t>
  </si>
  <si>
    <t>ABC HERRAJES</t>
  </si>
  <si>
    <t>BECKERT</t>
  </si>
  <si>
    <t>CENTELSA</t>
  </si>
  <si>
    <t>BULL</t>
  </si>
  <si>
    <t>PROTELA</t>
  </si>
  <si>
    <t>BOXER</t>
  </si>
  <si>
    <t>SAN JAMAR</t>
  </si>
  <si>
    <t>Kt Thermo</t>
  </si>
  <si>
    <t>YKK</t>
  </si>
  <si>
    <t>AMERICANA DE INSUMOS Y TROQUELADOS</t>
  </si>
  <si>
    <t>ZONA CREATIVA</t>
  </si>
  <si>
    <t>SIDO</t>
  </si>
  <si>
    <t>GAMECO</t>
  </si>
  <si>
    <t>SOL</t>
  </si>
  <si>
    <t>TAILORS CHALK</t>
  </si>
  <si>
    <t>INALMET</t>
  </si>
  <si>
    <t>EL TREBOL</t>
  </si>
  <si>
    <t>TSEYU</t>
  </si>
  <si>
    <t>MUNDOLINK</t>
  </si>
  <si>
    <t>ANATOMY</t>
  </si>
  <si>
    <t>CAMBRELA</t>
  </si>
  <si>
    <t>DRIL</t>
  </si>
  <si>
    <t>STEFANO</t>
  </si>
  <si>
    <t>TESA</t>
  </si>
  <si>
    <t>WESTCOTT</t>
  </si>
  <si>
    <t>FABER CASTELL</t>
  </si>
  <si>
    <t>Ruffler</t>
  </si>
  <si>
    <t>LAFAYETTE</t>
  </si>
  <si>
    <t>INSUMOS Y TROQUELADOS</t>
  </si>
  <si>
    <t>PAT PRIMO</t>
  </si>
  <si>
    <t>COLNYLON</t>
  </si>
  <si>
    <t>CARTO PRINT</t>
  </si>
  <si>
    <t>KLEINE</t>
  </si>
  <si>
    <t xml:space="preserve">ANEXO 2 OFERTA ECONOMICA - INICIAL DE PRECIO </t>
  </si>
  <si>
    <t>DE IMPRESORES</t>
  </si>
  <si>
    <t>ALMACEN MIL TELAS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</si>
</sst>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0"/>
      <color rgb="FF000000"/>
      <name val="Verdana"/>
      <family val="2"/>
    </font>
    <font>
      <sz val="10"/>
      <color rgb="FF000000"/>
      <name val="Verdana"/>
      <family val="2"/>
    </font>
    <font>
      <sz val="11"/>
      <name val="Calibri"/>
      <family val="2"/>
      <scheme val="minor"/>
    </font>
    <font>
      <sz val="12"/>
      <color rgb="FF333333"/>
      <name val="Arial"/>
      <family val="2"/>
    </font>
    <font>
      <b/>
      <sz val="16"/>
      <color theme="1"/>
      <name val="Calibri"/>
      <family val="2"/>
      <scheme val="minor"/>
    </font>
    <font>
      <sz val="12"/>
      <color rgb="FF000000"/>
      <name val="Arial"/>
      <family val="2"/>
    </font>
    <font>
      <sz val="10"/>
      <color rgb="FF000000"/>
      <name val="Arial"/>
      <family val="2"/>
    </font>
  </fonts>
  <fills count="4">
    <fill>
      <patternFill patternType="none"/>
    </fill>
    <fill>
      <patternFill patternType="gray125"/>
    </fill>
    <fill>
      <patternFill patternType="solid">
        <fgColor rgb="FFDBE5F1"/>
        <bgColor rgb="FFDBE5F1"/>
      </patternFill>
    </fill>
    <fill>
      <patternFill patternType="solid">
        <fgColor rgb="FFDDEBF7"/>
        <bgColor rgb="FFDDEBF7"/>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1" fontId="1" fillId="0" borderId="0" applyFont="0" applyFill="0" applyBorder="0" applyAlignment="0" applyProtection="0"/>
    <xf numFmtId="0" fontId="3" fillId="2" borderId="0" applyNumberFormat="0" applyBorder="0" applyProtection="0">
      <alignment horizontal="center" vertical="center"/>
    </xf>
    <xf numFmtId="49" fontId="4" fillId="0" borderId="0" applyFill="0" applyBorder="0" applyProtection="0">
      <alignment horizontal="left" vertical="center"/>
    </xf>
    <xf numFmtId="3" fontId="4" fillId="0" borderId="0" applyFill="0" applyBorder="0" applyProtection="0">
      <alignment horizontal="right" vertical="center"/>
    </xf>
  </cellStyleXfs>
  <cellXfs count="25">
    <xf numFmtId="0" fontId="0" fillId="0" borderId="0" xfId="0"/>
    <xf numFmtId="0" fontId="3" fillId="2" borderId="1" xfId="2" applyFont="1" applyFill="1" applyBorder="1" applyAlignment="1">
      <alignment horizontal="center" vertical="center" wrapText="1"/>
    </xf>
    <xf numFmtId="41" fontId="0" fillId="0" borderId="1" xfId="1" applyFont="1" applyBorder="1" applyAlignment="1">
      <alignment vertical="center"/>
    </xf>
    <xf numFmtId="41" fontId="0" fillId="0" borderId="1" xfId="0" applyNumberFormat="1" applyBorder="1"/>
    <xf numFmtId="41" fontId="0" fillId="0" borderId="1" xfId="0" applyNumberFormat="1" applyBorder="1" applyAlignment="1">
      <alignment vertical="center"/>
    </xf>
    <xf numFmtId="41" fontId="0" fillId="0" borderId="1" xfId="0" applyNumberFormat="1" applyBorder="1" applyAlignment="1">
      <alignment horizontal="center" vertical="center"/>
    </xf>
    <xf numFmtId="41" fontId="0" fillId="0" borderId="1" xfId="1" applyFont="1"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Fill="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8" fillId="0" borderId="0" xfId="0" applyFont="1" applyAlignment="1">
      <alignment horizontal="left" vertical="center"/>
    </xf>
    <xf numFmtId="0" fontId="3" fillId="2" borderId="1" xfId="2" applyFont="1" applyFill="1" applyBorder="1" applyAlignment="1">
      <alignment horizontal="center" vertical="center"/>
    </xf>
    <xf numFmtId="49" fontId="4" fillId="0" borderId="1" xfId="3" applyFont="1" applyBorder="1" applyAlignment="1">
      <alignment horizontal="center" vertical="center"/>
    </xf>
    <xf numFmtId="49" fontId="4" fillId="0" borderId="1" xfId="3" applyFont="1" applyBorder="1" applyAlignment="1">
      <alignment horizontal="center" vertical="center" wrapText="1"/>
    </xf>
    <xf numFmtId="0" fontId="4" fillId="0" borderId="1" xfId="4" applyNumberFormat="1" applyFont="1" applyBorder="1" applyAlignment="1">
      <alignment horizontal="center" vertical="center"/>
    </xf>
    <xf numFmtId="41" fontId="4" fillId="0" borderId="1" xfId="1" applyFont="1" applyBorder="1" applyAlignment="1">
      <alignment horizontal="center" vertical="center"/>
    </xf>
    <xf numFmtId="0" fontId="9" fillId="0" borderId="0" xfId="0" applyFont="1"/>
    <xf numFmtId="0" fontId="2" fillId="0" borderId="1" xfId="0" applyFont="1" applyBorder="1" applyAlignment="1">
      <alignment horizontal="center"/>
    </xf>
    <xf numFmtId="49" fontId="3" fillId="3" borderId="1" xfId="3" applyFont="1" applyFill="1" applyBorder="1" applyAlignment="1">
      <alignment horizontal="center" vertical="center"/>
    </xf>
    <xf numFmtId="49" fontId="3" fillId="0" borderId="1" xfId="3" applyFont="1" applyBorder="1" applyAlignment="1">
      <alignment horizontal="right" vertical="center"/>
    </xf>
    <xf numFmtId="0" fontId="2" fillId="0" borderId="1" xfId="0" applyFont="1" applyBorder="1" applyAlignment="1">
      <alignment horizontal="right"/>
    </xf>
    <xf numFmtId="0" fontId="3" fillId="3" borderId="1" xfId="2" applyFont="1" applyFill="1" applyBorder="1" applyAlignment="1">
      <alignment horizontal="center" vertical="center"/>
    </xf>
    <xf numFmtId="0" fontId="7" fillId="0" borderId="0" xfId="0" applyFont="1" applyAlignment="1">
      <alignment horizontal="center"/>
    </xf>
  </cellXfs>
  <cellStyles count="5">
    <cellStyle name="BodyStyle" xfId="3"/>
    <cellStyle name="HeaderStyle" xfId="2"/>
    <cellStyle name="Millares [0]" xfId="1" builtinId="6"/>
    <cellStyle name="Normal" xfId="0" builtinId="0"/>
    <cellStyle name="Numeri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603250</xdr:colOff>
      <xdr:row>0</xdr:row>
      <xdr:rowOff>0</xdr:rowOff>
    </xdr:from>
    <xdr:to>
      <xdr:col>7</xdr:col>
      <xdr:colOff>1085850</xdr:colOff>
      <xdr:row>4</xdr:row>
      <xdr:rowOff>174202</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00750" y="0"/>
          <a:ext cx="1371600" cy="101028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0"/>
  <sheetViews>
    <sheetView tabSelected="1" topLeftCell="A129" zoomScale="90" zoomScaleNormal="90" workbookViewId="0">
      <selection activeCell="A140" sqref="A140:XFD141"/>
    </sheetView>
  </sheetViews>
  <sheetFormatPr baseColWidth="10" defaultRowHeight="15" x14ac:dyDescent="0.25"/>
  <cols>
    <col min="1" max="1" width="8" customWidth="1"/>
    <col min="2" max="2" width="11.28515625" bestFit="1" customWidth="1"/>
    <col min="3" max="3" width="35" bestFit="1" customWidth="1"/>
    <col min="4" max="4" width="10.5703125" bestFit="1" customWidth="1"/>
    <col min="5" max="5" width="8.7109375" bestFit="1" customWidth="1"/>
    <col min="6" max="6" width="9.5703125" bestFit="1" customWidth="1"/>
    <col min="7" max="7" width="13.28515625" bestFit="1" customWidth="1"/>
    <col min="8" max="8" width="18.28515625" style="8" bestFit="1" customWidth="1"/>
  </cols>
  <sheetData>
    <row r="1" spans="1:8" ht="21" x14ac:dyDescent="0.35">
      <c r="A1" s="24" t="s">
        <v>311</v>
      </c>
      <c r="B1" s="24"/>
      <c r="C1" s="24"/>
      <c r="D1" s="24"/>
      <c r="E1" s="24"/>
      <c r="F1" s="24"/>
      <c r="G1" s="24"/>
      <c r="H1" s="24"/>
    </row>
    <row r="7" spans="1:8" ht="25.5" x14ac:dyDescent="0.25">
      <c r="A7" s="13" t="s">
        <v>0</v>
      </c>
      <c r="B7" s="1" t="s">
        <v>1</v>
      </c>
      <c r="C7" s="1" t="s">
        <v>2</v>
      </c>
      <c r="D7" s="13" t="s">
        <v>3</v>
      </c>
      <c r="E7" s="13" t="s">
        <v>4</v>
      </c>
      <c r="F7" s="1" t="s">
        <v>255</v>
      </c>
      <c r="G7" s="1" t="s">
        <v>256</v>
      </c>
      <c r="H7" s="1" t="s">
        <v>263</v>
      </c>
    </row>
    <row r="8" spans="1:8" x14ac:dyDescent="0.25">
      <c r="A8" s="23" t="s">
        <v>5</v>
      </c>
      <c r="B8" s="23"/>
      <c r="C8" s="23"/>
      <c r="D8" s="23"/>
      <c r="E8" s="23"/>
      <c r="F8" s="23"/>
      <c r="G8" s="23"/>
      <c r="H8" s="7"/>
    </row>
    <row r="9" spans="1:8" ht="127.5" x14ac:dyDescent="0.25">
      <c r="A9" s="14" t="s">
        <v>6</v>
      </c>
      <c r="B9" s="14" t="s">
        <v>7</v>
      </c>
      <c r="C9" s="15" t="s">
        <v>8</v>
      </c>
      <c r="D9" s="16">
        <v>310</v>
      </c>
      <c r="E9" s="14" t="s">
        <v>9</v>
      </c>
      <c r="F9" s="2">
        <v>49687</v>
      </c>
      <c r="G9" s="4">
        <f>F9*D9</f>
        <v>15402970</v>
      </c>
      <c r="H9" s="7" t="s">
        <v>264</v>
      </c>
    </row>
    <row r="10" spans="1:8" ht="38.25" x14ac:dyDescent="0.25">
      <c r="A10" s="14" t="s">
        <v>10</v>
      </c>
      <c r="B10" s="14" t="s">
        <v>11</v>
      </c>
      <c r="C10" s="15" t="s">
        <v>12</v>
      </c>
      <c r="D10" s="16">
        <v>34</v>
      </c>
      <c r="E10" s="14" t="s">
        <v>9</v>
      </c>
      <c r="F10" s="2">
        <v>15900</v>
      </c>
      <c r="G10" s="4">
        <f t="shared" ref="G10:G17" si="0">F10*D10</f>
        <v>540600</v>
      </c>
      <c r="H10" s="7" t="s">
        <v>265</v>
      </c>
    </row>
    <row r="11" spans="1:8" ht="76.5" x14ac:dyDescent="0.25">
      <c r="A11" s="14" t="s">
        <v>13</v>
      </c>
      <c r="B11" s="14" t="s">
        <v>14</v>
      </c>
      <c r="C11" s="15" t="s">
        <v>15</v>
      </c>
      <c r="D11" s="16">
        <v>400</v>
      </c>
      <c r="E11" s="14" t="s">
        <v>9</v>
      </c>
      <c r="F11" s="2">
        <v>4598</v>
      </c>
      <c r="G11" s="4">
        <f t="shared" si="0"/>
        <v>1839200</v>
      </c>
      <c r="H11" s="7" t="s">
        <v>266</v>
      </c>
    </row>
    <row r="12" spans="1:8" ht="38.25" x14ac:dyDescent="0.25">
      <c r="A12" s="14" t="s">
        <v>16</v>
      </c>
      <c r="B12" s="14" t="s">
        <v>17</v>
      </c>
      <c r="C12" s="15" t="s">
        <v>18</v>
      </c>
      <c r="D12" s="16">
        <v>400</v>
      </c>
      <c r="E12" s="14" t="s">
        <v>9</v>
      </c>
      <c r="F12" s="2">
        <v>5481</v>
      </c>
      <c r="G12" s="4">
        <f t="shared" si="0"/>
        <v>2192400</v>
      </c>
      <c r="H12" s="7" t="s">
        <v>267</v>
      </c>
    </row>
    <row r="13" spans="1:8" ht="127.5" x14ac:dyDescent="0.25">
      <c r="A13" s="14" t="s">
        <v>19</v>
      </c>
      <c r="B13" s="14" t="s">
        <v>20</v>
      </c>
      <c r="C13" s="15" t="s">
        <v>21</v>
      </c>
      <c r="D13" s="16">
        <v>15</v>
      </c>
      <c r="E13" s="14" t="s">
        <v>9</v>
      </c>
      <c r="F13" s="2">
        <v>119250</v>
      </c>
      <c r="G13" s="4">
        <f t="shared" si="0"/>
        <v>1788750</v>
      </c>
      <c r="H13" s="7" t="s">
        <v>268</v>
      </c>
    </row>
    <row r="14" spans="1:8" ht="51" x14ac:dyDescent="0.25">
      <c r="A14" s="14" t="s">
        <v>22</v>
      </c>
      <c r="B14" s="14" t="s">
        <v>23</v>
      </c>
      <c r="C14" s="15" t="s">
        <v>24</v>
      </c>
      <c r="D14" s="16">
        <v>15</v>
      </c>
      <c r="E14" s="14" t="s">
        <v>9</v>
      </c>
      <c r="F14" s="2">
        <v>165625</v>
      </c>
      <c r="G14" s="4">
        <f t="shared" si="0"/>
        <v>2484375</v>
      </c>
      <c r="H14" s="7" t="s">
        <v>273</v>
      </c>
    </row>
    <row r="15" spans="1:8" ht="38.25" x14ac:dyDescent="0.25">
      <c r="A15" s="14" t="s">
        <v>25</v>
      </c>
      <c r="B15" s="14" t="s">
        <v>26</v>
      </c>
      <c r="C15" s="15" t="s">
        <v>27</v>
      </c>
      <c r="D15" s="16">
        <v>15</v>
      </c>
      <c r="E15" s="14" t="s">
        <v>9</v>
      </c>
      <c r="F15" s="2">
        <v>397500</v>
      </c>
      <c r="G15" s="4">
        <f t="shared" si="0"/>
        <v>5962500</v>
      </c>
      <c r="H15" s="7" t="s">
        <v>269</v>
      </c>
    </row>
    <row r="16" spans="1:8" ht="51" x14ac:dyDescent="0.25">
      <c r="A16" s="14" t="s">
        <v>28</v>
      </c>
      <c r="B16" s="14" t="s">
        <v>26</v>
      </c>
      <c r="C16" s="15" t="s">
        <v>29</v>
      </c>
      <c r="D16" s="16">
        <v>3</v>
      </c>
      <c r="E16" s="14" t="s">
        <v>9</v>
      </c>
      <c r="F16" s="2">
        <v>165625</v>
      </c>
      <c r="G16" s="4">
        <f t="shared" si="0"/>
        <v>496875</v>
      </c>
      <c r="H16" s="7" t="s">
        <v>273</v>
      </c>
    </row>
    <row r="17" spans="1:8" ht="38.25" x14ac:dyDescent="0.25">
      <c r="A17" s="14" t="s">
        <v>30</v>
      </c>
      <c r="B17" s="14" t="s">
        <v>31</v>
      </c>
      <c r="C17" s="15" t="s">
        <v>32</v>
      </c>
      <c r="D17" s="16">
        <v>120</v>
      </c>
      <c r="E17" s="14" t="s">
        <v>33</v>
      </c>
      <c r="F17" s="2">
        <v>26235</v>
      </c>
      <c r="G17" s="4">
        <f t="shared" si="0"/>
        <v>3148200</v>
      </c>
      <c r="H17" s="7" t="s">
        <v>271</v>
      </c>
    </row>
    <row r="18" spans="1:8" x14ac:dyDescent="0.25">
      <c r="A18" s="21" t="s">
        <v>257</v>
      </c>
      <c r="B18" s="21"/>
      <c r="C18" s="21"/>
      <c r="D18" s="21"/>
      <c r="E18" s="21"/>
      <c r="F18" s="21"/>
      <c r="G18" s="3">
        <f>SUM(G9:G17)</f>
        <v>33855870</v>
      </c>
      <c r="H18" s="7"/>
    </row>
    <row r="19" spans="1:8" x14ac:dyDescent="0.25">
      <c r="A19" s="21" t="s">
        <v>258</v>
      </c>
      <c r="B19" s="21"/>
      <c r="C19" s="21"/>
      <c r="D19" s="21"/>
      <c r="E19" s="21"/>
      <c r="F19" s="21"/>
      <c r="G19" s="3">
        <f>G18*19%</f>
        <v>6432615.2999999998</v>
      </c>
      <c r="H19" s="7"/>
    </row>
    <row r="20" spans="1:8" x14ac:dyDescent="0.25">
      <c r="A20" s="21" t="s">
        <v>259</v>
      </c>
      <c r="B20" s="21"/>
      <c r="C20" s="21"/>
      <c r="D20" s="21"/>
      <c r="E20" s="21"/>
      <c r="F20" s="21"/>
      <c r="G20" s="3">
        <f>G18+G19</f>
        <v>40288485.299999997</v>
      </c>
      <c r="H20" s="7"/>
    </row>
    <row r="21" spans="1:8" x14ac:dyDescent="0.25">
      <c r="A21" s="20" t="s">
        <v>34</v>
      </c>
      <c r="B21" s="20"/>
      <c r="C21" s="20"/>
      <c r="D21" s="20"/>
      <c r="E21" s="20"/>
      <c r="F21" s="20"/>
      <c r="G21" s="20"/>
      <c r="H21" s="7"/>
    </row>
    <row r="22" spans="1:8" ht="63.75" x14ac:dyDescent="0.25">
      <c r="A22" s="14" t="s">
        <v>35</v>
      </c>
      <c r="B22" s="14" t="s">
        <v>36</v>
      </c>
      <c r="C22" s="15" t="s">
        <v>37</v>
      </c>
      <c r="D22" s="16">
        <v>60</v>
      </c>
      <c r="E22" s="14" t="s">
        <v>9</v>
      </c>
      <c r="F22" s="2">
        <v>92750</v>
      </c>
      <c r="G22" s="4">
        <f>F22*D22</f>
        <v>5565000</v>
      </c>
      <c r="H22" s="7" t="s">
        <v>272</v>
      </c>
    </row>
    <row r="23" spans="1:8" ht="38.25" x14ac:dyDescent="0.25">
      <c r="A23" s="14" t="s">
        <v>38</v>
      </c>
      <c r="B23" s="14" t="s">
        <v>39</v>
      </c>
      <c r="C23" s="15" t="s">
        <v>40</v>
      </c>
      <c r="D23" s="16">
        <v>10</v>
      </c>
      <c r="E23" s="14" t="s">
        <v>9</v>
      </c>
      <c r="F23" s="2">
        <v>45712</v>
      </c>
      <c r="G23" s="4">
        <f>F23*D23</f>
        <v>457120</v>
      </c>
      <c r="H23" s="7" t="s">
        <v>272</v>
      </c>
    </row>
    <row r="24" spans="1:8" x14ac:dyDescent="0.25">
      <c r="A24" s="20" t="s">
        <v>41</v>
      </c>
      <c r="B24" s="20"/>
      <c r="C24" s="20"/>
      <c r="D24" s="20"/>
      <c r="E24" s="20"/>
      <c r="F24" s="20"/>
      <c r="G24" s="20"/>
      <c r="H24" s="7"/>
    </row>
    <row r="25" spans="1:8" ht="127.5" x14ac:dyDescent="0.25">
      <c r="A25" s="14" t="s">
        <v>42</v>
      </c>
      <c r="B25" s="14" t="s">
        <v>7</v>
      </c>
      <c r="C25" s="15" t="s">
        <v>43</v>
      </c>
      <c r="D25" s="16">
        <v>50</v>
      </c>
      <c r="E25" s="14" t="s">
        <v>9</v>
      </c>
      <c r="F25" s="2">
        <v>49687</v>
      </c>
      <c r="G25" s="5">
        <f>F25*D25</f>
        <v>2484350</v>
      </c>
      <c r="H25" s="7" t="s">
        <v>264</v>
      </c>
    </row>
    <row r="26" spans="1:8" ht="76.5" x14ac:dyDescent="0.25">
      <c r="A26" s="14" t="s">
        <v>44</v>
      </c>
      <c r="B26" s="14" t="s">
        <v>31</v>
      </c>
      <c r="C26" s="15" t="s">
        <v>45</v>
      </c>
      <c r="D26" s="16">
        <v>30</v>
      </c>
      <c r="E26" s="14" t="s">
        <v>33</v>
      </c>
      <c r="F26" s="2">
        <v>51971</v>
      </c>
      <c r="G26" s="5">
        <f t="shared" ref="G26:G30" si="1">F26*D26</f>
        <v>1559130</v>
      </c>
      <c r="H26" s="7" t="s">
        <v>274</v>
      </c>
    </row>
    <row r="27" spans="1:8" ht="25.5" x14ac:dyDescent="0.25">
      <c r="A27" s="14" t="s">
        <v>46</v>
      </c>
      <c r="B27" s="14" t="s">
        <v>47</v>
      </c>
      <c r="C27" s="15" t="s">
        <v>48</v>
      </c>
      <c r="D27" s="16">
        <v>30</v>
      </c>
      <c r="E27" s="14" t="s">
        <v>9</v>
      </c>
      <c r="F27" s="2">
        <v>17602</v>
      </c>
      <c r="G27" s="5">
        <f t="shared" si="1"/>
        <v>528060</v>
      </c>
      <c r="H27" s="7" t="s">
        <v>275</v>
      </c>
    </row>
    <row r="28" spans="1:8" ht="38.25" x14ac:dyDescent="0.25">
      <c r="A28" s="14" t="s">
        <v>49</v>
      </c>
      <c r="B28" s="14" t="s">
        <v>11</v>
      </c>
      <c r="C28" s="15" t="s">
        <v>50</v>
      </c>
      <c r="D28" s="16">
        <v>25</v>
      </c>
      <c r="E28" s="14" t="s">
        <v>9</v>
      </c>
      <c r="F28" s="2">
        <v>15900</v>
      </c>
      <c r="G28" s="5">
        <f t="shared" si="1"/>
        <v>397500</v>
      </c>
      <c r="H28" s="7" t="s">
        <v>265</v>
      </c>
    </row>
    <row r="29" spans="1:8" ht="25.5" x14ac:dyDescent="0.25">
      <c r="A29" s="14" t="s">
        <v>51</v>
      </c>
      <c r="B29" s="14" t="s">
        <v>52</v>
      </c>
      <c r="C29" s="15" t="s">
        <v>53</v>
      </c>
      <c r="D29" s="16">
        <v>5</v>
      </c>
      <c r="E29" s="14" t="s">
        <v>9</v>
      </c>
      <c r="F29" s="2">
        <v>28059</v>
      </c>
      <c r="G29" s="5">
        <f t="shared" si="1"/>
        <v>140295</v>
      </c>
      <c r="H29" s="7" t="s">
        <v>276</v>
      </c>
    </row>
    <row r="30" spans="1:8" ht="25.5" x14ac:dyDescent="0.25">
      <c r="A30" s="14" t="s">
        <v>54</v>
      </c>
      <c r="B30" s="14" t="s">
        <v>52</v>
      </c>
      <c r="C30" s="15" t="s">
        <v>55</v>
      </c>
      <c r="D30" s="16">
        <v>5</v>
      </c>
      <c r="E30" s="14" t="s">
        <v>9</v>
      </c>
      <c r="F30" s="2">
        <v>29808</v>
      </c>
      <c r="G30" s="5">
        <f t="shared" si="1"/>
        <v>149040</v>
      </c>
      <c r="H30" s="7" t="s">
        <v>276</v>
      </c>
    </row>
    <row r="31" spans="1:8" x14ac:dyDescent="0.25">
      <c r="A31" s="20" t="s">
        <v>56</v>
      </c>
      <c r="B31" s="20"/>
      <c r="C31" s="20"/>
      <c r="D31" s="20"/>
      <c r="E31" s="20"/>
      <c r="F31" s="20"/>
      <c r="G31" s="20"/>
      <c r="H31" s="7"/>
    </row>
    <row r="32" spans="1:8" ht="25.5" x14ac:dyDescent="0.25">
      <c r="A32" s="14" t="s">
        <v>57</v>
      </c>
      <c r="B32" s="14" t="s">
        <v>58</v>
      </c>
      <c r="C32" s="15" t="s">
        <v>59</v>
      </c>
      <c r="D32" s="17">
        <v>500</v>
      </c>
      <c r="E32" s="14" t="s">
        <v>9</v>
      </c>
      <c r="F32" s="6">
        <v>30052</v>
      </c>
      <c r="G32" s="6">
        <f>F32*D32</f>
        <v>15026000</v>
      </c>
      <c r="H32" s="7" t="s">
        <v>270</v>
      </c>
    </row>
    <row r="33" spans="1:8" ht="51" x14ac:dyDescent="0.25">
      <c r="A33" s="14" t="s">
        <v>60</v>
      </c>
      <c r="B33" s="14" t="s">
        <v>61</v>
      </c>
      <c r="C33" s="15" t="s">
        <v>62</v>
      </c>
      <c r="D33" s="16">
        <v>100</v>
      </c>
      <c r="E33" s="14" t="s">
        <v>9</v>
      </c>
      <c r="F33" s="6">
        <v>8845</v>
      </c>
      <c r="G33" s="6">
        <f t="shared" ref="G33:G42" si="2">F33*D33</f>
        <v>884500</v>
      </c>
      <c r="H33" s="7" t="s">
        <v>277</v>
      </c>
    </row>
    <row r="34" spans="1:8" ht="25.5" x14ac:dyDescent="0.25">
      <c r="A34" s="14" t="s">
        <v>63</v>
      </c>
      <c r="B34" s="14" t="s">
        <v>17</v>
      </c>
      <c r="C34" s="15" t="s">
        <v>64</v>
      </c>
      <c r="D34" s="16">
        <v>35</v>
      </c>
      <c r="E34" s="14" t="s">
        <v>9</v>
      </c>
      <c r="F34" s="6">
        <v>8977</v>
      </c>
      <c r="G34" s="6">
        <f t="shared" si="2"/>
        <v>314195</v>
      </c>
      <c r="H34" s="7" t="s">
        <v>267</v>
      </c>
    </row>
    <row r="35" spans="1:8" ht="25.5" x14ac:dyDescent="0.25">
      <c r="A35" s="14" t="s">
        <v>65</v>
      </c>
      <c r="B35" s="14" t="s">
        <v>66</v>
      </c>
      <c r="C35" s="15" t="s">
        <v>67</v>
      </c>
      <c r="D35" s="16">
        <v>100</v>
      </c>
      <c r="E35" s="14" t="s">
        <v>9</v>
      </c>
      <c r="F35" s="6">
        <v>3312</v>
      </c>
      <c r="G35" s="6">
        <f t="shared" si="2"/>
        <v>331200</v>
      </c>
      <c r="H35" s="7" t="s">
        <v>278</v>
      </c>
    </row>
    <row r="36" spans="1:8" ht="25.5" x14ac:dyDescent="0.25">
      <c r="A36" s="14" t="s">
        <v>68</v>
      </c>
      <c r="B36" s="14" t="s">
        <v>69</v>
      </c>
      <c r="C36" s="15" t="s">
        <v>70</v>
      </c>
      <c r="D36" s="16">
        <v>35</v>
      </c>
      <c r="E36" s="14" t="s">
        <v>9</v>
      </c>
      <c r="F36" s="6">
        <v>7950</v>
      </c>
      <c r="G36" s="6">
        <f t="shared" si="2"/>
        <v>278250</v>
      </c>
      <c r="H36" s="7" t="s">
        <v>279</v>
      </c>
    </row>
    <row r="37" spans="1:8" x14ac:dyDescent="0.25">
      <c r="A37" s="14" t="s">
        <v>71</v>
      </c>
      <c r="B37" s="14" t="s">
        <v>72</v>
      </c>
      <c r="C37" s="15" t="s">
        <v>73</v>
      </c>
      <c r="D37" s="16">
        <v>20</v>
      </c>
      <c r="E37" s="14" t="s">
        <v>74</v>
      </c>
      <c r="F37" s="6">
        <v>5830</v>
      </c>
      <c r="G37" s="6">
        <f t="shared" si="2"/>
        <v>116600</v>
      </c>
      <c r="H37" s="7" t="s">
        <v>280</v>
      </c>
    </row>
    <row r="38" spans="1:8" x14ac:dyDescent="0.25">
      <c r="A38" s="14" t="s">
        <v>75</v>
      </c>
      <c r="B38" s="14" t="s">
        <v>72</v>
      </c>
      <c r="C38" s="15" t="s">
        <v>76</v>
      </c>
      <c r="D38" s="16">
        <v>20</v>
      </c>
      <c r="E38" s="14" t="s">
        <v>74</v>
      </c>
      <c r="F38" s="6">
        <v>11461</v>
      </c>
      <c r="G38" s="6">
        <f t="shared" si="2"/>
        <v>229220</v>
      </c>
      <c r="H38" s="7" t="s">
        <v>280</v>
      </c>
    </row>
    <row r="39" spans="1:8" x14ac:dyDescent="0.25">
      <c r="A39" s="14" t="s">
        <v>77</v>
      </c>
      <c r="B39" s="14" t="s">
        <v>78</v>
      </c>
      <c r="C39" s="15" t="s">
        <v>79</v>
      </c>
      <c r="D39" s="16">
        <v>20</v>
      </c>
      <c r="E39" s="14" t="s">
        <v>74</v>
      </c>
      <c r="F39" s="6">
        <v>16196</v>
      </c>
      <c r="G39" s="6">
        <f t="shared" si="2"/>
        <v>323920</v>
      </c>
      <c r="H39" s="7" t="s">
        <v>280</v>
      </c>
    </row>
    <row r="40" spans="1:8" ht="51" x14ac:dyDescent="0.25">
      <c r="A40" s="14" t="s">
        <v>80</v>
      </c>
      <c r="B40" s="14" t="s">
        <v>81</v>
      </c>
      <c r="C40" s="15" t="s">
        <v>82</v>
      </c>
      <c r="D40" s="16">
        <v>5</v>
      </c>
      <c r="E40" s="14" t="s">
        <v>9</v>
      </c>
      <c r="F40" s="6">
        <v>1987</v>
      </c>
      <c r="G40" s="6">
        <f t="shared" si="2"/>
        <v>9935</v>
      </c>
      <c r="H40" s="7" t="s">
        <v>281</v>
      </c>
    </row>
    <row r="41" spans="1:8" x14ac:dyDescent="0.25">
      <c r="A41" s="14" t="s">
        <v>83</v>
      </c>
      <c r="B41" s="14" t="s">
        <v>84</v>
      </c>
      <c r="C41" s="15" t="s">
        <v>85</v>
      </c>
      <c r="D41" s="16">
        <v>50</v>
      </c>
      <c r="E41" s="14" t="s">
        <v>9</v>
      </c>
      <c r="F41" s="6">
        <v>331</v>
      </c>
      <c r="G41" s="6">
        <f t="shared" si="2"/>
        <v>16550</v>
      </c>
      <c r="H41" s="7" t="s">
        <v>278</v>
      </c>
    </row>
    <row r="42" spans="1:8" ht="25.5" x14ac:dyDescent="0.25">
      <c r="A42" s="14" t="s">
        <v>86</v>
      </c>
      <c r="B42" s="14" t="s">
        <v>31</v>
      </c>
      <c r="C42" s="15" t="s">
        <v>87</v>
      </c>
      <c r="D42" s="16">
        <v>20</v>
      </c>
      <c r="E42" s="14" t="s">
        <v>33</v>
      </c>
      <c r="F42" s="6">
        <v>12623</v>
      </c>
      <c r="G42" s="6">
        <f t="shared" si="2"/>
        <v>252460</v>
      </c>
      <c r="H42" s="7" t="s">
        <v>282</v>
      </c>
    </row>
    <row r="43" spans="1:8" x14ac:dyDescent="0.25">
      <c r="A43" s="20" t="s">
        <v>88</v>
      </c>
      <c r="B43" s="20"/>
      <c r="C43" s="20"/>
      <c r="D43" s="20"/>
      <c r="E43" s="20"/>
      <c r="F43" s="20"/>
      <c r="G43" s="20"/>
      <c r="H43" s="7"/>
    </row>
    <row r="44" spans="1:8" ht="30" x14ac:dyDescent="0.25">
      <c r="A44" s="14" t="s">
        <v>89</v>
      </c>
      <c r="B44" s="14" t="s">
        <v>90</v>
      </c>
      <c r="C44" s="15" t="s">
        <v>91</v>
      </c>
      <c r="D44" s="16">
        <v>5</v>
      </c>
      <c r="E44" s="14" t="s">
        <v>33</v>
      </c>
      <c r="F44" s="6">
        <v>1325</v>
      </c>
      <c r="G44" s="3">
        <f>F44*D44</f>
        <v>6625</v>
      </c>
      <c r="H44" s="9" t="s">
        <v>313</v>
      </c>
    </row>
    <row r="45" spans="1:8" ht="30" x14ac:dyDescent="0.25">
      <c r="A45" s="14" t="s">
        <v>92</v>
      </c>
      <c r="B45" s="14" t="s">
        <v>90</v>
      </c>
      <c r="C45" s="15" t="s">
        <v>93</v>
      </c>
      <c r="D45" s="16">
        <v>5</v>
      </c>
      <c r="E45" s="14" t="s">
        <v>33</v>
      </c>
      <c r="F45" s="6">
        <v>1325</v>
      </c>
      <c r="G45" s="3">
        <f t="shared" ref="G45:G56" si="3">F45*D45</f>
        <v>6625</v>
      </c>
      <c r="H45" s="9" t="s">
        <v>313</v>
      </c>
    </row>
    <row r="46" spans="1:8" ht="30" x14ac:dyDescent="0.25">
      <c r="A46" s="14" t="s">
        <v>94</v>
      </c>
      <c r="B46" s="14" t="s">
        <v>90</v>
      </c>
      <c r="C46" s="15" t="s">
        <v>95</v>
      </c>
      <c r="D46" s="16">
        <v>5</v>
      </c>
      <c r="E46" s="14" t="s">
        <v>33</v>
      </c>
      <c r="F46" s="6">
        <v>1325</v>
      </c>
      <c r="G46" s="3">
        <f t="shared" si="3"/>
        <v>6625</v>
      </c>
      <c r="H46" s="9" t="s">
        <v>313</v>
      </c>
    </row>
    <row r="47" spans="1:8" ht="30" x14ac:dyDescent="0.25">
      <c r="A47" s="14" t="s">
        <v>96</v>
      </c>
      <c r="B47" s="14" t="s">
        <v>90</v>
      </c>
      <c r="C47" s="15" t="s">
        <v>97</v>
      </c>
      <c r="D47" s="16">
        <v>5</v>
      </c>
      <c r="E47" s="14" t="s">
        <v>33</v>
      </c>
      <c r="F47" s="6">
        <v>1325</v>
      </c>
      <c r="G47" s="3">
        <f t="shared" si="3"/>
        <v>6625</v>
      </c>
      <c r="H47" s="9" t="s">
        <v>313</v>
      </c>
    </row>
    <row r="48" spans="1:8" ht="30" x14ac:dyDescent="0.25">
      <c r="A48" s="14" t="s">
        <v>98</v>
      </c>
      <c r="B48" s="14" t="s">
        <v>90</v>
      </c>
      <c r="C48" s="15" t="s">
        <v>99</v>
      </c>
      <c r="D48" s="16">
        <v>5</v>
      </c>
      <c r="E48" s="14" t="s">
        <v>33</v>
      </c>
      <c r="F48" s="6">
        <v>1325</v>
      </c>
      <c r="G48" s="3">
        <f t="shared" si="3"/>
        <v>6625</v>
      </c>
      <c r="H48" s="9" t="s">
        <v>313</v>
      </c>
    </row>
    <row r="49" spans="1:8" ht="30" x14ac:dyDescent="0.25">
      <c r="A49" s="14" t="s">
        <v>100</v>
      </c>
      <c r="B49" s="14" t="s">
        <v>90</v>
      </c>
      <c r="C49" s="15" t="s">
        <v>101</v>
      </c>
      <c r="D49" s="16">
        <v>5</v>
      </c>
      <c r="E49" s="14" t="s">
        <v>33</v>
      </c>
      <c r="F49" s="6">
        <v>1325</v>
      </c>
      <c r="G49" s="3">
        <f t="shared" si="3"/>
        <v>6625</v>
      </c>
      <c r="H49" s="9" t="s">
        <v>313</v>
      </c>
    </row>
    <row r="50" spans="1:8" ht="30" x14ac:dyDescent="0.25">
      <c r="A50" s="14" t="s">
        <v>102</v>
      </c>
      <c r="B50" s="14" t="s">
        <v>90</v>
      </c>
      <c r="C50" s="15" t="s">
        <v>103</v>
      </c>
      <c r="D50" s="16">
        <v>5</v>
      </c>
      <c r="E50" s="14" t="s">
        <v>33</v>
      </c>
      <c r="F50" s="6">
        <v>1325</v>
      </c>
      <c r="G50" s="3">
        <f t="shared" si="3"/>
        <v>6625</v>
      </c>
      <c r="H50" s="9" t="s">
        <v>313</v>
      </c>
    </row>
    <row r="51" spans="1:8" ht="30" x14ac:dyDescent="0.25">
      <c r="A51" s="14" t="s">
        <v>104</v>
      </c>
      <c r="B51" s="14" t="s">
        <v>90</v>
      </c>
      <c r="C51" s="15" t="s">
        <v>105</v>
      </c>
      <c r="D51" s="16">
        <v>5</v>
      </c>
      <c r="E51" s="14" t="s">
        <v>33</v>
      </c>
      <c r="F51" s="6">
        <v>13250</v>
      </c>
      <c r="G51" s="3">
        <f t="shared" si="3"/>
        <v>66250</v>
      </c>
      <c r="H51" s="9" t="s">
        <v>313</v>
      </c>
    </row>
    <row r="52" spans="1:8" x14ac:dyDescent="0.25">
      <c r="A52" s="14" t="s">
        <v>106</v>
      </c>
      <c r="B52" s="14" t="s">
        <v>107</v>
      </c>
      <c r="C52" s="15" t="s">
        <v>108</v>
      </c>
      <c r="D52" s="16">
        <v>5</v>
      </c>
      <c r="E52" s="14" t="s">
        <v>109</v>
      </c>
      <c r="F52" s="6">
        <v>88775</v>
      </c>
      <c r="G52" s="3">
        <f t="shared" si="3"/>
        <v>443875</v>
      </c>
      <c r="H52" s="7" t="s">
        <v>283</v>
      </c>
    </row>
    <row r="53" spans="1:8" ht="25.5" x14ac:dyDescent="0.25">
      <c r="A53" s="14" t="s">
        <v>110</v>
      </c>
      <c r="B53" s="14" t="s">
        <v>111</v>
      </c>
      <c r="C53" s="15" t="s">
        <v>112</v>
      </c>
      <c r="D53" s="16">
        <v>2</v>
      </c>
      <c r="E53" s="14" t="s">
        <v>9</v>
      </c>
      <c r="F53" s="6">
        <v>251750</v>
      </c>
      <c r="G53" s="3">
        <f t="shared" si="3"/>
        <v>503500</v>
      </c>
      <c r="H53" s="7" t="s">
        <v>284</v>
      </c>
    </row>
    <row r="54" spans="1:8" ht="25.5" x14ac:dyDescent="0.25">
      <c r="A54" s="14" t="s">
        <v>113</v>
      </c>
      <c r="B54" s="14" t="s">
        <v>114</v>
      </c>
      <c r="C54" s="15" t="s">
        <v>115</v>
      </c>
      <c r="D54" s="16">
        <v>100</v>
      </c>
      <c r="E54" s="14" t="s">
        <v>9</v>
      </c>
      <c r="F54" s="6">
        <v>2650</v>
      </c>
      <c r="G54" s="3">
        <f t="shared" si="3"/>
        <v>265000</v>
      </c>
      <c r="H54" s="10" t="s">
        <v>285</v>
      </c>
    </row>
    <row r="55" spans="1:8" x14ac:dyDescent="0.25">
      <c r="A55" s="14" t="s">
        <v>116</v>
      </c>
      <c r="B55" s="14" t="s">
        <v>117</v>
      </c>
      <c r="C55" s="15" t="s">
        <v>118</v>
      </c>
      <c r="D55" s="16">
        <v>100</v>
      </c>
      <c r="E55" s="14" t="s">
        <v>9</v>
      </c>
      <c r="F55" s="6">
        <v>662</v>
      </c>
      <c r="G55" s="3">
        <f t="shared" si="3"/>
        <v>66200</v>
      </c>
      <c r="H55" s="7" t="s">
        <v>278</v>
      </c>
    </row>
    <row r="56" spans="1:8" x14ac:dyDescent="0.25">
      <c r="A56" s="14" t="s">
        <v>119</v>
      </c>
      <c r="B56" s="14" t="s">
        <v>120</v>
      </c>
      <c r="C56" s="15" t="s">
        <v>121</v>
      </c>
      <c r="D56" s="16">
        <v>35</v>
      </c>
      <c r="E56" s="14" t="s">
        <v>33</v>
      </c>
      <c r="F56" s="6">
        <v>6625</v>
      </c>
      <c r="G56" s="3">
        <f t="shared" si="3"/>
        <v>231875</v>
      </c>
      <c r="H56" s="7" t="s">
        <v>286</v>
      </c>
    </row>
    <row r="57" spans="1:8" x14ac:dyDescent="0.25">
      <c r="A57" s="21" t="s">
        <v>257</v>
      </c>
      <c r="B57" s="21"/>
      <c r="C57" s="21"/>
      <c r="D57" s="21"/>
      <c r="E57" s="21"/>
      <c r="F57" s="21"/>
      <c r="G57" s="3">
        <f>G22+G23+G25+G26+G27+G28+G29+G30+G32+G33+G34+G35+G36+G37+G38+G39+G40+G41+G42+G44+G45+G46+G47+G48+G49+G50+G51+G52+G53+G54+G55+G56</f>
        <v>30686400</v>
      </c>
      <c r="H57" s="7"/>
    </row>
    <row r="58" spans="1:8" x14ac:dyDescent="0.25">
      <c r="A58" s="21" t="s">
        <v>258</v>
      </c>
      <c r="B58" s="21"/>
      <c r="C58" s="21"/>
      <c r="D58" s="21"/>
      <c r="E58" s="21"/>
      <c r="F58" s="21"/>
      <c r="G58" s="3">
        <f>G57*19%</f>
        <v>5830416</v>
      </c>
      <c r="H58" s="7"/>
    </row>
    <row r="59" spans="1:8" x14ac:dyDescent="0.25">
      <c r="A59" s="21" t="s">
        <v>259</v>
      </c>
      <c r="B59" s="21"/>
      <c r="C59" s="21"/>
      <c r="D59" s="21"/>
      <c r="E59" s="21"/>
      <c r="F59" s="21"/>
      <c r="G59" s="3">
        <f>G57+G58</f>
        <v>36516816</v>
      </c>
      <c r="H59" s="7"/>
    </row>
    <row r="60" spans="1:8" x14ac:dyDescent="0.25">
      <c r="A60" s="20" t="s">
        <v>122</v>
      </c>
      <c r="B60" s="20"/>
      <c r="C60" s="20"/>
      <c r="D60" s="20"/>
      <c r="E60" s="20"/>
      <c r="F60" s="20"/>
      <c r="G60" s="20"/>
      <c r="H60" s="7"/>
    </row>
    <row r="61" spans="1:8" ht="45" x14ac:dyDescent="0.25">
      <c r="A61" s="14" t="s">
        <v>123</v>
      </c>
      <c r="B61" s="14" t="s">
        <v>124</v>
      </c>
      <c r="C61" s="15" t="s">
        <v>125</v>
      </c>
      <c r="D61" s="16">
        <v>134</v>
      </c>
      <c r="E61" s="14" t="s">
        <v>9</v>
      </c>
      <c r="F61" s="6">
        <v>6625</v>
      </c>
      <c r="G61" s="5">
        <f>F61*D61</f>
        <v>887750</v>
      </c>
      <c r="H61" s="7" t="s">
        <v>287</v>
      </c>
    </row>
    <row r="62" spans="1:8" ht="38.25" x14ac:dyDescent="0.25">
      <c r="A62" s="14" t="s">
        <v>126</v>
      </c>
      <c r="B62" s="14" t="s">
        <v>127</v>
      </c>
      <c r="C62" s="15" t="s">
        <v>128</v>
      </c>
      <c r="D62" s="16">
        <v>67</v>
      </c>
      <c r="E62" s="14" t="s">
        <v>33</v>
      </c>
      <c r="F62" s="6">
        <v>26897</v>
      </c>
      <c r="G62" s="5">
        <f t="shared" ref="G62:G74" si="4">F62*D62</f>
        <v>1802099</v>
      </c>
      <c r="H62" s="7" t="s">
        <v>305</v>
      </c>
    </row>
    <row r="63" spans="1:8" ht="25.5" x14ac:dyDescent="0.25">
      <c r="A63" s="14" t="s">
        <v>129</v>
      </c>
      <c r="B63" s="14" t="s">
        <v>31</v>
      </c>
      <c r="C63" s="15" t="s">
        <v>130</v>
      </c>
      <c r="D63" s="16">
        <v>131</v>
      </c>
      <c r="E63" s="14" t="s">
        <v>9</v>
      </c>
      <c r="F63" s="6">
        <v>5300</v>
      </c>
      <c r="G63" s="5">
        <f t="shared" si="4"/>
        <v>694300</v>
      </c>
      <c r="H63" s="7" t="s">
        <v>288</v>
      </c>
    </row>
    <row r="64" spans="1:8" x14ac:dyDescent="0.25">
      <c r="A64" s="14" t="s">
        <v>131</v>
      </c>
      <c r="B64" s="14" t="s">
        <v>31</v>
      </c>
      <c r="C64" s="15" t="s">
        <v>132</v>
      </c>
      <c r="D64" s="16">
        <v>25</v>
      </c>
      <c r="E64" s="14" t="s">
        <v>33</v>
      </c>
      <c r="F64" s="6">
        <v>4239</v>
      </c>
      <c r="G64" s="5">
        <f t="shared" si="4"/>
        <v>105975</v>
      </c>
      <c r="H64" s="7" t="s">
        <v>289</v>
      </c>
    </row>
    <row r="65" spans="1:8" ht="25.5" x14ac:dyDescent="0.25">
      <c r="A65" s="14" t="s">
        <v>133</v>
      </c>
      <c r="B65" s="14" t="s">
        <v>134</v>
      </c>
      <c r="C65" s="15" t="s">
        <v>135</v>
      </c>
      <c r="D65" s="17">
        <v>1300</v>
      </c>
      <c r="E65" s="14" t="s">
        <v>9</v>
      </c>
      <c r="F65" s="6">
        <v>106</v>
      </c>
      <c r="G65" s="5">
        <f t="shared" si="4"/>
        <v>137800</v>
      </c>
      <c r="H65" s="7" t="s">
        <v>290</v>
      </c>
    </row>
    <row r="66" spans="1:8" x14ac:dyDescent="0.25">
      <c r="A66" s="14" t="s">
        <v>136</v>
      </c>
      <c r="B66" s="14" t="s">
        <v>31</v>
      </c>
      <c r="C66" s="15" t="s">
        <v>137</v>
      </c>
      <c r="D66" s="16">
        <v>67</v>
      </c>
      <c r="E66" s="14" t="s">
        <v>33</v>
      </c>
      <c r="F66" s="6">
        <v>9539</v>
      </c>
      <c r="G66" s="5">
        <f t="shared" si="4"/>
        <v>639113</v>
      </c>
      <c r="H66" s="7" t="s">
        <v>307</v>
      </c>
    </row>
    <row r="67" spans="1:8" ht="25.5" x14ac:dyDescent="0.25">
      <c r="A67" s="14" t="s">
        <v>138</v>
      </c>
      <c r="B67" s="14" t="s">
        <v>139</v>
      </c>
      <c r="C67" s="15" t="s">
        <v>140</v>
      </c>
      <c r="D67" s="16">
        <v>1</v>
      </c>
      <c r="E67" s="14" t="s">
        <v>9</v>
      </c>
      <c r="F67" s="6">
        <v>27825</v>
      </c>
      <c r="G67" s="5">
        <f t="shared" si="4"/>
        <v>27825</v>
      </c>
      <c r="H67" s="7" t="s">
        <v>292</v>
      </c>
    </row>
    <row r="68" spans="1:8" ht="38.25" x14ac:dyDescent="0.25">
      <c r="A68" s="14" t="s">
        <v>141</v>
      </c>
      <c r="B68" s="14" t="s">
        <v>7</v>
      </c>
      <c r="C68" s="15" t="s">
        <v>142</v>
      </c>
      <c r="D68" s="16">
        <v>67</v>
      </c>
      <c r="E68" s="14" t="s">
        <v>9</v>
      </c>
      <c r="F68" s="6">
        <v>3710</v>
      </c>
      <c r="G68" s="5">
        <f t="shared" si="4"/>
        <v>248570</v>
      </c>
      <c r="H68" s="7" t="s">
        <v>291</v>
      </c>
    </row>
    <row r="69" spans="1:8" ht="25.5" x14ac:dyDescent="0.25">
      <c r="A69" s="14" t="s">
        <v>143</v>
      </c>
      <c r="B69" s="14" t="s">
        <v>144</v>
      </c>
      <c r="C69" s="15" t="s">
        <v>145</v>
      </c>
      <c r="D69" s="16">
        <v>10</v>
      </c>
      <c r="E69" s="14" t="s">
        <v>9</v>
      </c>
      <c r="F69" s="6">
        <v>39750</v>
      </c>
      <c r="G69" s="5">
        <f t="shared" si="4"/>
        <v>397500</v>
      </c>
      <c r="H69" s="7" t="s">
        <v>293</v>
      </c>
    </row>
    <row r="70" spans="1:8" ht="38.25" x14ac:dyDescent="0.25">
      <c r="A70" s="14" t="s">
        <v>146</v>
      </c>
      <c r="B70" s="14" t="s">
        <v>17</v>
      </c>
      <c r="C70" s="15" t="s">
        <v>147</v>
      </c>
      <c r="D70" s="16">
        <v>4</v>
      </c>
      <c r="E70" s="14" t="s">
        <v>9</v>
      </c>
      <c r="F70" s="6">
        <v>59186</v>
      </c>
      <c r="G70" s="5">
        <f t="shared" si="4"/>
        <v>236744</v>
      </c>
      <c r="H70" s="7" t="s">
        <v>266</v>
      </c>
    </row>
    <row r="71" spans="1:8" ht="25.5" x14ac:dyDescent="0.25">
      <c r="A71" s="14" t="s">
        <v>148</v>
      </c>
      <c r="B71" s="14" t="s">
        <v>124</v>
      </c>
      <c r="C71" s="15" t="s">
        <v>149</v>
      </c>
      <c r="D71" s="16">
        <v>2</v>
      </c>
      <c r="E71" s="14" t="s">
        <v>9</v>
      </c>
      <c r="F71" s="6">
        <v>74039</v>
      </c>
      <c r="G71" s="5">
        <f t="shared" si="4"/>
        <v>148078</v>
      </c>
      <c r="H71" s="7" t="s">
        <v>294</v>
      </c>
    </row>
    <row r="72" spans="1:8" ht="25.5" x14ac:dyDescent="0.25">
      <c r="A72" s="14" t="s">
        <v>150</v>
      </c>
      <c r="B72" s="14" t="s">
        <v>17</v>
      </c>
      <c r="C72" s="15" t="s">
        <v>151</v>
      </c>
      <c r="D72" s="16">
        <v>4</v>
      </c>
      <c r="E72" s="14" t="s">
        <v>9</v>
      </c>
      <c r="F72" s="6">
        <v>15237</v>
      </c>
      <c r="G72" s="5">
        <f t="shared" si="4"/>
        <v>60948</v>
      </c>
      <c r="H72" s="7" t="s">
        <v>266</v>
      </c>
    </row>
    <row r="73" spans="1:8" ht="38.25" x14ac:dyDescent="0.25">
      <c r="A73" s="14" t="s">
        <v>152</v>
      </c>
      <c r="B73" s="14" t="s">
        <v>153</v>
      </c>
      <c r="C73" s="15" t="s">
        <v>154</v>
      </c>
      <c r="D73" s="16">
        <v>16</v>
      </c>
      <c r="E73" s="14" t="s">
        <v>9</v>
      </c>
      <c r="F73" s="6">
        <v>6006</v>
      </c>
      <c r="G73" s="5">
        <f t="shared" si="4"/>
        <v>96096</v>
      </c>
      <c r="H73" s="7" t="s">
        <v>295</v>
      </c>
    </row>
    <row r="74" spans="1:8" ht="51" x14ac:dyDescent="0.25">
      <c r="A74" s="14" t="s">
        <v>155</v>
      </c>
      <c r="B74" s="14" t="s">
        <v>124</v>
      </c>
      <c r="C74" s="15" t="s">
        <v>156</v>
      </c>
      <c r="D74" s="16">
        <v>67</v>
      </c>
      <c r="E74" s="14" t="s">
        <v>9</v>
      </c>
      <c r="F74" s="6">
        <v>2489</v>
      </c>
      <c r="G74" s="5">
        <f t="shared" si="4"/>
        <v>166763</v>
      </c>
      <c r="H74" s="7" t="s">
        <v>287</v>
      </c>
    </row>
    <row r="75" spans="1:8" x14ac:dyDescent="0.25">
      <c r="A75" s="21" t="s">
        <v>257</v>
      </c>
      <c r="B75" s="21"/>
      <c r="C75" s="21"/>
      <c r="D75" s="21"/>
      <c r="E75" s="21"/>
      <c r="F75" s="21"/>
      <c r="G75" s="3">
        <f>SUM(G61:G74)</f>
        <v>5649561</v>
      </c>
      <c r="H75" s="7"/>
    </row>
    <row r="76" spans="1:8" x14ac:dyDescent="0.25">
      <c r="A76" s="21" t="s">
        <v>258</v>
      </c>
      <c r="B76" s="21"/>
      <c r="C76" s="21"/>
      <c r="D76" s="21"/>
      <c r="E76" s="21"/>
      <c r="F76" s="21"/>
      <c r="G76" s="3">
        <f>G75*19%</f>
        <v>1073416.5900000001</v>
      </c>
      <c r="H76" s="7"/>
    </row>
    <row r="77" spans="1:8" x14ac:dyDescent="0.25">
      <c r="A77" s="21" t="s">
        <v>259</v>
      </c>
      <c r="B77" s="21"/>
      <c r="C77" s="21"/>
      <c r="D77" s="21"/>
      <c r="E77" s="21"/>
      <c r="F77" s="21"/>
      <c r="G77" s="3">
        <f>G75+G76</f>
        <v>6722977.5899999999</v>
      </c>
      <c r="H77" s="7"/>
    </row>
    <row r="78" spans="1:8" x14ac:dyDescent="0.25">
      <c r="A78" s="20" t="s">
        <v>157</v>
      </c>
      <c r="B78" s="20"/>
      <c r="C78" s="20"/>
      <c r="D78" s="20"/>
      <c r="E78" s="20"/>
      <c r="F78" s="20"/>
      <c r="G78" s="20"/>
      <c r="H78" s="7"/>
    </row>
    <row r="79" spans="1:8" ht="51" x14ac:dyDescent="0.25">
      <c r="A79" s="14" t="s">
        <v>158</v>
      </c>
      <c r="B79" s="14" t="s">
        <v>31</v>
      </c>
      <c r="C79" s="15" t="s">
        <v>159</v>
      </c>
      <c r="D79" s="16">
        <v>50</v>
      </c>
      <c r="E79" s="14" t="s">
        <v>33</v>
      </c>
      <c r="F79" s="6">
        <v>24910</v>
      </c>
      <c r="G79" s="5">
        <f>F79*D79</f>
        <v>1245500</v>
      </c>
      <c r="H79" s="9" t="s">
        <v>305</v>
      </c>
    </row>
    <row r="80" spans="1:8" ht="38.25" x14ac:dyDescent="0.25">
      <c r="A80" s="14" t="s">
        <v>160</v>
      </c>
      <c r="B80" s="14" t="s">
        <v>31</v>
      </c>
      <c r="C80" s="15" t="s">
        <v>161</v>
      </c>
      <c r="D80" s="16">
        <v>49</v>
      </c>
      <c r="E80" s="14" t="s">
        <v>33</v>
      </c>
      <c r="F80" s="6">
        <v>14317</v>
      </c>
      <c r="G80" s="5">
        <f t="shared" ref="G80:G97" si="5">F80*D80</f>
        <v>701533</v>
      </c>
      <c r="H80" s="7" t="s">
        <v>289</v>
      </c>
    </row>
    <row r="81" spans="1:8" ht="76.5" x14ac:dyDescent="0.25">
      <c r="A81" s="14" t="s">
        <v>162</v>
      </c>
      <c r="B81" s="14" t="s">
        <v>31</v>
      </c>
      <c r="C81" s="15" t="s">
        <v>163</v>
      </c>
      <c r="D81" s="17">
        <v>300</v>
      </c>
      <c r="E81" s="14" t="s">
        <v>33</v>
      </c>
      <c r="F81" s="6">
        <v>19543</v>
      </c>
      <c r="G81" s="5">
        <f t="shared" si="5"/>
        <v>5862900</v>
      </c>
      <c r="H81" s="7" t="s">
        <v>305</v>
      </c>
    </row>
    <row r="82" spans="1:8" ht="89.25" x14ac:dyDescent="0.25">
      <c r="A82" s="14" t="s">
        <v>164</v>
      </c>
      <c r="B82" s="14" t="s">
        <v>7</v>
      </c>
      <c r="C82" s="15" t="s">
        <v>165</v>
      </c>
      <c r="D82" s="16">
        <v>20</v>
      </c>
      <c r="E82" s="14" t="s">
        <v>74</v>
      </c>
      <c r="F82" s="6">
        <v>39750</v>
      </c>
      <c r="G82" s="5">
        <f t="shared" si="5"/>
        <v>795000</v>
      </c>
      <c r="H82" s="9" t="s">
        <v>272</v>
      </c>
    </row>
    <row r="83" spans="1:8" ht="38.25" x14ac:dyDescent="0.25">
      <c r="A83" s="14" t="s">
        <v>166</v>
      </c>
      <c r="B83" s="14" t="s">
        <v>120</v>
      </c>
      <c r="C83" s="15" t="s">
        <v>167</v>
      </c>
      <c r="D83" s="16">
        <v>100</v>
      </c>
      <c r="E83" s="14" t="s">
        <v>9</v>
      </c>
      <c r="F83" s="6">
        <v>2650</v>
      </c>
      <c r="G83" s="5">
        <f t="shared" si="5"/>
        <v>265000</v>
      </c>
      <c r="H83" s="7" t="s">
        <v>286</v>
      </c>
    </row>
    <row r="84" spans="1:8" ht="89.25" x14ac:dyDescent="0.25">
      <c r="A84" s="14" t="s">
        <v>168</v>
      </c>
      <c r="B84" s="14" t="s">
        <v>169</v>
      </c>
      <c r="C84" s="15" t="s">
        <v>170</v>
      </c>
      <c r="D84" s="17">
        <v>2000</v>
      </c>
      <c r="E84" s="14" t="s">
        <v>9</v>
      </c>
      <c r="F84" s="6">
        <v>1060</v>
      </c>
      <c r="G84" s="5">
        <f t="shared" si="5"/>
        <v>2120000</v>
      </c>
      <c r="H84" s="7" t="s">
        <v>296</v>
      </c>
    </row>
    <row r="85" spans="1:8" ht="38.25" x14ac:dyDescent="0.25">
      <c r="A85" s="14" t="s">
        <v>171</v>
      </c>
      <c r="B85" s="14" t="s">
        <v>7</v>
      </c>
      <c r="C85" s="15" t="s">
        <v>172</v>
      </c>
      <c r="D85" s="16">
        <v>150</v>
      </c>
      <c r="E85" s="14" t="s">
        <v>9</v>
      </c>
      <c r="F85" s="6">
        <v>3710</v>
      </c>
      <c r="G85" s="5">
        <f t="shared" si="5"/>
        <v>556500</v>
      </c>
      <c r="H85" s="7" t="s">
        <v>291</v>
      </c>
    </row>
    <row r="86" spans="1:8" ht="51" x14ac:dyDescent="0.25">
      <c r="A86" s="14" t="s">
        <v>173</v>
      </c>
      <c r="B86" s="14" t="s">
        <v>7</v>
      </c>
      <c r="C86" s="15" t="s">
        <v>174</v>
      </c>
      <c r="D86" s="16">
        <v>12</v>
      </c>
      <c r="E86" s="14" t="s">
        <v>9</v>
      </c>
      <c r="F86" s="6">
        <v>6889</v>
      </c>
      <c r="G86" s="5">
        <f t="shared" si="5"/>
        <v>82668</v>
      </c>
      <c r="H86" s="7" t="s">
        <v>291</v>
      </c>
    </row>
    <row r="87" spans="1:8" ht="45" x14ac:dyDescent="0.25">
      <c r="A87" s="14" t="s">
        <v>175</v>
      </c>
      <c r="B87" s="14" t="s">
        <v>124</v>
      </c>
      <c r="C87" s="15" t="s">
        <v>176</v>
      </c>
      <c r="D87" s="17">
        <v>1300</v>
      </c>
      <c r="E87" s="14" t="s">
        <v>9</v>
      </c>
      <c r="F87" s="6">
        <v>1325</v>
      </c>
      <c r="G87" s="5">
        <f t="shared" si="5"/>
        <v>1722500</v>
      </c>
      <c r="H87" s="7" t="s">
        <v>287</v>
      </c>
    </row>
    <row r="88" spans="1:8" ht="38.25" x14ac:dyDescent="0.25">
      <c r="A88" s="14" t="s">
        <v>177</v>
      </c>
      <c r="B88" s="14" t="s">
        <v>7</v>
      </c>
      <c r="C88" s="15" t="s">
        <v>178</v>
      </c>
      <c r="D88" s="16">
        <v>25</v>
      </c>
      <c r="E88" s="14" t="s">
        <v>9</v>
      </c>
      <c r="F88" s="6">
        <v>23850</v>
      </c>
      <c r="G88" s="5">
        <f t="shared" si="5"/>
        <v>596250</v>
      </c>
      <c r="H88" s="7" t="s">
        <v>291</v>
      </c>
    </row>
    <row r="89" spans="1:8" ht="63.75" x14ac:dyDescent="0.25">
      <c r="A89" s="14" t="s">
        <v>179</v>
      </c>
      <c r="B89" s="14" t="s">
        <v>31</v>
      </c>
      <c r="C89" s="15" t="s">
        <v>180</v>
      </c>
      <c r="D89" s="16">
        <v>50</v>
      </c>
      <c r="E89" s="14" t="s">
        <v>33</v>
      </c>
      <c r="F89" s="6">
        <v>25175</v>
      </c>
      <c r="G89" s="5">
        <f t="shared" si="5"/>
        <v>1258750</v>
      </c>
      <c r="H89" s="7" t="s">
        <v>305</v>
      </c>
    </row>
    <row r="90" spans="1:8" ht="63.75" x14ac:dyDescent="0.25">
      <c r="A90" s="14" t="s">
        <v>181</v>
      </c>
      <c r="B90" s="14" t="s">
        <v>31</v>
      </c>
      <c r="C90" s="15" t="s">
        <v>182</v>
      </c>
      <c r="D90" s="16">
        <v>300</v>
      </c>
      <c r="E90" s="14" t="s">
        <v>33</v>
      </c>
      <c r="F90" s="6">
        <v>25175</v>
      </c>
      <c r="G90" s="5">
        <f t="shared" si="5"/>
        <v>7552500</v>
      </c>
      <c r="H90" s="7" t="s">
        <v>305</v>
      </c>
    </row>
    <row r="91" spans="1:8" ht="25.5" x14ac:dyDescent="0.25">
      <c r="A91" s="14" t="s">
        <v>183</v>
      </c>
      <c r="B91" s="14" t="s">
        <v>7</v>
      </c>
      <c r="C91" s="15" t="s">
        <v>184</v>
      </c>
      <c r="D91" s="16">
        <v>20</v>
      </c>
      <c r="E91" s="14" t="s">
        <v>9</v>
      </c>
      <c r="F91" s="6">
        <v>28174</v>
      </c>
      <c r="G91" s="5">
        <f t="shared" si="5"/>
        <v>563480</v>
      </c>
      <c r="H91" s="7" t="s">
        <v>291</v>
      </c>
    </row>
    <row r="92" spans="1:8" ht="51" x14ac:dyDescent="0.25">
      <c r="A92" s="14" t="s">
        <v>185</v>
      </c>
      <c r="B92" s="14" t="s">
        <v>134</v>
      </c>
      <c r="C92" s="15" t="s">
        <v>186</v>
      </c>
      <c r="D92" s="17">
        <v>2000</v>
      </c>
      <c r="E92" s="14" t="s">
        <v>9</v>
      </c>
      <c r="F92" s="6">
        <v>106</v>
      </c>
      <c r="G92" s="5">
        <f t="shared" si="5"/>
        <v>212000</v>
      </c>
      <c r="H92" s="7" t="s">
        <v>290</v>
      </c>
    </row>
    <row r="93" spans="1:8" ht="45" x14ac:dyDescent="0.25">
      <c r="A93" s="14" t="s">
        <v>187</v>
      </c>
      <c r="B93" s="14" t="s">
        <v>124</v>
      </c>
      <c r="C93" s="15" t="s">
        <v>188</v>
      </c>
      <c r="D93" s="17">
        <v>1000</v>
      </c>
      <c r="E93" s="14" t="s">
        <v>9</v>
      </c>
      <c r="F93" s="6">
        <v>2293</v>
      </c>
      <c r="G93" s="5">
        <f t="shared" si="5"/>
        <v>2293000</v>
      </c>
      <c r="H93" s="7" t="s">
        <v>287</v>
      </c>
    </row>
    <row r="94" spans="1:8" ht="63.75" x14ac:dyDescent="0.25">
      <c r="A94" s="14" t="s">
        <v>189</v>
      </c>
      <c r="B94" s="14" t="s">
        <v>31</v>
      </c>
      <c r="C94" s="15" t="s">
        <v>190</v>
      </c>
      <c r="D94" s="16">
        <v>20</v>
      </c>
      <c r="E94" s="14" t="s">
        <v>33</v>
      </c>
      <c r="F94" s="6">
        <v>23585</v>
      </c>
      <c r="G94" s="5">
        <f t="shared" si="5"/>
        <v>471700</v>
      </c>
      <c r="H94" s="7" t="s">
        <v>297</v>
      </c>
    </row>
    <row r="95" spans="1:8" ht="51" x14ac:dyDescent="0.25">
      <c r="A95" s="14" t="s">
        <v>191</v>
      </c>
      <c r="B95" s="14" t="s">
        <v>134</v>
      </c>
      <c r="C95" s="15" t="s">
        <v>192</v>
      </c>
      <c r="D95" s="17">
        <v>2000</v>
      </c>
      <c r="E95" s="14" t="s">
        <v>9</v>
      </c>
      <c r="F95" s="6">
        <v>106</v>
      </c>
      <c r="G95" s="5">
        <f t="shared" si="5"/>
        <v>212000</v>
      </c>
      <c r="H95" s="7" t="s">
        <v>290</v>
      </c>
    </row>
    <row r="96" spans="1:8" ht="38.25" x14ac:dyDescent="0.25">
      <c r="A96" s="14" t="s">
        <v>193</v>
      </c>
      <c r="B96" s="14" t="s">
        <v>194</v>
      </c>
      <c r="C96" s="15" t="s">
        <v>195</v>
      </c>
      <c r="D96" s="16">
        <v>389</v>
      </c>
      <c r="E96" s="14" t="s">
        <v>33</v>
      </c>
      <c r="F96" s="6">
        <v>25175</v>
      </c>
      <c r="G96" s="5">
        <f t="shared" si="5"/>
        <v>9793075</v>
      </c>
      <c r="H96" s="9" t="s">
        <v>308</v>
      </c>
    </row>
    <row r="97" spans="1:8" ht="51" x14ac:dyDescent="0.25">
      <c r="A97" s="14" t="s">
        <v>196</v>
      </c>
      <c r="B97" s="14" t="s">
        <v>124</v>
      </c>
      <c r="C97" s="15" t="s">
        <v>197</v>
      </c>
      <c r="D97" s="17">
        <v>500</v>
      </c>
      <c r="E97" s="14" t="s">
        <v>9</v>
      </c>
      <c r="F97" s="6">
        <v>1325</v>
      </c>
      <c r="G97" s="5">
        <f t="shared" si="5"/>
        <v>662500</v>
      </c>
      <c r="H97" s="9" t="s">
        <v>306</v>
      </c>
    </row>
    <row r="98" spans="1:8" x14ac:dyDescent="0.25">
      <c r="A98" s="21" t="s">
        <v>257</v>
      </c>
      <c r="B98" s="21"/>
      <c r="C98" s="21"/>
      <c r="D98" s="21"/>
      <c r="E98" s="21"/>
      <c r="F98" s="21"/>
      <c r="G98" s="3">
        <f>SUM(G79:G97)</f>
        <v>36966856</v>
      </c>
      <c r="H98" s="7"/>
    </row>
    <row r="99" spans="1:8" x14ac:dyDescent="0.25">
      <c r="A99" s="21" t="s">
        <v>258</v>
      </c>
      <c r="B99" s="21"/>
      <c r="C99" s="21"/>
      <c r="D99" s="21"/>
      <c r="E99" s="21"/>
      <c r="F99" s="21"/>
      <c r="G99" s="3">
        <f>G98*19%</f>
        <v>7023702.6399999997</v>
      </c>
      <c r="H99" s="7"/>
    </row>
    <row r="100" spans="1:8" x14ac:dyDescent="0.25">
      <c r="A100" s="21" t="s">
        <v>259</v>
      </c>
      <c r="B100" s="21"/>
      <c r="C100" s="21"/>
      <c r="D100" s="21"/>
      <c r="E100" s="21"/>
      <c r="F100" s="21"/>
      <c r="G100" s="3">
        <f>G98+G99</f>
        <v>43990558.640000001</v>
      </c>
      <c r="H100" s="7"/>
    </row>
    <row r="101" spans="1:8" x14ac:dyDescent="0.25">
      <c r="A101" s="20" t="s">
        <v>198</v>
      </c>
      <c r="B101" s="20"/>
      <c r="C101" s="20"/>
      <c r="D101" s="20"/>
      <c r="E101" s="20"/>
      <c r="F101" s="20"/>
      <c r="G101" s="20"/>
      <c r="H101" s="7"/>
    </row>
    <row r="102" spans="1:8" ht="51" x14ac:dyDescent="0.25">
      <c r="A102" s="14" t="s">
        <v>199</v>
      </c>
      <c r="B102" s="14" t="s">
        <v>200</v>
      </c>
      <c r="C102" s="15" t="s">
        <v>201</v>
      </c>
      <c r="D102" s="16">
        <v>100</v>
      </c>
      <c r="E102" s="14" t="s">
        <v>33</v>
      </c>
      <c r="F102" s="6">
        <v>2650</v>
      </c>
      <c r="G102" s="5">
        <f>F102*D102</f>
        <v>265000</v>
      </c>
      <c r="H102" s="7" t="s">
        <v>298</v>
      </c>
    </row>
    <row r="103" spans="1:8" ht="38.25" x14ac:dyDescent="0.25">
      <c r="A103" s="14" t="s">
        <v>202</v>
      </c>
      <c r="B103" s="14" t="s">
        <v>31</v>
      </c>
      <c r="C103" s="15" t="s">
        <v>203</v>
      </c>
      <c r="D103" s="16">
        <v>100</v>
      </c>
      <c r="E103" s="14" t="s">
        <v>33</v>
      </c>
      <c r="F103" s="6">
        <v>17357</v>
      </c>
      <c r="G103" s="5">
        <f t="shared" ref="G103:G126" si="6">F103*D103</f>
        <v>1735700</v>
      </c>
      <c r="H103" s="7" t="s">
        <v>299</v>
      </c>
    </row>
    <row r="104" spans="1:8" ht="76.5" x14ac:dyDescent="0.25">
      <c r="A104" s="14" t="s">
        <v>204</v>
      </c>
      <c r="B104" s="14" t="s">
        <v>31</v>
      </c>
      <c r="C104" s="15" t="s">
        <v>205</v>
      </c>
      <c r="D104" s="16">
        <v>400</v>
      </c>
      <c r="E104" s="14" t="s">
        <v>33</v>
      </c>
      <c r="F104" s="6">
        <v>26897</v>
      </c>
      <c r="G104" s="5">
        <f t="shared" si="6"/>
        <v>10758800</v>
      </c>
      <c r="H104" s="7" t="s">
        <v>305</v>
      </c>
    </row>
    <row r="105" spans="1:8" ht="76.5" x14ac:dyDescent="0.25">
      <c r="A105" s="14" t="s">
        <v>206</v>
      </c>
      <c r="B105" s="14" t="s">
        <v>31</v>
      </c>
      <c r="C105" s="15" t="s">
        <v>207</v>
      </c>
      <c r="D105" s="16">
        <v>50</v>
      </c>
      <c r="E105" s="14" t="s">
        <v>33</v>
      </c>
      <c r="F105" s="6">
        <v>26897</v>
      </c>
      <c r="G105" s="5">
        <f t="shared" si="6"/>
        <v>1344850</v>
      </c>
      <c r="H105" s="7" t="s">
        <v>305</v>
      </c>
    </row>
    <row r="106" spans="1:8" ht="38.25" x14ac:dyDescent="0.25">
      <c r="A106" s="14" t="s">
        <v>208</v>
      </c>
      <c r="B106" s="14" t="s">
        <v>31</v>
      </c>
      <c r="C106" s="15" t="s">
        <v>209</v>
      </c>
      <c r="D106" s="16">
        <v>100</v>
      </c>
      <c r="E106" s="14" t="s">
        <v>33</v>
      </c>
      <c r="F106" s="6">
        <v>11925</v>
      </c>
      <c r="G106" s="5">
        <f t="shared" si="6"/>
        <v>1192500</v>
      </c>
      <c r="H106" s="9" t="s">
        <v>307</v>
      </c>
    </row>
    <row r="107" spans="1:8" ht="25.5" x14ac:dyDescent="0.25">
      <c r="A107" s="14" t="s">
        <v>210</v>
      </c>
      <c r="B107" s="14" t="s">
        <v>211</v>
      </c>
      <c r="C107" s="15" t="s">
        <v>212</v>
      </c>
      <c r="D107" s="16">
        <v>50</v>
      </c>
      <c r="E107" s="14" t="s">
        <v>33</v>
      </c>
      <c r="F107" s="6">
        <v>26235</v>
      </c>
      <c r="G107" s="5">
        <f t="shared" si="6"/>
        <v>1311750</v>
      </c>
      <c r="H107" s="7" t="s">
        <v>297</v>
      </c>
    </row>
    <row r="108" spans="1:8" ht="76.5" x14ac:dyDescent="0.25">
      <c r="A108" s="14" t="s">
        <v>213</v>
      </c>
      <c r="B108" s="14" t="s">
        <v>211</v>
      </c>
      <c r="C108" s="15" t="s">
        <v>214</v>
      </c>
      <c r="D108" s="16">
        <v>75</v>
      </c>
      <c r="E108" s="14" t="s">
        <v>33</v>
      </c>
      <c r="F108" s="6">
        <v>5962</v>
      </c>
      <c r="G108" s="5">
        <f t="shared" si="6"/>
        <v>447150</v>
      </c>
      <c r="H108" s="7" t="s">
        <v>300</v>
      </c>
    </row>
    <row r="109" spans="1:8" ht="25.5" x14ac:dyDescent="0.25">
      <c r="A109" s="14" t="s">
        <v>215</v>
      </c>
      <c r="B109" s="14" t="s">
        <v>31</v>
      </c>
      <c r="C109" s="15" t="s">
        <v>216</v>
      </c>
      <c r="D109" s="16">
        <v>150</v>
      </c>
      <c r="E109" s="14" t="s">
        <v>33</v>
      </c>
      <c r="F109" s="6">
        <v>6625</v>
      </c>
      <c r="G109" s="5">
        <f t="shared" si="6"/>
        <v>993750</v>
      </c>
      <c r="H109" s="7" t="s">
        <v>282</v>
      </c>
    </row>
    <row r="110" spans="1:8" ht="25.5" x14ac:dyDescent="0.25">
      <c r="A110" s="14" t="s">
        <v>217</v>
      </c>
      <c r="B110" s="14" t="s">
        <v>218</v>
      </c>
      <c r="C110" s="15" t="s">
        <v>219</v>
      </c>
      <c r="D110" s="16">
        <v>50</v>
      </c>
      <c r="E110" s="14" t="s">
        <v>33</v>
      </c>
      <c r="F110" s="6">
        <v>2650</v>
      </c>
      <c r="G110" s="5">
        <f t="shared" si="6"/>
        <v>132500</v>
      </c>
      <c r="H110" s="7" t="s">
        <v>289</v>
      </c>
    </row>
    <row r="111" spans="1:8" ht="51" x14ac:dyDescent="0.25">
      <c r="A111" s="14" t="s">
        <v>220</v>
      </c>
      <c r="B111" s="14" t="s">
        <v>194</v>
      </c>
      <c r="C111" s="15" t="s">
        <v>221</v>
      </c>
      <c r="D111" s="16">
        <v>20</v>
      </c>
      <c r="E111" s="14" t="s">
        <v>74</v>
      </c>
      <c r="F111" s="6">
        <v>43702</v>
      </c>
      <c r="G111" s="5">
        <f t="shared" si="6"/>
        <v>874040</v>
      </c>
      <c r="H111" s="9" t="s">
        <v>308</v>
      </c>
    </row>
    <row r="112" spans="1:8" ht="25.5" x14ac:dyDescent="0.25">
      <c r="A112" s="14" t="s">
        <v>222</v>
      </c>
      <c r="B112" s="14" t="s">
        <v>223</v>
      </c>
      <c r="C112" s="15" t="s">
        <v>224</v>
      </c>
      <c r="D112" s="16">
        <v>24</v>
      </c>
      <c r="E112" s="14" t="s">
        <v>9</v>
      </c>
      <c r="F112" s="6">
        <v>8744</v>
      </c>
      <c r="G112" s="5">
        <f t="shared" si="6"/>
        <v>209856</v>
      </c>
      <c r="H112" s="7" t="s">
        <v>301</v>
      </c>
    </row>
    <row r="113" spans="1:8" x14ac:dyDescent="0.25">
      <c r="A113" s="14" t="s">
        <v>225</v>
      </c>
      <c r="B113" s="14" t="s">
        <v>107</v>
      </c>
      <c r="C113" s="15" t="s">
        <v>226</v>
      </c>
      <c r="D113" s="16">
        <v>24</v>
      </c>
      <c r="E113" s="14" t="s">
        <v>9</v>
      </c>
      <c r="F113" s="6">
        <v>11660</v>
      </c>
      <c r="G113" s="5">
        <f t="shared" si="6"/>
        <v>279840</v>
      </c>
      <c r="H113" s="7" t="s">
        <v>301</v>
      </c>
    </row>
    <row r="114" spans="1:8" ht="38.25" x14ac:dyDescent="0.25">
      <c r="A114" s="14" t="s">
        <v>227</v>
      </c>
      <c r="B114" s="14" t="s">
        <v>144</v>
      </c>
      <c r="C114" s="15" t="s">
        <v>228</v>
      </c>
      <c r="D114" s="16">
        <v>6</v>
      </c>
      <c r="E114" s="14" t="s">
        <v>9</v>
      </c>
      <c r="F114" s="6">
        <v>34450</v>
      </c>
      <c r="G114" s="5">
        <f t="shared" si="6"/>
        <v>206700</v>
      </c>
      <c r="H114" s="7" t="s">
        <v>302</v>
      </c>
    </row>
    <row r="115" spans="1:8" ht="25.5" x14ac:dyDescent="0.25">
      <c r="A115" s="14" t="s">
        <v>229</v>
      </c>
      <c r="B115" s="14" t="s">
        <v>144</v>
      </c>
      <c r="C115" s="15" t="s">
        <v>230</v>
      </c>
      <c r="D115" s="16">
        <v>10</v>
      </c>
      <c r="E115" s="14" t="s">
        <v>9</v>
      </c>
      <c r="F115" s="6">
        <v>10600</v>
      </c>
      <c r="G115" s="5">
        <f t="shared" si="6"/>
        <v>106000</v>
      </c>
      <c r="H115" s="7" t="s">
        <v>303</v>
      </c>
    </row>
    <row r="116" spans="1:8" ht="25.5" x14ac:dyDescent="0.25">
      <c r="A116" s="14" t="s">
        <v>231</v>
      </c>
      <c r="B116" s="14" t="s">
        <v>232</v>
      </c>
      <c r="C116" s="15" t="s">
        <v>233</v>
      </c>
      <c r="D116" s="16">
        <v>1</v>
      </c>
      <c r="E116" s="14" t="s">
        <v>9</v>
      </c>
      <c r="F116" s="6">
        <v>7950</v>
      </c>
      <c r="G116" s="5">
        <f t="shared" si="6"/>
        <v>7950</v>
      </c>
      <c r="H116" s="7" t="s">
        <v>267</v>
      </c>
    </row>
    <row r="117" spans="1:8" ht="38.25" x14ac:dyDescent="0.25">
      <c r="A117" s="14" t="s">
        <v>234</v>
      </c>
      <c r="B117" s="14" t="s">
        <v>144</v>
      </c>
      <c r="C117" s="15" t="s">
        <v>235</v>
      </c>
      <c r="D117" s="16">
        <v>10</v>
      </c>
      <c r="E117" s="14" t="s">
        <v>9</v>
      </c>
      <c r="F117" s="6">
        <v>26500</v>
      </c>
      <c r="G117" s="5">
        <f t="shared" si="6"/>
        <v>265000</v>
      </c>
      <c r="H117" s="7" t="s">
        <v>293</v>
      </c>
    </row>
    <row r="118" spans="1:8" ht="51" x14ac:dyDescent="0.25">
      <c r="A118" s="14" t="s">
        <v>236</v>
      </c>
      <c r="B118" s="14" t="s">
        <v>124</v>
      </c>
      <c r="C118" s="15" t="s">
        <v>237</v>
      </c>
      <c r="D118" s="16">
        <v>15</v>
      </c>
      <c r="E118" s="14" t="s">
        <v>9</v>
      </c>
      <c r="F118" s="6">
        <v>11262</v>
      </c>
      <c r="G118" s="5">
        <f t="shared" si="6"/>
        <v>168930</v>
      </c>
      <c r="H118" s="11" t="s">
        <v>304</v>
      </c>
    </row>
    <row r="119" spans="1:8" ht="63.75" x14ac:dyDescent="0.25">
      <c r="A119" s="14" t="s">
        <v>238</v>
      </c>
      <c r="B119" s="14" t="s">
        <v>124</v>
      </c>
      <c r="C119" s="15" t="s">
        <v>239</v>
      </c>
      <c r="D119" s="16">
        <v>15</v>
      </c>
      <c r="E119" s="14" t="s">
        <v>9</v>
      </c>
      <c r="F119" s="6">
        <v>6625</v>
      </c>
      <c r="G119" s="5">
        <f t="shared" si="6"/>
        <v>99375</v>
      </c>
      <c r="H119" s="11" t="s">
        <v>304</v>
      </c>
    </row>
    <row r="120" spans="1:8" ht="25.5" x14ac:dyDescent="0.25">
      <c r="A120" s="14" t="s">
        <v>240</v>
      </c>
      <c r="B120" s="14" t="s">
        <v>124</v>
      </c>
      <c r="C120" s="15" t="s">
        <v>241</v>
      </c>
      <c r="D120" s="16">
        <v>6</v>
      </c>
      <c r="E120" s="14" t="s">
        <v>9</v>
      </c>
      <c r="F120" s="6">
        <v>15070</v>
      </c>
      <c r="G120" s="5">
        <f t="shared" si="6"/>
        <v>90420</v>
      </c>
      <c r="H120" s="7" t="s">
        <v>273</v>
      </c>
    </row>
    <row r="121" spans="1:8" ht="38.25" x14ac:dyDescent="0.25">
      <c r="A121" s="14" t="s">
        <v>242</v>
      </c>
      <c r="B121" s="14" t="s">
        <v>17</v>
      </c>
      <c r="C121" s="15" t="s">
        <v>243</v>
      </c>
      <c r="D121" s="16">
        <v>5</v>
      </c>
      <c r="E121" s="14" t="s">
        <v>9</v>
      </c>
      <c r="F121" s="6">
        <v>66250</v>
      </c>
      <c r="G121" s="5">
        <f t="shared" si="6"/>
        <v>331250</v>
      </c>
      <c r="H121" s="7" t="s">
        <v>266</v>
      </c>
    </row>
    <row r="122" spans="1:8" ht="38.25" x14ac:dyDescent="0.25">
      <c r="A122" s="14" t="s">
        <v>244</v>
      </c>
      <c r="B122" s="14" t="s">
        <v>31</v>
      </c>
      <c r="C122" s="15" t="s">
        <v>245</v>
      </c>
      <c r="D122" s="16">
        <v>100</v>
      </c>
      <c r="E122" s="14" t="s">
        <v>33</v>
      </c>
      <c r="F122" s="6">
        <v>9539</v>
      </c>
      <c r="G122" s="5">
        <f t="shared" si="6"/>
        <v>953900</v>
      </c>
      <c r="H122" s="7" t="s">
        <v>307</v>
      </c>
    </row>
    <row r="123" spans="1:8" ht="25.5" x14ac:dyDescent="0.25">
      <c r="A123" s="14" t="s">
        <v>246</v>
      </c>
      <c r="B123" s="14" t="s">
        <v>124</v>
      </c>
      <c r="C123" s="15" t="s">
        <v>247</v>
      </c>
      <c r="D123" s="16">
        <v>3</v>
      </c>
      <c r="E123" s="14" t="s">
        <v>9</v>
      </c>
      <c r="F123" s="6">
        <v>26500</v>
      </c>
      <c r="G123" s="5">
        <f t="shared" si="6"/>
        <v>79500</v>
      </c>
      <c r="H123" s="7" t="s">
        <v>310</v>
      </c>
    </row>
    <row r="124" spans="1:8" ht="38.25" x14ac:dyDescent="0.25">
      <c r="A124" s="14" t="s">
        <v>248</v>
      </c>
      <c r="B124" s="14" t="s">
        <v>249</v>
      </c>
      <c r="C124" s="15" t="s">
        <v>250</v>
      </c>
      <c r="D124" s="16">
        <v>200</v>
      </c>
      <c r="E124" s="14" t="s">
        <v>9</v>
      </c>
      <c r="F124" s="6">
        <v>1987</v>
      </c>
      <c r="G124" s="5">
        <f t="shared" si="6"/>
        <v>397400</v>
      </c>
      <c r="H124" s="7" t="s">
        <v>312</v>
      </c>
    </row>
    <row r="125" spans="1:8" ht="63.75" x14ac:dyDescent="0.25">
      <c r="A125" s="14" t="s">
        <v>251</v>
      </c>
      <c r="B125" s="14" t="s">
        <v>31</v>
      </c>
      <c r="C125" s="15" t="s">
        <v>182</v>
      </c>
      <c r="D125" s="16">
        <v>300</v>
      </c>
      <c r="E125" s="14" t="s">
        <v>33</v>
      </c>
      <c r="F125" s="6">
        <v>25175</v>
      </c>
      <c r="G125" s="5">
        <f t="shared" si="6"/>
        <v>7552500</v>
      </c>
      <c r="H125" s="7" t="s">
        <v>305</v>
      </c>
    </row>
    <row r="126" spans="1:8" ht="38.25" x14ac:dyDescent="0.25">
      <c r="A126" s="14" t="s">
        <v>252</v>
      </c>
      <c r="B126" s="14" t="s">
        <v>253</v>
      </c>
      <c r="C126" s="15" t="s">
        <v>254</v>
      </c>
      <c r="D126" s="16">
        <v>2</v>
      </c>
      <c r="E126" s="14" t="s">
        <v>9</v>
      </c>
      <c r="F126" s="6">
        <v>198750</v>
      </c>
      <c r="G126" s="5">
        <f t="shared" si="6"/>
        <v>397500</v>
      </c>
      <c r="H126" s="7" t="s">
        <v>309</v>
      </c>
    </row>
    <row r="127" spans="1:8" x14ac:dyDescent="0.25">
      <c r="A127" s="22" t="s">
        <v>257</v>
      </c>
      <c r="B127" s="22"/>
      <c r="C127" s="22"/>
      <c r="D127" s="22"/>
      <c r="E127" s="22"/>
      <c r="F127" s="22"/>
      <c r="G127" s="3">
        <f>SUM(G102:G126)</f>
        <v>30202161</v>
      </c>
      <c r="H127" s="7"/>
    </row>
    <row r="128" spans="1:8" x14ac:dyDescent="0.25">
      <c r="A128" s="22" t="s">
        <v>258</v>
      </c>
      <c r="B128" s="22"/>
      <c r="C128" s="22"/>
      <c r="D128" s="22"/>
      <c r="E128" s="22"/>
      <c r="F128" s="22"/>
      <c r="G128" s="3">
        <f>G127*19%</f>
        <v>5738410.5899999999</v>
      </c>
      <c r="H128" s="7"/>
    </row>
    <row r="129" spans="1:8" x14ac:dyDescent="0.25">
      <c r="A129" s="22" t="s">
        <v>259</v>
      </c>
      <c r="B129" s="22"/>
      <c r="C129" s="22"/>
      <c r="D129" s="22"/>
      <c r="E129" s="22"/>
      <c r="F129" s="22"/>
      <c r="G129" s="3">
        <f>G127+G128</f>
        <v>35940571.590000004</v>
      </c>
      <c r="H129" s="7"/>
    </row>
    <row r="130" spans="1:8" x14ac:dyDescent="0.25">
      <c r="A130" s="19" t="s">
        <v>260</v>
      </c>
      <c r="B130" s="19"/>
      <c r="C130" s="19"/>
      <c r="D130" s="19"/>
      <c r="E130" s="19"/>
      <c r="F130" s="19"/>
      <c r="G130" s="3">
        <f>G127+G98+G75+G57+G18</f>
        <v>137360848</v>
      </c>
      <c r="H130" s="7"/>
    </row>
    <row r="131" spans="1:8" x14ac:dyDescent="0.25">
      <c r="A131" s="19" t="s">
        <v>261</v>
      </c>
      <c r="B131" s="19"/>
      <c r="C131" s="19"/>
      <c r="D131" s="19"/>
      <c r="E131" s="19"/>
      <c r="F131" s="19"/>
      <c r="G131" s="3">
        <f>G130*19%</f>
        <v>26098561.120000001</v>
      </c>
      <c r="H131" s="7"/>
    </row>
    <row r="132" spans="1:8" x14ac:dyDescent="0.25">
      <c r="A132" s="19" t="s">
        <v>262</v>
      </c>
      <c r="B132" s="19"/>
      <c r="C132" s="19"/>
      <c r="D132" s="19"/>
      <c r="E132" s="19"/>
      <c r="F132" s="19"/>
      <c r="G132" s="3">
        <f>G130+G131</f>
        <v>163459409.12</v>
      </c>
      <c r="H132" s="7"/>
    </row>
    <row r="135" spans="1:8" x14ac:dyDescent="0.25">
      <c r="A135" s="18"/>
    </row>
    <row r="136" spans="1:8" x14ac:dyDescent="0.25">
      <c r="A136" s="12"/>
    </row>
    <row r="138" spans="1:8" x14ac:dyDescent="0.25">
      <c r="A138" s="12"/>
    </row>
    <row r="139" spans="1:8" x14ac:dyDescent="0.25">
      <c r="A139" s="12"/>
    </row>
    <row r="140" spans="1:8" x14ac:dyDescent="0.25">
      <c r="A140" s="12"/>
    </row>
  </sheetData>
  <mergeCells count="27">
    <mergeCell ref="A1:H1"/>
    <mergeCell ref="A24:G24"/>
    <mergeCell ref="A43:G43"/>
    <mergeCell ref="A57:F57"/>
    <mergeCell ref="A58:F58"/>
    <mergeCell ref="A59:F59"/>
    <mergeCell ref="A8:G8"/>
    <mergeCell ref="A21:G21"/>
    <mergeCell ref="A18:F18"/>
    <mergeCell ref="A19:F19"/>
    <mergeCell ref="A20:F20"/>
    <mergeCell ref="A131:F131"/>
    <mergeCell ref="A132:F132"/>
    <mergeCell ref="A31:G31"/>
    <mergeCell ref="A100:F100"/>
    <mergeCell ref="A101:G101"/>
    <mergeCell ref="A127:F127"/>
    <mergeCell ref="A128:F128"/>
    <mergeCell ref="A129:F129"/>
    <mergeCell ref="A130:F130"/>
    <mergeCell ref="A75:F75"/>
    <mergeCell ref="A76:F76"/>
    <mergeCell ref="A77:F77"/>
    <mergeCell ref="A78:G78"/>
    <mergeCell ref="A98:F98"/>
    <mergeCell ref="A99:F99"/>
    <mergeCell ref="A60:G60"/>
  </mergeCells>
  <pageMargins left="0.70866141732283472" right="0.70866141732283472" top="0.74803149606299213" bottom="0.74803149606299213" header="0.31496062992125984" footer="0.31496062992125984"/>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USSER</dc:creator>
  <cp:lastModifiedBy>USSER</cp:lastModifiedBy>
  <cp:lastPrinted>2020-03-10T16:23:49Z</cp:lastPrinted>
  <dcterms:created xsi:type="dcterms:W3CDTF">2020-03-10T13:38:26Z</dcterms:created>
  <dcterms:modified xsi:type="dcterms:W3CDTF">2020-03-10T16:27:11Z</dcterms:modified>
</cp:coreProperties>
</file>