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4\MENOR CUANTIA\DESARROLLO ECONOMICO\ENV-17-30-0736-24 ECOTURISMO ZONA 11\ANALISIS DEL SECTOR\"/>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20" i="16" l="1"/>
  <c r="H20" i="16" s="1"/>
  <c r="J20" i="16"/>
  <c r="G21" i="16"/>
  <c r="J21" i="16"/>
  <c r="G22" i="16"/>
  <c r="J22" i="16"/>
  <c r="G23" i="16"/>
  <c r="H23" i="16" s="1"/>
  <c r="J23" i="16"/>
  <c r="G24" i="16"/>
  <c r="H24" i="16" s="1"/>
  <c r="J24" i="16"/>
  <c r="G25" i="16"/>
  <c r="H25" i="16" s="1"/>
  <c r="J25" i="16"/>
  <c r="G26" i="16"/>
  <c r="H26" i="16" s="1"/>
  <c r="J26" i="16"/>
  <c r="G27" i="16"/>
  <c r="J27" i="16"/>
  <c r="J28" i="16" s="1"/>
  <c r="G13" i="16"/>
  <c r="J13" i="16"/>
  <c r="G14" i="16"/>
  <c r="H14" i="16" s="1"/>
  <c r="J14" i="16"/>
  <c r="G15" i="16"/>
  <c r="H15" i="16" s="1"/>
  <c r="J15" i="16"/>
  <c r="G16" i="16"/>
  <c r="J16" i="16"/>
  <c r="G17" i="16"/>
  <c r="J17" i="16"/>
  <c r="G18" i="16"/>
  <c r="H18" i="16" s="1"/>
  <c r="J18" i="16"/>
  <c r="G19" i="16"/>
  <c r="H19" i="16" s="1"/>
  <c r="J19" i="16"/>
  <c r="J12" i="16"/>
  <c r="G12" i="16"/>
  <c r="I12" i="16" s="1"/>
  <c r="G28" i="16" l="1"/>
  <c r="I23" i="16"/>
  <c r="I17" i="16"/>
  <c r="K17" i="16" s="1"/>
  <c r="H17" i="16"/>
  <c r="I13" i="16"/>
  <c r="K13" i="16" s="1"/>
  <c r="H13" i="16"/>
  <c r="I22" i="16"/>
  <c r="K22" i="16" s="1"/>
  <c r="H22" i="16"/>
  <c r="I26" i="16"/>
  <c r="K26" i="16" s="1"/>
  <c r="I16" i="16"/>
  <c r="K16" i="16" s="1"/>
  <c r="H16" i="16"/>
  <c r="I27" i="16"/>
  <c r="H27" i="16"/>
  <c r="I21" i="16"/>
  <c r="K21" i="16" s="1"/>
  <c r="H21" i="16"/>
  <c r="I24" i="16"/>
  <c r="K24" i="16" s="1"/>
  <c r="I18" i="16"/>
  <c r="K18" i="16" s="1"/>
  <c r="I20" i="16"/>
  <c r="K20" i="16" s="1"/>
  <c r="K23" i="16"/>
  <c r="I14" i="16"/>
  <c r="K14" i="16" s="1"/>
  <c r="I25" i="16"/>
  <c r="K25" i="16" s="1"/>
  <c r="I19" i="16"/>
  <c r="K19" i="16" s="1"/>
  <c r="I15" i="16"/>
  <c r="K15" i="16" s="1"/>
  <c r="H12" i="16"/>
  <c r="K12" i="16"/>
  <c r="H28" i="16" l="1"/>
  <c r="K27" i="16"/>
  <c r="K28" i="16" s="1"/>
  <c r="I28" i="16"/>
</calcChain>
</file>

<file path=xl/sharedStrings.xml><?xml version="1.0" encoding="utf-8"?>
<sst xmlns="http://schemas.openxmlformats.org/spreadsheetml/2006/main" count="76" uniqueCount="64">
  <si>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</si>
  <si>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</si>
  <si>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</si>
  <si>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</si>
  <si>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</si>
  <si>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</si>
  <si>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</si>
  <si>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</si>
  <si>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</si>
  <si>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</si>
  <si>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</si>
  <si>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</si>
  <si>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</si>
  <si>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</si>
  <si>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</si>
  <si>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</si>
  <si>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</si>
  <si>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</si>
  <si>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</si>
  <si>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</si>
  <si>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</si>
  <si>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</si>
  <si>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</si>
  <si>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</si>
  <si>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</si>
  <si>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</si>
  <si>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</si>
  <si>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</si>
  <si>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</si>
  <si>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</si>
  <si>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</si>
  <si>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</si>
  <si>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</si>
  <si>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</si>
  <si>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</si>
  <si>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</si>
  <si>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</si>
  <si>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</si>
  <si>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</si>
  <si>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 xml:space="preserve">ANEXO 4 - PROPUESTA ECONÓMICA 
COMPRA DE BIENES Y SERVICIOS MENOR CUANTIA, LICITACION, SUBASTA INVERSA
</t>
  </si>
  <si>
    <t>Fichas o formulario de inscripción</t>
  </si>
  <si>
    <t xml:space="preserve">Diseño y elaboración de e- card con información e invitación para inscribirse a los diferentes talleres
</t>
  </si>
  <si>
    <t xml:space="preserve">8 Talleres teórico prácticos de inglés dictados por un duración de 4 horas académicas, profesional en idiomas. 
</t>
  </si>
  <si>
    <t>6 Talleres teórico prácticos de servicio al cliente con enfoque turístico, dictados por un profesional en el núcleo de administración cada taller con una duración de 4 horas académicas</t>
  </si>
  <si>
    <t xml:space="preserve">1 curso teórico prácticos primeros auxilios certificado en primeros auxilios dictados por una entidad como bomberos o Cruz Roja o el certificador. Para 20 personas
</t>
  </si>
  <si>
    <t xml:space="preserve">6 Talleres teórico prácticos en interpretación guianza en turismo de naturaleza, dictados por un profesional en biología o ambiental. Cada taller con una duración de 4
horas académicas
</t>
  </si>
  <si>
    <t xml:space="preserve">Uniformes camibuso,
pantalón y pava o sombrero
</t>
  </si>
  <si>
    <t>Dotación de botas</t>
  </si>
  <si>
    <t xml:space="preserve">5 Talleres de socialización a los diferentes, comunidades y grupos de interés (2 horas)
</t>
  </si>
  <si>
    <t xml:space="preserve">Diseño, desarrollo material didáctico e impresión de Cartillas- 20 pag 
</t>
  </si>
  <si>
    <t xml:space="preserve">Video de la presentación del Manual para redes sociales y medios digitales
</t>
  </si>
  <si>
    <t>Un animador, 4 grupos entre culturales y musicales</t>
  </si>
  <si>
    <t>Prestación de servicios de asesoría y orientación para la implementación de acciones que impulsen el desarrollo sostenible del ecoturismo en la zona 11 del municipio de envigado; incluyendo formación, evento de comercialización, orientadores turísticos con la adquisición de su respectiva dotación, difusión y promoción del manual de uso ambiental.</t>
  </si>
  <si>
    <t>ENV-17-30-0736-24</t>
  </si>
  <si>
    <t>Meses</t>
  </si>
  <si>
    <t>Personas</t>
  </si>
  <si>
    <t>Unidad</t>
  </si>
  <si>
    <t>Servicio</t>
  </si>
  <si>
    <t>Hora</t>
  </si>
  <si>
    <t>PRESUPUESTO OFICIAL
$159.018341
IVA INCLUIDO</t>
  </si>
  <si>
    <t xml:space="preserve">Coordinador del proyecto (Nivel Profesional Asesor con más de un año de experiencia $5.130014)) por la
duración del proyecto 7 meses 
</t>
  </si>
  <si>
    <t xml:space="preserve">Contratar dos persona (auxiliar Administrativo con más de un año de experiencia $2.173.154) por 1 mes para realizar la
convocatoria e inscripción
</t>
  </si>
  <si>
    <t xml:space="preserve">Contratación de 4 guías locales o conductores de grupo informales o cuidadores del territorio o guardabosque (Auxiliares Administrativos con más de un años de experiencia $2.173.154)
</t>
  </si>
  <si>
    <t xml:space="preserve">Evaluador de proyectos (Profesional Asesor con más de un año de experiencia x 2 meses $ 4.835.160)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</si>
</sst>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5">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Border="1" applyAlignment="1" applyProtection="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2"/>
  <sheetViews>
    <sheetView showGridLines="0" tabSelected="1" defaultGridColor="0" view="pageBreakPreview" topLeftCell="A19" colorId="44" zoomScale="80" zoomScaleNormal="90" zoomScaleSheetLayoutView="80" workbookViewId="0">
      <selection activeCell="B27" sqref="B27"/>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5" customWidth="1"/>
    <col min="7" max="7" width="13.28515625" style="5" customWidth="1"/>
    <col min="8" max="10" width="14.85546875" style="5" customWidth="1"/>
    <col min="11" max="11" width="14.85546875" style="2" customWidth="1"/>
    <col min="12" max="12" width="17" style="2" customWidth="1"/>
    <col min="13" max="24" width="11.42578125" style="1"/>
    <col min="25" max="16384" width="11.42578125" style="2"/>
  </cols>
  <sheetData>
    <row r="1" spans="1:25" ht="35.1" customHeight="1" thickBot="1" x14ac:dyDescent="0.25">
      <c r="A1" s="83"/>
      <c r="B1" s="84"/>
      <c r="C1" s="89" t="s">
        <v>39</v>
      </c>
      <c r="D1" s="89"/>
      <c r="E1" s="89"/>
      <c r="F1" s="89"/>
      <c r="G1" s="89"/>
      <c r="H1" s="89"/>
      <c r="I1" s="89"/>
      <c r="J1" s="89"/>
      <c r="K1" s="74" t="s">
        <v>29</v>
      </c>
      <c r="L1" s="75"/>
    </row>
    <row r="2" spans="1:25" ht="35.1" customHeight="1" thickTop="1" thickBot="1" x14ac:dyDescent="0.25">
      <c r="A2" s="85"/>
      <c r="B2" s="86"/>
      <c r="C2" s="90"/>
      <c r="D2" s="90"/>
      <c r="E2" s="90"/>
      <c r="F2" s="90"/>
      <c r="G2" s="90"/>
      <c r="H2" s="90"/>
      <c r="I2" s="90"/>
      <c r="J2" s="90"/>
      <c r="K2" s="76" t="s">
        <v>30</v>
      </c>
      <c r="L2" s="77"/>
    </row>
    <row r="3" spans="1:25" ht="75" customHeight="1" thickTop="1" thickBot="1" x14ac:dyDescent="0.25">
      <c r="A3" s="87" t="s">
        <v>12</v>
      </c>
      <c r="B3" s="88"/>
      <c r="C3" s="91" t="s">
        <v>52</v>
      </c>
      <c r="D3" s="92"/>
      <c r="E3" s="92"/>
      <c r="F3" s="92"/>
      <c r="G3" s="92"/>
      <c r="H3" s="92"/>
      <c r="I3" s="92"/>
      <c r="J3" s="92"/>
      <c r="K3" s="78" t="s">
        <v>59</v>
      </c>
      <c r="L3" s="79"/>
    </row>
    <row r="4" spans="1:25" ht="21.2" customHeight="1" thickTop="1" thickBot="1" x14ac:dyDescent="0.25">
      <c r="A4" s="87" t="s">
        <v>13</v>
      </c>
      <c r="B4" s="88"/>
      <c r="C4" s="93" t="s">
        <v>53</v>
      </c>
      <c r="D4" s="94"/>
      <c r="E4" s="94"/>
      <c r="F4" s="94"/>
      <c r="G4" s="94"/>
      <c r="H4" s="94"/>
      <c r="I4" s="94"/>
      <c r="J4" s="94"/>
      <c r="K4" s="80"/>
      <c r="L4" s="81"/>
    </row>
    <row r="5" spans="1:25" ht="21.2" customHeight="1" thickTop="1" thickBot="1" x14ac:dyDescent="0.25">
      <c r="A5" s="45" t="s">
        <v>0</v>
      </c>
      <c r="B5" s="46"/>
      <c r="C5" s="72"/>
      <c r="D5" s="82"/>
      <c r="E5" s="82"/>
      <c r="F5" s="82"/>
      <c r="G5" s="82"/>
      <c r="H5" s="82"/>
      <c r="I5" s="82"/>
      <c r="J5" s="82"/>
      <c r="K5" s="10" t="s">
        <v>1</v>
      </c>
      <c r="L5" s="21"/>
    </row>
    <row r="6" spans="1:25" ht="21.2" customHeight="1" thickTop="1" thickBot="1" x14ac:dyDescent="0.25">
      <c r="A6" s="45" t="s">
        <v>15</v>
      </c>
      <c r="B6" s="46"/>
      <c r="C6" s="68"/>
      <c r="D6" s="46"/>
      <c r="E6" s="46"/>
      <c r="F6" s="46"/>
      <c r="G6" s="46"/>
      <c r="H6" s="46"/>
      <c r="I6" s="46"/>
      <c r="J6" s="46"/>
      <c r="K6" s="10" t="s">
        <v>14</v>
      </c>
      <c r="L6" s="21"/>
    </row>
    <row r="7" spans="1:25" ht="21.2" customHeight="1" thickTop="1" thickBot="1" x14ac:dyDescent="0.25">
      <c r="A7" s="45" t="s">
        <v>2</v>
      </c>
      <c r="B7" s="46"/>
      <c r="C7" s="68"/>
      <c r="D7" s="46"/>
      <c r="E7" s="46"/>
      <c r="F7" s="46"/>
      <c r="G7" s="46"/>
      <c r="H7" s="46"/>
      <c r="I7" s="46"/>
      <c r="J7" s="46"/>
      <c r="K7" s="10" t="s">
        <v>16</v>
      </c>
      <c r="L7" s="14"/>
    </row>
    <row r="8" spans="1:25" ht="21.2" customHeight="1" thickTop="1" thickBot="1" x14ac:dyDescent="0.25">
      <c r="A8" s="45" t="s">
        <v>31</v>
      </c>
      <c r="B8" s="46"/>
      <c r="C8" s="68"/>
      <c r="D8" s="46"/>
      <c r="E8" s="46"/>
      <c r="F8" s="46"/>
      <c r="G8" s="46"/>
      <c r="H8" s="46"/>
      <c r="I8" s="46"/>
      <c r="J8" s="46"/>
      <c r="K8" s="72"/>
      <c r="L8" s="73"/>
    </row>
    <row r="9" spans="1:25" ht="21.2" customHeight="1" thickTop="1" thickBot="1" x14ac:dyDescent="0.25">
      <c r="A9" s="45" t="s">
        <v>26</v>
      </c>
      <c r="B9" s="46"/>
      <c r="C9" s="46" t="s">
        <v>27</v>
      </c>
      <c r="D9" s="46"/>
      <c r="E9" s="46"/>
      <c r="F9" s="46"/>
      <c r="G9" s="46"/>
      <c r="H9" s="46"/>
      <c r="I9" s="46"/>
      <c r="J9" s="46"/>
      <c r="K9" s="46"/>
      <c r="L9" s="51"/>
      <c r="M9" s="2"/>
      <c r="Y9" s="1"/>
    </row>
    <row r="10" spans="1:25" ht="21.2" customHeight="1" thickTop="1" thickBot="1" x14ac:dyDescent="0.25">
      <c r="A10" s="50" t="s">
        <v>21</v>
      </c>
      <c r="B10" s="49" t="s">
        <v>35</v>
      </c>
      <c r="C10" s="49" t="s">
        <v>17</v>
      </c>
      <c r="D10" s="49" t="s">
        <v>20</v>
      </c>
      <c r="E10" s="47" t="s">
        <v>18</v>
      </c>
      <c r="F10" s="47"/>
      <c r="G10" s="47"/>
      <c r="H10" s="47"/>
      <c r="I10" s="47"/>
      <c r="J10" s="47"/>
      <c r="K10" s="47"/>
      <c r="L10" s="48"/>
    </row>
    <row r="11" spans="1:25" ht="64.5" customHeight="1" thickBot="1" x14ac:dyDescent="0.25">
      <c r="A11" s="50"/>
      <c r="B11" s="49"/>
      <c r="C11" s="49"/>
      <c r="D11" s="49"/>
      <c r="E11" s="18" t="s">
        <v>32</v>
      </c>
      <c r="F11" s="19" t="s">
        <v>3</v>
      </c>
      <c r="G11" s="18" t="s">
        <v>9</v>
      </c>
      <c r="H11" s="18" t="s">
        <v>33</v>
      </c>
      <c r="I11" s="18" t="s">
        <v>34</v>
      </c>
      <c r="J11" s="18" t="s">
        <v>10</v>
      </c>
      <c r="K11" s="18" t="s">
        <v>23</v>
      </c>
      <c r="L11" s="20" t="s">
        <v>25</v>
      </c>
    </row>
    <row r="12" spans="1:25" s="8" customFormat="1" ht="70.5" thickTop="1" thickBot="1" x14ac:dyDescent="0.25">
      <c r="A12" s="15">
        <v>1</v>
      </c>
      <c r="B12" s="11" t="s">
        <v>60</v>
      </c>
      <c r="C12" s="12" t="s">
        <v>54</v>
      </c>
      <c r="D12" s="13">
        <v>7</v>
      </c>
      <c r="E12" s="27"/>
      <c r="F12" s="9"/>
      <c r="G12" s="24">
        <f>SUM(E12*F12)</f>
        <v>0</v>
      </c>
      <c r="H12" s="24">
        <f>SUM(E12+G12)</f>
        <v>0</v>
      </c>
      <c r="I12" s="24">
        <f>G12*D12</f>
        <v>0</v>
      </c>
      <c r="J12" s="24">
        <f>E12*D12</f>
        <v>0</v>
      </c>
      <c r="K12" s="24">
        <f>J12+I12</f>
        <v>0</v>
      </c>
      <c r="L12" s="26">
        <v>5885758</v>
      </c>
      <c r="M12" s="7"/>
      <c r="N12" s="7"/>
      <c r="O12" s="7"/>
      <c r="P12" s="7"/>
      <c r="Q12" s="7"/>
      <c r="R12" s="7"/>
      <c r="S12" s="7"/>
      <c r="T12" s="7"/>
      <c r="U12" s="7"/>
      <c r="V12" s="7"/>
      <c r="W12" s="7"/>
      <c r="X12" s="7"/>
    </row>
    <row r="13" spans="1:25" s="8" customFormat="1" ht="87.75" thickTop="1" thickBot="1" x14ac:dyDescent="0.25">
      <c r="A13" s="15">
        <v>2</v>
      </c>
      <c r="B13" s="11" t="s">
        <v>61</v>
      </c>
      <c r="C13" s="12" t="s">
        <v>55</v>
      </c>
      <c r="D13" s="13">
        <v>2</v>
      </c>
      <c r="E13" s="27"/>
      <c r="F13" s="9"/>
      <c r="G13" s="24">
        <f t="shared" ref="G13:G19" si="0">SUM(E13*F13)</f>
        <v>0</v>
      </c>
      <c r="H13" s="24">
        <f t="shared" ref="H13:H27" si="1">SUM(E13+G13)</f>
        <v>0</v>
      </c>
      <c r="I13" s="24">
        <f t="shared" ref="I13:I19" si="2">G13*D13</f>
        <v>0</v>
      </c>
      <c r="J13" s="24">
        <f t="shared" ref="J13:J19" si="3">E13*D13</f>
        <v>0</v>
      </c>
      <c r="K13" s="24">
        <f t="shared" ref="K13:K19" si="4">J13+I13</f>
        <v>0</v>
      </c>
      <c r="L13" s="26">
        <v>2881973</v>
      </c>
      <c r="M13" s="7"/>
      <c r="N13" s="7"/>
      <c r="O13" s="7"/>
      <c r="P13" s="7"/>
      <c r="Q13" s="7"/>
      <c r="R13" s="7"/>
      <c r="S13" s="7"/>
      <c r="T13" s="7"/>
      <c r="U13" s="7"/>
      <c r="V13" s="7"/>
      <c r="W13" s="7"/>
      <c r="X13" s="7"/>
    </row>
    <row r="14" spans="1:25" s="8" customFormat="1" ht="22.7" customHeight="1" thickTop="1" thickBot="1" x14ac:dyDescent="0.25">
      <c r="A14" s="15">
        <v>3</v>
      </c>
      <c r="B14" s="11" t="s">
        <v>40</v>
      </c>
      <c r="C14" s="12" t="s">
        <v>56</v>
      </c>
      <c r="D14" s="13">
        <v>30</v>
      </c>
      <c r="E14" s="27"/>
      <c r="F14" s="9"/>
      <c r="G14" s="24">
        <f t="shared" si="0"/>
        <v>0</v>
      </c>
      <c r="H14" s="24">
        <f t="shared" si="1"/>
        <v>0</v>
      </c>
      <c r="I14" s="24">
        <f t="shared" si="2"/>
        <v>0</v>
      </c>
      <c r="J14" s="24">
        <f t="shared" si="3"/>
        <v>0</v>
      </c>
      <c r="K14" s="24">
        <f t="shared" si="4"/>
        <v>0</v>
      </c>
      <c r="L14" s="26">
        <v>1500</v>
      </c>
      <c r="M14" s="7"/>
      <c r="N14" s="7"/>
      <c r="O14" s="7"/>
      <c r="P14" s="7"/>
      <c r="Q14" s="7"/>
      <c r="R14" s="7"/>
      <c r="S14" s="7"/>
      <c r="T14" s="7"/>
      <c r="U14" s="7"/>
      <c r="V14" s="7"/>
      <c r="W14" s="7"/>
      <c r="X14" s="7"/>
    </row>
    <row r="15" spans="1:25" s="8" customFormat="1" ht="22.7" customHeight="1" thickTop="1" thickBot="1" x14ac:dyDescent="0.25">
      <c r="A15" s="15">
        <v>4</v>
      </c>
      <c r="B15" s="11" t="s">
        <v>41</v>
      </c>
      <c r="C15" s="12" t="s">
        <v>57</v>
      </c>
      <c r="D15" s="13">
        <v>1</v>
      </c>
      <c r="E15" s="27"/>
      <c r="F15" s="9"/>
      <c r="G15" s="24">
        <f t="shared" si="0"/>
        <v>0</v>
      </c>
      <c r="H15" s="24">
        <f t="shared" si="1"/>
        <v>0</v>
      </c>
      <c r="I15" s="24">
        <f t="shared" si="2"/>
        <v>0</v>
      </c>
      <c r="J15" s="24">
        <f t="shared" si="3"/>
        <v>0</v>
      </c>
      <c r="K15" s="24">
        <f t="shared" si="4"/>
        <v>0</v>
      </c>
      <c r="L15" s="26">
        <v>550000</v>
      </c>
      <c r="M15" s="7"/>
      <c r="N15" s="7"/>
      <c r="O15" s="7"/>
      <c r="P15" s="7"/>
      <c r="Q15" s="7"/>
      <c r="R15" s="7"/>
      <c r="S15" s="7"/>
      <c r="T15" s="7"/>
      <c r="U15" s="7"/>
      <c r="V15" s="7"/>
      <c r="W15" s="7"/>
      <c r="X15" s="7"/>
    </row>
    <row r="16" spans="1:25" s="8" customFormat="1" ht="87.75" thickTop="1" thickBot="1" x14ac:dyDescent="0.25">
      <c r="A16" s="15">
        <v>5</v>
      </c>
      <c r="B16" s="11" t="s">
        <v>42</v>
      </c>
      <c r="C16" s="12" t="s">
        <v>58</v>
      </c>
      <c r="D16" s="13">
        <v>32</v>
      </c>
      <c r="E16" s="27"/>
      <c r="F16" s="9"/>
      <c r="G16" s="24">
        <f t="shared" si="0"/>
        <v>0</v>
      </c>
      <c r="H16" s="24">
        <f t="shared" si="1"/>
        <v>0</v>
      </c>
      <c r="I16" s="24">
        <f t="shared" si="2"/>
        <v>0</v>
      </c>
      <c r="J16" s="24">
        <f t="shared" si="3"/>
        <v>0</v>
      </c>
      <c r="K16" s="24">
        <f t="shared" si="4"/>
        <v>0</v>
      </c>
      <c r="L16" s="26">
        <v>262626</v>
      </c>
      <c r="M16" s="7"/>
      <c r="N16" s="7"/>
      <c r="O16" s="7"/>
      <c r="P16" s="7"/>
      <c r="Q16" s="7"/>
      <c r="R16" s="7"/>
      <c r="S16" s="7"/>
      <c r="T16" s="7"/>
      <c r="U16" s="7"/>
      <c r="V16" s="7"/>
      <c r="W16" s="7"/>
      <c r="X16" s="7"/>
    </row>
    <row r="17" spans="1:24" s="8" customFormat="1" ht="70.5" thickTop="1" thickBot="1" x14ac:dyDescent="0.25">
      <c r="A17" s="15">
        <v>6</v>
      </c>
      <c r="B17" s="11" t="s">
        <v>43</v>
      </c>
      <c r="C17" s="12" t="s">
        <v>58</v>
      </c>
      <c r="D17" s="13">
        <v>24</v>
      </c>
      <c r="E17" s="27"/>
      <c r="F17" s="9"/>
      <c r="G17" s="24">
        <f t="shared" si="0"/>
        <v>0</v>
      </c>
      <c r="H17" s="24">
        <f t="shared" si="1"/>
        <v>0</v>
      </c>
      <c r="I17" s="24">
        <f t="shared" si="2"/>
        <v>0</v>
      </c>
      <c r="J17" s="24">
        <f t="shared" si="3"/>
        <v>0</v>
      </c>
      <c r="K17" s="24">
        <f t="shared" si="4"/>
        <v>0</v>
      </c>
      <c r="L17" s="26">
        <v>270000</v>
      </c>
      <c r="M17" s="7"/>
      <c r="N17" s="7"/>
      <c r="O17" s="7"/>
      <c r="P17" s="7"/>
      <c r="Q17" s="7"/>
      <c r="R17" s="7"/>
      <c r="S17" s="7"/>
      <c r="T17" s="7"/>
      <c r="U17" s="7"/>
      <c r="V17" s="7"/>
      <c r="W17" s="7"/>
      <c r="X17" s="7"/>
    </row>
    <row r="18" spans="1:24" s="8" customFormat="1" ht="87.75" thickTop="1" thickBot="1" x14ac:dyDescent="0.25">
      <c r="A18" s="15">
        <v>7</v>
      </c>
      <c r="B18" s="11" t="s">
        <v>44</v>
      </c>
      <c r="C18" s="12" t="s">
        <v>57</v>
      </c>
      <c r="D18" s="13">
        <v>1</v>
      </c>
      <c r="E18" s="27"/>
      <c r="F18" s="9"/>
      <c r="G18" s="24">
        <f t="shared" si="0"/>
        <v>0</v>
      </c>
      <c r="H18" s="24">
        <f t="shared" si="1"/>
        <v>0</v>
      </c>
      <c r="I18" s="24">
        <f t="shared" si="2"/>
        <v>0</v>
      </c>
      <c r="J18" s="24">
        <f t="shared" si="3"/>
        <v>0</v>
      </c>
      <c r="K18" s="24">
        <f t="shared" si="4"/>
        <v>0</v>
      </c>
      <c r="L18" s="26">
        <v>7052943</v>
      </c>
      <c r="M18" s="7"/>
      <c r="N18" s="7"/>
      <c r="O18" s="7"/>
      <c r="P18" s="7"/>
      <c r="Q18" s="7"/>
      <c r="R18" s="7"/>
      <c r="S18" s="7"/>
      <c r="T18" s="7"/>
      <c r="U18" s="7"/>
      <c r="V18" s="7"/>
      <c r="W18" s="7"/>
      <c r="X18" s="7"/>
    </row>
    <row r="19" spans="1:24" s="8" customFormat="1" ht="105" thickTop="1" thickBot="1" x14ac:dyDescent="0.25">
      <c r="A19" s="15">
        <v>8</v>
      </c>
      <c r="B19" s="11" t="s">
        <v>45</v>
      </c>
      <c r="C19" s="12" t="s">
        <v>58</v>
      </c>
      <c r="D19" s="13">
        <v>24</v>
      </c>
      <c r="E19" s="27"/>
      <c r="F19" s="9"/>
      <c r="G19" s="24">
        <f t="shared" si="0"/>
        <v>0</v>
      </c>
      <c r="H19" s="24">
        <f t="shared" si="1"/>
        <v>0</v>
      </c>
      <c r="I19" s="24">
        <f t="shared" si="2"/>
        <v>0</v>
      </c>
      <c r="J19" s="24">
        <f t="shared" si="3"/>
        <v>0</v>
      </c>
      <c r="K19" s="24">
        <f t="shared" si="4"/>
        <v>0</v>
      </c>
      <c r="L19" s="26">
        <v>225000</v>
      </c>
      <c r="M19" s="7"/>
      <c r="N19" s="7"/>
      <c r="O19" s="7"/>
      <c r="P19" s="7"/>
      <c r="Q19" s="7"/>
      <c r="R19" s="7"/>
      <c r="S19" s="7"/>
      <c r="T19" s="7"/>
      <c r="U19" s="7"/>
      <c r="V19" s="7"/>
      <c r="W19" s="7"/>
      <c r="X19" s="7"/>
    </row>
    <row r="20" spans="1:24" s="8" customFormat="1" ht="87.75" thickTop="1" thickBot="1" x14ac:dyDescent="0.25">
      <c r="A20" s="15">
        <v>9</v>
      </c>
      <c r="B20" s="11" t="s">
        <v>62</v>
      </c>
      <c r="C20" s="12" t="s">
        <v>54</v>
      </c>
      <c r="D20" s="13">
        <v>7</v>
      </c>
      <c r="E20" s="27"/>
      <c r="F20" s="9"/>
      <c r="G20" s="24">
        <f t="shared" ref="G20:G27" si="5">SUM(E20*F20)</f>
        <v>0</v>
      </c>
      <c r="H20" s="24">
        <f t="shared" si="1"/>
        <v>0</v>
      </c>
      <c r="I20" s="24">
        <f t="shared" ref="I20:I27" si="6">G20*D20</f>
        <v>0</v>
      </c>
      <c r="J20" s="24">
        <f t="shared" ref="J20:J27" si="7">E20*D20</f>
        <v>0</v>
      </c>
      <c r="K20" s="24">
        <f t="shared" ref="K20:K27" si="8">J20+I20</f>
        <v>0</v>
      </c>
      <c r="L20" s="26">
        <v>8605986</v>
      </c>
      <c r="M20" s="7"/>
      <c r="N20" s="7"/>
      <c r="O20" s="7"/>
      <c r="P20" s="7"/>
      <c r="Q20" s="7"/>
      <c r="R20" s="7"/>
      <c r="S20" s="7"/>
      <c r="T20" s="7"/>
      <c r="U20" s="7"/>
      <c r="V20" s="7"/>
      <c r="W20" s="7"/>
      <c r="X20" s="7"/>
    </row>
    <row r="21" spans="1:24" s="8" customFormat="1" ht="22.7" customHeight="1" thickTop="1" thickBot="1" x14ac:dyDescent="0.25">
      <c r="A21" s="15">
        <v>10</v>
      </c>
      <c r="B21" s="11" t="s">
        <v>46</v>
      </c>
      <c r="C21" s="12" t="s">
        <v>56</v>
      </c>
      <c r="D21" s="13">
        <v>8</v>
      </c>
      <c r="E21" s="27"/>
      <c r="F21" s="9"/>
      <c r="G21" s="24">
        <f t="shared" si="5"/>
        <v>0</v>
      </c>
      <c r="H21" s="24">
        <f t="shared" si="1"/>
        <v>0</v>
      </c>
      <c r="I21" s="24">
        <f t="shared" si="6"/>
        <v>0</v>
      </c>
      <c r="J21" s="24">
        <f t="shared" si="7"/>
        <v>0</v>
      </c>
      <c r="K21" s="24">
        <f t="shared" si="8"/>
        <v>0</v>
      </c>
      <c r="L21" s="26">
        <v>181040</v>
      </c>
      <c r="M21" s="7"/>
      <c r="N21" s="7"/>
      <c r="O21" s="7"/>
      <c r="P21" s="7"/>
      <c r="Q21" s="7"/>
      <c r="R21" s="7"/>
      <c r="S21" s="7"/>
      <c r="T21" s="7"/>
      <c r="U21" s="7"/>
      <c r="V21" s="7"/>
      <c r="W21" s="7"/>
      <c r="X21" s="7"/>
    </row>
    <row r="22" spans="1:24" s="8" customFormat="1" ht="22.7" customHeight="1" thickTop="1" thickBot="1" x14ac:dyDescent="0.25">
      <c r="A22" s="15">
        <v>11</v>
      </c>
      <c r="B22" s="11" t="s">
        <v>47</v>
      </c>
      <c r="C22" s="12" t="s">
        <v>56</v>
      </c>
      <c r="D22" s="13">
        <v>4</v>
      </c>
      <c r="E22" s="27"/>
      <c r="F22" s="9"/>
      <c r="G22" s="24">
        <f t="shared" si="5"/>
        <v>0</v>
      </c>
      <c r="H22" s="24">
        <f t="shared" si="1"/>
        <v>0</v>
      </c>
      <c r="I22" s="24">
        <f t="shared" si="6"/>
        <v>0</v>
      </c>
      <c r="J22" s="24">
        <f t="shared" si="7"/>
        <v>0</v>
      </c>
      <c r="K22" s="24">
        <f t="shared" si="8"/>
        <v>0</v>
      </c>
      <c r="L22" s="26">
        <v>141798</v>
      </c>
      <c r="M22" s="7"/>
      <c r="N22" s="7"/>
      <c r="O22" s="7"/>
      <c r="P22" s="7"/>
      <c r="Q22" s="7"/>
      <c r="R22" s="7"/>
      <c r="S22" s="7"/>
      <c r="T22" s="7"/>
      <c r="U22" s="7"/>
      <c r="V22" s="7"/>
      <c r="W22" s="7"/>
      <c r="X22" s="7"/>
    </row>
    <row r="23" spans="1:24" s="8" customFormat="1" ht="53.25" thickTop="1" thickBot="1" x14ac:dyDescent="0.25">
      <c r="A23" s="15">
        <v>12</v>
      </c>
      <c r="B23" s="11" t="s">
        <v>48</v>
      </c>
      <c r="C23" s="12" t="s">
        <v>58</v>
      </c>
      <c r="D23" s="13">
        <v>10</v>
      </c>
      <c r="E23" s="27"/>
      <c r="F23" s="9"/>
      <c r="G23" s="24">
        <f t="shared" si="5"/>
        <v>0</v>
      </c>
      <c r="H23" s="24">
        <f t="shared" si="1"/>
        <v>0</v>
      </c>
      <c r="I23" s="24">
        <f t="shared" si="6"/>
        <v>0</v>
      </c>
      <c r="J23" s="24">
        <f t="shared" si="7"/>
        <v>0</v>
      </c>
      <c r="K23" s="24">
        <f t="shared" si="8"/>
        <v>0</v>
      </c>
      <c r="L23" s="26">
        <v>225000</v>
      </c>
      <c r="M23" s="7"/>
      <c r="N23" s="7"/>
      <c r="O23" s="7"/>
      <c r="P23" s="7"/>
      <c r="Q23" s="7"/>
      <c r="R23" s="7"/>
      <c r="S23" s="7"/>
      <c r="T23" s="7"/>
      <c r="U23" s="7"/>
      <c r="V23" s="7"/>
      <c r="W23" s="7"/>
      <c r="X23" s="7"/>
    </row>
    <row r="24" spans="1:24" s="8" customFormat="1" ht="53.25" thickTop="1" thickBot="1" x14ac:dyDescent="0.25">
      <c r="A24" s="15">
        <v>13</v>
      </c>
      <c r="B24" s="11" t="s">
        <v>49</v>
      </c>
      <c r="C24" s="12" t="s">
        <v>57</v>
      </c>
      <c r="D24" s="13">
        <v>150</v>
      </c>
      <c r="E24" s="27"/>
      <c r="F24" s="9"/>
      <c r="G24" s="24">
        <f t="shared" si="5"/>
        <v>0</v>
      </c>
      <c r="H24" s="24">
        <f t="shared" si="1"/>
        <v>0</v>
      </c>
      <c r="I24" s="24">
        <f t="shared" si="6"/>
        <v>0</v>
      </c>
      <c r="J24" s="24">
        <f t="shared" si="7"/>
        <v>0</v>
      </c>
      <c r="K24" s="24">
        <f t="shared" si="8"/>
        <v>0</v>
      </c>
      <c r="L24" s="26">
        <v>25000</v>
      </c>
      <c r="M24" s="7"/>
      <c r="N24" s="7"/>
      <c r="O24" s="7"/>
      <c r="P24" s="7"/>
      <c r="Q24" s="7"/>
      <c r="R24" s="7"/>
      <c r="S24" s="7"/>
      <c r="T24" s="7"/>
      <c r="U24" s="7"/>
      <c r="V24" s="7"/>
      <c r="W24" s="7"/>
      <c r="X24" s="7"/>
    </row>
    <row r="25" spans="1:24" s="8" customFormat="1" ht="53.25" thickTop="1" thickBot="1" x14ac:dyDescent="0.25">
      <c r="A25" s="15">
        <v>14</v>
      </c>
      <c r="B25" s="11" t="s">
        <v>50</v>
      </c>
      <c r="C25" s="12" t="s">
        <v>57</v>
      </c>
      <c r="D25" s="13">
        <v>1</v>
      </c>
      <c r="E25" s="27"/>
      <c r="F25" s="9"/>
      <c r="G25" s="24">
        <f t="shared" si="5"/>
        <v>0</v>
      </c>
      <c r="H25" s="24">
        <f t="shared" si="1"/>
        <v>0</v>
      </c>
      <c r="I25" s="24">
        <f t="shared" si="6"/>
        <v>0</v>
      </c>
      <c r="J25" s="24">
        <f t="shared" si="7"/>
        <v>0</v>
      </c>
      <c r="K25" s="24">
        <f t="shared" si="8"/>
        <v>0</v>
      </c>
      <c r="L25" s="26">
        <v>300000</v>
      </c>
      <c r="M25" s="7"/>
      <c r="N25" s="7"/>
      <c r="O25" s="7"/>
      <c r="P25" s="7"/>
      <c r="Q25" s="7"/>
      <c r="R25" s="7"/>
      <c r="S25" s="7"/>
      <c r="T25" s="7"/>
      <c r="U25" s="7"/>
      <c r="V25" s="7"/>
      <c r="W25" s="7"/>
      <c r="X25" s="7"/>
    </row>
    <row r="26" spans="1:24" s="8" customFormat="1" ht="29.25" customHeight="1" thickTop="1" thickBot="1" x14ac:dyDescent="0.25">
      <c r="A26" s="15">
        <v>15</v>
      </c>
      <c r="B26" s="11" t="s">
        <v>51</v>
      </c>
      <c r="C26" s="12" t="s">
        <v>57</v>
      </c>
      <c r="D26" s="13">
        <v>1</v>
      </c>
      <c r="E26" s="27"/>
      <c r="F26" s="9"/>
      <c r="G26" s="24">
        <f t="shared" si="5"/>
        <v>0</v>
      </c>
      <c r="H26" s="24">
        <f t="shared" si="1"/>
        <v>0</v>
      </c>
      <c r="I26" s="24">
        <f t="shared" si="6"/>
        <v>0</v>
      </c>
      <c r="J26" s="24">
        <f t="shared" si="7"/>
        <v>0</v>
      </c>
      <c r="K26" s="24">
        <f t="shared" si="8"/>
        <v>0</v>
      </c>
      <c r="L26" s="26">
        <v>5000000</v>
      </c>
      <c r="M26" s="7"/>
      <c r="N26" s="7"/>
      <c r="O26" s="7"/>
      <c r="P26" s="7"/>
      <c r="Q26" s="7"/>
      <c r="R26" s="7"/>
      <c r="S26" s="7"/>
      <c r="T26" s="7"/>
      <c r="U26" s="7"/>
      <c r="V26" s="7"/>
      <c r="W26" s="7"/>
      <c r="X26" s="7"/>
    </row>
    <row r="27" spans="1:24" s="8" customFormat="1" ht="53.25" thickTop="1" thickBot="1" x14ac:dyDescent="0.25">
      <c r="A27" s="15">
        <v>16</v>
      </c>
      <c r="B27" s="11" t="s">
        <v>63</v>
      </c>
      <c r="C27" s="12" t="s">
        <v>54</v>
      </c>
      <c r="D27" s="13">
        <v>2</v>
      </c>
      <c r="E27" s="27"/>
      <c r="F27" s="9"/>
      <c r="G27" s="24">
        <f t="shared" si="5"/>
        <v>0</v>
      </c>
      <c r="H27" s="24">
        <f t="shared" si="1"/>
        <v>0</v>
      </c>
      <c r="I27" s="24">
        <f t="shared" si="6"/>
        <v>0</v>
      </c>
      <c r="J27" s="24">
        <f t="shared" si="7"/>
        <v>0</v>
      </c>
      <c r="K27" s="24">
        <f t="shared" si="8"/>
        <v>0</v>
      </c>
      <c r="L27" s="26">
        <v>5282350</v>
      </c>
      <c r="M27" s="7"/>
      <c r="N27" s="7"/>
      <c r="O27" s="7"/>
      <c r="P27" s="7"/>
      <c r="Q27" s="7"/>
      <c r="R27" s="7"/>
      <c r="S27" s="7"/>
      <c r="T27" s="7"/>
      <c r="U27" s="7"/>
      <c r="V27" s="7"/>
      <c r="W27" s="7"/>
      <c r="X27" s="7"/>
    </row>
    <row r="28" spans="1:24" s="8" customFormat="1" ht="29.25" customHeight="1" thickTop="1" thickBot="1" x14ac:dyDescent="0.25">
      <c r="A28" s="66" t="s">
        <v>4</v>
      </c>
      <c r="B28" s="67"/>
      <c r="C28" s="67"/>
      <c r="D28" s="67"/>
      <c r="E28" s="67"/>
      <c r="F28" s="67"/>
      <c r="G28" s="25">
        <f>SUM(G12:G27)</f>
        <v>0</v>
      </c>
      <c r="H28" s="25">
        <f>SUM(H12:H27)</f>
        <v>0</v>
      </c>
      <c r="I28" s="25">
        <f>SUM(I12:I27)</f>
        <v>0</v>
      </c>
      <c r="J28" s="25">
        <f>SUM(J12:J27)</f>
        <v>0</v>
      </c>
      <c r="K28" s="25">
        <f>SUM(K12:K27)</f>
        <v>0</v>
      </c>
      <c r="L28" s="16"/>
      <c r="M28" s="7"/>
      <c r="N28" s="7"/>
      <c r="O28" s="7"/>
      <c r="P28" s="7"/>
      <c r="Q28" s="7"/>
      <c r="R28" s="7"/>
      <c r="S28" s="7"/>
      <c r="T28" s="7"/>
      <c r="U28" s="7"/>
      <c r="V28" s="7"/>
      <c r="W28" s="7"/>
      <c r="X28" s="7"/>
    </row>
    <row r="29" spans="1:24" s="4" customFormat="1" ht="11.25" customHeight="1" x14ac:dyDescent="0.2">
      <c r="A29" s="58"/>
      <c r="B29" s="59"/>
      <c r="C29" s="59"/>
      <c r="D29" s="59"/>
      <c r="E29" s="59"/>
      <c r="F29" s="59"/>
      <c r="G29" s="59"/>
      <c r="H29" s="59"/>
      <c r="I29" s="59"/>
      <c r="J29" s="59"/>
      <c r="K29" s="59"/>
      <c r="L29" s="60"/>
      <c r="M29" s="3"/>
      <c r="N29" s="3"/>
      <c r="O29" s="3"/>
      <c r="P29" s="3"/>
      <c r="Q29" s="3"/>
      <c r="R29" s="3"/>
      <c r="S29" s="3"/>
      <c r="T29" s="3"/>
      <c r="U29" s="3"/>
      <c r="V29" s="3"/>
      <c r="W29" s="3"/>
      <c r="X29" s="3"/>
    </row>
    <row r="30" spans="1:24" s="4" customFormat="1" ht="24.4" customHeight="1" thickBot="1" x14ac:dyDescent="0.25">
      <c r="A30" s="52" t="s">
        <v>11</v>
      </c>
      <c r="B30" s="53"/>
      <c r="C30" s="53"/>
      <c r="D30" s="53"/>
      <c r="E30" s="53"/>
      <c r="F30" s="53"/>
      <c r="G30" s="53"/>
      <c r="H30" s="53"/>
      <c r="I30" s="53"/>
      <c r="J30" s="53"/>
      <c r="K30" s="53"/>
      <c r="L30" s="54"/>
      <c r="M30" s="3"/>
      <c r="N30" s="3"/>
      <c r="O30" s="3"/>
      <c r="P30" s="3"/>
      <c r="Q30" s="3"/>
      <c r="R30" s="3"/>
      <c r="S30" s="3"/>
      <c r="T30" s="3"/>
      <c r="U30" s="3"/>
      <c r="V30" s="3"/>
      <c r="W30" s="3"/>
      <c r="X30" s="3"/>
    </row>
    <row r="31" spans="1:24" s="4" customFormat="1" ht="38.1" customHeight="1" thickTop="1" thickBot="1" x14ac:dyDescent="0.25">
      <c r="A31" s="69" t="s">
        <v>37</v>
      </c>
      <c r="B31" s="70"/>
      <c r="C31" s="70"/>
      <c r="D31" s="70"/>
      <c r="E31" s="70"/>
      <c r="F31" s="70"/>
      <c r="G31" s="70"/>
      <c r="H31" s="70"/>
      <c r="I31" s="70"/>
      <c r="J31" s="70"/>
      <c r="K31" s="70"/>
      <c r="L31" s="71"/>
      <c r="M31" s="3"/>
      <c r="N31" s="3"/>
      <c r="O31" s="3"/>
      <c r="P31" s="3"/>
      <c r="Q31" s="3"/>
      <c r="R31" s="3"/>
      <c r="S31" s="3"/>
      <c r="T31" s="3"/>
      <c r="U31" s="3"/>
      <c r="V31" s="3"/>
      <c r="W31" s="3"/>
      <c r="X31" s="3"/>
    </row>
    <row r="32" spans="1:24" ht="27.75" customHeight="1" thickTop="1" thickBot="1" x14ac:dyDescent="0.25">
      <c r="A32" s="63" t="s">
        <v>22</v>
      </c>
      <c r="B32" s="64"/>
      <c r="C32" s="64"/>
      <c r="D32" s="64"/>
      <c r="E32" s="64"/>
      <c r="F32" s="64"/>
      <c r="G32" s="64"/>
      <c r="H32" s="64"/>
      <c r="I32" s="64"/>
      <c r="J32" s="64"/>
      <c r="K32" s="64"/>
      <c r="L32" s="65"/>
    </row>
    <row r="33" spans="1:14" s="23" customFormat="1" ht="37.35" customHeight="1" thickTop="1" x14ac:dyDescent="0.2">
      <c r="A33" s="61" t="s">
        <v>36</v>
      </c>
      <c r="B33" s="62"/>
      <c r="C33" s="62"/>
      <c r="D33" s="62"/>
      <c r="E33" s="62"/>
      <c r="F33" s="62"/>
      <c r="G33" s="62"/>
      <c r="H33" s="62"/>
      <c r="I33" s="62"/>
      <c r="J33" s="62"/>
      <c r="K33" s="62"/>
      <c r="L33" s="62"/>
      <c r="M33" s="22"/>
      <c r="N33" s="22"/>
    </row>
    <row r="34" spans="1:14" ht="35.450000000000003" customHeight="1" thickBot="1" x14ac:dyDescent="0.25">
      <c r="A34" s="55" t="s">
        <v>38</v>
      </c>
      <c r="B34" s="56"/>
      <c r="C34" s="56"/>
      <c r="D34" s="56"/>
      <c r="E34" s="56"/>
      <c r="F34" s="56"/>
      <c r="G34" s="56"/>
      <c r="H34" s="56"/>
      <c r="I34" s="56"/>
      <c r="J34" s="56"/>
      <c r="K34" s="56"/>
      <c r="L34" s="57"/>
    </row>
    <row r="35" spans="1:14" ht="33.950000000000003" customHeight="1" thickTop="1" thickBot="1" x14ac:dyDescent="0.25">
      <c r="A35" s="55" t="s">
        <v>28</v>
      </c>
      <c r="B35" s="56"/>
      <c r="C35" s="56"/>
      <c r="D35" s="56"/>
      <c r="E35" s="56"/>
      <c r="F35" s="56"/>
      <c r="G35" s="56"/>
      <c r="H35" s="56"/>
      <c r="I35" s="56"/>
      <c r="J35" s="56"/>
      <c r="K35" s="56"/>
      <c r="L35" s="57"/>
    </row>
    <row r="36" spans="1:14" ht="26.45" customHeight="1" thickTop="1" thickBot="1" x14ac:dyDescent="0.25">
      <c r="A36" s="42" t="s">
        <v>24</v>
      </c>
      <c r="B36" s="43"/>
      <c r="C36" s="43"/>
      <c r="D36" s="43"/>
      <c r="E36" s="43"/>
      <c r="F36" s="43"/>
      <c r="G36" s="43"/>
      <c r="H36" s="43"/>
      <c r="I36" s="43"/>
      <c r="J36" s="43"/>
      <c r="K36" s="43"/>
      <c r="L36" s="44"/>
    </row>
    <row r="37" spans="1:14" ht="21.2" customHeight="1" thickTop="1" thickBot="1" x14ac:dyDescent="0.25">
      <c r="A37" s="35" t="s">
        <v>5</v>
      </c>
      <c r="B37" s="31"/>
      <c r="C37" s="31" t="s">
        <v>19</v>
      </c>
      <c r="D37" s="31"/>
      <c r="E37" s="31"/>
      <c r="F37" s="31"/>
      <c r="G37" s="31"/>
      <c r="H37" s="31"/>
      <c r="I37" s="31"/>
      <c r="J37" s="31"/>
      <c r="K37" s="31"/>
      <c r="L37" s="32"/>
    </row>
    <row r="38" spans="1:14" ht="21.2" customHeight="1" thickTop="1" thickBot="1" x14ac:dyDescent="0.25">
      <c r="A38" s="35" t="s">
        <v>6</v>
      </c>
      <c r="B38" s="31"/>
      <c r="C38" s="31" t="s">
        <v>19</v>
      </c>
      <c r="D38" s="31"/>
      <c r="E38" s="31"/>
      <c r="F38" s="31"/>
      <c r="G38" s="31"/>
      <c r="H38" s="31"/>
      <c r="I38" s="31"/>
      <c r="J38" s="31"/>
      <c r="K38" s="31"/>
      <c r="L38" s="32"/>
    </row>
    <row r="39" spans="1:14" ht="18" thickTop="1" x14ac:dyDescent="0.2">
      <c r="A39" s="17"/>
      <c r="B39" s="6"/>
      <c r="C39" s="33"/>
      <c r="D39" s="33"/>
      <c r="E39" s="33"/>
      <c r="F39" s="33"/>
      <c r="G39" s="33"/>
      <c r="H39" s="33"/>
      <c r="I39" s="33"/>
      <c r="J39" s="33"/>
      <c r="K39" s="33"/>
      <c r="L39" s="34"/>
    </row>
    <row r="40" spans="1:14" ht="28.5" customHeight="1" x14ac:dyDescent="0.3">
      <c r="A40" s="39" t="s">
        <v>7</v>
      </c>
      <c r="B40" s="40"/>
      <c r="C40" s="40"/>
      <c r="D40" s="40"/>
      <c r="E40" s="40"/>
      <c r="F40" s="40"/>
      <c r="G40" s="40"/>
      <c r="H40" s="40"/>
      <c r="I40" s="40"/>
      <c r="J40" s="40"/>
      <c r="K40" s="40"/>
      <c r="L40" s="41"/>
    </row>
    <row r="41" spans="1:14" ht="17.25" x14ac:dyDescent="0.2">
      <c r="A41" s="36" t="s">
        <v>8</v>
      </c>
      <c r="B41" s="37"/>
      <c r="C41" s="37"/>
      <c r="D41" s="37"/>
      <c r="E41" s="37"/>
      <c r="F41" s="37"/>
      <c r="G41" s="37"/>
      <c r="H41" s="37"/>
      <c r="I41" s="37"/>
      <c r="J41" s="37"/>
      <c r="K41" s="37"/>
      <c r="L41" s="38"/>
    </row>
    <row r="42" spans="1:14" ht="16.5" thickBot="1" x14ac:dyDescent="0.25">
      <c r="A42" s="28"/>
      <c r="B42" s="29"/>
      <c r="C42" s="29"/>
      <c r="D42" s="29"/>
      <c r="E42" s="29"/>
      <c r="F42" s="29"/>
      <c r="G42" s="29"/>
      <c r="H42" s="29"/>
      <c r="I42" s="29"/>
      <c r="J42" s="29"/>
      <c r="K42" s="29"/>
      <c r="L42" s="30"/>
    </row>
  </sheetData>
  <sheetProtection algorithmName="SHA-512" hashValue="XA7Acnzt6XMcK9O5tKewUuwh8ZEm4mbeh/YzGOq8U8Z8Iura6DG6RO4jmYhKGB78lNIWfUEUsa8JOYYCFfFi+g==" saltValue="VKjxcHAC8hN5gsdfEmpBzw==" spinCount="100000" sheet="1" objects="1" scenarios="1"/>
  <protectedRanges>
    <protectedRange sqref="C5:J8 K8 C9 L5:L7 E12:F27" name="DATOS"/>
  </protectedRanges>
  <mergeCells count="43">
    <mergeCell ref="K1:L1"/>
    <mergeCell ref="K2:L2"/>
    <mergeCell ref="K3:L4"/>
    <mergeCell ref="C5:J5"/>
    <mergeCell ref="A1:B2"/>
    <mergeCell ref="A3:B3"/>
    <mergeCell ref="A4:B4"/>
    <mergeCell ref="C1:J2"/>
    <mergeCell ref="C3:J3"/>
    <mergeCell ref="C4:J4"/>
    <mergeCell ref="A37:B37"/>
    <mergeCell ref="A5:B5"/>
    <mergeCell ref="A6:B6"/>
    <mergeCell ref="A7:B7"/>
    <mergeCell ref="A8:B8"/>
    <mergeCell ref="A32:L32"/>
    <mergeCell ref="A28:F28"/>
    <mergeCell ref="C6:J6"/>
    <mergeCell ref="C7:J7"/>
    <mergeCell ref="C8:F8"/>
    <mergeCell ref="A31:L31"/>
    <mergeCell ref="K8:L8"/>
    <mergeCell ref="B10:B11"/>
    <mergeCell ref="A35:L35"/>
    <mergeCell ref="G8:J8"/>
    <mergeCell ref="C37:L37"/>
    <mergeCell ref="A36:L36"/>
    <mergeCell ref="A9:B9"/>
    <mergeCell ref="E10:L10"/>
    <mergeCell ref="C10:C11"/>
    <mergeCell ref="A10:A11"/>
    <mergeCell ref="C9:L9"/>
    <mergeCell ref="A30:L30"/>
    <mergeCell ref="A34:L34"/>
    <mergeCell ref="A29:L29"/>
    <mergeCell ref="D10:D11"/>
    <mergeCell ref="A33:L33"/>
    <mergeCell ref="A42:L42"/>
    <mergeCell ref="C38:L38"/>
    <mergeCell ref="C39:L39"/>
    <mergeCell ref="A38:B38"/>
    <mergeCell ref="A41:L41"/>
    <mergeCell ref="A40:L40"/>
  </mergeCells>
  <conditionalFormatting sqref="H12:H27">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6:L36"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terms/"/>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Sara Cuartas Zabala - Compras</cp:lastModifiedBy>
  <cp:lastPrinted>2020-05-29T18:26:33Z</cp:lastPrinted>
  <dcterms:created xsi:type="dcterms:W3CDTF">2006-11-20T19:37:40Z</dcterms:created>
  <dcterms:modified xsi:type="dcterms:W3CDTF">2024-03-14T17:00:09Z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