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nas1\Alcaldia\228-SS\22820-S-SGP\E-SelecProvee-BienOb\32296824\2020\28313 MANTENIMIENTO MOBILIARIO\DOCUMENTOS PLIEGOS\"/>
    </mc:Choice>
  </mc:AlternateContent>
  <bookViews>
    <workbookView xWindow="0" yWindow="0" windowWidth="20730" windowHeight="8235" activeTab="1"/>
  </bookViews>
  <sheets>
    <sheet name="MOBILIARIO" sheetId="5" r:id="rId1"/>
    <sheet name="FORMATO PARA PROPUESTA" sheetId="6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1" i="5" l="1"/>
  <c r="I70" i="5"/>
  <c r="I69" i="5"/>
  <c r="I5" i="5" l="1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4" i="5"/>
  <c r="H36" i="5" l="1"/>
  <c r="H52" i="5"/>
  <c r="H58" i="5"/>
  <c r="H68" i="5"/>
  <c r="G6" i="5"/>
  <c r="H6" i="5" s="1"/>
  <c r="G7" i="5"/>
  <c r="H7" i="5" s="1"/>
  <c r="G8" i="5"/>
  <c r="H8" i="5" s="1"/>
  <c r="G9" i="5"/>
  <c r="H9" i="5" s="1"/>
  <c r="G10" i="5"/>
  <c r="H10" i="5" s="1"/>
  <c r="G11" i="5"/>
  <c r="H11" i="5" s="1"/>
  <c r="G12" i="5"/>
  <c r="H12" i="5" s="1"/>
  <c r="G13" i="5"/>
  <c r="H13" i="5" s="1"/>
  <c r="G14" i="5"/>
  <c r="H14" i="5" s="1"/>
  <c r="G15" i="5"/>
  <c r="H15" i="5" s="1"/>
  <c r="G16" i="5"/>
  <c r="H16" i="5" s="1"/>
  <c r="G17" i="5"/>
  <c r="H17" i="5" s="1"/>
  <c r="G18" i="5"/>
  <c r="H18" i="5" s="1"/>
  <c r="G19" i="5"/>
  <c r="H19" i="5" s="1"/>
  <c r="G20" i="5"/>
  <c r="H20" i="5" s="1"/>
  <c r="G21" i="5"/>
  <c r="H21" i="5" s="1"/>
  <c r="G22" i="5"/>
  <c r="H22" i="5" s="1"/>
  <c r="G23" i="5"/>
  <c r="H23" i="5" s="1"/>
  <c r="G24" i="5"/>
  <c r="H24" i="5" s="1"/>
  <c r="G25" i="5"/>
  <c r="H25" i="5" s="1"/>
  <c r="G26" i="5"/>
  <c r="H26" i="5" s="1"/>
  <c r="G27" i="5"/>
  <c r="H27" i="5" s="1"/>
  <c r="G28" i="5"/>
  <c r="H28" i="5" s="1"/>
  <c r="G29" i="5"/>
  <c r="H29" i="5" s="1"/>
  <c r="G30" i="5"/>
  <c r="H30" i="5" s="1"/>
  <c r="G31" i="5"/>
  <c r="H31" i="5" s="1"/>
  <c r="G32" i="5"/>
  <c r="H32" i="5" s="1"/>
  <c r="G33" i="5"/>
  <c r="H33" i="5" s="1"/>
  <c r="G34" i="5"/>
  <c r="H34" i="5" s="1"/>
  <c r="G35" i="5"/>
  <c r="H35" i="5" s="1"/>
  <c r="G36" i="5"/>
  <c r="G37" i="5"/>
  <c r="H37" i="5" s="1"/>
  <c r="G38" i="5"/>
  <c r="H38" i="5" s="1"/>
  <c r="G39" i="5"/>
  <c r="H39" i="5" s="1"/>
  <c r="G40" i="5"/>
  <c r="H40" i="5" s="1"/>
  <c r="G41" i="5"/>
  <c r="H41" i="5" s="1"/>
  <c r="G42" i="5"/>
  <c r="H42" i="5" s="1"/>
  <c r="G43" i="5"/>
  <c r="H43" i="5" s="1"/>
  <c r="G44" i="5"/>
  <c r="H44" i="5" s="1"/>
  <c r="G45" i="5"/>
  <c r="H45" i="5" s="1"/>
  <c r="G46" i="5"/>
  <c r="H46" i="5" s="1"/>
  <c r="G47" i="5"/>
  <c r="H47" i="5" s="1"/>
  <c r="G48" i="5"/>
  <c r="H48" i="5" s="1"/>
  <c r="G49" i="5"/>
  <c r="H49" i="5" s="1"/>
  <c r="G50" i="5"/>
  <c r="H50" i="5" s="1"/>
  <c r="G51" i="5"/>
  <c r="H51" i="5" s="1"/>
  <c r="G52" i="5"/>
  <c r="G53" i="5"/>
  <c r="H53" i="5" s="1"/>
  <c r="G54" i="5"/>
  <c r="H54" i="5" s="1"/>
  <c r="G55" i="5"/>
  <c r="H55" i="5" s="1"/>
  <c r="G56" i="5"/>
  <c r="H56" i="5" s="1"/>
  <c r="G57" i="5"/>
  <c r="H57" i="5" s="1"/>
  <c r="G58" i="5"/>
  <c r="G59" i="5"/>
  <c r="H59" i="5" s="1"/>
  <c r="G60" i="5"/>
  <c r="H60" i="5" s="1"/>
  <c r="G61" i="5"/>
  <c r="H61" i="5" s="1"/>
  <c r="G62" i="5"/>
  <c r="H62" i="5" s="1"/>
  <c r="G63" i="5"/>
  <c r="H63" i="5" s="1"/>
  <c r="G64" i="5"/>
  <c r="H64" i="5" s="1"/>
  <c r="G65" i="5"/>
  <c r="H65" i="5" s="1"/>
  <c r="G66" i="5"/>
  <c r="H66" i="5" s="1"/>
  <c r="G67" i="5"/>
  <c r="H67" i="5" s="1"/>
  <c r="G68" i="5"/>
  <c r="G5" i="5"/>
  <c r="G4" i="5"/>
  <c r="H4" i="5" s="1"/>
  <c r="H5" i="5" l="1"/>
</calcChain>
</file>

<file path=xl/sharedStrings.xml><?xml version="1.0" encoding="utf-8"?>
<sst xmlns="http://schemas.openxmlformats.org/spreadsheetml/2006/main" count="182" uniqueCount="93">
  <si>
    <t>VALORES UNITARIOS</t>
  </si>
  <si>
    <t>VALOR TOTAL SIN IVA</t>
  </si>
  <si>
    <t>IVA</t>
  </si>
  <si>
    <t>VALOR TOTAL CON IVA</t>
  </si>
  <si>
    <t>ITEM</t>
  </si>
  <si>
    <t>ARTÍCULO</t>
  </si>
  <si>
    <t>ACTIVIDAD</t>
  </si>
  <si>
    <t xml:space="preserve"> SILLA ERGONOMICA Y/O MADERA </t>
  </si>
  <si>
    <t xml:space="preserve"> Tapizada completo silla ergonómica (espaldar - asiento )</t>
  </si>
  <si>
    <t xml:space="preserve"> Cambio de perilla del asiento silla ergonómica </t>
  </si>
  <si>
    <t xml:space="preserve"> Cambio del  interno del asiento   </t>
  </si>
  <si>
    <t xml:space="preserve"> Cambio del  interno del espaldar   </t>
  </si>
  <si>
    <t xml:space="preserve"> Cambio de perilla del espaldar </t>
  </si>
  <si>
    <t xml:space="preserve"> Cambio de perilla  del contacto permanente </t>
  </si>
  <si>
    <t xml:space="preserve"> Cambio de cubierta telescópica   </t>
  </si>
  <si>
    <t xml:space="preserve"> Cambio de t y platina espaldar </t>
  </si>
  <si>
    <t xml:space="preserve"> Cambio del contacto permanente </t>
  </si>
  <si>
    <t xml:space="preserve"> Cambio del plato metálico </t>
  </si>
  <si>
    <t xml:space="preserve"> Cambio de  base o araña </t>
  </si>
  <si>
    <t xml:space="preserve"> Cambio de rodachinas(juego completo de 5 rodachinas) </t>
  </si>
  <si>
    <t xml:space="preserve"> Cambio de cruceta </t>
  </si>
  <si>
    <t xml:space="preserve"> Cambio del cilindro hidráulico </t>
  </si>
  <si>
    <t xml:space="preserve"> Cambio de aleta </t>
  </si>
  <si>
    <t xml:space="preserve"> Suministro e instalación de descansabrazos (par) </t>
  </si>
  <si>
    <t xml:space="preserve"> Desinstalación </t>
  </si>
  <si>
    <t xml:space="preserve"> Tapizada completo silla madera (espaldar - asiento)</t>
  </si>
  <si>
    <t xml:space="preserve"> Raspar-pulir y pintar silla de madera </t>
  </si>
  <si>
    <t xml:space="preserve"> SILLAS ESTILO UNIVERSITARIO </t>
  </si>
  <si>
    <t xml:space="preserve"> Cambio tabla de apoyo(con cambio de sistema ecualizable de ser necesario) </t>
  </si>
  <si>
    <t xml:space="preserve"> Raspar - pulir y pintar </t>
  </si>
  <si>
    <t xml:space="preserve"> ESCRITORIOS, MESAS DE JUNTAS Y AUXILIARES </t>
  </si>
  <si>
    <t xml:space="preserve"> Raspar  </t>
  </si>
  <si>
    <t xml:space="preserve"> Pulir  </t>
  </si>
  <si>
    <t xml:space="preserve"> Pintar </t>
  </si>
  <si>
    <t xml:space="preserve"> CAJONERA DE PARED Y DE PISO/ CAJONERAS DE COCINETAS </t>
  </si>
  <si>
    <t xml:space="preserve"> Cambio de soporte metálico si se requiere </t>
  </si>
  <si>
    <t xml:space="preserve"> Cambio del sistema seguro  </t>
  </si>
  <si>
    <t xml:space="preserve"> Suministro e instalación de chapa con 2 llaves </t>
  </si>
  <si>
    <t xml:space="preserve"> Cambio de  rieles (par)  </t>
  </si>
  <si>
    <t xml:space="preserve"> Suministro e instalación de  tiraderas </t>
  </si>
  <si>
    <t xml:space="preserve"> BIBLIOTECA  </t>
  </si>
  <si>
    <t xml:space="preserve"> Raspar-pulir y pintar  </t>
  </si>
  <si>
    <t xml:space="preserve"> Suministro  e instalación de chapas con 2 llaves </t>
  </si>
  <si>
    <t xml:space="preserve"> ARCHIVADOR (Rodante- Metálico- Madera) </t>
  </si>
  <si>
    <t xml:space="preserve"> Desinstalar e instalar  cada cuerpo </t>
  </si>
  <si>
    <t xml:space="preserve"> Reparación de cadenas </t>
  </si>
  <si>
    <t xml:space="preserve"> Reparación y/o Tensionar cadena </t>
  </si>
  <si>
    <t xml:space="preserve"> Raspar-pulir y pintar (Archivador de Madera) </t>
  </si>
  <si>
    <t xml:space="preserve"> Cambio de chapas con 2 llaves </t>
  </si>
  <si>
    <t xml:space="preserve"> Ajuste del sistema seguro </t>
  </si>
  <si>
    <t xml:space="preserve"> TANDEM  </t>
  </si>
  <si>
    <t xml:space="preserve"> Soldada de patas  </t>
  </si>
  <si>
    <t xml:space="preserve"> Cambio tubo del asiento  </t>
  </si>
  <si>
    <t xml:space="preserve"> Retoque de pintura </t>
  </si>
  <si>
    <t xml:space="preserve"> Cambio de tapicería del asiento  </t>
  </si>
  <si>
    <t xml:space="preserve"> Cambio de tapicería del espaldar </t>
  </si>
  <si>
    <t xml:space="preserve"> Suministro de deslizadores plásticos </t>
  </si>
  <si>
    <t xml:space="preserve"> ATRIL  </t>
  </si>
  <si>
    <t xml:space="preserve"> Raspar, Pulir, Pintar </t>
  </si>
  <si>
    <t>BASE DE ASTA Y ASTA</t>
  </si>
  <si>
    <t>CORTINAS Y PERSIANA</t>
  </si>
  <si>
    <t xml:space="preserve"> Lubricación, Reparación, Ajustes </t>
  </si>
  <si>
    <t>PERCHERO</t>
  </si>
  <si>
    <t>SALAS Y POLTRONAS</t>
  </si>
  <si>
    <t xml:space="preserve"> Tapizar Completo </t>
  </si>
  <si>
    <t>CUADROS Y CARTELERAS</t>
  </si>
  <si>
    <t xml:space="preserve"> Enmarcar  </t>
  </si>
  <si>
    <t>MOSAICO</t>
  </si>
  <si>
    <t xml:space="preserve"> Fabricar el mosaico  </t>
  </si>
  <si>
    <t xml:space="preserve"> Suministro de laminillas en bronce con su respectivo nombre  </t>
  </si>
  <si>
    <t xml:space="preserve"> Letras en bronce  </t>
  </si>
  <si>
    <t xml:space="preserve"> Reparación de un mosaico  </t>
  </si>
  <si>
    <t xml:space="preserve"> Instalación de fotos  </t>
  </si>
  <si>
    <t xml:space="preserve"> Suministro e instalación de vidrio  </t>
  </si>
  <si>
    <t xml:space="preserve"> Fabricación de escudo del Municipio </t>
  </si>
  <si>
    <t xml:space="preserve"> CARRETILLA O ZORRA </t>
  </si>
  <si>
    <t xml:space="preserve"> Cambio de ruedas (2) </t>
  </si>
  <si>
    <t xml:space="preserve"> Cambio de pasadores </t>
  </si>
  <si>
    <t xml:space="preserve"> Cambio de arandelas  </t>
  </si>
  <si>
    <t xml:space="preserve"> CARRO PARA TINTOS </t>
  </si>
  <si>
    <t xml:space="preserve"> Cambio de ruedas (4) </t>
  </si>
  <si>
    <t xml:space="preserve"> Cambio de pasadores  </t>
  </si>
  <si>
    <t>VALORES PARA PRESENTAR LA PROPUESTA</t>
  </si>
  <si>
    <t>PRECIOS UNITARIOS</t>
  </si>
  <si>
    <t xml:space="preserve"> IPC/2019</t>
  </si>
  <si>
    <t>VALORES EJECUCIÓN  2019</t>
  </si>
  <si>
    <t>VALOR EJECUCION 2019 + IPC</t>
  </si>
  <si>
    <t>COTIZACION PRESENTADA AÑO 2019 - y como fue la unica cotizacion con esos precios alio la propuesta a la subasta</t>
  </si>
  <si>
    <t>COTIZACION 2019+ IPC</t>
  </si>
  <si>
    <t>SECRETARÍA DE SUMINISTROS Y SERVICIOS</t>
  </si>
  <si>
    <t>DESCRIPCIÓN DE LA ACTIVIDAD</t>
  </si>
  <si>
    <t>ARTICULO</t>
  </si>
  <si>
    <t>OBJETO: Servicio de Mantenimiento de Mobiliario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</si>
</sst>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;[Red]\-&quot;$&quot;#,##0"/>
    <numFmt numFmtId="166" formatCode="_-* #,##0_-;\-* #,##0_-;_-* &quot;-&quot;_-;_-@_-"/>
  </numFmts>
  <fonts count="14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8"/>
      <color theme="1"/>
      <name val="Arial"/>
      <family val="2"/>
    </font>
    <font>
      <sz val="8"/>
      <color rgb="FF000000"/>
      <name val="Calibri"/>
      <family val="2"/>
    </font>
    <font>
      <b/>
      <sz val="6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FF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6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56">
    <xf numFmtId="0" fontId="0" fillId="0" borderId="0" xfId="0"/>
    <xf numFmtId="0" fontId="2" fillId="0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0" fillId="0" borderId="1" xfId="0" applyBorder="1"/>
    <xf numFmtId="0" fontId="7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10" fontId="0" fillId="0" borderId="0" xfId="2" applyNumberFormat="1" applyFont="1"/>
    <xf numFmtId="164" fontId="0" fillId="0" borderId="1" xfId="0" applyNumberFormat="1" applyBorder="1"/>
    <xf numFmtId="166" fontId="0" fillId="0" borderId="1" xfId="1" applyFont="1" applyBorder="1"/>
    <xf numFmtId="164" fontId="0" fillId="0" borderId="0" xfId="0" applyNumberFormat="1"/>
    <xf numFmtId="0" fontId="1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/>
    </xf>
    <xf numFmtId="10" fontId="0" fillId="0" borderId="0" xfId="0" applyNumberFormat="1"/>
    <xf numFmtId="0" fontId="11" fillId="0" borderId="1" xfId="0" applyFont="1" applyFill="1" applyBorder="1" applyAlignment="1">
      <alignment horizontal="justify"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/>
    </xf>
    <xf numFmtId="0" fontId="11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/>
    </xf>
    <xf numFmtId="0" fontId="9" fillId="0" borderId="1" xfId="0" applyFont="1" applyBorder="1" applyAlignment="1" applyProtection="1">
      <alignment horizontal="center"/>
      <protection locked="0"/>
    </xf>
    <xf numFmtId="2" fontId="9" fillId="0" borderId="1" xfId="0" applyNumberFormat="1" applyFont="1" applyBorder="1" applyAlignment="1" applyProtection="1">
      <alignment horizontal="center" vertical="center" wrapText="1"/>
      <protection locked="0"/>
    </xf>
    <xf numFmtId="2" fontId="9" fillId="5" borderId="1" xfId="0" applyNumberFormat="1" applyFont="1" applyFill="1" applyBorder="1" applyAlignment="1" applyProtection="1">
      <alignment horizontal="center" vertical="center" wrapText="1"/>
      <protection locked="0"/>
    </xf>
    <xf numFmtId="2" fontId="9" fillId="7" borderId="1" xfId="0" applyNumberFormat="1" applyFont="1" applyFill="1" applyBorder="1" applyAlignment="1" applyProtection="1">
      <alignment horizontal="center" wrapText="1"/>
      <protection locked="0"/>
    </xf>
    <xf numFmtId="0" fontId="11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</cellXfs>
  <cellStyles count="3">
    <cellStyle name="Millares [0]" xfId="1" builtinId="6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600075</xdr:colOff>
      <xdr:row>0</xdr:row>
      <xdr:rowOff>0</xdr:rowOff>
    </xdr:from>
    <xdr:to>
      <xdr:col>2</xdr:col>
      <xdr:colOff>1704975</xdr:colOff>
      <xdr:row>0</xdr:row>
      <xdr:rowOff>704850</xdr:rowOff>
    </xdr:to>
    <xdr:pic>
      <xdr:nvPicPr>
        <xdr:cNvPr id="2" name="1 Imagen" descr="Descripción: ESCUDO A COLOR RETOCAD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0"/>
          <a:ext cx="11049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opLeftCell="A64" workbookViewId="0">
      <selection activeCell="K73" sqref="K64:K73"/>
    </sheetView>
  </sheetViews>
  <sheetFormatPr baseColWidth="10" defaultRowHeight="15" x14ac:dyDescent="0.25"/>
  <cols>
    <col min="3" max="3" width="32.85546875" customWidth="1"/>
    <col min="4" max="5" width="14.85546875" customWidth="1"/>
  </cols>
  <sheetData>
    <row r="1" spans="1:12" x14ac:dyDescent="0.25">
      <c r="A1" s="32" t="s">
        <v>4</v>
      </c>
      <c r="B1" s="32" t="s">
        <v>5</v>
      </c>
      <c r="C1" s="32" t="s">
        <v>6</v>
      </c>
      <c r="D1" s="36" t="s">
        <v>0</v>
      </c>
      <c r="E1" s="36"/>
      <c r="F1" s="36"/>
      <c r="G1" s="36"/>
      <c r="H1" s="36"/>
      <c r="I1" s="36"/>
    </row>
    <row r="2" spans="1:12" ht="89.25" customHeight="1" x14ac:dyDescent="0.25">
      <c r="A2" s="32"/>
      <c r="B2" s="32"/>
      <c r="C2" s="32"/>
      <c r="D2" s="18" t="s">
        <v>87</v>
      </c>
      <c r="E2" s="18" t="s">
        <v>88</v>
      </c>
      <c r="F2" s="5" t="s">
        <v>85</v>
      </c>
      <c r="G2" s="37" t="s">
        <v>84</v>
      </c>
      <c r="H2" s="37" t="s">
        <v>86</v>
      </c>
      <c r="I2" s="5" t="s">
        <v>82</v>
      </c>
    </row>
    <row r="3" spans="1:12" ht="37.5" customHeight="1" x14ac:dyDescent="0.25">
      <c r="A3" s="10"/>
      <c r="B3" s="10"/>
      <c r="C3" s="10"/>
      <c r="D3" s="10"/>
      <c r="E3" s="16"/>
      <c r="F3" s="5" t="s">
        <v>83</v>
      </c>
      <c r="G3" s="38"/>
      <c r="H3" s="38"/>
      <c r="I3" s="5" t="s">
        <v>83</v>
      </c>
    </row>
    <row r="4" spans="1:12" ht="22.5" customHeight="1" x14ac:dyDescent="0.25">
      <c r="A4" s="33">
        <v>1</v>
      </c>
      <c r="B4" s="34" t="s">
        <v>7</v>
      </c>
      <c r="C4" s="1" t="s">
        <v>8</v>
      </c>
      <c r="D4" s="13">
        <v>89436</v>
      </c>
      <c r="E4" s="13">
        <f>+D4*1.038</f>
        <v>92834.567999999999</v>
      </c>
      <c r="F4" s="13">
        <v>47124</v>
      </c>
      <c r="G4" s="13">
        <f>+F4*3.8/100</f>
        <v>1790.7119999999998</v>
      </c>
      <c r="H4" s="13">
        <f>+F4+G4</f>
        <v>48914.712</v>
      </c>
      <c r="I4" s="13">
        <f>E4</f>
        <v>92834.567999999999</v>
      </c>
      <c r="K4" s="15"/>
      <c r="L4" s="12"/>
    </row>
    <row r="5" spans="1:12" x14ac:dyDescent="0.25">
      <c r="A5" s="33"/>
      <c r="B5" s="34"/>
      <c r="C5" s="1" t="s">
        <v>9</v>
      </c>
      <c r="D5" s="13">
        <v>10428</v>
      </c>
      <c r="E5" s="13">
        <f t="shared" ref="E5:E68" si="0">+D5*1.038</f>
        <v>10824.264000000001</v>
      </c>
      <c r="F5" s="13">
        <v>5495</v>
      </c>
      <c r="G5" s="13">
        <f>+F5*3.8/100</f>
        <v>208.81</v>
      </c>
      <c r="H5" s="13">
        <f t="shared" ref="H5:H68" si="1">+F5+G5</f>
        <v>5703.81</v>
      </c>
      <c r="I5" s="13">
        <f t="shared" ref="I5:I68" si="2">E5</f>
        <v>10824.264000000001</v>
      </c>
    </row>
    <row r="6" spans="1:12" x14ac:dyDescent="0.25">
      <c r="A6" s="33"/>
      <c r="B6" s="34"/>
      <c r="C6" s="1" t="s">
        <v>10</v>
      </c>
      <c r="D6" s="13">
        <v>63294</v>
      </c>
      <c r="E6" s="13">
        <f t="shared" si="0"/>
        <v>65699.172000000006</v>
      </c>
      <c r="F6" s="13">
        <v>33350</v>
      </c>
      <c r="G6" s="13">
        <f t="shared" ref="G6:G68" si="3">+F6*3.8/100</f>
        <v>1267.3</v>
      </c>
      <c r="H6" s="13">
        <f t="shared" si="1"/>
        <v>34617.300000000003</v>
      </c>
      <c r="I6" s="13">
        <f t="shared" si="2"/>
        <v>65699.172000000006</v>
      </c>
      <c r="L6" s="20"/>
    </row>
    <row r="7" spans="1:12" x14ac:dyDescent="0.25">
      <c r="A7" s="33"/>
      <c r="B7" s="34"/>
      <c r="C7" s="1" t="s">
        <v>11</v>
      </c>
      <c r="D7" s="13">
        <v>63294</v>
      </c>
      <c r="E7" s="13">
        <f t="shared" si="0"/>
        <v>65699.172000000006</v>
      </c>
      <c r="F7" s="13">
        <v>33350</v>
      </c>
      <c r="G7" s="13">
        <f t="shared" si="3"/>
        <v>1267.3</v>
      </c>
      <c r="H7" s="13">
        <f t="shared" si="1"/>
        <v>34617.300000000003</v>
      </c>
      <c r="I7" s="13">
        <f t="shared" si="2"/>
        <v>65699.172000000006</v>
      </c>
    </row>
    <row r="8" spans="1:12" x14ac:dyDescent="0.25">
      <c r="A8" s="33"/>
      <c r="B8" s="34"/>
      <c r="C8" s="1" t="s">
        <v>12</v>
      </c>
      <c r="D8" s="13">
        <v>10428</v>
      </c>
      <c r="E8" s="13">
        <f t="shared" si="0"/>
        <v>10824.264000000001</v>
      </c>
      <c r="F8" s="13">
        <v>5495</v>
      </c>
      <c r="G8" s="13">
        <f t="shared" si="3"/>
        <v>208.81</v>
      </c>
      <c r="H8" s="13">
        <f t="shared" si="1"/>
        <v>5703.81</v>
      </c>
      <c r="I8" s="13">
        <f t="shared" si="2"/>
        <v>10824.264000000001</v>
      </c>
    </row>
    <row r="9" spans="1:12" x14ac:dyDescent="0.25">
      <c r="A9" s="33"/>
      <c r="B9" s="34"/>
      <c r="C9" s="1" t="s">
        <v>13</v>
      </c>
      <c r="D9" s="13">
        <v>13903</v>
      </c>
      <c r="E9" s="13">
        <f t="shared" si="0"/>
        <v>14431.314</v>
      </c>
      <c r="F9" s="13">
        <v>7325</v>
      </c>
      <c r="G9" s="13">
        <f t="shared" si="3"/>
        <v>278.35000000000002</v>
      </c>
      <c r="H9" s="13">
        <f t="shared" si="1"/>
        <v>7603.35</v>
      </c>
      <c r="I9" s="13">
        <f t="shared" si="2"/>
        <v>14431.314</v>
      </c>
    </row>
    <row r="10" spans="1:12" x14ac:dyDescent="0.25">
      <c r="A10" s="33"/>
      <c r="B10" s="34"/>
      <c r="C10" s="1" t="s">
        <v>14</v>
      </c>
      <c r="D10" s="13">
        <v>3475</v>
      </c>
      <c r="E10" s="13">
        <f t="shared" si="0"/>
        <v>3607.05</v>
      </c>
      <c r="F10" s="13">
        <v>1831</v>
      </c>
      <c r="G10" s="13">
        <f t="shared" si="3"/>
        <v>69.577999999999989</v>
      </c>
      <c r="H10" s="13">
        <f t="shared" si="1"/>
        <v>1900.578</v>
      </c>
      <c r="I10" s="13">
        <f t="shared" si="2"/>
        <v>3607.05</v>
      </c>
    </row>
    <row r="11" spans="1:12" x14ac:dyDescent="0.25">
      <c r="A11" s="33"/>
      <c r="B11" s="34"/>
      <c r="C11" s="1" t="s">
        <v>15</v>
      </c>
      <c r="D11" s="13">
        <v>22015</v>
      </c>
      <c r="E11" s="13">
        <f t="shared" si="0"/>
        <v>22851.57</v>
      </c>
      <c r="F11" s="13">
        <v>11600</v>
      </c>
      <c r="G11" s="13">
        <f t="shared" si="3"/>
        <v>440.8</v>
      </c>
      <c r="H11" s="13">
        <f t="shared" si="1"/>
        <v>12040.8</v>
      </c>
      <c r="I11" s="13">
        <f t="shared" si="2"/>
        <v>22851.57</v>
      </c>
    </row>
    <row r="12" spans="1:12" x14ac:dyDescent="0.25">
      <c r="A12" s="33"/>
      <c r="B12" s="34"/>
      <c r="C12" s="1" t="s">
        <v>16</v>
      </c>
      <c r="D12" s="13">
        <v>49350</v>
      </c>
      <c r="E12" s="13">
        <f t="shared" si="0"/>
        <v>51225.3</v>
      </c>
      <c r="F12" s="13">
        <v>26003</v>
      </c>
      <c r="G12" s="13">
        <f t="shared" si="3"/>
        <v>988.11399999999992</v>
      </c>
      <c r="H12" s="13">
        <f t="shared" si="1"/>
        <v>26991.114000000001</v>
      </c>
      <c r="I12" s="13">
        <f t="shared" si="2"/>
        <v>51225.3</v>
      </c>
    </row>
    <row r="13" spans="1:12" x14ac:dyDescent="0.25">
      <c r="A13" s="33"/>
      <c r="B13" s="34"/>
      <c r="C13" s="1" t="s">
        <v>17</v>
      </c>
      <c r="D13" s="13">
        <v>24328</v>
      </c>
      <c r="E13" s="13">
        <f t="shared" si="0"/>
        <v>25252.464</v>
      </c>
      <c r="F13" s="13">
        <v>12818</v>
      </c>
      <c r="G13" s="13">
        <f t="shared" si="3"/>
        <v>487.08399999999995</v>
      </c>
      <c r="H13" s="13">
        <f t="shared" si="1"/>
        <v>13305.084000000001</v>
      </c>
      <c r="I13" s="13">
        <f t="shared" si="2"/>
        <v>25252.464</v>
      </c>
    </row>
    <row r="14" spans="1:12" x14ac:dyDescent="0.25">
      <c r="A14" s="33"/>
      <c r="B14" s="34"/>
      <c r="C14" s="1" t="s">
        <v>18</v>
      </c>
      <c r="D14" s="13">
        <v>31973</v>
      </c>
      <c r="E14" s="13">
        <f t="shared" si="0"/>
        <v>33187.974000000002</v>
      </c>
      <c r="F14" s="13">
        <v>16847</v>
      </c>
      <c r="G14" s="13">
        <f t="shared" si="3"/>
        <v>640.18600000000004</v>
      </c>
      <c r="H14" s="13">
        <f t="shared" si="1"/>
        <v>17487.186000000002</v>
      </c>
      <c r="I14" s="13">
        <f t="shared" si="2"/>
        <v>33187.974000000002</v>
      </c>
    </row>
    <row r="15" spans="1:12" ht="22.5" x14ac:dyDescent="0.25">
      <c r="A15" s="33"/>
      <c r="B15" s="34"/>
      <c r="C15" s="1" t="s">
        <v>19</v>
      </c>
      <c r="D15" s="13">
        <v>24328</v>
      </c>
      <c r="E15" s="13">
        <f t="shared" si="0"/>
        <v>25252.464</v>
      </c>
      <c r="F15" s="13">
        <v>12818</v>
      </c>
      <c r="G15" s="13">
        <f t="shared" si="3"/>
        <v>487.08399999999995</v>
      </c>
      <c r="H15" s="13">
        <f t="shared" si="1"/>
        <v>13305.084000000001</v>
      </c>
      <c r="I15" s="13">
        <f t="shared" si="2"/>
        <v>25252.464</v>
      </c>
    </row>
    <row r="16" spans="1:12" x14ac:dyDescent="0.25">
      <c r="A16" s="33"/>
      <c r="B16" s="34"/>
      <c r="C16" s="1" t="s">
        <v>20</v>
      </c>
      <c r="D16" s="13">
        <v>11123</v>
      </c>
      <c r="E16" s="13">
        <f t="shared" si="0"/>
        <v>11545.674000000001</v>
      </c>
      <c r="F16" s="13">
        <v>5861</v>
      </c>
      <c r="G16" s="13">
        <f t="shared" si="3"/>
        <v>222.71799999999999</v>
      </c>
      <c r="H16" s="13">
        <f t="shared" si="1"/>
        <v>6083.7179999999998</v>
      </c>
      <c r="I16" s="13">
        <f t="shared" si="2"/>
        <v>11545.674000000001</v>
      </c>
    </row>
    <row r="17" spans="1:9" x14ac:dyDescent="0.25">
      <c r="A17" s="33"/>
      <c r="B17" s="34"/>
      <c r="C17" s="1" t="s">
        <v>21</v>
      </c>
      <c r="D17" s="13">
        <v>48654</v>
      </c>
      <c r="E17" s="13">
        <f t="shared" si="0"/>
        <v>50502.851999999999</v>
      </c>
      <c r="F17" s="13">
        <v>25636</v>
      </c>
      <c r="G17" s="13">
        <f t="shared" si="3"/>
        <v>974.16799999999989</v>
      </c>
      <c r="H17" s="13">
        <f t="shared" si="1"/>
        <v>26610.168000000001</v>
      </c>
      <c r="I17" s="13">
        <f t="shared" si="2"/>
        <v>50502.851999999999</v>
      </c>
    </row>
    <row r="18" spans="1:9" x14ac:dyDescent="0.25">
      <c r="A18" s="33"/>
      <c r="B18" s="34"/>
      <c r="C18" s="1" t="s">
        <v>22</v>
      </c>
      <c r="D18" s="13">
        <v>41279</v>
      </c>
      <c r="E18" s="13">
        <f t="shared" si="0"/>
        <v>42847.601999999999</v>
      </c>
      <c r="F18" s="13">
        <v>21750</v>
      </c>
      <c r="G18" s="13">
        <f t="shared" si="3"/>
        <v>826.5</v>
      </c>
      <c r="H18" s="13">
        <f t="shared" si="1"/>
        <v>22576.5</v>
      </c>
      <c r="I18" s="13">
        <f t="shared" si="2"/>
        <v>42847.601999999999</v>
      </c>
    </row>
    <row r="19" spans="1:9" ht="22.5" x14ac:dyDescent="0.25">
      <c r="A19" s="33"/>
      <c r="B19" s="34"/>
      <c r="C19" s="1" t="s">
        <v>23</v>
      </c>
      <c r="D19" s="13">
        <v>95000</v>
      </c>
      <c r="E19" s="13">
        <f t="shared" si="0"/>
        <v>98610</v>
      </c>
      <c r="F19" s="13">
        <v>50056</v>
      </c>
      <c r="G19" s="13">
        <f t="shared" si="3"/>
        <v>1902.1279999999999</v>
      </c>
      <c r="H19" s="13">
        <f t="shared" si="1"/>
        <v>51958.127999999997</v>
      </c>
      <c r="I19" s="13">
        <f t="shared" si="2"/>
        <v>98610</v>
      </c>
    </row>
    <row r="20" spans="1:9" x14ac:dyDescent="0.25">
      <c r="A20" s="33"/>
      <c r="B20" s="34"/>
      <c r="C20" s="1" t="s">
        <v>24</v>
      </c>
      <c r="D20" s="13">
        <v>5504</v>
      </c>
      <c r="E20" s="13">
        <f t="shared" si="0"/>
        <v>5713.152</v>
      </c>
      <c r="F20" s="13">
        <v>2900</v>
      </c>
      <c r="G20" s="13">
        <f t="shared" si="3"/>
        <v>110.2</v>
      </c>
      <c r="H20" s="13">
        <f t="shared" si="1"/>
        <v>3010.2</v>
      </c>
      <c r="I20" s="13">
        <f t="shared" si="2"/>
        <v>5713.152</v>
      </c>
    </row>
    <row r="21" spans="1:9" ht="22.5" x14ac:dyDescent="0.25">
      <c r="A21" s="33"/>
      <c r="B21" s="34"/>
      <c r="C21" s="1" t="s">
        <v>25</v>
      </c>
      <c r="D21" s="13">
        <v>89436</v>
      </c>
      <c r="E21" s="13">
        <f t="shared" si="0"/>
        <v>92834.567999999999</v>
      </c>
      <c r="F21" s="13">
        <v>47124</v>
      </c>
      <c r="G21" s="13">
        <f t="shared" si="3"/>
        <v>1790.7119999999998</v>
      </c>
      <c r="H21" s="13">
        <f t="shared" si="1"/>
        <v>48914.712</v>
      </c>
      <c r="I21" s="13">
        <f t="shared" si="2"/>
        <v>92834.567999999999</v>
      </c>
    </row>
    <row r="22" spans="1:9" x14ac:dyDescent="0.25">
      <c r="A22" s="33"/>
      <c r="B22" s="34"/>
      <c r="C22" s="1" t="s">
        <v>26</v>
      </c>
      <c r="D22" s="13">
        <v>64643</v>
      </c>
      <c r="E22" s="13">
        <f t="shared" si="0"/>
        <v>67099.434000000008</v>
      </c>
      <c r="F22" s="13">
        <v>34060</v>
      </c>
      <c r="G22" s="13">
        <f t="shared" si="3"/>
        <v>1294.28</v>
      </c>
      <c r="H22" s="13">
        <f t="shared" si="1"/>
        <v>35354.28</v>
      </c>
      <c r="I22" s="13">
        <f t="shared" si="2"/>
        <v>67099.434000000008</v>
      </c>
    </row>
    <row r="23" spans="1:9" ht="22.5" x14ac:dyDescent="0.25">
      <c r="A23" s="30">
        <v>2</v>
      </c>
      <c r="B23" s="31" t="s">
        <v>27</v>
      </c>
      <c r="C23" s="2" t="s">
        <v>28</v>
      </c>
      <c r="D23" s="13">
        <v>62556</v>
      </c>
      <c r="E23" s="13">
        <f t="shared" si="0"/>
        <v>64933.128000000004</v>
      </c>
      <c r="F23" s="13">
        <v>32961</v>
      </c>
      <c r="G23" s="13">
        <f t="shared" si="3"/>
        <v>1252.5179999999998</v>
      </c>
      <c r="H23" s="13">
        <f t="shared" si="1"/>
        <v>34213.517999999996</v>
      </c>
      <c r="I23" s="13">
        <f t="shared" si="2"/>
        <v>64933.128000000004</v>
      </c>
    </row>
    <row r="24" spans="1:9" ht="24.75" customHeight="1" x14ac:dyDescent="0.25">
      <c r="A24" s="30"/>
      <c r="B24" s="31"/>
      <c r="C24" s="1" t="s">
        <v>29</v>
      </c>
      <c r="D24" s="13">
        <v>54909</v>
      </c>
      <c r="E24" s="13">
        <f t="shared" si="0"/>
        <v>56995.542000000001</v>
      </c>
      <c r="F24" s="13">
        <v>28932</v>
      </c>
      <c r="G24" s="13">
        <f t="shared" si="3"/>
        <v>1099.4159999999999</v>
      </c>
      <c r="H24" s="13">
        <f t="shared" si="1"/>
        <v>30031.416000000001</v>
      </c>
      <c r="I24" s="13">
        <f t="shared" si="2"/>
        <v>56995.542000000001</v>
      </c>
    </row>
    <row r="25" spans="1:9" ht="24.75" customHeight="1" x14ac:dyDescent="0.25">
      <c r="A25" s="33">
        <v>3</v>
      </c>
      <c r="B25" s="34" t="s">
        <v>30</v>
      </c>
      <c r="C25" s="1" t="s">
        <v>31</v>
      </c>
      <c r="D25" s="13">
        <v>84103</v>
      </c>
      <c r="E25" s="13">
        <f t="shared" si="0"/>
        <v>87298.914000000004</v>
      </c>
      <c r="F25" s="13">
        <v>44314</v>
      </c>
      <c r="G25" s="13">
        <f t="shared" si="3"/>
        <v>1683.9319999999998</v>
      </c>
      <c r="H25" s="13">
        <f t="shared" si="1"/>
        <v>45997.932000000001</v>
      </c>
      <c r="I25" s="13">
        <f t="shared" si="2"/>
        <v>87298.914000000004</v>
      </c>
    </row>
    <row r="26" spans="1:9" x14ac:dyDescent="0.25">
      <c r="A26" s="33"/>
      <c r="B26" s="34"/>
      <c r="C26" s="1" t="s">
        <v>32</v>
      </c>
      <c r="D26" s="13">
        <v>56995</v>
      </c>
      <c r="E26" s="13">
        <f t="shared" si="0"/>
        <v>59160.810000000005</v>
      </c>
      <c r="F26" s="13">
        <v>30031</v>
      </c>
      <c r="G26" s="13">
        <f t="shared" si="3"/>
        <v>1141.1779999999999</v>
      </c>
      <c r="H26" s="13">
        <f t="shared" si="1"/>
        <v>31172.178</v>
      </c>
      <c r="I26" s="13">
        <f t="shared" si="2"/>
        <v>59160.810000000005</v>
      </c>
    </row>
    <row r="27" spans="1:9" x14ac:dyDescent="0.25">
      <c r="A27" s="33"/>
      <c r="B27" s="34"/>
      <c r="C27" s="1" t="s">
        <v>33</v>
      </c>
      <c r="D27" s="13">
        <v>84798</v>
      </c>
      <c r="E27" s="13">
        <f t="shared" si="0"/>
        <v>88020.324000000008</v>
      </c>
      <c r="F27" s="13">
        <v>44680</v>
      </c>
      <c r="G27" s="13">
        <f t="shared" si="3"/>
        <v>1697.84</v>
      </c>
      <c r="H27" s="13">
        <f t="shared" si="1"/>
        <v>46377.84</v>
      </c>
      <c r="I27" s="13">
        <f t="shared" si="2"/>
        <v>88020.324000000008</v>
      </c>
    </row>
    <row r="28" spans="1:9" x14ac:dyDescent="0.25">
      <c r="A28" s="33">
        <v>4</v>
      </c>
      <c r="B28" s="34" t="s">
        <v>34</v>
      </c>
      <c r="C28" s="1" t="s">
        <v>35</v>
      </c>
      <c r="D28" s="13">
        <v>48158</v>
      </c>
      <c r="E28" s="13">
        <f t="shared" si="0"/>
        <v>49988.004000000001</v>
      </c>
      <c r="F28" s="13">
        <v>25374</v>
      </c>
      <c r="G28" s="13">
        <f t="shared" si="3"/>
        <v>964.21199999999999</v>
      </c>
      <c r="H28" s="13">
        <f t="shared" si="1"/>
        <v>26338.212</v>
      </c>
      <c r="I28" s="13">
        <f t="shared" si="2"/>
        <v>49988.004000000001</v>
      </c>
    </row>
    <row r="29" spans="1:9" x14ac:dyDescent="0.25">
      <c r="A29" s="33"/>
      <c r="B29" s="34"/>
      <c r="C29" s="1" t="s">
        <v>36</v>
      </c>
      <c r="D29" s="13">
        <v>20639</v>
      </c>
      <c r="E29" s="13">
        <f t="shared" si="0"/>
        <v>21423.281999999999</v>
      </c>
      <c r="F29" s="13">
        <v>10875</v>
      </c>
      <c r="G29" s="13">
        <f t="shared" si="3"/>
        <v>413.25</v>
      </c>
      <c r="H29" s="13">
        <f t="shared" si="1"/>
        <v>11288.25</v>
      </c>
      <c r="I29" s="13">
        <f t="shared" si="2"/>
        <v>21423.281999999999</v>
      </c>
    </row>
    <row r="30" spans="1:9" ht="22.5" x14ac:dyDescent="0.25">
      <c r="A30" s="33"/>
      <c r="B30" s="34"/>
      <c r="C30" s="1" t="s">
        <v>37</v>
      </c>
      <c r="D30" s="13">
        <v>55038</v>
      </c>
      <c r="E30" s="13">
        <f t="shared" si="0"/>
        <v>57129.444000000003</v>
      </c>
      <c r="F30" s="13">
        <v>29000</v>
      </c>
      <c r="G30" s="13">
        <f t="shared" si="3"/>
        <v>1102</v>
      </c>
      <c r="H30" s="13">
        <f t="shared" si="1"/>
        <v>30102</v>
      </c>
      <c r="I30" s="13">
        <f t="shared" si="2"/>
        <v>57129.444000000003</v>
      </c>
    </row>
    <row r="31" spans="1:9" x14ac:dyDescent="0.25">
      <c r="A31" s="33"/>
      <c r="B31" s="34"/>
      <c r="C31" s="1" t="s">
        <v>38</v>
      </c>
      <c r="D31" s="13">
        <v>55038</v>
      </c>
      <c r="E31" s="13">
        <f t="shared" si="0"/>
        <v>57129.444000000003</v>
      </c>
      <c r="F31" s="13">
        <v>29000</v>
      </c>
      <c r="G31" s="13">
        <f t="shared" si="3"/>
        <v>1102</v>
      </c>
      <c r="H31" s="13">
        <f t="shared" si="1"/>
        <v>30102</v>
      </c>
      <c r="I31" s="13">
        <f t="shared" si="2"/>
        <v>57129.444000000003</v>
      </c>
    </row>
    <row r="32" spans="1:9" x14ac:dyDescent="0.25">
      <c r="A32" s="33"/>
      <c r="B32" s="34"/>
      <c r="C32" s="1" t="s">
        <v>39</v>
      </c>
      <c r="D32" s="13">
        <v>4170</v>
      </c>
      <c r="E32" s="13">
        <f t="shared" si="0"/>
        <v>4328.46</v>
      </c>
      <c r="F32" s="13">
        <v>2197</v>
      </c>
      <c r="G32" s="13">
        <f t="shared" si="3"/>
        <v>83.486000000000004</v>
      </c>
      <c r="H32" s="13">
        <f t="shared" si="1"/>
        <v>2280.4859999999999</v>
      </c>
      <c r="I32" s="13">
        <f t="shared" si="2"/>
        <v>4328.46</v>
      </c>
    </row>
    <row r="33" spans="1:9" x14ac:dyDescent="0.25">
      <c r="A33" s="33">
        <v>5</v>
      </c>
      <c r="B33" s="34" t="s">
        <v>40</v>
      </c>
      <c r="C33" s="3" t="s">
        <v>41</v>
      </c>
      <c r="D33" s="13">
        <v>235629</v>
      </c>
      <c r="E33" s="13">
        <f t="shared" si="0"/>
        <v>244582.902</v>
      </c>
      <c r="F33" s="13">
        <v>124153</v>
      </c>
      <c r="G33" s="13">
        <f t="shared" si="3"/>
        <v>4717.8139999999994</v>
      </c>
      <c r="H33" s="13">
        <f t="shared" si="1"/>
        <v>128870.814</v>
      </c>
      <c r="I33" s="13">
        <f t="shared" si="2"/>
        <v>244582.902</v>
      </c>
    </row>
    <row r="34" spans="1:9" ht="22.5" x14ac:dyDescent="0.25">
      <c r="A34" s="33"/>
      <c r="B34" s="34"/>
      <c r="C34" s="1" t="s">
        <v>42</v>
      </c>
      <c r="D34" s="13">
        <v>15291</v>
      </c>
      <c r="E34" s="13">
        <f t="shared" si="0"/>
        <v>15872.058000000001</v>
      </c>
      <c r="F34" s="13">
        <v>8057</v>
      </c>
      <c r="G34" s="13">
        <f t="shared" si="3"/>
        <v>306.166</v>
      </c>
      <c r="H34" s="13">
        <f t="shared" si="1"/>
        <v>8363.1659999999993</v>
      </c>
      <c r="I34" s="13">
        <f t="shared" si="2"/>
        <v>15872.058000000001</v>
      </c>
    </row>
    <row r="35" spans="1:9" x14ac:dyDescent="0.25">
      <c r="A35" s="33"/>
      <c r="B35" s="34"/>
      <c r="C35" s="1" t="s">
        <v>39</v>
      </c>
      <c r="D35" s="13">
        <v>4170</v>
      </c>
      <c r="E35" s="13">
        <f t="shared" si="0"/>
        <v>4328.46</v>
      </c>
      <c r="F35" s="13">
        <v>2197</v>
      </c>
      <c r="G35" s="13">
        <f t="shared" si="3"/>
        <v>83.486000000000004</v>
      </c>
      <c r="H35" s="13">
        <f t="shared" si="1"/>
        <v>2280.4859999999999</v>
      </c>
      <c r="I35" s="13">
        <f t="shared" si="2"/>
        <v>4328.46</v>
      </c>
    </row>
    <row r="36" spans="1:9" ht="57" customHeight="1" x14ac:dyDescent="0.25">
      <c r="A36" s="7"/>
      <c r="B36" s="34" t="s">
        <v>43</v>
      </c>
      <c r="C36" s="1" t="s">
        <v>44</v>
      </c>
      <c r="D36" s="13">
        <v>639464</v>
      </c>
      <c r="E36" s="13">
        <f t="shared" si="0"/>
        <v>663763.63199999998</v>
      </c>
      <c r="F36" s="13">
        <v>336934</v>
      </c>
      <c r="G36" s="13">
        <f t="shared" si="3"/>
        <v>12803.492</v>
      </c>
      <c r="H36" s="13">
        <f t="shared" si="1"/>
        <v>349737.49200000003</v>
      </c>
      <c r="I36" s="13">
        <f t="shared" si="2"/>
        <v>663763.63199999998</v>
      </c>
    </row>
    <row r="37" spans="1:9" x14ac:dyDescent="0.25">
      <c r="A37" s="7"/>
      <c r="B37" s="34"/>
      <c r="C37" s="1" t="s">
        <v>45</v>
      </c>
      <c r="D37" s="13">
        <v>35449</v>
      </c>
      <c r="E37" s="13">
        <f t="shared" si="0"/>
        <v>36796.061999999998</v>
      </c>
      <c r="F37" s="13">
        <v>18678</v>
      </c>
      <c r="G37" s="13">
        <f t="shared" si="3"/>
        <v>709.7639999999999</v>
      </c>
      <c r="H37" s="13">
        <f t="shared" si="1"/>
        <v>19387.763999999999</v>
      </c>
      <c r="I37" s="13">
        <f t="shared" si="2"/>
        <v>36796.061999999998</v>
      </c>
    </row>
    <row r="38" spans="1:9" x14ac:dyDescent="0.25">
      <c r="A38" s="7"/>
      <c r="B38" s="34"/>
      <c r="C38" s="1" t="s">
        <v>46</v>
      </c>
      <c r="D38" s="13">
        <v>43095</v>
      </c>
      <c r="E38" s="13">
        <f t="shared" si="0"/>
        <v>44732.61</v>
      </c>
      <c r="F38" s="13">
        <v>22707</v>
      </c>
      <c r="G38" s="13">
        <f t="shared" si="3"/>
        <v>862.86599999999987</v>
      </c>
      <c r="H38" s="13">
        <f t="shared" si="1"/>
        <v>23569.865999999998</v>
      </c>
      <c r="I38" s="13">
        <f t="shared" si="2"/>
        <v>44732.61</v>
      </c>
    </row>
    <row r="39" spans="1:9" x14ac:dyDescent="0.25">
      <c r="A39" s="7"/>
      <c r="B39" s="34"/>
      <c r="C39" s="3" t="s">
        <v>47</v>
      </c>
      <c r="D39" s="13">
        <v>197080</v>
      </c>
      <c r="E39" s="13">
        <f t="shared" si="0"/>
        <v>204569.04</v>
      </c>
      <c r="F39" s="13">
        <v>103841</v>
      </c>
      <c r="G39" s="13">
        <f t="shared" si="3"/>
        <v>3945.9580000000001</v>
      </c>
      <c r="H39" s="13">
        <f t="shared" si="1"/>
        <v>107786.958</v>
      </c>
      <c r="I39" s="13">
        <f t="shared" si="2"/>
        <v>204569.04</v>
      </c>
    </row>
    <row r="40" spans="1:9" x14ac:dyDescent="0.25">
      <c r="A40" s="7"/>
      <c r="B40" s="34"/>
      <c r="C40" s="1" t="s">
        <v>48</v>
      </c>
      <c r="D40" s="13">
        <v>55038</v>
      </c>
      <c r="E40" s="13">
        <f t="shared" si="0"/>
        <v>57129.444000000003</v>
      </c>
      <c r="F40" s="13">
        <v>29000</v>
      </c>
      <c r="G40" s="13">
        <f t="shared" si="3"/>
        <v>1102</v>
      </c>
      <c r="H40" s="13">
        <f t="shared" si="1"/>
        <v>30102</v>
      </c>
      <c r="I40" s="13">
        <f t="shared" si="2"/>
        <v>57129.444000000003</v>
      </c>
    </row>
    <row r="41" spans="1:9" x14ac:dyDescent="0.25">
      <c r="A41" s="7"/>
      <c r="B41" s="34"/>
      <c r="C41" s="1" t="s">
        <v>49</v>
      </c>
      <c r="D41" s="13">
        <v>20640</v>
      </c>
      <c r="E41" s="13">
        <f t="shared" si="0"/>
        <v>21424.32</v>
      </c>
      <c r="F41" s="13">
        <v>10875</v>
      </c>
      <c r="G41" s="13">
        <f t="shared" si="3"/>
        <v>413.25</v>
      </c>
      <c r="H41" s="13">
        <f t="shared" si="1"/>
        <v>11288.25</v>
      </c>
      <c r="I41" s="13">
        <f t="shared" si="2"/>
        <v>21424.32</v>
      </c>
    </row>
    <row r="42" spans="1:9" x14ac:dyDescent="0.25">
      <c r="A42" s="7">
        <v>6</v>
      </c>
      <c r="B42" s="34" t="s">
        <v>50</v>
      </c>
      <c r="C42" s="2" t="s">
        <v>51</v>
      </c>
      <c r="D42" s="13">
        <v>18071</v>
      </c>
      <c r="E42" s="13">
        <f t="shared" si="0"/>
        <v>18757.698</v>
      </c>
      <c r="F42" s="13">
        <v>9522</v>
      </c>
      <c r="G42" s="13">
        <f t="shared" si="3"/>
        <v>361.83600000000001</v>
      </c>
      <c r="H42" s="13">
        <f t="shared" si="1"/>
        <v>9883.8359999999993</v>
      </c>
      <c r="I42" s="13">
        <f t="shared" si="2"/>
        <v>18757.698</v>
      </c>
    </row>
    <row r="43" spans="1:9" x14ac:dyDescent="0.25">
      <c r="A43" s="33">
        <v>7</v>
      </c>
      <c r="B43" s="34"/>
      <c r="C43" s="2" t="s">
        <v>52</v>
      </c>
      <c r="D43" s="13">
        <v>17376</v>
      </c>
      <c r="E43" s="13">
        <f t="shared" si="0"/>
        <v>18036.288</v>
      </c>
      <c r="F43" s="13">
        <v>9155</v>
      </c>
      <c r="G43" s="13">
        <f t="shared" si="3"/>
        <v>347.89</v>
      </c>
      <c r="H43" s="13">
        <f t="shared" si="1"/>
        <v>9502.89</v>
      </c>
      <c r="I43" s="13">
        <f t="shared" si="2"/>
        <v>18036.288</v>
      </c>
    </row>
    <row r="44" spans="1:9" x14ac:dyDescent="0.25">
      <c r="A44" s="33"/>
      <c r="B44" s="34"/>
      <c r="C44" s="2" t="s">
        <v>53</v>
      </c>
      <c r="D44" s="13">
        <v>11121</v>
      </c>
      <c r="E44" s="13">
        <f t="shared" si="0"/>
        <v>11543.598</v>
      </c>
      <c r="F44" s="13">
        <v>5860</v>
      </c>
      <c r="G44" s="13">
        <f t="shared" si="3"/>
        <v>222.68</v>
      </c>
      <c r="H44" s="13">
        <f t="shared" si="1"/>
        <v>6082.68</v>
      </c>
      <c r="I44" s="13">
        <f t="shared" si="2"/>
        <v>11543.598</v>
      </c>
    </row>
    <row r="45" spans="1:9" x14ac:dyDescent="0.25">
      <c r="A45" s="33"/>
      <c r="B45" s="34"/>
      <c r="C45" s="2" t="s">
        <v>54</v>
      </c>
      <c r="D45" s="13">
        <v>21548</v>
      </c>
      <c r="E45" s="13">
        <f t="shared" si="0"/>
        <v>22366.824000000001</v>
      </c>
      <c r="F45" s="13">
        <v>11354</v>
      </c>
      <c r="G45" s="13">
        <f t="shared" si="3"/>
        <v>431.452</v>
      </c>
      <c r="H45" s="13">
        <f t="shared" si="1"/>
        <v>11785.451999999999</v>
      </c>
      <c r="I45" s="13">
        <f t="shared" si="2"/>
        <v>22366.824000000001</v>
      </c>
    </row>
    <row r="46" spans="1:9" x14ac:dyDescent="0.25">
      <c r="A46" s="33"/>
      <c r="B46" s="34"/>
      <c r="C46" s="2" t="s">
        <v>55</v>
      </c>
      <c r="D46" s="13">
        <v>21548</v>
      </c>
      <c r="E46" s="13">
        <f t="shared" si="0"/>
        <v>22366.824000000001</v>
      </c>
      <c r="F46" s="13">
        <v>11354</v>
      </c>
      <c r="G46" s="13">
        <f t="shared" si="3"/>
        <v>431.452</v>
      </c>
      <c r="H46" s="13">
        <f t="shared" si="1"/>
        <v>11785.451999999999</v>
      </c>
      <c r="I46" s="13">
        <f t="shared" si="2"/>
        <v>22366.824000000001</v>
      </c>
    </row>
    <row r="47" spans="1:9" x14ac:dyDescent="0.25">
      <c r="A47" s="33"/>
      <c r="B47" s="34"/>
      <c r="C47" s="2" t="s">
        <v>56</v>
      </c>
      <c r="D47" s="13">
        <v>4866</v>
      </c>
      <c r="E47" s="13">
        <f t="shared" si="0"/>
        <v>5050.9080000000004</v>
      </c>
      <c r="F47" s="13">
        <v>2564</v>
      </c>
      <c r="G47" s="13">
        <f t="shared" si="3"/>
        <v>97.431999999999988</v>
      </c>
      <c r="H47" s="13">
        <f t="shared" si="1"/>
        <v>2661.4319999999998</v>
      </c>
      <c r="I47" s="13">
        <f t="shared" si="2"/>
        <v>5050.9080000000004</v>
      </c>
    </row>
    <row r="48" spans="1:9" x14ac:dyDescent="0.25">
      <c r="A48" s="33"/>
      <c r="B48" s="8" t="s">
        <v>57</v>
      </c>
      <c r="C48" s="1" t="s">
        <v>58</v>
      </c>
      <c r="D48" s="13">
        <v>120943</v>
      </c>
      <c r="E48" s="13">
        <f t="shared" si="0"/>
        <v>125538.834</v>
      </c>
      <c r="F48" s="13">
        <v>63725</v>
      </c>
      <c r="G48" s="13">
        <f t="shared" si="3"/>
        <v>2421.5500000000002</v>
      </c>
      <c r="H48" s="13">
        <f t="shared" si="1"/>
        <v>66146.55</v>
      </c>
      <c r="I48" s="13">
        <f t="shared" si="2"/>
        <v>125538.834</v>
      </c>
    </row>
    <row r="49" spans="1:9" ht="22.5" x14ac:dyDescent="0.25">
      <c r="A49" s="6">
        <v>8</v>
      </c>
      <c r="B49" s="8" t="s">
        <v>59</v>
      </c>
      <c r="C49" s="1" t="s">
        <v>58</v>
      </c>
      <c r="D49" s="13">
        <v>20851</v>
      </c>
      <c r="E49" s="13">
        <f t="shared" si="0"/>
        <v>21643.338</v>
      </c>
      <c r="F49" s="13">
        <v>10986</v>
      </c>
      <c r="G49" s="13">
        <f t="shared" si="3"/>
        <v>417.46799999999996</v>
      </c>
      <c r="H49" s="13">
        <f t="shared" si="1"/>
        <v>11403.468000000001</v>
      </c>
      <c r="I49" s="13">
        <f t="shared" si="2"/>
        <v>21643.338</v>
      </c>
    </row>
    <row r="50" spans="1:9" ht="22.5" x14ac:dyDescent="0.25">
      <c r="A50" s="6">
        <v>9</v>
      </c>
      <c r="B50" s="8" t="s">
        <v>60</v>
      </c>
      <c r="C50" s="1" t="s">
        <v>61</v>
      </c>
      <c r="D50" s="13">
        <v>35448</v>
      </c>
      <c r="E50" s="13">
        <f t="shared" si="0"/>
        <v>36795.023999999998</v>
      </c>
      <c r="F50" s="13">
        <v>18678</v>
      </c>
      <c r="G50" s="13">
        <f t="shared" si="3"/>
        <v>709.7639999999999</v>
      </c>
      <c r="H50" s="13">
        <f t="shared" si="1"/>
        <v>19387.763999999999</v>
      </c>
      <c r="I50" s="13">
        <f t="shared" si="2"/>
        <v>36795.023999999998</v>
      </c>
    </row>
    <row r="51" spans="1:9" x14ac:dyDescent="0.25">
      <c r="A51" s="6">
        <v>10</v>
      </c>
      <c r="B51" s="11" t="s">
        <v>62</v>
      </c>
      <c r="C51" s="1" t="s">
        <v>58</v>
      </c>
      <c r="D51" s="13">
        <v>24329</v>
      </c>
      <c r="E51" s="13">
        <f t="shared" si="0"/>
        <v>25253.502</v>
      </c>
      <c r="F51" s="13">
        <v>12819</v>
      </c>
      <c r="G51" s="13">
        <f t="shared" si="3"/>
        <v>487.12199999999996</v>
      </c>
      <c r="H51" s="13">
        <f t="shared" si="1"/>
        <v>13306.121999999999</v>
      </c>
      <c r="I51" s="13">
        <f t="shared" si="2"/>
        <v>25253.502</v>
      </c>
    </row>
    <row r="52" spans="1:9" x14ac:dyDescent="0.25">
      <c r="A52" s="6">
        <v>11</v>
      </c>
      <c r="B52" s="34" t="s">
        <v>63</v>
      </c>
      <c r="C52" s="1" t="s">
        <v>58</v>
      </c>
      <c r="D52" s="13">
        <v>243273</v>
      </c>
      <c r="E52" s="13">
        <f t="shared" si="0"/>
        <v>252517.37400000001</v>
      </c>
      <c r="F52" s="13">
        <v>128181</v>
      </c>
      <c r="G52" s="13">
        <f t="shared" si="3"/>
        <v>4870.8779999999997</v>
      </c>
      <c r="H52" s="13">
        <f t="shared" si="1"/>
        <v>133051.878</v>
      </c>
      <c r="I52" s="13">
        <f t="shared" si="2"/>
        <v>252517.37400000001</v>
      </c>
    </row>
    <row r="53" spans="1:9" ht="15" customHeight="1" x14ac:dyDescent="0.25">
      <c r="A53" s="30">
        <v>12</v>
      </c>
      <c r="B53" s="34"/>
      <c r="C53" s="1" t="s">
        <v>64</v>
      </c>
      <c r="D53" s="13">
        <v>486549</v>
      </c>
      <c r="E53" s="13">
        <f t="shared" si="0"/>
        <v>505037.86200000002</v>
      </c>
      <c r="F53" s="13">
        <v>256363</v>
      </c>
      <c r="G53" s="13">
        <f t="shared" si="3"/>
        <v>9741.7939999999999</v>
      </c>
      <c r="H53" s="13">
        <f t="shared" si="1"/>
        <v>266104.79399999999</v>
      </c>
      <c r="I53" s="13">
        <f t="shared" si="2"/>
        <v>505037.86200000002</v>
      </c>
    </row>
    <row r="54" spans="1:9" x14ac:dyDescent="0.25">
      <c r="A54" s="30"/>
      <c r="B54" s="34" t="s">
        <v>65</v>
      </c>
      <c r="C54" s="1" t="s">
        <v>66</v>
      </c>
      <c r="D54" s="13">
        <v>135429</v>
      </c>
      <c r="E54" s="13">
        <f t="shared" si="0"/>
        <v>140575.302</v>
      </c>
      <c r="F54" s="13">
        <v>71357</v>
      </c>
      <c r="G54" s="13">
        <f t="shared" si="3"/>
        <v>2711.5659999999998</v>
      </c>
      <c r="H54" s="13">
        <f t="shared" si="1"/>
        <v>74068.566000000006</v>
      </c>
      <c r="I54" s="13">
        <f t="shared" si="2"/>
        <v>140575.302</v>
      </c>
    </row>
    <row r="55" spans="1:9" x14ac:dyDescent="0.25">
      <c r="A55" s="6">
        <v>13</v>
      </c>
      <c r="B55" s="34"/>
      <c r="C55" s="1" t="s">
        <v>68</v>
      </c>
      <c r="D55" s="13">
        <v>556056</v>
      </c>
      <c r="E55" s="13">
        <f t="shared" si="0"/>
        <v>577186.12800000003</v>
      </c>
      <c r="F55" s="13">
        <v>292986</v>
      </c>
      <c r="G55" s="13">
        <f t="shared" si="3"/>
        <v>11133.468000000001</v>
      </c>
      <c r="H55" s="13">
        <f t="shared" si="1"/>
        <v>304119.46799999999</v>
      </c>
      <c r="I55" s="13">
        <f t="shared" si="2"/>
        <v>577186.12800000003</v>
      </c>
    </row>
    <row r="56" spans="1:9" ht="22.5" x14ac:dyDescent="0.25">
      <c r="A56" s="30">
        <v>14</v>
      </c>
      <c r="B56" s="34" t="s">
        <v>67</v>
      </c>
      <c r="C56" s="1" t="s">
        <v>69</v>
      </c>
      <c r="D56" s="13">
        <v>20851</v>
      </c>
      <c r="E56" s="13">
        <f t="shared" si="0"/>
        <v>21643.338</v>
      </c>
      <c r="F56" s="13">
        <v>10986</v>
      </c>
      <c r="G56" s="13">
        <f t="shared" si="3"/>
        <v>417.46799999999996</v>
      </c>
      <c r="H56" s="13">
        <f t="shared" si="1"/>
        <v>11403.468000000001</v>
      </c>
      <c r="I56" s="13">
        <f t="shared" si="2"/>
        <v>21643.338</v>
      </c>
    </row>
    <row r="57" spans="1:9" x14ac:dyDescent="0.25">
      <c r="A57" s="30"/>
      <c r="B57" s="34"/>
      <c r="C57" s="1" t="s">
        <v>70</v>
      </c>
      <c r="D57" s="13">
        <v>27803</v>
      </c>
      <c r="E57" s="13">
        <f t="shared" si="0"/>
        <v>28859.513999999999</v>
      </c>
      <c r="F57" s="13">
        <v>14649</v>
      </c>
      <c r="G57" s="13">
        <f t="shared" si="3"/>
        <v>556.66199999999992</v>
      </c>
      <c r="H57" s="13">
        <f t="shared" si="1"/>
        <v>15205.662</v>
      </c>
      <c r="I57" s="13">
        <f t="shared" si="2"/>
        <v>28859.513999999999</v>
      </c>
    </row>
    <row r="58" spans="1:9" x14ac:dyDescent="0.25">
      <c r="A58" s="30"/>
      <c r="B58" s="34"/>
      <c r="C58" s="1" t="s">
        <v>71</v>
      </c>
      <c r="D58" s="13">
        <v>48655</v>
      </c>
      <c r="E58" s="13">
        <f t="shared" si="0"/>
        <v>50503.89</v>
      </c>
      <c r="F58" s="13">
        <v>25636</v>
      </c>
      <c r="G58" s="13">
        <f t="shared" si="3"/>
        <v>974.16799999999989</v>
      </c>
      <c r="H58" s="13">
        <f t="shared" si="1"/>
        <v>26610.168000000001</v>
      </c>
      <c r="I58" s="13">
        <f t="shared" si="2"/>
        <v>50503.89</v>
      </c>
    </row>
    <row r="59" spans="1:9" x14ac:dyDescent="0.25">
      <c r="A59" s="30"/>
      <c r="B59" s="34"/>
      <c r="C59" s="1" t="s">
        <v>72</v>
      </c>
      <c r="D59" s="13">
        <v>2085</v>
      </c>
      <c r="E59" s="13">
        <f t="shared" si="0"/>
        <v>2164.23</v>
      </c>
      <c r="F59" s="13">
        <v>1099</v>
      </c>
      <c r="G59" s="13">
        <f t="shared" si="3"/>
        <v>41.762</v>
      </c>
      <c r="H59" s="13">
        <f t="shared" si="1"/>
        <v>1140.7619999999999</v>
      </c>
      <c r="I59" s="13">
        <f t="shared" si="2"/>
        <v>2164.23</v>
      </c>
    </row>
    <row r="60" spans="1:9" x14ac:dyDescent="0.25">
      <c r="A60" s="30"/>
      <c r="B60" s="34"/>
      <c r="C60" s="1" t="s">
        <v>73</v>
      </c>
      <c r="D60" s="13">
        <v>27803</v>
      </c>
      <c r="E60" s="13">
        <f t="shared" si="0"/>
        <v>28859.513999999999</v>
      </c>
      <c r="F60" s="13">
        <v>14649</v>
      </c>
      <c r="G60" s="13">
        <f t="shared" si="3"/>
        <v>556.66199999999992</v>
      </c>
      <c r="H60" s="13">
        <f t="shared" si="1"/>
        <v>15205.662</v>
      </c>
      <c r="I60" s="13">
        <f t="shared" si="2"/>
        <v>28859.513999999999</v>
      </c>
    </row>
    <row r="61" spans="1:9" x14ac:dyDescent="0.25">
      <c r="A61" s="30"/>
      <c r="B61" s="34"/>
      <c r="C61" s="1" t="s">
        <v>74</v>
      </c>
      <c r="D61" s="13">
        <v>104260</v>
      </c>
      <c r="E61" s="13">
        <f t="shared" si="0"/>
        <v>108221.88</v>
      </c>
      <c r="F61" s="13">
        <v>54935</v>
      </c>
      <c r="G61" s="13">
        <f t="shared" si="3"/>
        <v>2087.5300000000002</v>
      </c>
      <c r="H61" s="13">
        <f t="shared" si="1"/>
        <v>57022.53</v>
      </c>
      <c r="I61" s="13">
        <f t="shared" si="2"/>
        <v>108221.88</v>
      </c>
    </row>
    <row r="62" spans="1:9" x14ac:dyDescent="0.25">
      <c r="A62" s="30"/>
      <c r="B62" s="34"/>
      <c r="C62" s="1" t="s">
        <v>76</v>
      </c>
      <c r="D62" s="13">
        <v>41705</v>
      </c>
      <c r="E62" s="13">
        <f t="shared" si="0"/>
        <v>43289.79</v>
      </c>
      <c r="F62" s="13">
        <v>21974</v>
      </c>
      <c r="G62" s="13">
        <f t="shared" si="3"/>
        <v>835.01199999999994</v>
      </c>
      <c r="H62" s="13">
        <f t="shared" si="1"/>
        <v>22809.011999999999</v>
      </c>
      <c r="I62" s="13">
        <f t="shared" si="2"/>
        <v>43289.79</v>
      </c>
    </row>
    <row r="63" spans="1:9" x14ac:dyDescent="0.25">
      <c r="A63" s="30">
        <v>15</v>
      </c>
      <c r="B63" s="34" t="s">
        <v>75</v>
      </c>
      <c r="C63" s="1" t="s">
        <v>77</v>
      </c>
      <c r="D63" s="13">
        <v>13903</v>
      </c>
      <c r="E63" s="13">
        <f t="shared" si="0"/>
        <v>14431.314</v>
      </c>
      <c r="F63" s="13">
        <v>7325</v>
      </c>
      <c r="G63" s="13">
        <f t="shared" si="3"/>
        <v>278.35000000000002</v>
      </c>
      <c r="H63" s="13">
        <f t="shared" si="1"/>
        <v>7603.35</v>
      </c>
      <c r="I63" s="13">
        <f t="shared" si="2"/>
        <v>14431.314</v>
      </c>
    </row>
    <row r="64" spans="1:9" x14ac:dyDescent="0.25">
      <c r="A64" s="30"/>
      <c r="B64" s="34"/>
      <c r="C64" s="1" t="s">
        <v>78</v>
      </c>
      <c r="D64" s="13">
        <v>1391</v>
      </c>
      <c r="E64" s="13">
        <f t="shared" si="0"/>
        <v>1443.8579999999999</v>
      </c>
      <c r="F64" s="13">
        <v>733</v>
      </c>
      <c r="G64" s="13">
        <f t="shared" si="3"/>
        <v>27.853999999999999</v>
      </c>
      <c r="H64" s="13">
        <f t="shared" si="1"/>
        <v>760.85400000000004</v>
      </c>
      <c r="I64" s="13">
        <f t="shared" si="2"/>
        <v>1443.8579999999999</v>
      </c>
    </row>
    <row r="65" spans="1:9" x14ac:dyDescent="0.25">
      <c r="A65" s="30"/>
      <c r="B65" s="34"/>
      <c r="C65" s="1" t="s">
        <v>80</v>
      </c>
      <c r="D65" s="13">
        <v>27803</v>
      </c>
      <c r="E65" s="13">
        <f t="shared" si="0"/>
        <v>28859.513999999999</v>
      </c>
      <c r="F65" s="13">
        <v>14649</v>
      </c>
      <c r="G65" s="13">
        <f t="shared" si="3"/>
        <v>556.66199999999992</v>
      </c>
      <c r="H65" s="13">
        <f t="shared" si="1"/>
        <v>15205.662</v>
      </c>
      <c r="I65" s="13">
        <f t="shared" si="2"/>
        <v>28859.513999999999</v>
      </c>
    </row>
    <row r="66" spans="1:9" x14ac:dyDescent="0.25">
      <c r="A66" s="30">
        <v>16</v>
      </c>
      <c r="B66" s="34" t="s">
        <v>79</v>
      </c>
      <c r="C66" s="1" t="s">
        <v>81</v>
      </c>
      <c r="D66" s="13">
        <v>6951</v>
      </c>
      <c r="E66" s="13">
        <f t="shared" si="0"/>
        <v>7215.1379999999999</v>
      </c>
      <c r="F66" s="13">
        <v>3662</v>
      </c>
      <c r="G66" s="13">
        <f t="shared" si="3"/>
        <v>139.15599999999998</v>
      </c>
      <c r="H66" s="13">
        <f t="shared" si="1"/>
        <v>3801.1559999999999</v>
      </c>
      <c r="I66" s="13">
        <f t="shared" si="2"/>
        <v>7215.1379999999999</v>
      </c>
    </row>
    <row r="67" spans="1:9" x14ac:dyDescent="0.25">
      <c r="A67" s="30"/>
      <c r="B67" s="34"/>
      <c r="C67" s="1" t="s">
        <v>78</v>
      </c>
      <c r="D67" s="13">
        <v>1391</v>
      </c>
      <c r="E67" s="13">
        <f t="shared" si="0"/>
        <v>1443.8579999999999</v>
      </c>
      <c r="F67" s="13">
        <v>733</v>
      </c>
      <c r="G67" s="13">
        <f t="shared" si="3"/>
        <v>27.853999999999999</v>
      </c>
      <c r="H67" s="13">
        <f t="shared" si="1"/>
        <v>760.85400000000004</v>
      </c>
      <c r="I67" s="13">
        <f t="shared" si="2"/>
        <v>1443.8579999999999</v>
      </c>
    </row>
    <row r="68" spans="1:9" x14ac:dyDescent="0.25">
      <c r="A68" s="30"/>
      <c r="B68" s="34"/>
      <c r="C68" s="1" t="s">
        <v>58</v>
      </c>
      <c r="D68" s="13">
        <v>120943</v>
      </c>
      <c r="E68" s="13">
        <f t="shared" si="0"/>
        <v>125538.834</v>
      </c>
      <c r="F68" s="13">
        <v>63725</v>
      </c>
      <c r="G68" s="13">
        <f t="shared" si="3"/>
        <v>2421.5500000000002</v>
      </c>
      <c r="H68" s="13">
        <f t="shared" si="1"/>
        <v>66146.55</v>
      </c>
      <c r="I68" s="13">
        <f t="shared" si="2"/>
        <v>125538.834</v>
      </c>
    </row>
    <row r="69" spans="1:9" x14ac:dyDescent="0.25">
      <c r="A69" s="35" t="s">
        <v>1</v>
      </c>
      <c r="B69" s="35"/>
      <c r="C69" s="35"/>
      <c r="D69" s="9"/>
      <c r="E69" s="17"/>
      <c r="F69" s="4"/>
      <c r="G69" s="13"/>
      <c r="H69" s="14"/>
      <c r="I69" s="13">
        <f>SUM(I4:I68)</f>
        <v>4875592.9140000017</v>
      </c>
    </row>
    <row r="70" spans="1:9" x14ac:dyDescent="0.25">
      <c r="A70" s="35" t="s">
        <v>2</v>
      </c>
      <c r="B70" s="35"/>
      <c r="C70" s="35"/>
      <c r="D70" s="9"/>
      <c r="E70" s="17"/>
      <c r="F70" s="4"/>
      <c r="G70" s="13"/>
      <c r="H70" s="14"/>
      <c r="I70" s="4">
        <f>+I69*19/100</f>
        <v>926362.6536600003</v>
      </c>
    </row>
    <row r="71" spans="1:9" x14ac:dyDescent="0.25">
      <c r="A71" s="35" t="s">
        <v>3</v>
      </c>
      <c r="B71" s="35"/>
      <c r="C71" s="35"/>
      <c r="D71" s="9"/>
      <c r="E71" s="17"/>
      <c r="F71" s="4"/>
      <c r="G71" s="13"/>
      <c r="H71" s="14"/>
      <c r="I71" s="13">
        <f>+I69+I70</f>
        <v>5801955.567660002</v>
      </c>
    </row>
  </sheetData>
  <mergeCells count="31">
    <mergeCell ref="C1:C2"/>
    <mergeCell ref="B4:B22"/>
    <mergeCell ref="D1:I1"/>
    <mergeCell ref="G2:G3"/>
    <mergeCell ref="H2:H3"/>
    <mergeCell ref="A70:C70"/>
    <mergeCell ref="A71:C71"/>
    <mergeCell ref="A56:A62"/>
    <mergeCell ref="B56:B62"/>
    <mergeCell ref="A63:A65"/>
    <mergeCell ref="B63:B65"/>
    <mergeCell ref="A66:A68"/>
    <mergeCell ref="B66:B68"/>
    <mergeCell ref="A69:C69"/>
    <mergeCell ref="A53:A54"/>
    <mergeCell ref="A25:A27"/>
    <mergeCell ref="B25:B27"/>
    <mergeCell ref="A28:A32"/>
    <mergeCell ref="B28:B32"/>
    <mergeCell ref="A33:A35"/>
    <mergeCell ref="B33:B35"/>
    <mergeCell ref="B36:B41"/>
    <mergeCell ref="B42:B47"/>
    <mergeCell ref="B52:B53"/>
    <mergeCell ref="B54:B55"/>
    <mergeCell ref="A23:A24"/>
    <mergeCell ref="B23:B24"/>
    <mergeCell ref="A1:A2"/>
    <mergeCell ref="B1:B2"/>
    <mergeCell ref="A43:A48"/>
    <mergeCell ref="A4:A2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0"/>
  <sheetViews>
    <sheetView tabSelected="1" workbookViewId="0">
      <selection activeCell="A2" sqref="A2:C2"/>
    </sheetView>
  </sheetViews>
  <sheetFormatPr baseColWidth="10" defaultRowHeight="15" x14ac:dyDescent="0.25"/>
  <cols>
    <col min="2" max="2" width="21.7109375" customWidth="1"/>
    <col min="3" max="3" width="44.7109375" customWidth="1"/>
  </cols>
  <sheetData>
    <row r="1" spans="1:3" ht="75.75" customHeight="1" x14ac:dyDescent="0.25">
      <c r="A1" s="50" t="s">
        <v>89</v>
      </c>
      <c r="B1" s="50"/>
      <c r="C1" s="50"/>
    </row>
    <row r="2" spans="1:3" ht="22.5" customHeight="1" x14ac:dyDescent="0.25">
      <c r="A2" s="51"/>
      <c r="B2" s="51"/>
      <c r="C2" s="51"/>
    </row>
    <row r="3" spans="1:3" ht="32.25" customHeight="1" x14ac:dyDescent="0.25">
      <c r="A3" s="52" t="s">
        <v>92</v>
      </c>
      <c r="B3" s="52"/>
      <c r="C3" s="52"/>
    </row>
    <row r="4" spans="1:3" x14ac:dyDescent="0.25">
      <c r="A4" s="53"/>
      <c r="B4" s="53"/>
      <c r="C4" s="53"/>
    </row>
    <row r="5" spans="1:3" ht="25.5" customHeight="1" x14ac:dyDescent="0.25">
      <c r="A5" s="19" t="s">
        <v>4</v>
      </c>
      <c r="B5" s="19" t="s">
        <v>91</v>
      </c>
      <c r="C5" s="19" t="s">
        <v>90</v>
      </c>
    </row>
    <row r="6" spans="1:3" ht="28.5" x14ac:dyDescent="0.25">
      <c r="A6" s="54">
        <v>1</v>
      </c>
      <c r="B6" s="39" t="s">
        <v>7</v>
      </c>
      <c r="C6" s="21" t="s">
        <v>8</v>
      </c>
    </row>
    <row r="7" spans="1:3" ht="28.5" x14ac:dyDescent="0.25">
      <c r="A7" s="54"/>
      <c r="B7" s="39"/>
      <c r="C7" s="21" t="s">
        <v>9</v>
      </c>
    </row>
    <row r="8" spans="1:3" x14ac:dyDescent="0.25">
      <c r="A8" s="54"/>
      <c r="B8" s="39"/>
      <c r="C8" s="21" t="s">
        <v>10</v>
      </c>
    </row>
    <row r="9" spans="1:3" x14ac:dyDescent="0.25">
      <c r="A9" s="54"/>
      <c r="B9" s="39"/>
      <c r="C9" s="21" t="s">
        <v>11</v>
      </c>
    </row>
    <row r="10" spans="1:3" x14ac:dyDescent="0.25">
      <c r="A10" s="54"/>
      <c r="B10" s="39"/>
      <c r="C10" s="21" t="s">
        <v>12</v>
      </c>
    </row>
    <row r="11" spans="1:3" x14ac:dyDescent="0.25">
      <c r="A11" s="54"/>
      <c r="B11" s="39"/>
      <c r="C11" s="21" t="s">
        <v>13</v>
      </c>
    </row>
    <row r="12" spans="1:3" x14ac:dyDescent="0.25">
      <c r="A12" s="54"/>
      <c r="B12" s="39"/>
      <c r="C12" s="21" t="s">
        <v>14</v>
      </c>
    </row>
    <row r="13" spans="1:3" x14ac:dyDescent="0.25">
      <c r="A13" s="54"/>
      <c r="B13" s="39"/>
      <c r="C13" s="21" t="s">
        <v>15</v>
      </c>
    </row>
    <row r="14" spans="1:3" x14ac:dyDescent="0.25">
      <c r="A14" s="54"/>
      <c r="B14" s="39"/>
      <c r="C14" s="21" t="s">
        <v>16</v>
      </c>
    </row>
    <row r="15" spans="1:3" x14ac:dyDescent="0.25">
      <c r="A15" s="54"/>
      <c r="B15" s="39"/>
      <c r="C15" s="21" t="s">
        <v>17</v>
      </c>
    </row>
    <row r="16" spans="1:3" x14ac:dyDescent="0.25">
      <c r="A16" s="54"/>
      <c r="B16" s="39"/>
      <c r="C16" s="21" t="s">
        <v>18</v>
      </c>
    </row>
    <row r="17" spans="1:3" ht="28.5" x14ac:dyDescent="0.25">
      <c r="A17" s="54"/>
      <c r="B17" s="39"/>
      <c r="C17" s="21" t="s">
        <v>19</v>
      </c>
    </row>
    <row r="18" spans="1:3" x14ac:dyDescent="0.25">
      <c r="A18" s="54"/>
      <c r="B18" s="39"/>
      <c r="C18" s="21" t="s">
        <v>20</v>
      </c>
    </row>
    <row r="19" spans="1:3" x14ac:dyDescent="0.25">
      <c r="A19" s="54"/>
      <c r="B19" s="39"/>
      <c r="C19" s="21" t="s">
        <v>21</v>
      </c>
    </row>
    <row r="20" spans="1:3" x14ac:dyDescent="0.25">
      <c r="A20" s="54"/>
      <c r="B20" s="39"/>
      <c r="C20" s="21" t="s">
        <v>22</v>
      </c>
    </row>
    <row r="21" spans="1:3" ht="28.5" x14ac:dyDescent="0.25">
      <c r="A21" s="54"/>
      <c r="B21" s="39"/>
      <c r="C21" s="21" t="s">
        <v>23</v>
      </c>
    </row>
    <row r="22" spans="1:3" x14ac:dyDescent="0.25">
      <c r="A22" s="54"/>
      <c r="B22" s="39"/>
      <c r="C22" s="21" t="s">
        <v>24</v>
      </c>
    </row>
    <row r="23" spans="1:3" ht="28.5" x14ac:dyDescent="0.25">
      <c r="A23" s="54"/>
      <c r="B23" s="39"/>
      <c r="C23" s="21" t="s">
        <v>25</v>
      </c>
    </row>
    <row r="24" spans="1:3" x14ac:dyDescent="0.25">
      <c r="A24" s="54"/>
      <c r="B24" s="39"/>
      <c r="C24" s="21" t="s">
        <v>26</v>
      </c>
    </row>
    <row r="25" spans="1:3" ht="34.5" customHeight="1" x14ac:dyDescent="0.25">
      <c r="A25" s="45">
        <v>2</v>
      </c>
      <c r="B25" s="55" t="s">
        <v>27</v>
      </c>
      <c r="C25" s="22" t="s">
        <v>28</v>
      </c>
    </row>
    <row r="26" spans="1:3" x14ac:dyDescent="0.25">
      <c r="A26" s="45"/>
      <c r="B26" s="55"/>
      <c r="C26" s="21" t="s">
        <v>29</v>
      </c>
    </row>
    <row r="27" spans="1:3" x14ac:dyDescent="0.25">
      <c r="A27" s="54">
        <v>3</v>
      </c>
      <c r="B27" s="39" t="s">
        <v>30</v>
      </c>
      <c r="C27" s="21" t="s">
        <v>31</v>
      </c>
    </row>
    <row r="28" spans="1:3" x14ac:dyDescent="0.25">
      <c r="A28" s="54"/>
      <c r="B28" s="39"/>
      <c r="C28" s="21" t="s">
        <v>32</v>
      </c>
    </row>
    <row r="29" spans="1:3" x14ac:dyDescent="0.25">
      <c r="A29" s="54"/>
      <c r="B29" s="39"/>
      <c r="C29" s="21" t="s">
        <v>33</v>
      </c>
    </row>
    <row r="30" spans="1:3" x14ac:dyDescent="0.25">
      <c r="A30" s="54">
        <v>4</v>
      </c>
      <c r="B30" s="39" t="s">
        <v>34</v>
      </c>
      <c r="C30" s="21" t="s">
        <v>35</v>
      </c>
    </row>
    <row r="31" spans="1:3" ht="19.5" customHeight="1" x14ac:dyDescent="0.25">
      <c r="A31" s="54"/>
      <c r="B31" s="39"/>
      <c r="C31" s="21" t="s">
        <v>36</v>
      </c>
    </row>
    <row r="32" spans="1:3" ht="28.5" x14ac:dyDescent="0.25">
      <c r="A32" s="54"/>
      <c r="B32" s="39"/>
      <c r="C32" s="21" t="s">
        <v>37</v>
      </c>
    </row>
    <row r="33" spans="1:3" x14ac:dyDescent="0.25">
      <c r="A33" s="54"/>
      <c r="B33" s="39"/>
      <c r="C33" s="21" t="s">
        <v>38</v>
      </c>
    </row>
    <row r="34" spans="1:3" x14ac:dyDescent="0.25">
      <c r="A34" s="54"/>
      <c r="B34" s="39"/>
      <c r="C34" s="21" t="s">
        <v>39</v>
      </c>
    </row>
    <row r="35" spans="1:3" x14ac:dyDescent="0.25">
      <c r="A35" s="54">
        <v>5</v>
      </c>
      <c r="B35" s="39" t="s">
        <v>40</v>
      </c>
      <c r="C35" s="23" t="s">
        <v>41</v>
      </c>
    </row>
    <row r="36" spans="1:3" ht="28.5" x14ac:dyDescent="0.25">
      <c r="A36" s="54"/>
      <c r="B36" s="39"/>
      <c r="C36" s="21" t="s">
        <v>42</v>
      </c>
    </row>
    <row r="37" spans="1:3" x14ac:dyDescent="0.25">
      <c r="A37" s="54"/>
      <c r="B37" s="39"/>
      <c r="C37" s="21" t="s">
        <v>39</v>
      </c>
    </row>
    <row r="38" spans="1:3" x14ac:dyDescent="0.25">
      <c r="A38" s="40">
        <v>6</v>
      </c>
      <c r="B38" s="39" t="s">
        <v>43</v>
      </c>
      <c r="C38" s="21" t="s">
        <v>44</v>
      </c>
    </row>
    <row r="39" spans="1:3" x14ac:dyDescent="0.25">
      <c r="A39" s="41"/>
      <c r="B39" s="39"/>
      <c r="C39" s="21" t="s">
        <v>45</v>
      </c>
    </row>
    <row r="40" spans="1:3" x14ac:dyDescent="0.25">
      <c r="A40" s="41"/>
      <c r="B40" s="39"/>
      <c r="C40" s="21" t="s">
        <v>46</v>
      </c>
    </row>
    <row r="41" spans="1:3" x14ac:dyDescent="0.25">
      <c r="A41" s="41"/>
      <c r="B41" s="39"/>
      <c r="C41" s="23" t="s">
        <v>47</v>
      </c>
    </row>
    <row r="42" spans="1:3" x14ac:dyDescent="0.25">
      <c r="A42" s="41"/>
      <c r="B42" s="39"/>
      <c r="C42" s="21" t="s">
        <v>48</v>
      </c>
    </row>
    <row r="43" spans="1:3" x14ac:dyDescent="0.25">
      <c r="A43" s="42"/>
      <c r="B43" s="39"/>
      <c r="C43" s="21" t="s">
        <v>49</v>
      </c>
    </row>
    <row r="44" spans="1:3" x14ac:dyDescent="0.25">
      <c r="A44" s="40">
        <v>7</v>
      </c>
      <c r="B44" s="39" t="s">
        <v>50</v>
      </c>
      <c r="C44" s="22" t="s">
        <v>51</v>
      </c>
    </row>
    <row r="45" spans="1:3" x14ac:dyDescent="0.25">
      <c r="A45" s="41"/>
      <c r="B45" s="39"/>
      <c r="C45" s="22" t="s">
        <v>52</v>
      </c>
    </row>
    <row r="46" spans="1:3" x14ac:dyDescent="0.25">
      <c r="A46" s="41"/>
      <c r="B46" s="39"/>
      <c r="C46" s="22" t="s">
        <v>53</v>
      </c>
    </row>
    <row r="47" spans="1:3" x14ac:dyDescent="0.25">
      <c r="A47" s="41"/>
      <c r="B47" s="39"/>
      <c r="C47" s="22" t="s">
        <v>54</v>
      </c>
    </row>
    <row r="48" spans="1:3" x14ac:dyDescent="0.25">
      <c r="A48" s="41"/>
      <c r="B48" s="39"/>
      <c r="C48" s="22" t="s">
        <v>55</v>
      </c>
    </row>
    <row r="49" spans="1:3" x14ac:dyDescent="0.25">
      <c r="A49" s="42"/>
      <c r="B49" s="39"/>
      <c r="C49" s="22" t="s">
        <v>56</v>
      </c>
    </row>
    <row r="50" spans="1:3" x14ac:dyDescent="0.25">
      <c r="A50" s="24">
        <v>8</v>
      </c>
      <c r="B50" s="25" t="s">
        <v>57</v>
      </c>
      <c r="C50" s="21" t="s">
        <v>58</v>
      </c>
    </row>
    <row r="51" spans="1:3" ht="30" x14ac:dyDescent="0.25">
      <c r="A51" s="26">
        <v>9</v>
      </c>
      <c r="B51" s="25" t="s">
        <v>59</v>
      </c>
      <c r="C51" s="21" t="s">
        <v>58</v>
      </c>
    </row>
    <row r="52" spans="1:3" ht="30" x14ac:dyDescent="0.25">
      <c r="A52" s="26">
        <v>10</v>
      </c>
      <c r="B52" s="25" t="s">
        <v>60</v>
      </c>
      <c r="C52" s="21" t="s">
        <v>61</v>
      </c>
    </row>
    <row r="53" spans="1:3" x14ac:dyDescent="0.25">
      <c r="A53" s="26">
        <v>11</v>
      </c>
      <c r="B53" s="25" t="s">
        <v>62</v>
      </c>
      <c r="C53" s="21" t="s">
        <v>58</v>
      </c>
    </row>
    <row r="54" spans="1:3" x14ac:dyDescent="0.25">
      <c r="A54" s="43">
        <v>12</v>
      </c>
      <c r="B54" s="39" t="s">
        <v>63</v>
      </c>
      <c r="C54" s="21" t="s">
        <v>58</v>
      </c>
    </row>
    <row r="55" spans="1:3" x14ac:dyDescent="0.25">
      <c r="A55" s="44"/>
      <c r="B55" s="39"/>
      <c r="C55" s="21" t="s">
        <v>64</v>
      </c>
    </row>
    <row r="56" spans="1:3" ht="30" customHeight="1" x14ac:dyDescent="0.25">
      <c r="A56" s="28">
        <v>13</v>
      </c>
      <c r="B56" s="27" t="s">
        <v>65</v>
      </c>
      <c r="C56" s="21" t="s">
        <v>66</v>
      </c>
    </row>
    <row r="57" spans="1:3" x14ac:dyDescent="0.25">
      <c r="A57" s="49">
        <v>14</v>
      </c>
      <c r="B57" s="46" t="s">
        <v>67</v>
      </c>
      <c r="C57" s="21" t="s">
        <v>68</v>
      </c>
    </row>
    <row r="58" spans="1:3" ht="28.5" x14ac:dyDescent="0.25">
      <c r="A58" s="49"/>
      <c r="B58" s="47"/>
      <c r="C58" s="29" t="s">
        <v>69</v>
      </c>
    </row>
    <row r="59" spans="1:3" x14ac:dyDescent="0.25">
      <c r="A59" s="49"/>
      <c r="B59" s="47"/>
      <c r="C59" s="21" t="s">
        <v>70</v>
      </c>
    </row>
    <row r="60" spans="1:3" x14ac:dyDescent="0.25">
      <c r="A60" s="49"/>
      <c r="B60" s="47"/>
      <c r="C60" s="21" t="s">
        <v>71</v>
      </c>
    </row>
    <row r="61" spans="1:3" x14ac:dyDescent="0.25">
      <c r="A61" s="49"/>
      <c r="B61" s="47"/>
      <c r="C61" s="21" t="s">
        <v>72</v>
      </c>
    </row>
    <row r="62" spans="1:3" x14ac:dyDescent="0.25">
      <c r="A62" s="49"/>
      <c r="B62" s="47"/>
      <c r="C62" s="21" t="s">
        <v>73</v>
      </c>
    </row>
    <row r="63" spans="1:3" x14ac:dyDescent="0.25">
      <c r="A63" s="44"/>
      <c r="B63" s="48"/>
      <c r="C63" s="21" t="s">
        <v>74</v>
      </c>
    </row>
    <row r="64" spans="1:3" x14ac:dyDescent="0.25">
      <c r="A64" s="43">
        <v>15</v>
      </c>
      <c r="B64" s="46" t="s">
        <v>75</v>
      </c>
      <c r="C64" s="21" t="s">
        <v>76</v>
      </c>
    </row>
    <row r="65" spans="1:3" ht="15" customHeight="1" x14ac:dyDescent="0.25">
      <c r="A65" s="49"/>
      <c r="B65" s="47"/>
      <c r="C65" s="21" t="s">
        <v>77</v>
      </c>
    </row>
    <row r="66" spans="1:3" x14ac:dyDescent="0.25">
      <c r="A66" s="49"/>
      <c r="B66" s="47"/>
      <c r="C66" s="21" t="s">
        <v>78</v>
      </c>
    </row>
    <row r="67" spans="1:3" x14ac:dyDescent="0.25">
      <c r="A67" s="44"/>
      <c r="B67" s="48"/>
      <c r="C67" s="21" t="s">
        <v>80</v>
      </c>
    </row>
    <row r="68" spans="1:3" x14ac:dyDescent="0.25">
      <c r="A68" s="45">
        <v>16</v>
      </c>
      <c r="B68" s="39" t="s">
        <v>79</v>
      </c>
      <c r="C68" s="21" t="s">
        <v>81</v>
      </c>
    </row>
    <row r="69" spans="1:3" x14ac:dyDescent="0.25">
      <c r="A69" s="45"/>
      <c r="B69" s="39"/>
      <c r="C69" s="21" t="s">
        <v>78</v>
      </c>
    </row>
    <row r="70" spans="1:3" x14ac:dyDescent="0.25">
      <c r="A70" s="45"/>
      <c r="B70" s="39"/>
      <c r="C70" s="21" t="s">
        <v>58</v>
      </c>
    </row>
  </sheetData>
  <mergeCells count="26">
    <mergeCell ref="A30:A34"/>
    <mergeCell ref="B30:B34"/>
    <mergeCell ref="A35:A37"/>
    <mergeCell ref="B35:B37"/>
    <mergeCell ref="B27:B29"/>
    <mergeCell ref="A1:C1"/>
    <mergeCell ref="A2:C2"/>
    <mergeCell ref="A3:C3"/>
    <mergeCell ref="A4:C4"/>
    <mergeCell ref="A6:A24"/>
    <mergeCell ref="B6:B24"/>
    <mergeCell ref="A25:A26"/>
    <mergeCell ref="B25:B26"/>
    <mergeCell ref="A27:A29"/>
    <mergeCell ref="B38:B43"/>
    <mergeCell ref="A38:A43"/>
    <mergeCell ref="A44:A49"/>
    <mergeCell ref="A54:A55"/>
    <mergeCell ref="A68:A70"/>
    <mergeCell ref="B68:B70"/>
    <mergeCell ref="B54:B55"/>
    <mergeCell ref="B44:B49"/>
    <mergeCell ref="B57:B63"/>
    <mergeCell ref="A57:A63"/>
    <mergeCell ref="B64:B67"/>
    <mergeCell ref="A64:A6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MOBILIARIO</vt:lpstr>
      <vt:lpstr>FORMATO PARA PROPUESTA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Maria Duque Henao</dc:creator>
  <cp:lastModifiedBy>Carolina Pabón Gómez</cp:lastModifiedBy>
  <dcterms:created xsi:type="dcterms:W3CDTF">2018-12-19T16:43:12Z</dcterms:created>
  <dcterms:modified xsi:type="dcterms:W3CDTF">2020-03-24T22:55:17Z</dcterms:modified>
</cp:coreProperties>
</file>