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sena4-my.sharepoint.com/personal/dcastillaj_sena_edu_co/Documents/SENA/SENA 2024/Contratacion/Minima cuantia/MC-ATL-0029-2024 Operador logistico/2. Precontractual/"/>
    </mc:Choice>
  </mc:AlternateContent>
  <xr:revisionPtr revIDLastSave="89" documentId="13_ncr:1_{83964193-27E2-4275-B2F4-8D3529D66B26}" xr6:coauthVersionLast="47" xr6:coauthVersionMax="47" xr10:uidLastSave="{2748FDFC-DA9E-4A5F-8196-16F376164DA7}"/>
  <bookViews>
    <workbookView xWindow="-120" yWindow="-120" windowWidth="20730" windowHeight="11160" xr2:uid="{00000000-000D-0000-FFFF-FFFF00000000}"/>
  </bookViews>
  <sheets>
    <sheet name="FORMATO OFERTA ECONOM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8" i="6" l="1"/>
  <c r="H17" i="6"/>
  <c r="I17" i="6" s="1"/>
  <c r="H16" i="6"/>
  <c r="I16" i="6" s="1"/>
  <c r="H15" i="6"/>
  <c r="I15" i="6" s="1"/>
  <c r="H14" i="6"/>
  <c r="I14" i="6" s="1"/>
  <c r="H13" i="6"/>
  <c r="I13" i="6" s="1"/>
  <c r="H12" i="6"/>
  <c r="I12" i="6" s="1"/>
  <c r="H11" i="6"/>
  <c r="I11" i="6" s="1"/>
  <c r="H10" i="6"/>
  <c r="I10" i="6" s="1"/>
  <c r="H9" i="6"/>
  <c r="I9" i="6" s="1"/>
  <c r="H8" i="6"/>
  <c r="I8" i="6" s="1"/>
  <c r="H7" i="6"/>
  <c r="I7" i="6" s="1"/>
  <c r="H6" i="6"/>
  <c r="I6" i="6" s="1"/>
  <c r="H5" i="6"/>
  <c r="I5" i="6" s="1"/>
  <c r="H4" i="6"/>
  <c r="I4" i="6" s="1"/>
  <c r="H3" i="6"/>
  <c r="I3" i="6" s="1"/>
  <c r="L4" i="6" l="1"/>
  <c r="M4" i="6" s="1"/>
  <c r="L5" i="6"/>
  <c r="M5" i="6" s="1"/>
  <c r="L6" i="6"/>
  <c r="M6" i="6" s="1"/>
  <c r="L7" i="6"/>
  <c r="L8" i="6"/>
  <c r="M8" i="6" s="1"/>
  <c r="L9" i="6"/>
  <c r="M9" i="6" s="1"/>
  <c r="L10" i="6"/>
  <c r="M10" i="6" s="1"/>
  <c r="L11" i="6"/>
  <c r="M11" i="6" s="1"/>
  <c r="L12" i="6"/>
  <c r="M12" i="6" s="1"/>
  <c r="L13" i="6"/>
  <c r="M13" i="6" s="1"/>
  <c r="L14" i="6"/>
  <c r="M14" i="6" s="1"/>
  <c r="L15" i="6"/>
  <c r="M15" i="6" s="1"/>
  <c r="L16" i="6"/>
  <c r="M16" i="6" s="1"/>
  <c r="L17" i="6"/>
  <c r="M17" i="6" s="1"/>
  <c r="L3" i="6"/>
  <c r="M3" i="6" s="1"/>
  <c r="M7" i="6"/>
</calcChain>
</file>

<file path=xl/sharedStrings.xml><?xml version="1.0" encoding="utf-8"?>
<sst xmlns="http://schemas.openxmlformats.org/spreadsheetml/2006/main" count="60" uniqueCount="48">
  <si>
    <t>VALOR TOTAL</t>
  </si>
  <si>
    <t>OFERTA ECONÓMICA</t>
  </si>
  <si>
    <t>DIFERENCIA</t>
  </si>
  <si>
    <t>OBSERVACION</t>
  </si>
  <si>
    <t>ESTUDIO DE MERCADO</t>
  </si>
  <si>
    <t>VR PROMEDIO</t>
  </si>
  <si>
    <t>ITEM</t>
  </si>
  <si>
    <t>Unidad</t>
  </si>
  <si>
    <t>NOMBRE</t>
  </si>
  <si>
    <t>DESCRIPCIÓN</t>
  </si>
  <si>
    <t>UNIDAD</t>
  </si>
  <si>
    <t>VALOR UNITARIO</t>
  </si>
  <si>
    <t>PORCENTAJE IMPUESTO %</t>
  </si>
  <si>
    <t>VALOR IMPUESTO $</t>
  </si>
  <si>
    <t>VALOR TOTAL UNITARIO</t>
  </si>
  <si>
    <t>Bebidas frias tipo 1</t>
  </si>
  <si>
    <t>Botella de agua presentación personal de 300 ml.</t>
  </si>
  <si>
    <t>Bebidas frias tipo 2</t>
  </si>
  <si>
    <t>Botella de agua presentación personal de 600 ml.</t>
  </si>
  <si>
    <t>Carpas</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</si>
  <si>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</si>
  <si>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Estacion de agua y café</t>
  </si>
  <si>
    <t>Estacion de agua y café para minimo 40 personas. Deberá contemplarse el costo del transporte al lugar que indique la entidad.</t>
  </si>
  <si>
    <t xml:space="preserve">Pendon </t>
  </si>
  <si>
    <t>Impresión en lona banner. Tipo: Roll up. Medida: 2 metros x 1 metro. Los colores, la presentacion y contenido sera proporcioando por la entidad. Deberan ser a full color. Incluido araña o porta pendon y estuche.</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</si>
  <si>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</si>
  <si>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</si>
  <si>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</si>
  <si>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 xml:space="preserve">Refrigerio </t>
  </si>
  <si>
    <t>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</si>
  <si>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 xml:space="preserve">Salón Media jornada 4 horas </t>
  </si>
  <si>
    <t>1. Salón con aire acondicionado y capacidad para 80 personas.  
2. Debe contar con zona de hidratación permanente y punto de café para 80 asistentes. 
3. El espacio cotizado debe contar con disponibilidad de baños y parqueaderos, servicio de mesero necesarios para la atencion del numero minimo de personas y estacion de agua y cafe durante la realización de la actividad. 
4.  El valor cotizado incluye sonido, equipos de apoyo audiovisual y técnico requerido para su manejo.</t>
  </si>
  <si>
    <t>Jornada</t>
  </si>
  <si>
    <t xml:space="preserve">Salón jornada completa 8 horas </t>
  </si>
  <si>
    <t>Servicio de transporte de carga</t>
  </si>
  <si>
    <t xml:space="preserve">El servicio logistico empleado debera contemplar el  transporte de materiales y elementos necesarios para las actividades en municipios del atlántico. 
Este servicio se usara en la medida que la entidad  lo requiera, en las actividades que considere necesaria </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</si>
  <si>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</si>
  <si>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</si>
  <si>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</si>
  <si>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</si>
  <si>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Sillas para adulto</t>
  </si>
  <si>
    <t>Alquiler de sillas de plástico 52 x 47 x 88 cm por día</t>
  </si>
  <si>
    <t>Día</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</si>
  <si>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</si>
  <si>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</si>
  <si>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 xml:space="preserve">Tarima </t>
  </si>
  <si>
    <t>Alquiler de tarima por día con dimensiones de 12m x 6m con hangar incluido. El valor debe incluir el transporte, instalacion y desinstalacion en los lugares donde la entidad solicite.</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</si>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</sst>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6" x14ac:knownFonts="1">
    <font>
      <sz val="11"/>
      <color theme="1"/>
      <name val="Calibri"/>
      <family val="2"/>
      <scheme val="minor"/>
    </font>
    <font>
      <sz val="8"/>
      <name val="Calibri"/>
      <family val="2"/>
      <scheme val="minor"/>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rgb="FFFFC0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s>
  <cellStyleXfs count="3">
    <xf numFmtId="0" fontId="0" fillId="0" borderId="0"/>
    <xf numFmtId="9" fontId="3" fillId="0" borderId="0" applyFont="0" applyFill="0" applyBorder="0" applyAlignment="0" applyProtection="0"/>
    <xf numFmtId="41" fontId="3" fillId="0" borderId="0" applyFont="0" applyFill="0" applyBorder="0" applyAlignment="0" applyProtection="0"/>
  </cellStyleXfs>
  <cellXfs count="30">
    <xf numFmtId="0" fontId="0" fillId="0" borderId="0" xfId="0"/>
    <xf numFmtId="0" fontId="0" fillId="0" borderId="0" xfId="0" applyAlignment="1">
      <alignment vertical="center"/>
    </xf>
    <xf numFmtId="0" fontId="0" fillId="0" borderId="1" xfId="0" applyBorder="1" applyAlignment="1">
      <alignment horizontal="center" vertical="center"/>
    </xf>
    <xf numFmtId="0" fontId="2" fillId="2"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4" fontId="0" fillId="0" borderId="1" xfId="0" applyNumberFormat="1" applyBorder="1" applyAlignment="1">
      <alignment vertical="center"/>
    </xf>
    <xf numFmtId="4" fontId="0" fillId="0" borderId="0" xfId="0" applyNumberFormat="1" applyAlignment="1">
      <alignment vertical="center"/>
    </xf>
    <xf numFmtId="0" fontId="4"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9" fontId="4" fillId="2" borderId="1" xfId="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164" fontId="0" fillId="4" borderId="1" xfId="2" applyNumberFormat="1" applyFont="1" applyFill="1" applyBorder="1" applyAlignment="1">
      <alignment horizontal="center" vertical="center" wrapText="1"/>
    </xf>
    <xf numFmtId="4" fontId="0" fillId="4" borderId="1" xfId="2" applyNumberFormat="1" applyFont="1" applyFill="1" applyBorder="1" applyAlignment="1">
      <alignment horizontal="right" vertical="center" wrapText="1"/>
    </xf>
    <xf numFmtId="9" fontId="0" fillId="4" borderId="1" xfId="1" applyFont="1" applyFill="1" applyBorder="1" applyAlignment="1">
      <alignment horizontal="center" vertical="center" wrapText="1"/>
    </xf>
    <xf numFmtId="49" fontId="5" fillId="4" borderId="1" xfId="0" applyNumberFormat="1"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0" xfId="0" applyFont="1" applyFill="1" applyAlignment="1">
      <alignment horizontal="center" vertical="center" wrapText="1"/>
    </xf>
    <xf numFmtId="49" fontId="5" fillId="4" borderId="0" xfId="0" applyNumberFormat="1" applyFont="1" applyFill="1" applyAlignment="1">
      <alignment horizontal="center" vertical="center" wrapText="1"/>
    </xf>
    <xf numFmtId="0" fontId="0" fillId="0" borderId="0" xfId="0" applyAlignment="1">
      <alignment horizontal="center" vertical="center" wrapText="1"/>
    </xf>
    <xf numFmtId="4" fontId="0" fillId="0" borderId="0" xfId="0" applyNumberFormat="1" applyAlignment="1">
      <alignment horizontal="right" vertical="center" wrapText="1"/>
    </xf>
    <xf numFmtId="9" fontId="0" fillId="0" borderId="0" xfId="1" applyFont="1" applyAlignment="1">
      <alignment horizontal="center" vertical="center" wrapText="1"/>
    </xf>
    <xf numFmtId="0" fontId="0" fillId="4" borderId="1" xfId="2" applyNumberFormat="1" applyFont="1" applyFill="1" applyBorder="1" applyAlignment="1">
      <alignment horizontal="center" vertical="center" wrapText="1"/>
    </xf>
    <xf numFmtId="4" fontId="2" fillId="2" borderId="1" xfId="0" applyNumberFormat="1" applyFont="1" applyFill="1" applyBorder="1" applyAlignment="1">
      <alignment horizontal="right" vertical="center"/>
    </xf>
    <xf numFmtId="0" fontId="2" fillId="0" borderId="0" xfId="0" applyFont="1"/>
    <xf numFmtId="0" fontId="2" fillId="0" borderId="1" xfId="0" applyFont="1" applyBorder="1" applyAlignment="1">
      <alignment horizontal="center" vertical="center"/>
    </xf>
    <xf numFmtId="4" fontId="2" fillId="3" borderId="2" xfId="0" applyNumberFormat="1" applyFont="1" applyFill="1" applyBorder="1" applyAlignment="1">
      <alignment horizontal="center" vertical="center"/>
    </xf>
    <xf numFmtId="4" fontId="2" fillId="3" borderId="3" xfId="0" applyNumberFormat="1" applyFont="1" applyFill="1" applyBorder="1" applyAlignment="1">
      <alignment horizontal="center" vertical="center"/>
    </xf>
    <xf numFmtId="4" fontId="2" fillId="3" borderId="4" xfId="0" applyNumberFormat="1" applyFont="1" applyFill="1" applyBorder="1" applyAlignment="1">
      <alignment horizontal="center" vertical="center"/>
    </xf>
    <xf numFmtId="9" fontId="2" fillId="2" borderId="1" xfId="1" applyFont="1" applyFill="1" applyBorder="1" applyAlignment="1">
      <alignment horizontal="center" vertical="center"/>
    </xf>
  </cellXfs>
  <cellStyles count="3">
    <cellStyle name="Millares [0]" xfId="2" builtinId="6"/>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4"/>
  <sheetViews>
    <sheetView showGridLines="0" tabSelected="1" topLeftCell="A13" zoomScale="80" zoomScaleNormal="80" workbookViewId="0">
      <selection activeCell="C5" sqref="A5:C5"/>
    </sheetView>
  </sheetViews>
  <sheetFormatPr baseColWidth="10" defaultRowHeight="15" x14ac:dyDescent="0.25"/>
  <cols>
    <col min="1" max="1" width="5.42578125" style="17" bestFit="1" customWidth="1"/>
    <col min="2" max="2" width="23.42578125" style="18" bestFit="1" customWidth="1"/>
    <col min="3" max="3" width="74.7109375" style="17" customWidth="1"/>
    <col min="4" max="4" width="12.140625" style="19" bestFit="1" customWidth="1"/>
    <col min="5" max="5" width="12.140625" style="19" customWidth="1"/>
    <col min="6" max="6" width="15.85546875" style="20" customWidth="1"/>
    <col min="7" max="7" width="15.5703125" style="21" customWidth="1"/>
    <col min="8" max="8" width="14.42578125" style="20" customWidth="1"/>
    <col min="9" max="9" width="20.5703125" style="20" customWidth="1"/>
    <col min="11" max="11" width="14.42578125" style="6" customWidth="1"/>
    <col min="12" max="12" width="13.140625" style="6" bestFit="1" customWidth="1"/>
    <col min="13" max="13" width="15.7109375" style="1" customWidth="1"/>
  </cols>
  <sheetData>
    <row r="1" spans="1:13" s="24" customFormat="1" x14ac:dyDescent="0.25">
      <c r="A1" s="25" t="s">
        <v>1</v>
      </c>
      <c r="B1" s="25"/>
      <c r="C1" s="25"/>
      <c r="D1" s="25"/>
      <c r="E1" s="25"/>
      <c r="F1" s="25"/>
      <c r="G1" s="25"/>
      <c r="H1" s="25"/>
      <c r="I1" s="25"/>
      <c r="K1" s="26" t="s">
        <v>4</v>
      </c>
      <c r="L1" s="27"/>
      <c r="M1" s="28"/>
    </row>
    <row r="2" spans="1:13" ht="30" x14ac:dyDescent="0.25">
      <c r="A2" s="7" t="s">
        <v>6</v>
      </c>
      <c r="B2" s="7" t="s">
        <v>8</v>
      </c>
      <c r="C2" s="7" t="s">
        <v>9</v>
      </c>
      <c r="D2" s="7" t="s">
        <v>10</v>
      </c>
      <c r="E2" s="7" t="s">
        <v>47</v>
      </c>
      <c r="F2" s="8" t="s">
        <v>11</v>
      </c>
      <c r="G2" s="9" t="s">
        <v>12</v>
      </c>
      <c r="H2" s="8" t="s">
        <v>13</v>
      </c>
      <c r="I2" s="8" t="s">
        <v>14</v>
      </c>
      <c r="K2" s="4" t="s">
        <v>5</v>
      </c>
      <c r="L2" s="4" t="s">
        <v>2</v>
      </c>
      <c r="M2" s="3" t="s">
        <v>3</v>
      </c>
    </row>
    <row r="3" spans="1:13" x14ac:dyDescent="0.25">
      <c r="A3" s="10">
        <v>1</v>
      </c>
      <c r="B3" s="11" t="s">
        <v>15</v>
      </c>
      <c r="C3" s="11" t="s">
        <v>16</v>
      </c>
      <c r="D3" s="12" t="s">
        <v>7</v>
      </c>
      <c r="E3" s="22">
        <v>1</v>
      </c>
      <c r="F3" s="13"/>
      <c r="G3" s="14"/>
      <c r="H3" s="13">
        <f t="shared" ref="H3:H17" si="0">F3*G3</f>
        <v>0</v>
      </c>
      <c r="I3" s="13">
        <f>+F3+H3</f>
        <v>0</v>
      </c>
      <c r="K3" s="5">
        <v>1591</v>
      </c>
      <c r="L3" s="5">
        <f t="shared" ref="L3:L17" si="1">K3-F3</f>
        <v>1591</v>
      </c>
      <c r="M3" s="2" t="str">
        <f>IF(L3&gt;=0,"Cumple","No cumple")</f>
        <v>Cumple</v>
      </c>
    </row>
    <row r="4" spans="1:13" x14ac:dyDescent="0.25">
      <c r="A4" s="10">
        <v>2</v>
      </c>
      <c r="B4" s="11" t="s">
        <v>17</v>
      </c>
      <c r="C4" s="11" t="s">
        <v>18</v>
      </c>
      <c r="D4" s="12" t="s">
        <v>7</v>
      </c>
      <c r="E4" s="22">
        <v>1</v>
      </c>
      <c r="F4" s="13"/>
      <c r="G4" s="14"/>
      <c r="H4" s="13">
        <f t="shared" si="0"/>
        <v>0</v>
      </c>
      <c r="I4" s="13">
        <f t="shared" ref="I4:I16" si="2">+F4+H4</f>
        <v>0</v>
      </c>
      <c r="K4" s="5">
        <v>2992</v>
      </c>
      <c r="L4" s="5">
        <f t="shared" si="1"/>
        <v>2992</v>
      </c>
      <c r="M4" s="2" t="str">
        <f>IF(L4&gt;=0,"Cumple","No cumple")</f>
        <v>Cumple</v>
      </c>
    </row>
    <row r="5" spans="1:13" ht="90" x14ac:dyDescent="0.25">
      <c r="A5" s="10">
        <v>3</v>
      </c>
      <c r="B5" s="11" t="s">
        <v>19</v>
      </c>
      <c r="C5" s="11" t="s">
        <v>20</v>
      </c>
      <c r="D5" s="12" t="s">
        <v>7</v>
      </c>
      <c r="E5" s="22">
        <v>1</v>
      </c>
      <c r="F5" s="13"/>
      <c r="G5" s="14"/>
      <c r="H5" s="13">
        <f t="shared" si="0"/>
        <v>0</v>
      </c>
      <c r="I5" s="13">
        <f t="shared" si="2"/>
        <v>0</v>
      </c>
      <c r="K5" s="5">
        <v>478697</v>
      </c>
      <c r="L5" s="5">
        <f t="shared" si="1"/>
        <v>478697</v>
      </c>
      <c r="M5" s="2" t="str">
        <f t="shared" ref="M5:M17" si="3">IF(L5&gt;=0,"Cumple","No cumple")</f>
        <v>Cumple</v>
      </c>
    </row>
    <row r="6" spans="1:13" ht="30" x14ac:dyDescent="0.25">
      <c r="A6" s="10">
        <v>4</v>
      </c>
      <c r="B6" s="15" t="s">
        <v>21</v>
      </c>
      <c r="C6" s="15" t="s">
        <v>22</v>
      </c>
      <c r="D6" s="12" t="s">
        <v>7</v>
      </c>
      <c r="E6" s="22">
        <v>1</v>
      </c>
      <c r="F6" s="13"/>
      <c r="G6" s="14"/>
      <c r="H6" s="13">
        <f t="shared" si="0"/>
        <v>0</v>
      </c>
      <c r="I6" s="13">
        <f t="shared" si="2"/>
        <v>0</v>
      </c>
      <c r="K6" s="5">
        <v>218806</v>
      </c>
      <c r="L6" s="5">
        <f t="shared" si="1"/>
        <v>218806</v>
      </c>
      <c r="M6" s="2" t="str">
        <f t="shared" si="3"/>
        <v>Cumple</v>
      </c>
    </row>
    <row r="7" spans="1:13" ht="45" x14ac:dyDescent="0.25">
      <c r="A7" s="10">
        <v>5</v>
      </c>
      <c r="B7" s="11" t="s">
        <v>23</v>
      </c>
      <c r="C7" s="16" t="s">
        <v>24</v>
      </c>
      <c r="D7" s="12" t="s">
        <v>7</v>
      </c>
      <c r="E7" s="22">
        <v>1</v>
      </c>
      <c r="F7" s="13"/>
      <c r="G7" s="14"/>
      <c r="H7" s="13">
        <f t="shared" si="0"/>
        <v>0</v>
      </c>
      <c r="I7" s="13">
        <f t="shared" si="2"/>
        <v>0</v>
      </c>
      <c r="K7" s="5">
        <v>3127460</v>
      </c>
      <c r="L7" s="5">
        <f t="shared" si="1"/>
        <v>3127460</v>
      </c>
      <c r="M7" s="2" t="str">
        <f t="shared" si="3"/>
        <v>Cumple</v>
      </c>
    </row>
    <row r="8" spans="1:13" ht="105" x14ac:dyDescent="0.25">
      <c r="A8" s="10">
        <v>6</v>
      </c>
      <c r="B8" s="11" t="s">
        <v>25</v>
      </c>
      <c r="C8" s="16" t="s">
        <v>26</v>
      </c>
      <c r="D8" s="12" t="s">
        <v>27</v>
      </c>
      <c r="E8" s="22">
        <v>1</v>
      </c>
      <c r="F8" s="13"/>
      <c r="G8" s="14"/>
      <c r="H8" s="13">
        <f t="shared" si="0"/>
        <v>0</v>
      </c>
      <c r="I8" s="13">
        <f t="shared" si="2"/>
        <v>0</v>
      </c>
      <c r="K8" s="5">
        <v>465993</v>
      </c>
      <c r="L8" s="5">
        <f t="shared" si="1"/>
        <v>465993</v>
      </c>
      <c r="M8" s="2" t="str">
        <f t="shared" si="3"/>
        <v>Cumple</v>
      </c>
    </row>
    <row r="9" spans="1:13" ht="105" x14ac:dyDescent="0.25">
      <c r="A9" s="10">
        <v>7</v>
      </c>
      <c r="B9" s="11" t="s">
        <v>28</v>
      </c>
      <c r="C9" s="16" t="s">
        <v>29</v>
      </c>
      <c r="D9" s="12" t="s">
        <v>7</v>
      </c>
      <c r="E9" s="22">
        <v>1</v>
      </c>
      <c r="F9" s="13"/>
      <c r="G9" s="14"/>
      <c r="H9" s="13">
        <f t="shared" si="0"/>
        <v>0</v>
      </c>
      <c r="I9" s="13">
        <f t="shared" si="2"/>
        <v>0</v>
      </c>
      <c r="K9" s="5">
        <v>17840</v>
      </c>
      <c r="L9" s="5">
        <f t="shared" si="1"/>
        <v>17840</v>
      </c>
      <c r="M9" s="2" t="str">
        <f t="shared" si="3"/>
        <v>Cumple</v>
      </c>
    </row>
    <row r="10" spans="1:13" ht="120" x14ac:dyDescent="0.25">
      <c r="A10" s="10">
        <v>8</v>
      </c>
      <c r="B10" s="15" t="s">
        <v>30</v>
      </c>
      <c r="C10" s="11" t="s">
        <v>31</v>
      </c>
      <c r="D10" s="12" t="s">
        <v>32</v>
      </c>
      <c r="E10" s="22">
        <v>1</v>
      </c>
      <c r="F10" s="13"/>
      <c r="G10" s="14"/>
      <c r="H10" s="13">
        <f t="shared" si="0"/>
        <v>0</v>
      </c>
      <c r="I10" s="13">
        <f t="shared" si="2"/>
        <v>0</v>
      </c>
      <c r="K10" s="5">
        <v>2418366</v>
      </c>
      <c r="L10" s="5">
        <f t="shared" si="1"/>
        <v>2418366</v>
      </c>
      <c r="M10" s="2" t="str">
        <f t="shared" si="3"/>
        <v>Cumple</v>
      </c>
    </row>
    <row r="11" spans="1:13" ht="120" x14ac:dyDescent="0.25">
      <c r="A11" s="10">
        <v>9</v>
      </c>
      <c r="B11" s="15" t="s">
        <v>33</v>
      </c>
      <c r="C11" s="11" t="s">
        <v>31</v>
      </c>
      <c r="D11" s="12" t="s">
        <v>32</v>
      </c>
      <c r="E11" s="22">
        <v>1</v>
      </c>
      <c r="F11" s="13"/>
      <c r="G11" s="14"/>
      <c r="H11" s="13">
        <f t="shared" si="0"/>
        <v>0</v>
      </c>
      <c r="I11" s="13">
        <f t="shared" si="2"/>
        <v>0</v>
      </c>
      <c r="K11" s="5">
        <v>3311336</v>
      </c>
      <c r="L11" s="5">
        <f t="shared" si="1"/>
        <v>3311336</v>
      </c>
      <c r="M11" s="2" t="str">
        <f t="shared" si="3"/>
        <v>Cumple</v>
      </c>
    </row>
    <row r="12" spans="1:13" ht="60" x14ac:dyDescent="0.25">
      <c r="A12" s="10">
        <v>10</v>
      </c>
      <c r="B12" s="11" t="s">
        <v>34</v>
      </c>
      <c r="C12" s="16" t="s">
        <v>35</v>
      </c>
      <c r="D12" s="12" t="s">
        <v>7</v>
      </c>
      <c r="E12" s="22">
        <v>1</v>
      </c>
      <c r="F12" s="13"/>
      <c r="G12" s="14"/>
      <c r="H12" s="13">
        <f t="shared" si="0"/>
        <v>0</v>
      </c>
      <c r="I12" s="13">
        <f t="shared" si="2"/>
        <v>0</v>
      </c>
      <c r="K12" s="5">
        <v>608193</v>
      </c>
      <c r="L12" s="5">
        <f t="shared" si="1"/>
        <v>608193</v>
      </c>
      <c r="M12" s="2" t="str">
        <f t="shared" si="3"/>
        <v>Cumple</v>
      </c>
    </row>
    <row r="13" spans="1:13" ht="120" x14ac:dyDescent="0.25">
      <c r="A13" s="10">
        <v>11</v>
      </c>
      <c r="B13" s="11" t="s">
        <v>36</v>
      </c>
      <c r="C13" s="16" t="s">
        <v>37</v>
      </c>
      <c r="D13" s="12" t="s">
        <v>7</v>
      </c>
      <c r="E13" s="22">
        <v>1</v>
      </c>
      <c r="F13" s="13"/>
      <c r="G13" s="14"/>
      <c r="H13" s="13">
        <f t="shared" si="0"/>
        <v>0</v>
      </c>
      <c r="I13" s="13">
        <f t="shared" si="2"/>
        <v>0</v>
      </c>
      <c r="K13" s="5">
        <v>1954928</v>
      </c>
      <c r="L13" s="5">
        <f t="shared" si="1"/>
        <v>1954928</v>
      </c>
      <c r="M13" s="2" t="str">
        <f t="shared" si="3"/>
        <v>Cumple</v>
      </c>
    </row>
    <row r="14" spans="1:13" ht="105" x14ac:dyDescent="0.25">
      <c r="A14" s="10">
        <v>12</v>
      </c>
      <c r="B14" s="11" t="s">
        <v>38</v>
      </c>
      <c r="C14" s="16" t="s">
        <v>39</v>
      </c>
      <c r="D14" s="12" t="s">
        <v>7</v>
      </c>
      <c r="E14" s="22">
        <v>1</v>
      </c>
      <c r="F14" s="13"/>
      <c r="G14" s="14"/>
      <c r="H14" s="13">
        <f t="shared" si="0"/>
        <v>0</v>
      </c>
      <c r="I14" s="13">
        <f t="shared" si="2"/>
        <v>0</v>
      </c>
      <c r="K14" s="5">
        <v>1215087</v>
      </c>
      <c r="L14" s="5">
        <f t="shared" si="1"/>
        <v>1215087</v>
      </c>
      <c r="M14" s="2" t="str">
        <f t="shared" si="3"/>
        <v>Cumple</v>
      </c>
    </row>
    <row r="15" spans="1:13" x14ac:dyDescent="0.25">
      <c r="A15" s="10">
        <v>13</v>
      </c>
      <c r="B15" s="11" t="s">
        <v>40</v>
      </c>
      <c r="C15" s="16" t="s">
        <v>41</v>
      </c>
      <c r="D15" s="12" t="s">
        <v>42</v>
      </c>
      <c r="E15" s="22">
        <v>1</v>
      </c>
      <c r="F15" s="13"/>
      <c r="G15" s="14"/>
      <c r="H15" s="13">
        <f t="shared" si="0"/>
        <v>0</v>
      </c>
      <c r="I15" s="13">
        <f t="shared" si="2"/>
        <v>0</v>
      </c>
      <c r="K15" s="5">
        <v>5330</v>
      </c>
      <c r="L15" s="5">
        <f t="shared" si="1"/>
        <v>5330</v>
      </c>
      <c r="M15" s="2" t="str">
        <f t="shared" si="3"/>
        <v>Cumple</v>
      </c>
    </row>
    <row r="16" spans="1:13" ht="75" x14ac:dyDescent="0.25">
      <c r="A16" s="10">
        <v>14</v>
      </c>
      <c r="B16" s="11" t="s">
        <v>43</v>
      </c>
      <c r="C16" s="16" t="s">
        <v>44</v>
      </c>
      <c r="D16" s="12" t="s">
        <v>42</v>
      </c>
      <c r="E16" s="22">
        <v>1</v>
      </c>
      <c r="F16" s="13"/>
      <c r="G16" s="14"/>
      <c r="H16" s="13">
        <f t="shared" si="0"/>
        <v>0</v>
      </c>
      <c r="I16" s="13">
        <f t="shared" si="2"/>
        <v>0</v>
      </c>
      <c r="K16" s="5">
        <v>3139803</v>
      </c>
      <c r="L16" s="5">
        <f t="shared" si="1"/>
        <v>3139803</v>
      </c>
      <c r="M16" s="2" t="str">
        <f t="shared" si="3"/>
        <v>Cumple</v>
      </c>
    </row>
    <row r="17" spans="1:13" ht="45" x14ac:dyDescent="0.25">
      <c r="A17" s="10">
        <v>15</v>
      </c>
      <c r="B17" s="11" t="s">
        <v>45</v>
      </c>
      <c r="C17" s="16" t="s">
        <v>46</v>
      </c>
      <c r="D17" s="12" t="s">
        <v>42</v>
      </c>
      <c r="E17" s="22">
        <v>1</v>
      </c>
      <c r="F17" s="13"/>
      <c r="G17" s="14"/>
      <c r="H17" s="13">
        <f t="shared" si="0"/>
        <v>0</v>
      </c>
      <c r="I17" s="13">
        <f>+F17+H17</f>
        <v>0</v>
      </c>
      <c r="K17" s="5">
        <v>6417833</v>
      </c>
      <c r="L17" s="5">
        <f t="shared" si="1"/>
        <v>6417833</v>
      </c>
      <c r="M17" s="2" t="str">
        <f t="shared" si="3"/>
        <v>Cumple</v>
      </c>
    </row>
    <row r="18" spans="1:13" x14ac:dyDescent="0.25">
      <c r="A18"/>
      <c r="B18"/>
      <c r="C18"/>
      <c r="D18"/>
      <c r="E18"/>
      <c r="F18"/>
      <c r="G18" s="29" t="s">
        <v>0</v>
      </c>
      <c r="H18" s="29"/>
      <c r="I18" s="23">
        <f>SUM(I3:I17)</f>
        <v>0</v>
      </c>
      <c r="K18"/>
      <c r="L18"/>
      <c r="M18"/>
    </row>
    <row r="19" spans="1:13" x14ac:dyDescent="0.25">
      <c r="K19"/>
      <c r="L19"/>
      <c r="M19"/>
    </row>
    <row r="20" spans="1:13" x14ac:dyDescent="0.25">
      <c r="K20"/>
      <c r="L20"/>
      <c r="M20"/>
    </row>
    <row r="21" spans="1:13" x14ac:dyDescent="0.25">
      <c r="K21"/>
      <c r="L21"/>
      <c r="M21"/>
    </row>
    <row r="22" spans="1:13" x14ac:dyDescent="0.25">
      <c r="K22"/>
      <c r="L22"/>
      <c r="M22"/>
    </row>
    <row r="23" spans="1:13" x14ac:dyDescent="0.25">
      <c r="K23"/>
      <c r="L23"/>
      <c r="M23"/>
    </row>
    <row r="24" spans="1:13" x14ac:dyDescent="0.25">
      <c r="K24"/>
      <c r="L24"/>
      <c r="M24"/>
    </row>
    <row r="25" spans="1:13" x14ac:dyDescent="0.25">
      <c r="K25"/>
      <c r="L25"/>
      <c r="M25"/>
    </row>
    <row r="26" spans="1:13" x14ac:dyDescent="0.25">
      <c r="K26"/>
      <c r="L26"/>
      <c r="M26"/>
    </row>
    <row r="27" spans="1:13" x14ac:dyDescent="0.25">
      <c r="K27"/>
      <c r="L27"/>
      <c r="M27"/>
    </row>
    <row r="28" spans="1:13" x14ac:dyDescent="0.25">
      <c r="K28"/>
      <c r="L28"/>
      <c r="M28"/>
    </row>
    <row r="29" spans="1:13" x14ac:dyDescent="0.25">
      <c r="K29"/>
      <c r="L29"/>
      <c r="M29"/>
    </row>
    <row r="30" spans="1:13" x14ac:dyDescent="0.25">
      <c r="K30"/>
      <c r="L30"/>
      <c r="M30"/>
    </row>
    <row r="31" spans="1:13" x14ac:dyDescent="0.25">
      <c r="K31"/>
      <c r="L31"/>
      <c r="M31"/>
    </row>
    <row r="32" spans="1:13" x14ac:dyDescent="0.25">
      <c r="K32"/>
      <c r="L32"/>
      <c r="M32"/>
    </row>
    <row r="33" spans="11:13" x14ac:dyDescent="0.25">
      <c r="K33"/>
      <c r="L33"/>
      <c r="M33"/>
    </row>
    <row r="34" spans="11:13" x14ac:dyDescent="0.25">
      <c r="K34"/>
      <c r="L34"/>
      <c r="M34"/>
    </row>
  </sheetData>
  <mergeCells count="3">
    <mergeCell ref="A1:I1"/>
    <mergeCell ref="K1:M1"/>
    <mergeCell ref="G18:H18"/>
  </mergeCells>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DCD469AD57B645B7D40998A11DFEE6" ma:contentTypeVersion="13" ma:contentTypeDescription="Create a new document." ma:contentTypeScope="" ma:versionID="094a59d23ad51a2ba5a3b3b141040064">
  <xsd:schema xmlns:xsd="http://www.w3.org/2001/XMLSchema" xmlns:xs="http://www.w3.org/2001/XMLSchema" xmlns:p="http://schemas.microsoft.com/office/2006/metadata/properties" xmlns:ns3="2c7712f0-1d60-4ced-a37e-8cf0be550e64" xmlns:ns4="03ed8a69-319e-47f4-bf8a-185bcc68cbc1" targetNamespace="http://schemas.microsoft.com/office/2006/metadata/properties" ma:root="true" ma:fieldsID="525af2023284fe7ac1d023ecec2905df" ns3:_="" ns4:_="">
    <xsd:import namespace="2c7712f0-1d60-4ced-a37e-8cf0be550e64"/>
    <xsd:import namespace="03ed8a69-319e-47f4-bf8a-185bcc68cb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7712f0-1d60-4ced-a37e-8cf0be550e6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ed8a69-319e-47f4-bf8a-185bcc68cb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B9A667-99CC-41F1-AEEE-75DB56F2C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7712f0-1d60-4ced-a37e-8cf0be550e64"/>
    <ds:schemaRef ds:uri="03ed8a69-319e-47f4-bf8a-185bcc68cb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454137-F12A-4DAC-9957-9B53A5AC5663}">
  <ds:schemaRefs>
    <ds:schemaRef ds:uri="03ed8a69-319e-47f4-bf8a-185bcc68cbc1"/>
    <ds:schemaRef ds:uri="http://purl.org/dc/dcmitype/"/>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2c7712f0-1d60-4ced-a37e-8cf0be550e64"/>
    <ds:schemaRef ds:uri="http://www.w3.org/XML/1998/namespace"/>
  </ds:schemaRefs>
</ds:datastoreItem>
</file>

<file path=customXml/itemProps3.xml><?xml version="1.0" encoding="utf-8"?>
<ds:datastoreItem xmlns:ds="http://schemas.openxmlformats.org/officeDocument/2006/customXml" ds:itemID="{967CAE88-5D64-4938-B711-D2F0D81EA4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Lubo Sobrino</dc:creator>
  <cp:lastModifiedBy>David De Jesus Castilla Jimenez</cp:lastModifiedBy>
  <cp:lastPrinted>2021-03-29T15:40:20Z</cp:lastPrinted>
  <dcterms:created xsi:type="dcterms:W3CDTF">2021-02-16T19:45:57Z</dcterms:created>
  <dcterms:modified xsi:type="dcterms:W3CDTF">2024-04-05T20:56:39Z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0x01010045DCD469AD57B645B7D40998A11DFEE6</vt:lpwstr>
  </property>
  <property fmtid="{D5CDD505-2E9C-101B-9397-08002B2CF9AE}" pid="3" name="MSIP_Label_1299739c-ad3d-4908-806e-4d91151a6e13_Enabled">
    <vt:lpwstr>true</vt:lpwstr>
  </property>
  <property fmtid="{D5CDD505-2E9C-101B-9397-08002B2CF9AE}" pid="4" name="MSIP_Label_1299739c-ad3d-4908-806e-4d91151a6e13_SetDate">
    <vt:lpwstr>2023-03-06T15:50:40Z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3969e43f-9317-4df7-ba28-0e97492ad87c</vt:lpwstr>
  </property>
  <property fmtid="{D5CDD505-2E9C-101B-9397-08002B2CF9AE}" pid="9" name="MSIP_Label_1299739c-ad3d-4908-806e-4d91151a6e13_ContentBits">
    <vt:lpwstr>0</vt:lpwstr>
  </property>
</Properties>
</file>