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05"/>
  <workbookPr/>
  <mc:AlternateContent xmlns:mc="http://schemas.openxmlformats.org/markup-compatibility/2006">
    <mc:Choice Requires="x15">
      <x15ac:absPath xmlns:x15ac="http://schemas.microsoft.com/office/spreadsheetml/2010/11/ac" url="D:\INFORMACION USUARIO\Desktop\PROCESO MTO PTAR\"/>
    </mc:Choice>
  </mc:AlternateContent>
  <xr:revisionPtr revIDLastSave="5" documentId="11_1CC9070A88F270EF6F52EEDCFAAF150F0527709F" xr6:coauthVersionLast="47" xr6:coauthVersionMax="47" xr10:uidLastSave="{8A155BBB-D029-474F-9A19-718528372DDA}"/>
  <bookViews>
    <workbookView xWindow="0" yWindow="0" windowWidth="9615" windowHeight="6690" xr2:uid="{00000000-000D-0000-FFFF-FFFF00000000}"/>
  </bookViews>
  <sheets>
    <sheet name="MODELO ESTUDIO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5" i="1" l="1"/>
  <c r="AB6" i="1"/>
  <c r="AB7" i="1"/>
  <c r="AB8" i="1"/>
  <c r="AB9" i="1"/>
  <c r="AB10" i="1"/>
  <c r="AB4" i="1"/>
  <c r="Z5" i="1"/>
  <c r="Z6" i="1"/>
  <c r="AA6" i="1" s="1"/>
  <c r="Z7" i="1"/>
  <c r="AA7" i="1" s="1"/>
  <c r="Z8" i="1"/>
  <c r="AA8" i="1" s="1"/>
  <c r="Z9" i="1"/>
  <c r="Z10" i="1"/>
  <c r="AA10" i="1" s="1"/>
  <c r="Z11" i="1"/>
  <c r="Z4" i="1"/>
  <c r="AC4" i="1" s="1"/>
  <c r="M5" i="1"/>
  <c r="M6" i="1"/>
  <c r="M7" i="1"/>
  <c r="M8" i="1"/>
  <c r="M9" i="1"/>
  <c r="M10" i="1"/>
  <c r="M11" i="1"/>
  <c r="M4" i="1"/>
  <c r="J6" i="1"/>
  <c r="J8" i="1"/>
  <c r="J4" i="1"/>
  <c r="G5" i="1"/>
  <c r="G6" i="1"/>
  <c r="G7" i="1"/>
  <c r="G8" i="1"/>
  <c r="G9" i="1"/>
  <c r="G10" i="1"/>
  <c r="G11" i="1"/>
  <c r="G4" i="1"/>
  <c r="AA11" i="1" l="1"/>
  <c r="AC11" i="1"/>
  <c r="AC9" i="1"/>
  <c r="AA9" i="1"/>
  <c r="AC5" i="1"/>
  <c r="AA5" i="1"/>
  <c r="AC8" i="1"/>
  <c r="AC7" i="1"/>
  <c r="AC10" i="1"/>
  <c r="AC6" i="1"/>
  <c r="M12" i="1"/>
  <c r="J11" i="1" l="1"/>
  <c r="K9" i="1"/>
  <c r="K10" i="1"/>
  <c r="J7" i="1"/>
  <c r="J9" i="1"/>
  <c r="J10" i="1"/>
  <c r="G12" i="1"/>
  <c r="H10" i="1" l="1"/>
  <c r="N10" i="1"/>
  <c r="H9" i="1"/>
  <c r="N9" i="1"/>
  <c r="J5" i="1" l="1"/>
  <c r="J12" i="1" s="1"/>
  <c r="S4" i="1" l="1"/>
  <c r="U4" i="1"/>
  <c r="W4" i="1"/>
  <c r="Y4" i="1"/>
  <c r="S5" i="1"/>
  <c r="U5" i="1"/>
  <c r="W5" i="1"/>
  <c r="Y5" i="1"/>
  <c r="S6" i="1"/>
  <c r="U6" i="1"/>
  <c r="W6" i="1"/>
  <c r="Y6" i="1"/>
  <c r="S7" i="1"/>
  <c r="U7" i="1"/>
  <c r="W7" i="1"/>
  <c r="Y7" i="1"/>
  <c r="S8" i="1"/>
  <c r="U8" i="1"/>
  <c r="W8" i="1"/>
  <c r="Y8" i="1"/>
  <c r="S9" i="1"/>
  <c r="U9" i="1"/>
  <c r="W9" i="1"/>
  <c r="Y9" i="1"/>
  <c r="S11" i="1"/>
  <c r="U11" i="1"/>
  <c r="W11" i="1"/>
  <c r="Y11" i="1"/>
  <c r="H6" i="1" l="1"/>
  <c r="H4" i="1"/>
  <c r="H5" i="1"/>
  <c r="H8" i="1"/>
  <c r="H7" i="1" l="1"/>
  <c r="H11" i="1"/>
  <c r="K11" i="1"/>
  <c r="AA4" i="1"/>
  <c r="K4" i="1"/>
  <c r="N4" i="1"/>
  <c r="N11" i="1"/>
  <c r="N7" i="1"/>
  <c r="N8" i="1"/>
  <c r="N6" i="1"/>
  <c r="N5" i="1"/>
  <c r="K8" i="1"/>
  <c r="K7" i="1"/>
  <c r="K5" i="1"/>
  <c r="K6" i="1"/>
  <c r="AA12" i="1" l="1"/>
  <c r="AC12" i="1"/>
</calcChain>
</file>

<file path=xl/sharedStrings.xml><?xml version="1.0" encoding="utf-8"?>
<sst xmlns="http://schemas.openxmlformats.org/spreadsheetml/2006/main" count="51" uniqueCount="41">
  <si>
    <t>ESTUDIO DE MERCADO</t>
  </si>
  <si>
    <t>COTIZACIÒN No. 1</t>
  </si>
  <si>
    <t>COTIZACIÒN No. 2</t>
  </si>
  <si>
    <t>COTIZACIÒN No. 3</t>
  </si>
  <si>
    <t>ECOFULMINAR</t>
  </si>
  <si>
    <t>N°</t>
  </si>
  <si>
    <t>UNSPSC</t>
  </si>
  <si>
    <t>DESCRIPCIÓN</t>
  </si>
  <si>
    <t>UNIDAD DE MEDIDA</t>
  </si>
  <si>
    <t>CANTIDAD PROYECTADA</t>
  </si>
  <si>
    <t xml:space="preserve">VR UNITARIO </t>
  </si>
  <si>
    <t xml:space="preserve">VR TOTAL </t>
  </si>
  <si>
    <t>DESVIACIÓN COT.1</t>
  </si>
  <si>
    <t>DESVIACIÓN COT.2</t>
  </si>
  <si>
    <t>VR UNITARIO</t>
  </si>
  <si>
    <t>DESVIACIÓN COT3.</t>
  </si>
  <si>
    <t>VR TOTAL</t>
  </si>
  <si>
    <t>DESVIACIÓN COT4.</t>
  </si>
  <si>
    <t>COTIZACIÓN 5</t>
  </si>
  <si>
    <t>DESVIACIÓN COT.5</t>
  </si>
  <si>
    <t>COTIZACIÓN 6</t>
  </si>
  <si>
    <t>DESVIACIÓN COT.6</t>
  </si>
  <si>
    <t>COTIZACIÓN 7</t>
  </si>
  <si>
    <t>DESVIACIÓN COT.7</t>
  </si>
  <si>
    <t>COTIZACIÓN 8</t>
  </si>
  <si>
    <t>DESVIACIÓN COT.8</t>
  </si>
  <si>
    <t>PROMEDIO (PRECIO DE REFERENCIA UNITARIO)</t>
  </si>
  <si>
    <t xml:space="preserve">VR TOTAL  DE REFERENCIA </t>
  </si>
  <si>
    <t xml:space="preserve">CANT MINIMAS </t>
  </si>
  <si>
    <t>NECESIDAD MINIMA</t>
  </si>
  <si>
    <t>Transporte de agua residual desde la PTAR hasta el sitio de disposición final</t>
  </si>
  <si>
    <t>Barril</t>
  </si>
  <si>
    <t>Transporte de lodos desde la PTAR hasta el sitio de disposición final</t>
  </si>
  <si>
    <t>Tratamiento y disposición final de agua residual</t>
  </si>
  <si>
    <t>Tratamiento y disposición final de lodos</t>
  </si>
  <si>
    <t>Limpieza de PTAR y retro lavado del lecho filtrante</t>
  </si>
  <si>
    <t>Unidad</t>
  </si>
  <si>
    <t>Limpieza de caja de inspección de agua residual</t>
  </si>
  <si>
    <t>Limpieza del Sistema Séptico integrado</t>
  </si>
  <si>
    <t>Limpieza de trampas de grasa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</si>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</sst>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;[Red]\-&quot;$&quot;\ #,##0"/>
    <numFmt numFmtId="165" formatCode="_-&quot;$&quot;\ * #,##0.00_-;\-&quot;$&quot;\ * #,##0.00_-;_-&quot;$&quot;\ * &quot;-&quot;??_-;_-@_-"/>
    <numFmt numFmtId="166" formatCode="[$$-240A]\ #,##0.00"/>
    <numFmt numFmtId="167" formatCode="[$$-240A]\ #,##0"/>
    <numFmt numFmtId="168" formatCode="&quot;$&quot;\ #,##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theme="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color rgb="FF000000"/>
      <name val="Arial Narrow"/>
      <charset val="1"/>
    </font>
  </fonts>
  <fills count="1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9" tint="0.79998168889431442"/>
      </patternFill>
    </fill>
    <fill>
      <patternFill patternType="solid">
        <fgColor rgb="FFFF99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58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66" fontId="7" fillId="0" borderId="0" xfId="0" applyNumberFormat="1" applyFont="1" applyAlignment="1">
      <alignment vertical="center" wrapText="1"/>
    </xf>
    <xf numFmtId="0" fontId="8" fillId="14" borderId="2" xfId="0" applyFont="1" applyFill="1" applyBorder="1" applyAlignment="1">
      <alignment horizontal="center" vertical="center" wrapText="1"/>
    </xf>
    <xf numFmtId="0" fontId="9" fillId="15" borderId="2" xfId="0" applyFont="1" applyFill="1" applyBorder="1" applyAlignment="1">
      <alignment horizontal="center" vertical="center" wrapText="1"/>
    </xf>
    <xf numFmtId="0" fontId="8" fillId="15" borderId="6" xfId="0" applyFont="1" applyFill="1" applyBorder="1" applyAlignment="1">
      <alignment horizontal="center" vertical="center" wrapText="1"/>
    </xf>
    <xf numFmtId="167" fontId="9" fillId="15" borderId="6" xfId="0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  <xf numFmtId="166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166" fontId="11" fillId="4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68" fontId="10" fillId="0" borderId="1" xfId="1" applyNumberFormat="1" applyFont="1" applyBorder="1" applyAlignment="1">
      <alignment horizontal="center" vertical="center"/>
    </xf>
    <xf numFmtId="10" fontId="8" fillId="8" borderId="1" xfId="2" applyNumberFormat="1" applyFont="1" applyFill="1" applyBorder="1" applyAlignment="1">
      <alignment horizontal="center" vertical="center" wrapText="1"/>
    </xf>
    <xf numFmtId="164" fontId="10" fillId="8" borderId="1" xfId="1" applyNumberFormat="1" applyFont="1" applyFill="1" applyBorder="1" applyAlignment="1">
      <alignment horizontal="center" vertical="center" wrapText="1"/>
    </xf>
    <xf numFmtId="164" fontId="13" fillId="8" borderId="1" xfId="1" applyNumberFormat="1" applyFont="1" applyFill="1" applyBorder="1" applyAlignment="1">
      <alignment horizontal="center" vertical="center" wrapText="1"/>
    </xf>
    <xf numFmtId="10" fontId="14" fillId="8" borderId="1" xfId="2" applyNumberFormat="1" applyFont="1" applyFill="1" applyBorder="1" applyAlignment="1">
      <alignment horizontal="center" vertical="center" wrapText="1"/>
    </xf>
    <xf numFmtId="164" fontId="8" fillId="11" borderId="1" xfId="1" applyNumberFormat="1" applyFont="1" applyFill="1" applyBorder="1" applyAlignment="1">
      <alignment horizontal="center" vertical="center" wrapText="1"/>
    </xf>
    <xf numFmtId="167" fontId="10" fillId="0" borderId="1" xfId="0" applyNumberFormat="1" applyFont="1" applyBorder="1" applyAlignment="1">
      <alignment vertical="center" wrapText="1"/>
    </xf>
    <xf numFmtId="164" fontId="10" fillId="7" borderId="1" xfId="1" applyNumberFormat="1" applyFont="1" applyFill="1" applyBorder="1" applyAlignment="1">
      <alignment horizontal="center" vertical="center" wrapText="1"/>
    </xf>
    <xf numFmtId="10" fontId="8" fillId="7" borderId="1" xfId="2" applyNumberFormat="1" applyFont="1" applyFill="1" applyBorder="1" applyAlignment="1">
      <alignment horizontal="center" vertical="center" wrapText="1"/>
    </xf>
    <xf numFmtId="168" fontId="10" fillId="7" borderId="1" xfId="1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5" fontId="8" fillId="9" borderId="1" xfId="0" applyNumberFormat="1" applyFont="1" applyFill="1" applyBorder="1" applyAlignment="1">
      <alignment vertical="center" wrapText="1"/>
    </xf>
    <xf numFmtId="168" fontId="8" fillId="9" borderId="1" xfId="0" applyNumberFormat="1" applyFont="1" applyFill="1" applyBorder="1" applyAlignment="1">
      <alignment vertical="center" wrapText="1"/>
    </xf>
    <xf numFmtId="164" fontId="8" fillId="6" borderId="1" xfId="0" applyNumberFormat="1" applyFont="1" applyFill="1" applyBorder="1" applyAlignment="1">
      <alignment vertical="center" wrapText="1"/>
    </xf>
    <xf numFmtId="164" fontId="8" fillId="16" borderId="1" xfId="0" applyNumberFormat="1" applyFont="1" applyFill="1" applyBorder="1" applyAlignment="1">
      <alignment vertical="center" wrapText="1"/>
    </xf>
    <xf numFmtId="0" fontId="10" fillId="16" borderId="1" xfId="0" applyFont="1" applyFill="1" applyBorder="1" applyAlignment="1">
      <alignment vertical="center" wrapText="1"/>
    </xf>
    <xf numFmtId="0" fontId="10" fillId="17" borderId="1" xfId="0" applyFont="1" applyFill="1" applyBorder="1" applyAlignment="1">
      <alignment vertical="center" wrapText="1"/>
    </xf>
    <xf numFmtId="0" fontId="10" fillId="7" borderId="1" xfId="0" applyFont="1" applyFill="1" applyBorder="1" applyAlignment="1">
      <alignment vertical="center" wrapText="1"/>
    </xf>
    <xf numFmtId="164" fontId="8" fillId="10" borderId="1" xfId="1" applyNumberFormat="1" applyFont="1" applyFill="1" applyBorder="1" applyAlignment="1">
      <alignment horizontal="center" vertical="center" wrapText="1"/>
    </xf>
    <xf numFmtId="167" fontId="8" fillId="5" borderId="1" xfId="0" applyNumberFormat="1" applyFont="1" applyFill="1" applyBorder="1" applyAlignment="1">
      <alignment vertical="center" wrapText="1"/>
    </xf>
    <xf numFmtId="167" fontId="8" fillId="5" borderId="0" xfId="0" applyNumberFormat="1" applyFont="1" applyFill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12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1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5" fillId="13" borderId="3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3" xr:uid="{00000000-0005-0000-0000-000002000000}"/>
    <cellStyle name="Porcentaje" xfId="2" builtinId="5"/>
  </cellStyles>
  <dxfs count="11">
    <dxf>
      <font>
        <color rgb="FF9C5700"/>
      </font>
      <fill>
        <patternFill>
          <bgColor rgb="FFFFEB9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9900"/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9"/>
  <sheetViews>
    <sheetView tabSelected="1" topLeftCell="D1" workbookViewId="0">
      <pane ySplit="3" topLeftCell="A4" activePane="bottomLeft" state="frozen"/>
      <selection pane="bottomLeft" activeCell="M17" sqref="M17"/>
    </sheetView>
  </sheetViews>
  <sheetFormatPr defaultColWidth="9.140625" defaultRowHeight="12.75"/>
  <cols>
    <col min="1" max="1" width="6.85546875" style="1" customWidth="1"/>
    <col min="2" max="2" width="10.85546875" style="1" hidden="1" customWidth="1"/>
    <col min="3" max="3" width="32.140625" style="2" customWidth="1"/>
    <col min="4" max="4" width="8.28515625" style="1" customWidth="1"/>
    <col min="5" max="5" width="10.28515625" style="1" bestFit="1" customWidth="1"/>
    <col min="6" max="6" width="9.85546875" style="2" customWidth="1"/>
    <col min="7" max="7" width="8.7109375" style="2" customWidth="1"/>
    <col min="8" max="8" width="9.42578125" style="2" customWidth="1"/>
    <col min="9" max="9" width="9.85546875" style="2" customWidth="1"/>
    <col min="10" max="10" width="8.7109375" style="2" customWidth="1"/>
    <col min="11" max="12" width="9.85546875" style="2" customWidth="1"/>
    <col min="13" max="13" width="8.7109375" style="2" customWidth="1"/>
    <col min="14" max="14" width="9.85546875" style="2" customWidth="1"/>
    <col min="15" max="15" width="10.42578125" style="2" hidden="1" customWidth="1"/>
    <col min="16" max="16" width="8.42578125" style="2" hidden="1" customWidth="1"/>
    <col min="17" max="17" width="9.85546875" style="2" hidden="1" customWidth="1"/>
    <col min="18" max="24" width="11.28515625" style="2" hidden="1" customWidth="1"/>
    <col min="25" max="25" width="9.85546875" style="2" hidden="1" customWidth="1"/>
    <col min="26" max="26" width="9.85546875" style="2" customWidth="1"/>
    <col min="27" max="27" width="11.140625" style="4" customWidth="1"/>
    <col min="28" max="28" width="7.85546875" style="2" customWidth="1"/>
    <col min="29" max="29" width="11.28515625" style="2" bestFit="1" customWidth="1"/>
    <col min="30" max="16384" width="9.140625" style="2"/>
  </cols>
  <sheetData>
    <row r="1" spans="1:30" ht="13.5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</row>
    <row r="2" spans="1:30" ht="14.25" customHeight="1">
      <c r="A2" s="9"/>
      <c r="B2" s="9"/>
      <c r="C2" s="9"/>
      <c r="D2" s="9"/>
      <c r="E2" s="9"/>
      <c r="F2" s="52" t="s">
        <v>1</v>
      </c>
      <c r="G2" s="52"/>
      <c r="H2" s="52"/>
      <c r="I2" s="56" t="s">
        <v>2</v>
      </c>
      <c r="J2" s="53"/>
      <c r="K2" s="53"/>
      <c r="L2" s="57" t="s">
        <v>3</v>
      </c>
      <c r="M2" s="54"/>
      <c r="N2" s="54"/>
      <c r="O2" s="55" t="s">
        <v>4</v>
      </c>
      <c r="P2" s="55"/>
      <c r="Q2" s="55"/>
      <c r="R2" s="9"/>
      <c r="S2" s="9"/>
      <c r="T2" s="9"/>
      <c r="U2" s="9"/>
      <c r="V2" s="9"/>
      <c r="W2" s="9"/>
      <c r="X2" s="9"/>
      <c r="Y2" s="9"/>
      <c r="Z2" s="9"/>
      <c r="AA2" s="10"/>
      <c r="AB2" s="11"/>
      <c r="AC2" s="11"/>
      <c r="AD2" s="11"/>
    </row>
    <row r="3" spans="1:30" s="3" customFormat="1" ht="51.75" thickBot="1">
      <c r="A3" s="12" t="s">
        <v>5</v>
      </c>
      <c r="B3" s="12" t="s">
        <v>6</v>
      </c>
      <c r="C3" s="12" t="s">
        <v>7</v>
      </c>
      <c r="D3" s="12" t="s">
        <v>8</v>
      </c>
      <c r="E3" s="12" t="s">
        <v>9</v>
      </c>
      <c r="F3" s="13" t="s">
        <v>10</v>
      </c>
      <c r="G3" s="13" t="s">
        <v>11</v>
      </c>
      <c r="H3" s="13" t="s">
        <v>12</v>
      </c>
      <c r="I3" s="14" t="s">
        <v>10</v>
      </c>
      <c r="J3" s="14" t="s">
        <v>11</v>
      </c>
      <c r="K3" s="14" t="s">
        <v>13</v>
      </c>
      <c r="L3" s="15" t="s">
        <v>14</v>
      </c>
      <c r="M3" s="15" t="s">
        <v>11</v>
      </c>
      <c r="N3" s="15" t="s">
        <v>15</v>
      </c>
      <c r="O3" s="16" t="s">
        <v>14</v>
      </c>
      <c r="P3" s="16" t="s">
        <v>16</v>
      </c>
      <c r="Q3" s="16" t="s">
        <v>17</v>
      </c>
      <c r="R3" s="17" t="s">
        <v>18</v>
      </c>
      <c r="S3" s="17" t="s">
        <v>19</v>
      </c>
      <c r="T3" s="16" t="s">
        <v>20</v>
      </c>
      <c r="U3" s="16" t="s">
        <v>21</v>
      </c>
      <c r="V3" s="17" t="s">
        <v>22</v>
      </c>
      <c r="W3" s="17" t="s">
        <v>23</v>
      </c>
      <c r="X3" s="16" t="s">
        <v>24</v>
      </c>
      <c r="Y3" s="16" t="s">
        <v>25</v>
      </c>
      <c r="Z3" s="12" t="s">
        <v>26</v>
      </c>
      <c r="AA3" s="18" t="s">
        <v>27</v>
      </c>
      <c r="AB3" s="5" t="s">
        <v>28</v>
      </c>
      <c r="AC3" s="6" t="s">
        <v>29</v>
      </c>
      <c r="AD3" s="9"/>
    </row>
    <row r="4" spans="1:30" ht="27.75" customHeight="1" thickBot="1">
      <c r="A4" s="19">
        <v>1</v>
      </c>
      <c r="B4" s="20">
        <v>72102103</v>
      </c>
      <c r="C4" s="21" t="s">
        <v>30</v>
      </c>
      <c r="D4" s="22" t="s">
        <v>31</v>
      </c>
      <c r="E4" s="23">
        <v>310</v>
      </c>
      <c r="F4" s="24">
        <v>13244</v>
      </c>
      <c r="G4" s="24">
        <f>F4*E4</f>
        <v>4105640</v>
      </c>
      <c r="H4" s="25">
        <f>IF('MODELO ESTUDIO MERCADO'!$F4&gt;0,ABS(1-'MODELO ESTUDIO MERCADO'!$F4/'MODELO ESTUDIO MERCADO'!$Z4),"")</f>
        <v>7.9062652110423515E-2</v>
      </c>
      <c r="I4" s="26">
        <v>14500</v>
      </c>
      <c r="J4" s="26">
        <f>I4*E4</f>
        <v>4495000</v>
      </c>
      <c r="K4" s="25">
        <f>IF('MODELO ESTUDIO MERCADO'!$I4&gt;0,ABS(1-'MODELO ESTUDIO MERCADO'!$I4/'MODELO ESTUDIO MERCADO'!$Z4),"")</f>
        <v>8.2748070370628479E-3</v>
      </c>
      <c r="L4" s="27">
        <v>15400</v>
      </c>
      <c r="M4" s="27">
        <f>L4*E4</f>
        <v>4774000</v>
      </c>
      <c r="N4" s="28">
        <f>IF('MODELO ESTUDIO MERCADO'!$L4&gt;0,ABS(1-'MODELO ESTUDIO MERCADO'!$L4/'MODELO ESTUDIO MERCADO'!$Z4),"")</f>
        <v>7.0857381266949515E-2</v>
      </c>
      <c r="O4" s="27"/>
      <c r="P4" s="27"/>
      <c r="Q4" s="28"/>
      <c r="R4" s="26"/>
      <c r="S4" s="25" t="str">
        <f>IF('MODELO ESTUDIO MERCADO'!$R4&gt;0,ABS(1-'MODELO ESTUDIO MERCADO'!$R4/'MODELO ESTUDIO MERCADO'!$Z4),"")</f>
        <v/>
      </c>
      <c r="T4" s="26"/>
      <c r="U4" s="25" t="str">
        <f>IF('MODELO ESTUDIO MERCADO'!$T4&gt;0,ABS(1-'MODELO ESTUDIO MERCADO'!$T4/'MODELO ESTUDIO MERCADO'!$Z4),"")</f>
        <v/>
      </c>
      <c r="V4" s="26"/>
      <c r="W4" s="25" t="str">
        <f>IF('MODELO ESTUDIO MERCADO'!$V4&gt;0,ABS(1-'MODELO ESTUDIO MERCADO'!$V4/'MODELO ESTUDIO MERCADO'!$Z4),"")</f>
        <v/>
      </c>
      <c r="X4" s="26"/>
      <c r="Y4" s="25" t="str">
        <f>IF('MODELO ESTUDIO MERCADO'!$X4&gt;0,ABS(1-'MODELO ESTUDIO MERCADO'!$X4/'MODELO ESTUDIO MERCADO'!$Z4),"")</f>
        <v/>
      </c>
      <c r="Z4" s="29">
        <f>IF(SUM('MODELO ESTUDIO MERCADO'!$F4,'MODELO ESTUDIO MERCADO'!$I4,'MODELO ESTUDIO MERCADO'!$L4,'MODELO ESTUDIO MERCADO'!$O4,'MODELO ESTUDIO MERCADO'!$R4,'MODELO ESTUDIO MERCADO'!$T4,'MODELO ESTUDIO MERCADO'!$V4,'MODELO ESTUDIO MERCADO'!$X4)&gt;0,TRUNC(AVERAGE('MODELO ESTUDIO MERCADO'!$F4,'MODELO ESTUDIO MERCADO'!$I4,'MODELO ESTUDIO MERCADO'!$L4,'MODELO ESTUDIO MERCADO'!$O4,'MODELO ESTUDIO MERCADO'!$R4,'MODELO ESTUDIO MERCADO'!$T4,'MODELO ESTUDIO MERCADO'!$V4,'MODELO ESTUDIO MERCADO'!$X4)),"SIN DATOS")</f>
        <v>14381</v>
      </c>
      <c r="AA4" s="30">
        <f>Z4*E4</f>
        <v>4458110</v>
      </c>
      <c r="AB4" s="7">
        <f>E4</f>
        <v>310</v>
      </c>
      <c r="AC4" s="8">
        <f>Z4*AB4</f>
        <v>4458110</v>
      </c>
      <c r="AD4" s="11"/>
    </row>
    <row r="5" spans="1:30" ht="21.75" customHeight="1" thickBot="1">
      <c r="A5" s="19">
        <v>2</v>
      </c>
      <c r="B5" s="20">
        <v>72102103</v>
      </c>
      <c r="C5" s="21" t="s">
        <v>32</v>
      </c>
      <c r="D5" s="22" t="s">
        <v>31</v>
      </c>
      <c r="E5" s="23">
        <v>296</v>
      </c>
      <c r="F5" s="24">
        <v>17850</v>
      </c>
      <c r="G5" s="24">
        <f t="shared" ref="G5:G11" si="0">F5*E5</f>
        <v>5283600</v>
      </c>
      <c r="H5" s="25">
        <f>IF('MODELO ESTUDIO MERCADO'!$F5&gt;0,ABS(1-'MODELO ESTUDIO MERCADO'!$F5/'MODELO ESTUDIO MERCADO'!$Z5),"")</f>
        <v>6.2992125984251968E-2</v>
      </c>
      <c r="I5" s="31">
        <v>19800</v>
      </c>
      <c r="J5" s="26">
        <f t="shared" ref="J5:J10" si="1">I5*E5</f>
        <v>5860800</v>
      </c>
      <c r="K5" s="32">
        <f>IF('MODELO ESTUDIO MERCADO'!$I5&gt;0,ABS(1-'MODELO ESTUDIO MERCADO'!$I5/'MODELO ESTUDIO MERCADO'!$Z5),"")</f>
        <v>3.937007874015741E-2</v>
      </c>
      <c r="L5" s="26">
        <v>19500</v>
      </c>
      <c r="M5" s="27">
        <f t="shared" ref="M5:M11" si="2">L5*E5</f>
        <v>5772000</v>
      </c>
      <c r="N5" s="32">
        <f>IF('MODELO ESTUDIO MERCADO'!$L5&gt;0,ABS(1-'MODELO ESTUDIO MERCADO'!$L5/'MODELO ESTUDIO MERCADO'!$Z5),"")</f>
        <v>2.3622047244094446E-2</v>
      </c>
      <c r="O5" s="31"/>
      <c r="P5" s="27"/>
      <c r="Q5" s="32"/>
      <c r="R5" s="31"/>
      <c r="S5" s="32" t="str">
        <f>IF('MODELO ESTUDIO MERCADO'!$R5&gt;0,ABS(1-'MODELO ESTUDIO MERCADO'!$R5/'MODELO ESTUDIO MERCADO'!$Z5),"")</f>
        <v/>
      </c>
      <c r="T5" s="31"/>
      <c r="U5" s="32" t="str">
        <f>IF('MODELO ESTUDIO MERCADO'!$T5&gt;0,ABS(1-'MODELO ESTUDIO MERCADO'!$T5/'MODELO ESTUDIO MERCADO'!$Z5),"")</f>
        <v/>
      </c>
      <c r="V5" s="31"/>
      <c r="W5" s="32" t="str">
        <f>IF('MODELO ESTUDIO MERCADO'!$V5&gt;0,ABS(1-'MODELO ESTUDIO MERCADO'!$V5/'MODELO ESTUDIO MERCADO'!$Z5),"")</f>
        <v/>
      </c>
      <c r="X5" s="31"/>
      <c r="Y5" s="32" t="str">
        <f>IF('MODELO ESTUDIO MERCADO'!$X5&gt;0,ABS(1-'MODELO ESTUDIO MERCADO'!$X5/'MODELO ESTUDIO MERCADO'!$Z5),"")</f>
        <v/>
      </c>
      <c r="Z5" s="29">
        <f>IF(SUM('MODELO ESTUDIO MERCADO'!$F5,'MODELO ESTUDIO MERCADO'!$I5,'MODELO ESTUDIO MERCADO'!$L5,'MODELO ESTUDIO MERCADO'!$O5,'MODELO ESTUDIO MERCADO'!$R5,'MODELO ESTUDIO MERCADO'!$T5,'MODELO ESTUDIO MERCADO'!$V5,'MODELO ESTUDIO MERCADO'!$X5)&gt;0,TRUNC(AVERAGE('MODELO ESTUDIO MERCADO'!$F5,'MODELO ESTUDIO MERCADO'!$I5,'MODELO ESTUDIO MERCADO'!$L5,'MODELO ESTUDIO MERCADO'!$O5,'MODELO ESTUDIO MERCADO'!$R5,'MODELO ESTUDIO MERCADO'!$T5,'MODELO ESTUDIO MERCADO'!$V5,'MODELO ESTUDIO MERCADO'!$X5)),"SIN DATOS")</f>
        <v>19050</v>
      </c>
      <c r="AA5" s="30">
        <f t="shared" ref="AA5:AA11" si="3">Z5*E5</f>
        <v>5638800</v>
      </c>
      <c r="AB5" s="7">
        <f t="shared" ref="AB5:AB10" si="4">E5</f>
        <v>296</v>
      </c>
      <c r="AC5" s="8">
        <f t="shared" ref="AC5:AC11" si="5">Z5*AB5</f>
        <v>5638800</v>
      </c>
      <c r="AD5" s="11"/>
    </row>
    <row r="6" spans="1:30" ht="13.5" thickBot="1">
      <c r="A6" s="19">
        <v>3</v>
      </c>
      <c r="B6" s="20">
        <v>72102103</v>
      </c>
      <c r="C6" s="21" t="s">
        <v>33</v>
      </c>
      <c r="D6" s="22" t="s">
        <v>31</v>
      </c>
      <c r="E6" s="23">
        <v>310</v>
      </c>
      <c r="F6" s="24">
        <v>20230</v>
      </c>
      <c r="G6" s="24">
        <f t="shared" si="0"/>
        <v>6271300</v>
      </c>
      <c r="H6" s="25">
        <f>IF('MODELO ESTUDIO MERCADO'!$F6&gt;0,ABS(1-'MODELO ESTUDIO MERCADO'!$F6/'MODELO ESTUDIO MERCADO'!$Z6),"")</f>
        <v>0.18609287054409007</v>
      </c>
      <c r="I6" s="26">
        <v>14280</v>
      </c>
      <c r="J6" s="26">
        <f>I6*E6</f>
        <v>4426800</v>
      </c>
      <c r="K6" s="25">
        <f>IF('MODELO ESTUDIO MERCADO'!$I6&gt;0,ABS(1-'MODELO ESTUDIO MERCADO'!$I6/'MODELO ESTUDIO MERCADO'!$Z6),"")</f>
        <v>0.16275797373358347</v>
      </c>
      <c r="L6" s="26">
        <v>16660</v>
      </c>
      <c r="M6" s="27">
        <f t="shared" si="2"/>
        <v>5164600</v>
      </c>
      <c r="N6" s="25">
        <f>IF('MODELO ESTUDIO MERCADO'!$L6&gt;0,ABS(1-'MODELO ESTUDIO MERCADO'!$L6/'MODELO ESTUDIO MERCADO'!$Z6),"")</f>
        <v>2.3217636022514032E-2</v>
      </c>
      <c r="O6" s="26"/>
      <c r="P6" s="27"/>
      <c r="Q6" s="32"/>
      <c r="R6" s="26"/>
      <c r="S6" s="25" t="str">
        <f>IF('MODELO ESTUDIO MERCADO'!$R6&gt;0,ABS(1-'MODELO ESTUDIO MERCADO'!$R6/'MODELO ESTUDIO MERCADO'!$Z6),"")</f>
        <v/>
      </c>
      <c r="T6" s="26"/>
      <c r="U6" s="25" t="str">
        <f>IF('MODELO ESTUDIO MERCADO'!$T6&gt;0,ABS(1-'MODELO ESTUDIO MERCADO'!$T6/'MODELO ESTUDIO MERCADO'!$Z6),"")</f>
        <v/>
      </c>
      <c r="V6" s="26"/>
      <c r="W6" s="25" t="str">
        <f>IF('MODELO ESTUDIO MERCADO'!$V6&gt;0,ABS(1-'MODELO ESTUDIO MERCADO'!$V6/'MODELO ESTUDIO MERCADO'!$Z6),"")</f>
        <v/>
      </c>
      <c r="X6" s="26"/>
      <c r="Y6" s="25" t="str">
        <f>IF('MODELO ESTUDIO MERCADO'!$X6&gt;0,ABS(1-'MODELO ESTUDIO MERCADO'!$X6/'MODELO ESTUDIO MERCADO'!$Z6),"")</f>
        <v/>
      </c>
      <c r="Z6" s="29">
        <f>IF(SUM('MODELO ESTUDIO MERCADO'!$F6,'MODELO ESTUDIO MERCADO'!$I6,'MODELO ESTUDIO MERCADO'!$L6,'MODELO ESTUDIO MERCADO'!$O6,'MODELO ESTUDIO MERCADO'!$R6,'MODELO ESTUDIO MERCADO'!$T6,'MODELO ESTUDIO MERCADO'!$V6,'MODELO ESTUDIO MERCADO'!$X6)&gt;0,TRUNC(AVERAGE('MODELO ESTUDIO MERCADO'!$F6,'MODELO ESTUDIO MERCADO'!$I6,'MODELO ESTUDIO MERCADO'!$L6,'MODELO ESTUDIO MERCADO'!$O6,'MODELO ESTUDIO MERCADO'!$R6,'MODELO ESTUDIO MERCADO'!$T6,'MODELO ESTUDIO MERCADO'!$V6,'MODELO ESTUDIO MERCADO'!$X6)),"SIN DATOS")</f>
        <v>17056</v>
      </c>
      <c r="AA6" s="30">
        <f t="shared" si="3"/>
        <v>5287360</v>
      </c>
      <c r="AB6" s="7">
        <f t="shared" si="4"/>
        <v>310</v>
      </c>
      <c r="AC6" s="8">
        <f t="shared" si="5"/>
        <v>5287360</v>
      </c>
      <c r="AD6" s="11"/>
    </row>
    <row r="7" spans="1:30" ht="13.5" thickBot="1">
      <c r="A7" s="19">
        <v>4</v>
      </c>
      <c r="B7" s="20">
        <v>72102103</v>
      </c>
      <c r="C7" s="21" t="s">
        <v>34</v>
      </c>
      <c r="D7" s="22" t="s">
        <v>31</v>
      </c>
      <c r="E7" s="23">
        <v>296</v>
      </c>
      <c r="F7" s="33">
        <v>29750</v>
      </c>
      <c r="G7" s="24">
        <f t="shared" si="0"/>
        <v>8806000</v>
      </c>
      <c r="H7" s="25">
        <f>IF('MODELO ESTUDIO MERCADO'!$F7&gt;0,ABS(1-'MODELO ESTUDIO MERCADO'!$F7/'MODELO ESTUDIO MERCADO'!$Z7),"")</f>
        <v>0.21951219512195119</v>
      </c>
      <c r="I7" s="26">
        <v>20825</v>
      </c>
      <c r="J7" s="26">
        <f t="shared" si="1"/>
        <v>6164200</v>
      </c>
      <c r="K7" s="25">
        <f>IF('MODELO ESTUDIO MERCADO'!$I7&gt;0,ABS(1-'MODELO ESTUDIO MERCADO'!$I7/'MODELO ESTUDIO MERCADO'!$Z7),"")</f>
        <v>0.14634146341463417</v>
      </c>
      <c r="L7" s="26">
        <v>22610</v>
      </c>
      <c r="M7" s="27">
        <f t="shared" si="2"/>
        <v>6692560</v>
      </c>
      <c r="N7" s="25">
        <f>IF('MODELO ESTUDIO MERCADO'!$L7&gt;0,ABS(1-'MODELO ESTUDIO MERCADO'!$L7/'MODELO ESTUDIO MERCADO'!$Z7),"")</f>
        <v>7.3170731707317027E-2</v>
      </c>
      <c r="O7" s="26"/>
      <c r="P7" s="27"/>
      <c r="Q7" s="32"/>
      <c r="R7" s="26"/>
      <c r="S7" s="25" t="str">
        <f>IF('MODELO ESTUDIO MERCADO'!$R7&gt;0,ABS(1-'MODELO ESTUDIO MERCADO'!$R7/'MODELO ESTUDIO MERCADO'!$Z7),"")</f>
        <v/>
      </c>
      <c r="T7" s="26"/>
      <c r="U7" s="25" t="str">
        <f>IF('MODELO ESTUDIO MERCADO'!$T7&gt;0,ABS(1-'MODELO ESTUDIO MERCADO'!$T7/'MODELO ESTUDIO MERCADO'!$Z7),"")</f>
        <v/>
      </c>
      <c r="V7" s="26"/>
      <c r="W7" s="25" t="str">
        <f>IF('MODELO ESTUDIO MERCADO'!$V7&gt;0,ABS(1-'MODELO ESTUDIO MERCADO'!$V7/'MODELO ESTUDIO MERCADO'!$Z7),"")</f>
        <v/>
      </c>
      <c r="X7" s="26"/>
      <c r="Y7" s="25" t="str">
        <f>IF('MODELO ESTUDIO MERCADO'!$X7&gt;0,ABS(1-'MODELO ESTUDIO MERCADO'!$X7/'MODELO ESTUDIO MERCADO'!$Z7),"")</f>
        <v/>
      </c>
      <c r="Z7" s="29">
        <f>IF(SUM('MODELO ESTUDIO MERCADO'!$F7,'MODELO ESTUDIO MERCADO'!$I7,'MODELO ESTUDIO MERCADO'!$L7,'MODELO ESTUDIO MERCADO'!$O7,'MODELO ESTUDIO MERCADO'!$R7,'MODELO ESTUDIO MERCADO'!$T7,'MODELO ESTUDIO MERCADO'!$V7,'MODELO ESTUDIO MERCADO'!$X7)&gt;0,TRUNC(AVERAGE('MODELO ESTUDIO MERCADO'!$F7,'MODELO ESTUDIO MERCADO'!$I7,'MODELO ESTUDIO MERCADO'!$L7,'MODELO ESTUDIO MERCADO'!$O7,'MODELO ESTUDIO MERCADO'!$R7,'MODELO ESTUDIO MERCADO'!$T7,'MODELO ESTUDIO MERCADO'!$V7,'MODELO ESTUDIO MERCADO'!$X7)),"SIN DATOS")</f>
        <v>24395</v>
      </c>
      <c r="AA7" s="30">
        <f t="shared" si="3"/>
        <v>7220920</v>
      </c>
      <c r="AB7" s="7">
        <f t="shared" si="4"/>
        <v>296</v>
      </c>
      <c r="AC7" s="8">
        <f t="shared" si="5"/>
        <v>7220920</v>
      </c>
      <c r="AD7" s="11"/>
    </row>
    <row r="8" spans="1:30" ht="13.5" thickBot="1">
      <c r="A8" s="19">
        <v>5</v>
      </c>
      <c r="B8" s="20">
        <v>72102103</v>
      </c>
      <c r="C8" s="21" t="s">
        <v>35</v>
      </c>
      <c r="D8" s="22" t="s">
        <v>36</v>
      </c>
      <c r="E8" s="23">
        <v>1</v>
      </c>
      <c r="F8" s="33">
        <v>2499000</v>
      </c>
      <c r="G8" s="24">
        <f t="shared" si="0"/>
        <v>2499000</v>
      </c>
      <c r="H8" s="25">
        <f>IF('MODELO ESTUDIO MERCADO'!$F8&gt;0,ABS(1-'MODELO ESTUDIO MERCADO'!$F8/'MODELO ESTUDIO MERCADO'!$Z8),"")</f>
        <v>6.7796762255627696E-2</v>
      </c>
      <c r="I8" s="31">
        <v>2142000</v>
      </c>
      <c r="J8" s="26">
        <f>I8*E8</f>
        <v>2142000</v>
      </c>
      <c r="K8" s="32">
        <f>IF('MODELO ESTUDIO MERCADO'!$I8&gt;0,ABS(1-'MODELO ESTUDIO MERCADO'!$I8/'MODELO ESTUDIO MERCADO'!$Z8),"")</f>
        <v>8.4745632352319133E-2</v>
      </c>
      <c r="L8" s="26">
        <v>2380000</v>
      </c>
      <c r="M8" s="27">
        <f t="shared" si="2"/>
        <v>2380000</v>
      </c>
      <c r="N8" s="32">
        <f>IF('MODELO ESTUDIO MERCADO'!$L8&gt;0,ABS(1-'MODELO ESTUDIO MERCADO'!$L8/'MODELO ESTUDIO MERCADO'!$Z8),"")</f>
        <v>1.6949297386312123E-2</v>
      </c>
      <c r="O8" s="31"/>
      <c r="P8" s="27"/>
      <c r="Q8" s="32"/>
      <c r="R8" s="31"/>
      <c r="S8" s="32" t="str">
        <f>IF('MODELO ESTUDIO MERCADO'!$R8&gt;0,ABS(1-'MODELO ESTUDIO MERCADO'!$R8/'MODELO ESTUDIO MERCADO'!$Z8),"")</f>
        <v/>
      </c>
      <c r="T8" s="31"/>
      <c r="U8" s="32" t="str">
        <f>IF('MODELO ESTUDIO MERCADO'!$T8&gt;0,ABS(1-'MODELO ESTUDIO MERCADO'!$T8/'MODELO ESTUDIO MERCADO'!$Z8),"")</f>
        <v/>
      </c>
      <c r="V8" s="31"/>
      <c r="W8" s="32" t="str">
        <f>IF('MODELO ESTUDIO MERCADO'!$V8&gt;0,ABS(1-'MODELO ESTUDIO MERCADO'!$V8/'MODELO ESTUDIO MERCADO'!$Z8),"")</f>
        <v/>
      </c>
      <c r="X8" s="31"/>
      <c r="Y8" s="32" t="str">
        <f>IF('MODELO ESTUDIO MERCADO'!$X8&gt;0,ABS(1-'MODELO ESTUDIO MERCADO'!$X8/'MODELO ESTUDIO MERCADO'!$Z8),"")</f>
        <v/>
      </c>
      <c r="Z8" s="29">
        <f>IF(SUM('MODELO ESTUDIO MERCADO'!$F8,'MODELO ESTUDIO MERCADO'!$I8,'MODELO ESTUDIO MERCADO'!$L8,'MODELO ESTUDIO MERCADO'!$O8,'MODELO ESTUDIO MERCADO'!$R8,'MODELO ESTUDIO MERCADO'!$T8,'MODELO ESTUDIO MERCADO'!$V8,'MODELO ESTUDIO MERCADO'!$X8)&gt;0,TRUNC(AVERAGE('MODELO ESTUDIO MERCADO'!$F8,'MODELO ESTUDIO MERCADO'!$I8,'MODELO ESTUDIO MERCADO'!$L8,'MODELO ESTUDIO MERCADO'!$O8,'MODELO ESTUDIO MERCADO'!$R8,'MODELO ESTUDIO MERCADO'!$T8,'MODELO ESTUDIO MERCADO'!$V8,'MODELO ESTUDIO MERCADO'!$X8)),"SIN DATOS")</f>
        <v>2340333</v>
      </c>
      <c r="AA8" s="30">
        <f t="shared" si="3"/>
        <v>2340333</v>
      </c>
      <c r="AB8" s="7">
        <f t="shared" si="4"/>
        <v>1</v>
      </c>
      <c r="AC8" s="8">
        <f t="shared" si="5"/>
        <v>2340333</v>
      </c>
      <c r="AD8" s="11"/>
    </row>
    <row r="9" spans="1:30" ht="13.5" thickBot="1">
      <c r="A9" s="19">
        <v>6</v>
      </c>
      <c r="B9" s="20">
        <v>72102103</v>
      </c>
      <c r="C9" s="21" t="s">
        <v>37</v>
      </c>
      <c r="D9" s="22" t="s">
        <v>36</v>
      </c>
      <c r="E9" s="23">
        <v>1</v>
      </c>
      <c r="F9" s="33">
        <v>1103130</v>
      </c>
      <c r="G9" s="24">
        <f t="shared" si="0"/>
        <v>1103130</v>
      </c>
      <c r="H9" s="25">
        <f>IF('MODELO ESTUDIO MERCADO'!$F9&gt;0,ABS(1-'MODELO ESTUDIO MERCADO'!$F9/'MODELO ESTUDIO MERCADO'!$Z9),"")</f>
        <v>0.19510141997718411</v>
      </c>
      <c r="I9" s="31">
        <v>952000</v>
      </c>
      <c r="J9" s="26">
        <f t="shared" si="1"/>
        <v>952000</v>
      </c>
      <c r="K9" s="32">
        <f>IF('MODELO ESTUDIO MERCADO'!$I9&gt;0,ABS(1-'MODELO ESTUDIO MERCADO'!$I9/'MODELO ESTUDIO MERCADO'!$Z9),"")</f>
        <v>3.1371236226264587E-2</v>
      </c>
      <c r="L9" s="31">
        <v>714000</v>
      </c>
      <c r="M9" s="27">
        <f t="shared" si="2"/>
        <v>714000</v>
      </c>
      <c r="N9" s="32">
        <f>IF('MODELO ESTUDIO MERCADO'!$L9&gt;0,ABS(1-'MODELO ESTUDIO MERCADO'!$L9/'MODELO ESTUDIO MERCADO'!$Z9),"")</f>
        <v>0.2264715728303015</v>
      </c>
      <c r="O9" s="31"/>
      <c r="P9" s="27"/>
      <c r="Q9" s="32"/>
      <c r="R9" s="31"/>
      <c r="S9" s="32" t="str">
        <f>IF('MODELO ESTUDIO MERCADO'!$R9&gt;0,ABS(1-'MODELO ESTUDIO MERCADO'!$R9/'MODELO ESTUDIO MERCADO'!$Z9),"")</f>
        <v/>
      </c>
      <c r="T9" s="31"/>
      <c r="U9" s="32" t="str">
        <f>IF('MODELO ESTUDIO MERCADO'!$T9&gt;0,ABS(1-'MODELO ESTUDIO MERCADO'!$T9/'MODELO ESTUDIO MERCADO'!$Z9),"")</f>
        <v/>
      </c>
      <c r="V9" s="31"/>
      <c r="W9" s="32" t="str">
        <f>IF('MODELO ESTUDIO MERCADO'!$V9&gt;0,ABS(1-'MODELO ESTUDIO MERCADO'!$V9/'MODELO ESTUDIO MERCADO'!$Z9),"")</f>
        <v/>
      </c>
      <c r="X9" s="31"/>
      <c r="Y9" s="32" t="str">
        <f>IF('MODELO ESTUDIO MERCADO'!$X9&gt;0,ABS(1-'MODELO ESTUDIO MERCADO'!$X9/'MODELO ESTUDIO MERCADO'!$Z9),"")</f>
        <v/>
      </c>
      <c r="Z9" s="29">
        <f>IF(SUM('MODELO ESTUDIO MERCADO'!$F9,'MODELO ESTUDIO MERCADO'!$I9,'MODELO ESTUDIO MERCADO'!$L9,'MODELO ESTUDIO MERCADO'!$O9,'MODELO ESTUDIO MERCADO'!$R9,'MODELO ESTUDIO MERCADO'!$T9,'MODELO ESTUDIO MERCADO'!$V9,'MODELO ESTUDIO MERCADO'!$X9)&gt;0,TRUNC(AVERAGE('MODELO ESTUDIO MERCADO'!$F9,'MODELO ESTUDIO MERCADO'!$I9,'MODELO ESTUDIO MERCADO'!$L9,'MODELO ESTUDIO MERCADO'!$O9,'MODELO ESTUDIO MERCADO'!$R9,'MODELO ESTUDIO MERCADO'!$T9,'MODELO ESTUDIO MERCADO'!$V9,'MODELO ESTUDIO MERCADO'!$X9)),"SIN DATOS")</f>
        <v>923043</v>
      </c>
      <c r="AA9" s="30">
        <f t="shared" si="3"/>
        <v>923043</v>
      </c>
      <c r="AB9" s="7">
        <f t="shared" si="4"/>
        <v>1</v>
      </c>
      <c r="AC9" s="8">
        <f t="shared" si="5"/>
        <v>923043</v>
      </c>
      <c r="AD9" s="11"/>
    </row>
    <row r="10" spans="1:30" ht="13.5" thickBot="1">
      <c r="A10" s="19">
        <v>7</v>
      </c>
      <c r="B10" s="20"/>
      <c r="C10" s="21" t="s">
        <v>38</v>
      </c>
      <c r="D10" s="22" t="s">
        <v>36</v>
      </c>
      <c r="E10" s="23">
        <v>1</v>
      </c>
      <c r="F10" s="33">
        <v>1103130</v>
      </c>
      <c r="G10" s="24">
        <f t="shared" si="0"/>
        <v>1103130</v>
      </c>
      <c r="H10" s="25">
        <f>IF('MODELO ESTUDIO MERCADO'!$F10&gt;0,ABS(1-'MODELO ESTUDIO MERCADO'!$F10/'MODELO ESTUDIO MERCADO'!$Z10),"")</f>
        <v>4.9880150864352157E-2</v>
      </c>
      <c r="I10" s="31">
        <v>1309000</v>
      </c>
      <c r="J10" s="26">
        <f t="shared" si="1"/>
        <v>1309000</v>
      </c>
      <c r="K10" s="32">
        <f>IF('MODELO ESTUDIO MERCADO'!$I10&gt;0,ABS(1-'MODELO ESTUDIO MERCADO'!$I10/'MODELO ESTUDIO MERCADO'!$Z10),"")</f>
        <v>0.12743455668739223</v>
      </c>
      <c r="L10" s="31">
        <v>1071000</v>
      </c>
      <c r="M10" s="27">
        <f t="shared" si="2"/>
        <v>1071000</v>
      </c>
      <c r="N10" s="32">
        <f>IF('MODELO ESTUDIO MERCADO'!$L10&gt;0,ABS(1-'MODELO ESTUDIO MERCADO'!$L10/'MODELO ESTUDIO MERCADO'!$Z10),"")</f>
        <v>7.7553544528497276E-2</v>
      </c>
      <c r="O10" s="31"/>
      <c r="P10" s="27"/>
      <c r="Q10" s="32"/>
      <c r="R10" s="31"/>
      <c r="S10" s="32"/>
      <c r="T10" s="31"/>
      <c r="U10" s="32"/>
      <c r="V10" s="31"/>
      <c r="W10" s="32"/>
      <c r="X10" s="31"/>
      <c r="Y10" s="32"/>
      <c r="Z10" s="29">
        <f>IF(SUM('MODELO ESTUDIO MERCADO'!$F10,'MODELO ESTUDIO MERCADO'!$I10,'MODELO ESTUDIO MERCADO'!$L10,'MODELO ESTUDIO MERCADO'!$O10,'MODELO ESTUDIO MERCADO'!$R10,'MODELO ESTUDIO MERCADO'!$T10,'MODELO ESTUDIO MERCADO'!$V10,'MODELO ESTUDIO MERCADO'!$X10)&gt;0,TRUNC(AVERAGE('MODELO ESTUDIO MERCADO'!$F10,'MODELO ESTUDIO MERCADO'!$I10,'MODELO ESTUDIO MERCADO'!$L10,'MODELO ESTUDIO MERCADO'!$O10,'MODELO ESTUDIO MERCADO'!$R10,'MODELO ESTUDIO MERCADO'!$T10,'MODELO ESTUDIO MERCADO'!$V10,'MODELO ESTUDIO MERCADO'!$X10)),"SIN DATOS")</f>
        <v>1161043</v>
      </c>
      <c r="AA10" s="30">
        <f t="shared" si="3"/>
        <v>1161043</v>
      </c>
      <c r="AB10" s="7">
        <f t="shared" si="4"/>
        <v>1</v>
      </c>
      <c r="AC10" s="8">
        <f t="shared" si="5"/>
        <v>1161043</v>
      </c>
      <c r="AD10" s="11"/>
    </row>
    <row r="11" spans="1:30" ht="13.5" thickBot="1">
      <c r="A11" s="19">
        <v>8</v>
      </c>
      <c r="B11" s="20">
        <v>72102103</v>
      </c>
      <c r="C11" s="34" t="s">
        <v>39</v>
      </c>
      <c r="D11" s="35" t="s">
        <v>36</v>
      </c>
      <c r="E11" s="36">
        <v>3</v>
      </c>
      <c r="F11" s="33">
        <v>2238390</v>
      </c>
      <c r="G11" s="24">
        <f t="shared" si="0"/>
        <v>6715170</v>
      </c>
      <c r="H11" s="25">
        <f>IF('MODELO ESTUDIO MERCADO'!$F11&gt;0,ABS(1-'MODELO ESTUDIO MERCADO'!$F11/'MODELO ESTUDIO MERCADO'!$Z11),"")</f>
        <v>0.23182711198428296</v>
      </c>
      <c r="I11" s="26">
        <v>1428000</v>
      </c>
      <c r="J11" s="26">
        <f>I11*E11</f>
        <v>4284000</v>
      </c>
      <c r="K11" s="32">
        <f>IF('MODELO ESTUDIO MERCADO'!$I11&gt;0,ABS(1-'MODELO ESTUDIO MERCADO'!$I11/'MODELO ESTUDIO MERCADO'!$Z11),"")</f>
        <v>0.21414538310412579</v>
      </c>
      <c r="L11" s="31">
        <v>1785000</v>
      </c>
      <c r="M11" s="27">
        <f t="shared" si="2"/>
        <v>5355000</v>
      </c>
      <c r="N11" s="25">
        <f>IF('MODELO ESTUDIO MERCADO'!$L11&gt;0,ABS(1-'MODELO ESTUDIO MERCADO'!$L11/'MODELO ESTUDIO MERCADO'!$Z11),"")</f>
        <v>1.7681728880157177E-2</v>
      </c>
      <c r="O11" s="26"/>
      <c r="P11" s="27"/>
      <c r="Q11" s="32"/>
      <c r="R11" s="26"/>
      <c r="S11" s="25" t="str">
        <f>IF('MODELO ESTUDIO MERCADO'!$R11&gt;0,ABS(1-'MODELO ESTUDIO MERCADO'!$R11/'MODELO ESTUDIO MERCADO'!$Z11),"")</f>
        <v/>
      </c>
      <c r="T11" s="26"/>
      <c r="U11" s="25" t="str">
        <f>IF('MODELO ESTUDIO MERCADO'!$T11&gt;0,ABS(1-'MODELO ESTUDIO MERCADO'!$T11/'MODELO ESTUDIO MERCADO'!$Z11),"")</f>
        <v/>
      </c>
      <c r="V11" s="26"/>
      <c r="W11" s="25" t="str">
        <f>IF('MODELO ESTUDIO MERCADO'!$V11&gt;0,ABS(1-'MODELO ESTUDIO MERCADO'!$V11/'MODELO ESTUDIO MERCADO'!$Z11),"")</f>
        <v/>
      </c>
      <c r="X11" s="26"/>
      <c r="Y11" s="25" t="str">
        <f>IF('MODELO ESTUDIO MERCADO'!$X11&gt;0,ABS(1-'MODELO ESTUDIO MERCADO'!$X11/'MODELO ESTUDIO MERCADO'!$Z11),"")</f>
        <v/>
      </c>
      <c r="Z11" s="29">
        <f>IF(SUM('MODELO ESTUDIO MERCADO'!$F11,'MODELO ESTUDIO MERCADO'!$I11,'MODELO ESTUDIO MERCADO'!$L11,'MODELO ESTUDIO MERCADO'!$O11,'MODELO ESTUDIO MERCADO'!$R11,'MODELO ESTUDIO MERCADO'!$T11,'MODELO ESTUDIO MERCADO'!$V11,'MODELO ESTUDIO MERCADO'!$X11)&gt;0,TRUNC(AVERAGE('MODELO ESTUDIO MERCADO'!$F11,'MODELO ESTUDIO MERCADO'!$I11,'MODELO ESTUDIO MERCADO'!$L11,'MODELO ESTUDIO MERCADO'!$O11,'MODELO ESTUDIO MERCADO'!$R11,'MODELO ESTUDIO MERCADO'!$T11,'MODELO ESTUDIO MERCADO'!$V11,'MODELO ESTUDIO MERCADO'!$X11)),"SIN DATOS")</f>
        <v>1817130</v>
      </c>
      <c r="AA11" s="30">
        <f t="shared" si="3"/>
        <v>5451390</v>
      </c>
      <c r="AB11" s="7">
        <v>2</v>
      </c>
      <c r="AC11" s="8">
        <f t="shared" si="5"/>
        <v>3634260</v>
      </c>
      <c r="AD11" s="11"/>
    </row>
    <row r="12" spans="1:30">
      <c r="A12" s="49" t="s">
        <v>40</v>
      </c>
      <c r="B12" s="49"/>
      <c r="C12" s="49"/>
      <c r="D12" s="49"/>
      <c r="E12" s="37"/>
      <c r="F12" s="38"/>
      <c r="G12" s="39">
        <f>SUM(G4:G11)</f>
        <v>35886970</v>
      </c>
      <c r="H12" s="38"/>
      <c r="I12" s="40"/>
      <c r="J12" s="40">
        <f>SUM(J4:J11)</f>
        <v>29633800</v>
      </c>
      <c r="K12" s="40"/>
      <c r="L12" s="41"/>
      <c r="M12" s="41">
        <f>SUM(M4:M11)</f>
        <v>31923160</v>
      </c>
      <c r="N12" s="42"/>
      <c r="O12" s="43"/>
      <c r="P12" s="43"/>
      <c r="Q12" s="43"/>
      <c r="R12" s="44"/>
      <c r="S12" s="44"/>
      <c r="T12" s="44"/>
      <c r="U12" s="44"/>
      <c r="V12" s="44"/>
      <c r="W12" s="44"/>
      <c r="X12" s="44"/>
      <c r="Y12" s="44"/>
      <c r="Z12" s="45"/>
      <c r="AA12" s="46">
        <f>SUM(AA4:AA11)</f>
        <v>32480999</v>
      </c>
      <c r="AB12" s="11"/>
      <c r="AC12" s="47">
        <f>SUM(AC4:AC11)</f>
        <v>30663869</v>
      </c>
      <c r="AD12" s="11"/>
    </row>
    <row r="13" spans="1:30">
      <c r="A13" s="48"/>
      <c r="B13" s="48"/>
      <c r="C13" s="11"/>
      <c r="D13" s="48"/>
      <c r="E13" s="48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0"/>
      <c r="AB13" s="11"/>
      <c r="AC13" s="11"/>
      <c r="AD13" s="11"/>
    </row>
    <row r="14" spans="1:30">
      <c r="A14" s="48"/>
      <c r="B14" s="48"/>
      <c r="C14" s="11"/>
      <c r="D14" s="48"/>
      <c r="E14" s="48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0"/>
      <c r="AB14" s="11"/>
      <c r="AC14" s="11"/>
      <c r="AD14" s="11"/>
    </row>
    <row r="15" spans="1:30">
      <c r="A15" s="48"/>
      <c r="B15" s="48"/>
      <c r="C15" s="11"/>
      <c r="D15" s="48"/>
      <c r="E15" s="48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0"/>
      <c r="AB15" s="11"/>
      <c r="AC15" s="11"/>
      <c r="AD15" s="11"/>
    </row>
    <row r="16" spans="1:30">
      <c r="A16" s="48"/>
      <c r="B16" s="48"/>
      <c r="C16" s="11"/>
      <c r="D16" s="48"/>
      <c r="E16" s="48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0"/>
      <c r="AB16" s="11"/>
      <c r="AC16" s="11"/>
      <c r="AD16" s="11"/>
    </row>
    <row r="17" spans="1:30">
      <c r="A17" s="48"/>
      <c r="B17" s="48"/>
      <c r="C17" s="11"/>
      <c r="D17" s="48"/>
      <c r="E17" s="48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0"/>
      <c r="AB17" s="11"/>
      <c r="AC17" s="11"/>
      <c r="AD17" s="11"/>
    </row>
    <row r="18" spans="1:30">
      <c r="A18" s="48"/>
      <c r="B18" s="48"/>
      <c r="C18" s="11"/>
      <c r="D18" s="48"/>
      <c r="E18" s="48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0"/>
      <c r="AB18" s="11"/>
      <c r="AC18" s="11"/>
      <c r="AD18" s="11"/>
    </row>
    <row r="19" spans="1:30">
      <c r="A19" s="48"/>
      <c r="B19" s="48"/>
      <c r="C19" s="11"/>
      <c r="D19" s="48"/>
      <c r="E19" s="48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0"/>
      <c r="AB19" s="11"/>
      <c r="AC19" s="11"/>
      <c r="AD19" s="11"/>
    </row>
    <row r="20" spans="1:30">
      <c r="A20" s="48"/>
      <c r="B20" s="48"/>
      <c r="C20" s="11"/>
      <c r="D20" s="48"/>
      <c r="E20" s="48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0"/>
      <c r="AB20" s="11"/>
      <c r="AC20" s="11"/>
      <c r="AD20" s="11"/>
    </row>
    <row r="21" spans="1:30">
      <c r="A21" s="48"/>
      <c r="B21" s="48"/>
      <c r="C21" s="11"/>
      <c r="D21" s="48"/>
      <c r="E21" s="48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0"/>
      <c r="AB21" s="11"/>
      <c r="AC21" s="11"/>
      <c r="AD21" s="11"/>
    </row>
    <row r="22" spans="1:30">
      <c r="A22" s="48"/>
      <c r="B22" s="48"/>
      <c r="C22" s="11"/>
      <c r="D22" s="48"/>
      <c r="E22" s="48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0"/>
      <c r="AB22" s="11"/>
      <c r="AC22" s="11"/>
      <c r="AD22" s="11"/>
    </row>
    <row r="23" spans="1:30">
      <c r="A23" s="48"/>
      <c r="B23" s="48"/>
      <c r="C23" s="11"/>
      <c r="D23" s="48"/>
      <c r="E23" s="48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0"/>
      <c r="AB23" s="11"/>
      <c r="AC23" s="11"/>
      <c r="AD23" s="11"/>
    </row>
    <row r="24" spans="1:30">
      <c r="A24" s="48"/>
      <c r="B24" s="48"/>
      <c r="C24" s="11"/>
      <c r="D24" s="48"/>
      <c r="E24" s="48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0"/>
      <c r="AB24" s="11"/>
      <c r="AC24" s="11"/>
      <c r="AD24" s="11"/>
    </row>
    <row r="25" spans="1:30">
      <c r="A25" s="48"/>
      <c r="B25" s="48"/>
      <c r="C25" s="11"/>
      <c r="D25" s="48"/>
      <c r="E25" s="48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0"/>
      <c r="AB25" s="11"/>
      <c r="AC25" s="11"/>
      <c r="AD25" s="11"/>
    </row>
    <row r="26" spans="1:30">
      <c r="A26" s="48"/>
      <c r="B26" s="48"/>
      <c r="C26" s="11"/>
      <c r="D26" s="48"/>
      <c r="E26" s="48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0"/>
      <c r="AB26" s="11"/>
      <c r="AC26" s="11"/>
      <c r="AD26" s="11"/>
    </row>
    <row r="27" spans="1:30">
      <c r="A27" s="48"/>
      <c r="B27" s="48"/>
      <c r="C27" s="11"/>
      <c r="D27" s="48"/>
      <c r="E27" s="48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0"/>
      <c r="AB27" s="11"/>
      <c r="AC27" s="11"/>
      <c r="AD27" s="11"/>
    </row>
    <row r="28" spans="1:30">
      <c r="A28" s="48"/>
      <c r="B28" s="48"/>
      <c r="C28" s="11"/>
      <c r="D28" s="48"/>
      <c r="E28" s="48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0"/>
      <c r="AB28" s="11"/>
      <c r="AC28" s="11"/>
      <c r="AD28" s="11"/>
    </row>
    <row r="29" spans="1:30">
      <c r="A29" s="48"/>
      <c r="B29" s="48"/>
      <c r="C29" s="11"/>
      <c r="D29" s="48"/>
      <c r="E29" s="48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0"/>
      <c r="AB29" s="11"/>
      <c r="AC29" s="11"/>
      <c r="AD29" s="11"/>
    </row>
    <row r="30" spans="1:30">
      <c r="A30" s="48"/>
      <c r="B30" s="48"/>
      <c r="C30" s="11"/>
      <c r="D30" s="48"/>
      <c r="E30" s="48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0"/>
      <c r="AB30" s="11"/>
      <c r="AC30" s="11"/>
      <c r="AD30" s="11"/>
    </row>
    <row r="31" spans="1:30">
      <c r="A31" s="48"/>
      <c r="B31" s="48"/>
      <c r="C31" s="11"/>
      <c r="D31" s="48"/>
      <c r="E31" s="48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0"/>
      <c r="AB31" s="11"/>
      <c r="AC31" s="11"/>
      <c r="AD31" s="11"/>
    </row>
    <row r="32" spans="1:30">
      <c r="A32" s="48"/>
      <c r="B32" s="48"/>
      <c r="C32" s="11"/>
      <c r="D32" s="48"/>
      <c r="E32" s="48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0"/>
      <c r="AB32" s="11"/>
      <c r="AC32" s="11"/>
      <c r="AD32" s="11"/>
    </row>
    <row r="33" spans="1:30">
      <c r="A33" s="48"/>
      <c r="B33" s="48"/>
      <c r="C33" s="11"/>
      <c r="D33" s="48"/>
      <c r="E33" s="48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0"/>
      <c r="AB33" s="11"/>
      <c r="AC33" s="11"/>
      <c r="AD33" s="11"/>
    </row>
    <row r="34" spans="1:30">
      <c r="A34" s="48"/>
      <c r="B34" s="48"/>
      <c r="C34" s="11"/>
      <c r="D34" s="48"/>
      <c r="E34" s="48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0"/>
      <c r="AB34" s="11"/>
      <c r="AC34" s="11"/>
      <c r="AD34" s="11"/>
    </row>
    <row r="35" spans="1:30">
      <c r="A35" s="48"/>
      <c r="B35" s="48"/>
      <c r="C35" s="11"/>
      <c r="D35" s="48"/>
      <c r="E35" s="48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0"/>
      <c r="AB35" s="11"/>
      <c r="AC35" s="11"/>
      <c r="AD35" s="11"/>
    </row>
    <row r="36" spans="1:30">
      <c r="A36" s="48"/>
      <c r="B36" s="48"/>
      <c r="C36" s="11"/>
      <c r="D36" s="48"/>
      <c r="E36" s="48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0"/>
      <c r="AB36" s="11"/>
      <c r="AC36" s="11"/>
      <c r="AD36" s="11"/>
    </row>
    <row r="37" spans="1:30">
      <c r="A37" s="48"/>
      <c r="B37" s="48"/>
      <c r="C37" s="11"/>
      <c r="D37" s="48"/>
      <c r="E37" s="48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0"/>
      <c r="AB37" s="11"/>
      <c r="AC37" s="11"/>
      <c r="AD37" s="11"/>
    </row>
    <row r="38" spans="1:30">
      <c r="A38" s="48"/>
      <c r="B38" s="48"/>
      <c r="C38" s="11"/>
      <c r="D38" s="48"/>
      <c r="E38" s="48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0"/>
      <c r="AB38" s="11"/>
      <c r="AC38" s="11"/>
      <c r="AD38" s="11"/>
    </row>
    <row r="39" spans="1:30">
      <c r="A39" s="48"/>
      <c r="B39" s="48"/>
      <c r="C39" s="11"/>
      <c r="D39" s="48"/>
      <c r="E39" s="48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0"/>
      <c r="AB39" s="11"/>
      <c r="AC39" s="11"/>
      <c r="AD39" s="11"/>
    </row>
    <row r="40" spans="1:30">
      <c r="A40" s="48"/>
      <c r="B40" s="48"/>
      <c r="C40" s="11"/>
      <c r="D40" s="48"/>
      <c r="E40" s="48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0"/>
      <c r="AB40" s="11"/>
      <c r="AC40" s="11"/>
      <c r="AD40" s="11"/>
    </row>
    <row r="41" spans="1:30">
      <c r="A41" s="48"/>
      <c r="B41" s="48"/>
      <c r="C41" s="11"/>
      <c r="D41" s="48"/>
      <c r="E41" s="48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0"/>
      <c r="AB41" s="11"/>
      <c r="AC41" s="11"/>
      <c r="AD41" s="11"/>
    </row>
    <row r="42" spans="1:30">
      <c r="A42" s="48"/>
      <c r="B42" s="48"/>
      <c r="C42" s="11"/>
      <c r="D42" s="48"/>
      <c r="E42" s="48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0"/>
      <c r="AB42" s="11"/>
      <c r="AC42" s="11"/>
      <c r="AD42" s="11"/>
    </row>
    <row r="43" spans="1:30">
      <c r="A43" s="48"/>
      <c r="B43" s="48"/>
      <c r="C43" s="11"/>
      <c r="D43" s="48"/>
      <c r="E43" s="48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0"/>
      <c r="AB43" s="11"/>
      <c r="AC43" s="11"/>
      <c r="AD43" s="11"/>
    </row>
    <row r="44" spans="1:30">
      <c r="A44" s="48"/>
      <c r="B44" s="48"/>
      <c r="C44" s="11"/>
      <c r="D44" s="48"/>
      <c r="E44" s="48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0"/>
      <c r="AB44" s="11"/>
      <c r="AC44" s="11"/>
      <c r="AD44" s="11"/>
    </row>
    <row r="45" spans="1:30">
      <c r="A45" s="48"/>
      <c r="B45" s="48"/>
      <c r="C45" s="11"/>
      <c r="D45" s="48"/>
      <c r="E45" s="48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0"/>
      <c r="AB45" s="11"/>
      <c r="AC45" s="11"/>
      <c r="AD45" s="11"/>
    </row>
    <row r="46" spans="1:30">
      <c r="A46" s="48"/>
      <c r="B46" s="48"/>
      <c r="C46" s="11"/>
      <c r="D46" s="48"/>
      <c r="E46" s="48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0"/>
      <c r="AB46" s="11"/>
      <c r="AC46" s="11"/>
      <c r="AD46" s="11"/>
    </row>
    <row r="47" spans="1:30">
      <c r="A47" s="48"/>
      <c r="B47" s="48"/>
      <c r="C47" s="11"/>
      <c r="D47" s="48"/>
      <c r="E47" s="48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0"/>
      <c r="AB47" s="11"/>
      <c r="AC47" s="11"/>
      <c r="AD47" s="11"/>
    </row>
    <row r="48" spans="1:30">
      <c r="A48" s="48"/>
      <c r="B48" s="48"/>
      <c r="C48" s="11"/>
      <c r="D48" s="48"/>
      <c r="E48" s="48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0"/>
      <c r="AB48" s="11"/>
      <c r="AC48" s="11"/>
      <c r="AD48" s="11"/>
    </row>
    <row r="49" spans="1:30">
      <c r="A49" s="48"/>
      <c r="B49" s="48"/>
      <c r="C49" s="11"/>
      <c r="D49" s="48"/>
      <c r="E49" s="48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0"/>
      <c r="AB49" s="11"/>
      <c r="AC49" s="11"/>
      <c r="AD49" s="11"/>
    </row>
    <row r="50" spans="1:30">
      <c r="A50" s="48"/>
      <c r="B50" s="48"/>
      <c r="C50" s="11"/>
      <c r="D50" s="48"/>
      <c r="E50" s="48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0"/>
      <c r="AB50" s="11"/>
      <c r="AC50" s="11"/>
      <c r="AD50" s="11"/>
    </row>
    <row r="51" spans="1:30">
      <c r="A51" s="48"/>
      <c r="B51" s="48"/>
      <c r="C51" s="11"/>
      <c r="D51" s="48"/>
      <c r="E51" s="48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0"/>
      <c r="AB51" s="11"/>
      <c r="AC51" s="11"/>
      <c r="AD51" s="11"/>
    </row>
    <row r="52" spans="1:30">
      <c r="A52" s="48"/>
      <c r="B52" s="48"/>
      <c r="C52" s="11"/>
      <c r="D52" s="48"/>
      <c r="E52" s="48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0"/>
      <c r="AB52" s="11"/>
      <c r="AC52" s="11"/>
      <c r="AD52" s="11"/>
    </row>
    <row r="53" spans="1:30">
      <c r="A53" s="48"/>
      <c r="B53" s="48"/>
      <c r="C53" s="11"/>
      <c r="D53" s="48"/>
      <c r="E53" s="48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0"/>
      <c r="AB53" s="11"/>
      <c r="AC53" s="11"/>
      <c r="AD53" s="11"/>
    </row>
    <row r="54" spans="1:30">
      <c r="A54" s="48"/>
      <c r="B54" s="48"/>
      <c r="C54" s="11"/>
      <c r="D54" s="48"/>
      <c r="E54" s="48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0"/>
      <c r="AB54" s="11"/>
      <c r="AC54" s="11"/>
      <c r="AD54" s="11"/>
    </row>
    <row r="55" spans="1:30">
      <c r="A55" s="48"/>
      <c r="B55" s="48"/>
      <c r="C55" s="11"/>
      <c r="D55" s="48"/>
      <c r="E55" s="48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0"/>
      <c r="AB55" s="11"/>
      <c r="AC55" s="11"/>
      <c r="AD55" s="11"/>
    </row>
    <row r="56" spans="1:30">
      <c r="A56" s="48"/>
      <c r="B56" s="48"/>
      <c r="C56" s="11"/>
      <c r="D56" s="48"/>
      <c r="E56" s="48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0"/>
      <c r="AB56" s="11"/>
      <c r="AC56" s="11"/>
      <c r="AD56" s="11"/>
    </row>
    <row r="57" spans="1:30">
      <c r="A57" s="48"/>
      <c r="B57" s="48"/>
      <c r="C57" s="11"/>
      <c r="D57" s="48"/>
      <c r="E57" s="48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0"/>
      <c r="AB57" s="11"/>
      <c r="AC57" s="11"/>
      <c r="AD57" s="11"/>
    </row>
    <row r="58" spans="1:30">
      <c r="A58" s="48"/>
      <c r="B58" s="48"/>
      <c r="C58" s="11"/>
      <c r="D58" s="48"/>
      <c r="E58" s="48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0"/>
      <c r="AB58" s="11"/>
      <c r="AC58" s="11"/>
      <c r="AD58" s="11"/>
    </row>
    <row r="59" spans="1:30">
      <c r="A59" s="48"/>
      <c r="B59" s="48"/>
      <c r="C59" s="11"/>
      <c r="D59" s="48"/>
      <c r="E59" s="48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0"/>
      <c r="AB59" s="11"/>
      <c r="AC59" s="11"/>
      <c r="AD59" s="11"/>
    </row>
  </sheetData>
  <sheetProtection selectLockedCells="1"/>
  <mergeCells count="6">
    <mergeCell ref="A12:D12"/>
    <mergeCell ref="A1:Z1"/>
    <mergeCell ref="F2:H2"/>
    <mergeCell ref="I2:K2"/>
    <mergeCell ref="L2:N2"/>
    <mergeCell ref="O2:Q2"/>
  </mergeCells>
  <phoneticPr fontId="2" type="noConversion"/>
  <conditionalFormatting sqref="R4:R11 T4:T11 V4:V11 X4:X11 F4:G4 L6:L11 I4:J5 I7:I11 O5:O8 O11 F7:F11 J6:J11 F5 G5:G11">
    <cfRule type="expression" dxfId="10" priority="4">
      <formula>AND(F4=0,F4&lt;&gt;"")</formula>
    </cfRule>
  </conditionalFormatting>
  <conditionalFormatting sqref="F4:G4 F7:F11 F5 G5:G11">
    <cfRule type="expression" dxfId="9" priority="15">
      <formula>AND($H4&gt;0.3,$H4&lt;&gt;"")</formula>
    </cfRule>
  </conditionalFormatting>
  <conditionalFormatting sqref="K4:K5 S4:S11 U4:U11 W4:W11 Y4:Y11 H4:H11 K7:K11 N6:N11 Q5:Q11">
    <cfRule type="expression" dxfId="8" priority="5">
      <formula>AND(H4&gt;0.3,H4&lt;&gt;"")</formula>
    </cfRule>
  </conditionalFormatting>
  <conditionalFormatting sqref="I4:J5 I7:I11 J6:J11">
    <cfRule type="expression" dxfId="7" priority="14">
      <formula>AND($K4&gt;0.3,$K4&lt;&gt;"")</formula>
    </cfRule>
  </conditionalFormatting>
  <conditionalFormatting sqref="L6:L11">
    <cfRule type="expression" dxfId="6" priority="13">
      <formula>AND($N6&gt;0.3,$N6&lt;&gt;"")</formula>
    </cfRule>
  </conditionalFormatting>
  <conditionalFormatting sqref="O5:O8 O11">
    <cfRule type="expression" dxfId="5" priority="12">
      <formula>AND($Q5&gt;0.3,$Q5&lt;&gt;"")</formula>
    </cfRule>
  </conditionalFormatting>
  <conditionalFormatting sqref="R4:R11">
    <cfRule type="expression" dxfId="4" priority="11">
      <formula>AND($S4&gt;0.3,$S4&lt;&gt;"")</formula>
    </cfRule>
  </conditionalFormatting>
  <conditionalFormatting sqref="T4:T11">
    <cfRule type="expression" dxfId="3" priority="10">
      <formula>AND($U4&gt;0.3,$U4&lt;&gt;"")</formula>
    </cfRule>
  </conditionalFormatting>
  <conditionalFormatting sqref="V4:V11">
    <cfRule type="expression" dxfId="2" priority="9">
      <formula>AND($W4&gt;0.3,$W4&lt;&gt;"")</formula>
    </cfRule>
  </conditionalFormatting>
  <conditionalFormatting sqref="X4:X11">
    <cfRule type="expression" dxfId="1" priority="8">
      <formula>AND($Y4&gt;0.3,$Y4&lt;&gt;"")</formula>
    </cfRule>
  </conditionalFormatting>
  <conditionalFormatting sqref="Z4:Z12">
    <cfRule type="containsText" dxfId="0" priority="3" operator="containsText" text="SIN DATOS">
      <formula>NOT(ISERROR(SEARCH("SIN DATOS",Z4)))</formula>
    </cfRule>
  </conditionalFormatting>
  <pageMargins left="0.7" right="0.7" top="0.75" bottom="0.75" header="0.3" footer="0.3"/>
  <pageSetup paperSize="9" orientation="portrait" verticalDpi="599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654A6C-4DDD-493B-992F-C14F6DCCF268}"/>
</file>

<file path=customXml/itemProps2.xml><?xml version="1.0" encoding="utf-8"?>
<ds:datastoreItem xmlns:ds="http://schemas.openxmlformats.org/officeDocument/2006/customXml" ds:itemID="{C3728AE7-8564-48C6-B897-B6C61D664041}"/>
</file>

<file path=customXml/itemProps3.xml><?xml version="1.0" encoding="utf-8"?>
<ds:datastoreItem xmlns:ds="http://schemas.openxmlformats.org/officeDocument/2006/customXml" ds:itemID="{43180A5B-BCE1-4ECA-AE7E-954F50E1360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Adminsena</dc:creator>
  <cp:keywords/>
  <dc:description/>
  <cp:lastModifiedBy>Paola Andrea Martinez Barrero</cp:lastModifiedBy>
  <cp:revision/>
  <dcterms:created xsi:type="dcterms:W3CDTF">2015-06-05T18:19:34Z</dcterms:created>
  <dcterms:modified xsi:type="dcterms:W3CDTF">2024-04-09T12:08:42Z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2023-11-14T14:47:47Z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3e2b9c13-e5df-4710-8b7b-a1e8af6f2756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