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E:\CONTRATOS 2024\ENVIADOS\IPIALES\"/>
    </mc:Choice>
  </mc:AlternateContent>
  <xr:revisionPtr revIDLastSave="0" documentId="13_ncr:1_{022B22CC-B2CC-4D36-BD99-A26C0D3DA971}" xr6:coauthVersionLast="47" xr6:coauthVersionMax="47" xr10:uidLastSave="{00000000-0000-0000-0000-000000000000}"/>
  <bookViews>
    <workbookView xWindow="-1365" yWindow="0" windowWidth="15375" windowHeight="15600" xr2:uid="{00000000-000D-0000-FFFF-FFFF00000000}"/>
  </bookViews>
  <sheets>
    <sheet name="PRESUPUESTO OFICIAL (Entidad)" sheetId="2" r:id="rId1"/>
    <sheet name="PROPUESTA ECONOMICA(Proponente)" sheetId="3" r:id="rId2"/>
    <sheet name="INDICAR CÓDIGO DEL ITEM DE PAGO"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 localSheetId="1">'PROPUESTA ECONOMICA(Proponente)'!ERR</definedName>
    <definedName name="\X">[0]!ERR</definedName>
    <definedName name="\Z" localSheetId="2">'INDICAR CÓDIGO DEL ITEM DE PAGO'!ERR</definedName>
    <definedName name="\Z" localSheetId="1">'PROPUESTA ECONOMICA(Proponente)'!ERR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 localSheetId="1">'PROPUESTA ECONOMICA(Proponente)'!ERR</definedName>
    <definedName name="__F">[0]!ERR</definedName>
    <definedName name="__FS01" localSheetId="2">'INDICAR CÓDIGO DEL ITEM DE PAGO'!ERR</definedName>
    <definedName name="__FS01" localSheetId="1">'PROPUESTA ECONOMICA(Proponente)'!ERR</definedName>
    <definedName name="__FS01">[0]!ERR</definedName>
    <definedName name="__ICP1" localSheetId="1">[11]Tablas!#REF!</definedName>
    <definedName name="__ICP1">[11]Tablas!#REF!</definedName>
    <definedName name="__key2" localSheetId="1" hidden="1">[18]INST!#REF!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hidden="1">{#N/A,#N/A,TRUE,"1842CWN0"}</definedName>
    <definedName name="_abc2" localSheetId="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1">'PROPUESTA ECONOMICA(Proponente)'!ERR</definedName>
    <definedName name="_F">[0]!ERR</definedName>
    <definedName name="_F10" localSheetId="1">#REF!</definedName>
    <definedName name="_F10">#REF!</definedName>
    <definedName name="_FC" localSheetId="1">#REF!</definedName>
    <definedName name="_FC">#REF!</definedName>
    <definedName name="_Fill" localSheetId="2" hidden="1">#REF!</definedName>
    <definedName name="_Fill" hidden="1">#REF!</definedName>
    <definedName name="_xlnm._FilterDatabase" localSheetId="0" hidden="1">'PRESUPUESTO OFICIAL (Entidad)'!$I$12:$I$43</definedName>
    <definedName name="_xlnm._FilterDatabase" localSheetId="1" hidden="1">'PROPUESTA ECONOMICA(Proponente)'!$I$12:$I$43</definedName>
    <definedName name="_FS01" localSheetId="2">'INDICAR CÓDIGO DEL ITEM DE PAGO'!ERR</definedName>
    <definedName name="_FS01" localSheetId="1">'PROPUESTA ECONOMICA(Proponente)'!ERR</definedName>
    <definedName name="_FS01">[0]!ERR</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 localSheetId="1">'PROPUESTA ECONOMICA(Proponente)'!$F$1</definedName>
    <definedName name="_GoBack">#REF!</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1" hidden="1">{#N/A,#N/A,TRUE,"1842CWN0"}</definedName>
    <definedName name="_hhg1" hidden="1">{#N/A,#N/A,TRUE,"1842CWN0"}</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localSheetId="1">'PROPUESTA ECONOMICA(Proponente)'!ERR</definedName>
    <definedName name="aa">[0]!ERR</definedName>
    <definedName name="AAA" localSheetId="2">'INDICAR CÓDIGO DEL ITEM DE PAGO'!ERR</definedName>
    <definedName name="AAA" localSheetId="1">'PROPUESTA ECONOMICA(Proponente)'!ERR</definedName>
    <definedName name="AAA">[0]!ERR</definedName>
    <definedName name="aaaaaa">[25]otros!$C$5</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 localSheetId="1">'PROPUESTA ECONOMICA(Proponente)'!ERR</definedName>
    <definedName name="aq">[0]!ERR</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(Entidad)'!$A$1:$N$59</definedName>
    <definedName name="_xlnm.Print_Area" localSheetId="1">'PROPUESTA ECONOMICA(Proponente)'!$A$1:$M$63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 localSheetId="1">'PROPUESTA ECONOMICA(Proponente)'!ERR</definedName>
    <definedName name="armuve">[0]!ERR</definedName>
    <definedName name="ARP" localSheetId="1">#REF!</definedName>
    <definedName name="ARP">#REF!</definedName>
    <definedName name="ARS" localSheetId="1">#REF!</definedName>
    <definedName name="ARS">#REF!</definedName>
    <definedName name="as" localSheetId="2">'INDICAR CÓDIGO DEL ITEM DE PAGO'!ERR</definedName>
    <definedName name="as" localSheetId="1">'PROPUESTA ECONOMICA(Proponente)'!ERR</definedName>
    <definedName name="as">[0]!ERR</definedName>
    <definedName name="ASB">[6]AASHTO!$A$8:$F$11</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2">'INDICAR CÓDIGO DEL ITEM DE PAGO'!ERR</definedName>
    <definedName name="ASDFGHJKLÑ" localSheetId="1">'PROPUESTA ECONOMICA(Proponente)'!ERR</definedName>
    <definedName name="ASDFGHJKLÑ">[0]!ERR</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 localSheetId="1">#REF!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 localSheetId="1">'PROPUESTA ECONOMICA(Proponente)'!ERR</definedName>
    <definedName name="BB">[0]!ERR</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 localSheetId="1">'PROPUESTA ECONOMICA(Proponente)'!ERR</definedName>
    <definedName name="COPIA">[0]!ERR</definedName>
    <definedName name="COPIA1" localSheetId="1">#REF!</definedName>
    <definedName name="COPIA1">#REF!</definedName>
    <definedName name="COPIA2" localSheetId="1">#REF!</definedName>
    <definedName name="COPIA2">#REF!</definedName>
    <definedName name="copiao4" localSheetId="2">'INDICAR CÓDIGO DEL ITEM DE PAGO'!ERR</definedName>
    <definedName name="copiao4" localSheetId="1">'PROPUESTA ECONOMICA(Proponente)'!ERR</definedName>
    <definedName name="copiao4">[0]!ERR</definedName>
    <definedName name="corri" localSheetId="2">'INDICAR CÓDIGO DEL ITEM DE PAGO'!ERR</definedName>
    <definedName name="corri" localSheetId="1">'PROPUESTA ECONOMICA(Proponente)'!ERR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 localSheetId="1">'PROPUESTA ECONOMICA(Proponente)'!ERR</definedName>
    <definedName name="CUAL">[0]!ERR</definedName>
    <definedName name="CUBS" localSheetId="2">#REF!</definedName>
    <definedName name="CUBS" localSheetId="1">#REF!</definedName>
    <definedName name="CUBS">#REF!</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localSheetId="1"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2">'INDICAR CÓDIGO DEL ITEM DE PAGO'!ERR</definedName>
    <definedName name="EE" localSheetId="1">'PROPUESTA ECONOMICA(Proponente)'!ERR</definedName>
    <definedName name="EE">[0]!ERR</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 localSheetId="1">'PROPUESTA ECONOMICA(Proponente)'!ERR</definedName>
    <definedName name="eme">[0]!ERR</definedName>
    <definedName name="EMPLEADO" localSheetId="1">#REF!</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E_ART">[45]steel!$B$8:$B$47</definedName>
    <definedName name="erfg" localSheetId="1"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2">'INDICAR CÓDIGO DEL ITEM DE PAGO'!ERR</definedName>
    <definedName name="ES" localSheetId="1">'PROPUESTA ECONOMICA(Proponente)'!ERR</definedName>
    <definedName name="ES">[0]!ERR</definedName>
    <definedName name="ESA" localSheetId="1">#REF!</definedName>
    <definedName name="ESA">#REF!</definedName>
    <definedName name="ESE" localSheetId="1">#REF!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1" hidden="1">{#N/A,#N/A,TRUE,"INGENIERIA";#N/A,#N/A,TRUE,"COMPRAS";#N/A,#N/A,TRUE,"DIRECCION";#N/A,#N/A,TRUE,"RESUMEN"}</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1" hidden="1">{#N/A,#N/A,TRUE,"1842CWN0"}</definedName>
    <definedName name="etertt" hidden="1">{#N/A,#N/A,TRUE,"1842CWN0"}</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2">'INDICAR CÓDIGO DEL ITEM DE PAGO'!ERR</definedName>
    <definedName name="FD" localSheetId="1">'PROPUESTA ECONOMICA(Proponente)'!ERR</definedName>
    <definedName name="FD">[0]!ERR</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2">'INDICAR CÓDIGO DEL ITEM DE PAGO'!ERR</definedName>
    <definedName name="ff" localSheetId="1">'PROPUESTA ECONOMICA(Proponente)'!ERR</definedName>
    <definedName name="ff">[0]!ERR</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1">'PROPUESTA ECONOMICA(Proponente)'!ERR</definedName>
    <definedName name="fg">[0]!ERR</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 localSheetId="1">'PROPUESTA ECONOMICA(Proponente)'!ERR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 localSheetId="1">'PROPUESTA ECONOMICA(Proponente)'!ERR</definedName>
    <definedName name="fu">[0]!ERR</definedName>
    <definedName name="Full_Print" localSheetId="1">#REF!</definedName>
    <definedName name="Full_Print">#REF!</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1">'PROPUESTA ECONOMICA(Proponente)'!ERR</definedName>
    <definedName name="GGG">[0]!ERR</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1" hidden="1">{#N/A,#N/A,TRUE,"1842CWN0"}</definedName>
    <definedName name="ggjgjkg" hidden="1">{#N/A,#N/A,TRUE,"1842CWN0"}</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hidden="1">{#N/A,#N/A,TRUE,"1842CWN0"}</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 localSheetId="1">'PROPUESTA ECONOMICA(Proponente)'!ERR</definedName>
    <definedName name="hh">[0]!ERR</definedName>
    <definedName name="hhg" localSheetId="1" hidden="1">{#N/A,#N/A,TRUE,"1842CWN0"}</definedName>
    <definedName name="hhg" hidden="1">{#N/A,#N/A,TRUE,"1842CWN0"}</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2">'INDICAR CÓDIGO DEL ITEM DE PAGO'!ERR</definedName>
    <definedName name="HK" localSheetId="1">'PROPUESTA ECONOMICA(Proponente)'!ERR</definedName>
    <definedName name="HK">[0]!ERR</definedName>
    <definedName name="HM" localSheetId="1">#REF!</definedName>
    <definedName name="HM">#REF!</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 localSheetId="1">'PROPUESTA ECONOMICA(Proponente)'!ERR</definedName>
    <definedName name="ID">[0]!ERR</definedName>
    <definedName name="IF" localSheetId="2">'[51]A. P. U.'!#REF!</definedName>
    <definedName name="IF" localSheetId="1">'[51]A. P. U.'!#REF!</definedName>
    <definedName name="IF">'[51]A. P. U.'!#REF!</definedName>
    <definedName name="Ig" localSheetId="1">#REF!</definedName>
    <definedName name="Ig">#REF!</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 localSheetId="1">'PROPUESTA ECONOMICA(Proponente)'!ERR</definedName>
    <definedName name="IOUHH">[0]!ERR</definedName>
    <definedName name="IP" localSheetId="1">#REF!</definedName>
    <definedName name="IP">#REF!</definedName>
    <definedName name="irng" localSheetId="1"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1">'PROPUESTA ECONOMICA(Proponente)'!ERR</definedName>
    <definedName name="jj">[0]!ERR</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1" hidden="1">{#N/A,#N/A,FALSE,"Hoja1";#N/A,#N/A,FALSE,"Hoja2"}</definedName>
    <definedName name="JJJ" hidden="1">{#N/A,#N/A,FALSE,"Hoja1";#N/A,#N/A,FALSE,"Hoja2"}</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 localSheetId="1">'PROPUESTA ECONOMICA(Proponente)'!ERR</definedName>
    <definedName name="JOHNNY">[0]!ERR</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1">'PROPUESTA ECONOMICA(Proponente)'!ERR</definedName>
    <definedName name="kl">[0]!ERR</definedName>
    <definedName name="klklk" localSheetId="2">#REF!</definedName>
    <definedName name="klklk" localSheetId="1">#REF!</definedName>
    <definedName name="klklk">#REF!</definedName>
    <definedName name="km">#REF!</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 localSheetId="1">'PROPUESTA ECONOMICA(Proponente)'!ERR</definedName>
    <definedName name="LOGO">[0]!ERR</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1" hidden="1">{#N/A,#N/A,FALSE,"Hoja1";#N/A,#N/A,FALSE,"Hoja2"}</definedName>
    <definedName name="MOA" hidden="1">{#N/A,#N/A,FALSE,"Hoja1";#N/A,#N/A,FALSE,"Hoja2"}</definedName>
    <definedName name="MOD">#REF!</definedName>
    <definedName name="MODIVejec" localSheetId="1" hidden="1">{#N/A,#N/A,FALSE,"Hoja1";#N/A,#N/A,FALSE,"Hoja2"}</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localSheetId="1"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2">'INDICAR CÓDIGO DEL ITEM DE PAGO'!ERR</definedName>
    <definedName name="NO" localSheetId="1">'PROPUESTA ECONOMICA(Proponente)'!ERR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_AEROP">[92]MULTICRITERIO!$E$2:$AX$710</definedName>
    <definedName name="NombreCoordinador" localSheetId="1">#REF!</definedName>
    <definedName name="NombreCoordinador">#REF!</definedName>
    <definedName name="NombreDependencia" localSheetId="1">#REF!</definedName>
    <definedName name="NombreDependencia">#REF!</definedName>
    <definedName name="NombreProyecto" localSheetId="1">#REF!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 localSheetId="1">MATCH(0.01,End_Bal,-1)+1</definedName>
    <definedName name="Number_of_Payments">MATCH(0.01,End_Bal,-1)+1</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DATE(YEAR([93]!Loan_Start),MONTH([93]!Loan_Start)+Payment_Number,DAY([93]!Loan_Start))</definedName>
    <definedName name="obras1" localSheetId="1">DATE(YEAR([93]!Loan_Start),MONTH([93]!Loan_Start)+Payment_Number,DAY([93]!Loan_Start))</definedName>
    <definedName name="obras1">DATE(YEAR([93]!Loan_Start),MONTH([93]!Loan_Start)+Payment_Number,DAY([93]!Loan_Start))</definedName>
    <definedName name="obras11" localSheetId="1" hidden="1">#REF!</definedName>
    <definedName name="obras11" hidden="1">#REF!</definedName>
    <definedName name="obras111" localSheetId="0">DATE(YEAR([94]!Loan_Start),MONTH([94]!Loan_Start)+Payment_Number,DAY([94]!Loan_Start))</definedName>
    <definedName name="obras111" localSheetId="1">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#REF!</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 localSheetId="1">#REF!</definedName>
    <definedName name="Pay_Date">#REF!</definedName>
    <definedName name="Pay_Num" localSheetId="1">#REF!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DATE(YEAR([94]!Loan_Start),MONTH([94]!Loan_Start)+Payment_Number,DAY([94]!Loan_Start))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2">'INDICAR CÓDIGO DEL ITEM DE PAGO'!ERR</definedName>
    <definedName name="PEPE" localSheetId="1">'PROPUESTA ECONOMICA(Proponente)'!ERR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[95]STRSUMM0!#REF!</definedName>
    <definedName name="PIP" localSheetId="1">#REF!</definedName>
    <definedName name="PIP">#REF!</definedName>
    <definedName name="Piscinas" localSheetId="1">#REF!</definedName>
    <definedName name="Piscinas">#REF!</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[57]Tablas!$C$1:$C$65536</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PTTOSS" localSheetId="0">[9]!_xlbgnm.ane7</definedName>
    <definedName name="PPTTOSS">[9]!_xlbgnm.ane7</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 localSheetId="1">OFFSET('PROPUESTA ECONOMICA(Proponente)'!Full_Print,0,0,Last_Row)</definedName>
    <definedName name="Print_Area_Reset">OFFSET(Full_Print,0,0,Last_Row)</definedName>
    <definedName name="PRINT_TITLES">#N/A</definedName>
    <definedName name="PRINT_TITLES_MI">#N/A</definedName>
    <definedName name="PRINT1" localSheetId="1">'[3]7422CW00'!#REF!</definedName>
    <definedName name="PRINT1">'[3]7422CW00'!#REF!</definedName>
    <definedName name="PRINT2" localSheetId="1">'[3]7422CW00'!#REF!</definedName>
    <definedName name="PRINT2">'[3]7422CW00'!#REF!</definedName>
    <definedName name="PRIVADO" localSheetId="1">#REF!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 localSheetId="1">'PROPUESTA ECONOMICA(Proponente)'!ERR</definedName>
    <definedName name="programainv">[0]!ERR</definedName>
    <definedName name="Proponente" localSheetId="2">#REF!</definedName>
    <definedName name="Proponente" localSheetId="1">#REF!</definedName>
    <definedName name="Proponente">#REF!</definedName>
    <definedName name="PRUEBA" localSheetId="0">[97]!absc</definedName>
    <definedName name="PRUEBA" localSheetId="1">[97]!absc</definedName>
    <definedName name="PRUEBA">[97]!absc</definedName>
    <definedName name="prueba1" localSheetId="0">[97]!absc</definedName>
    <definedName name="prueba1" localSheetId="1">[97]!absc</definedName>
    <definedName name="prueba1">[97]!absc</definedName>
    <definedName name="PRUEBA2" localSheetId="2">#REF!</definedName>
    <definedName name="PRUEBA2" localSheetId="1">#REF!</definedName>
    <definedName name="PRUEBA2">#REF!</definedName>
    <definedName name="ps" localSheetId="1">#REF!</definedName>
    <definedName name="ps">#REF!</definedName>
    <definedName name="PSTRESS_RELIEVI">#REF!</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[46]medelo!$A$66:$A$83</definedName>
    <definedName name="Pwf_min">'[98]ORITO 02 '!$E$8</definedName>
    <definedName name="Pwfd" localSheetId="1">#REF!</definedName>
    <definedName name="Pwfd">#REF!</definedName>
    <definedName name="Q" localSheetId="2">#REF!</definedName>
    <definedName name="Q" localSheetId="1">#REF!</definedName>
    <definedName name="Q">#REF!</definedName>
    <definedName name="Q_actual">'[98]ORITO 02 '!$E$7</definedName>
    <definedName name="Q_BRUTO" localSheetId="1">#REF!</definedName>
    <definedName name="Q_BRUTO">#REF!</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#REF!</definedName>
    <definedName name="Qt">'[98]ORITO 02 '!$E$9</definedName>
    <definedName name="QTIES" localSheetId="1">#REF!</definedName>
    <definedName name="QTIES">#REF!</definedName>
    <definedName name="QTY" localSheetId="1">#REF!</definedName>
    <definedName name="QTY">#REF!</definedName>
    <definedName name="qw" localSheetId="2"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 localSheetId="1">'PROPUESTA ECONOMICA(Proponente)'!ERR</definedName>
    <definedName name="QWERTY">[0]!ERR</definedName>
    <definedName name="qwewertet" localSheetId="1" hidden="1">{#N/A,#N/A,TRUE,"1842CWN0"}</definedName>
    <definedName name="qwewertet" hidden="1">{#N/A,#N/A,TRUE,"1842CWN0"}</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[99]RECURSOS!$A$8:$A$204</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 localSheetId="1">'PROPUESTA ECONOMICA(Proponente)'!ERR</definedName>
    <definedName name="REICIO">[0]!ERR</definedName>
    <definedName name="Reimbursement">"Reembolso"</definedName>
    <definedName name="reinicio" localSheetId="2">'INDICAR CÓDIGO DEL ITEM DE PAGO'!ERR</definedName>
    <definedName name="reinicio" localSheetId="1">'PROPUESTA ECONOMICA(Proponente)'!ERR</definedName>
    <definedName name="reinicio">[0]!ERR</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[100]original_sist!$B$1:$L$167</definedName>
    <definedName name="RESU" localSheetId="1">#REF!</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[101]Ingenieria!#REF!</definedName>
    <definedName name="RISP">'[3]7422CW00'!#REF!</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#REF!,#REF!,#REF!</definedName>
    <definedName name="Ro">#REF!,#REF!,#REF!</definedName>
    <definedName name="rr" localSheetId="2">'INDICAR CÓDIGO DEL ITEM DE PAGO'!ERR</definedName>
    <definedName name="rr" localSheetId="1">'PROPUESTA ECONOMICA(Proponente)'!ERR</definedName>
    <definedName name="rr">[0]!ERR</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'[102]Form5 _Pág_ 1'!#REF!</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2">'INDICAR CÓDIGO DEL ITEM DE PAGO'!ERR</definedName>
    <definedName name="s" localSheetId="1">'PROPUESTA ECONOMICA(Proponente)'!ERR</definedName>
    <definedName name="s">[0]!ERR</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 localSheetId="1">'PROPUESTA ECONOMICA(Proponente)'!ERR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hidden="1">{#N/A,#N/A,TRUE,"1842CWN0"}</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1" hidden="1">{#N/A,#N/A,TRUE,"1842CWN0"}</definedName>
    <definedName name="SDFDG" hidden="1">{#N/A,#N/A,TRUE,"1842CWN0"}</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1" hidden="1">{#N/A,#N/A,TRUE,"1842CWN0"}</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 localSheetId="1">'PROPUESTA ECONOMICA(Proponente)'!ERR</definedName>
    <definedName name="SERO">[0]!ERR</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 localSheetId="1">'PROPUESTA ECONOMICA(Proponente)'!ERR</definedName>
    <definedName name="SI">[0]!ERR</definedName>
    <definedName name="SINGOLO" localSheetId="1">'[3]7422CW00'!#REF!</definedName>
    <definedName name="SINGOLO">'[3]7422CW00'!#REF!</definedName>
    <definedName name="SISISIS" localSheetId="2">'INDICAR CÓDIGO DEL ITEM DE PAGO'!ERR</definedName>
    <definedName name="SISISIS" localSheetId="1">'PROPUESTA ECONOMICA(Proponente)'!ERR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(Entidad)'!$L$45</definedName>
    <definedName name="solver_adj" localSheetId="1" hidden="1">'PROPUESTA ECONOMICA(Proponente)'!$L$45</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(Entidad)'!$L$56</definedName>
    <definedName name="solver_lhs1" localSheetId="1" hidden="1">'PROPUESTA ECONOMICA(Proponente)'!$L$56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(Entidad)'!$L$56</definedName>
    <definedName name="solver_opt" localSheetId="1" hidden="1">'PROPUESTA ECONOMICA(Proponente)'!$L$56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(Entidad)'!$L$57</definedName>
    <definedName name="solver_rhs1" localSheetId="1" hidden="1">'PROPUESTA ECONOMICA(Proponente)'!$L$57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 localSheetId="1">'PROPUESTA ECONOMICA(Proponente)'!ERR</definedName>
    <definedName name="SSSS">[0]!ERR</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ATUS">[92]PROGRAMADOR!$B$8:$C$19</definedName>
    <definedName name="STENU" localSheetId="1">'[3]7422CW00'!#REF!</definedName>
    <definedName name="STENU">'[3]7422CW00'!#REF!</definedName>
    <definedName name="Stock" localSheetId="1">'[103]PxQ Cantidades'!#REF!</definedName>
    <definedName name="Stock">'[103]PxQ Cantidades'!#REF!</definedName>
    <definedName name="STONU" localSheetId="1">'[3]7422CW00'!#REF!</definedName>
    <definedName name="STONU">'[3]7422CW00'!#REF!</definedName>
    <definedName name="STRESS_RELIEVIN" localSheetId="1">#REF!</definedName>
    <definedName name="STRESS_RELIEVIN">#REF!</definedName>
    <definedName name="STSUMM" localSheetId="1">'[3]7422CW00'!#REF!</definedName>
    <definedName name="STSUMM">'[3]7422CW00'!#REF!</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 localSheetId="1">#REF!</definedName>
    <definedName name="SUPERFICIE">#REF!</definedName>
    <definedName name="sw" localSheetId="2">'INDICAR CÓDIGO DEL ITEM DE PAGO'!ERR</definedName>
    <definedName name="sw" localSheetId="1">'PROPUESTA ECONOMICA(Proponente)'!ERR</definedName>
    <definedName name="sw">[0]!ERR</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1">#REF!</definedName>
    <definedName name="TABLA">#REF!</definedName>
    <definedName name="tabla1">[104]Hoja3!$B$4:$F$28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[105]TARIFAS!$A$1:$F$52</definedName>
    <definedName name="TarifaSalud">[40]EMPRESA!$F$26</definedName>
    <definedName name="Tasa">#REF!</definedName>
    <definedName name="TASA_DE_CAMBIO">#REF!</definedName>
    <definedName name="Tasa1">'[106]Bases 2A'!$C$20</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#REF!</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 localSheetId="1">'PROPUESTA ECONOMICA(Proponente)'!ERR</definedName>
    <definedName name="TER">[0]!ERR</definedName>
    <definedName name="TERM" localSheetId="2">'INDICAR CÓDIGO DEL ITEM DE PAGO'!ERR</definedName>
    <definedName name="TERM" localSheetId="1">'PROPUESTA ECONOMICA(Proponente)'!ERR</definedName>
    <definedName name="TERM">[0]!ERR</definedName>
    <definedName name="TÉRMINOS" localSheetId="2">'INDICAR CÓDIGO DEL ITEM DE PAGO'!ERR</definedName>
    <definedName name="TÉRMINOS" localSheetId="1">'PROPUESTA ECONOMICA(Proponente)'!ERR</definedName>
    <definedName name="TÉRMINOS">[0]!ERR</definedName>
    <definedName name="TERR">[25]PRESUPUESTO!$I$7</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'[40]NOMINA 1'!$N$38</definedName>
    <definedName name="TOTALHH" localSheetId="1">#REF!</definedName>
    <definedName name="TOTALHH">#REF!</definedName>
    <definedName name="TOTALHH1" localSheetId="1">#REF!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[107]desmonte!$E$48</definedName>
    <definedName name="TRAT">[108]desmonte!$E$48</definedName>
    <definedName name="TREM" localSheetId="1">#REF!</definedName>
    <definedName name="TREM">#REF!</definedName>
    <definedName name="Trenes" localSheetId="1">#REF!</definedName>
    <definedName name="Trenes">#REF!</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[109]Tablas!$B$2</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'[110]Lista APU'!$A$3:$D$479</definedName>
    <definedName name="UNITARIO">[111]Unitarios!$A$3:$D$13</definedName>
    <definedName name="Unitarios" localSheetId="2">#REF!</definedName>
    <definedName name="Unitarios" localSheetId="1">#REF!</definedName>
    <definedName name="Unitarios">#REF!</definedName>
    <definedName name="unj" localSheetId="1" hidden="1">[18]INST!#REF!</definedName>
    <definedName name="unj" hidden="1">[18]INST!#REF!</definedName>
    <definedName name="uno" localSheetId="2">'INDICAR CÓDIGO DEL ITEM DE PAGO'!ERR</definedName>
    <definedName name="uno" localSheetId="1">'PROPUESTA ECONOMICA(Proponente)'!ERR</definedName>
    <definedName name="uno">[0]!ERR</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 localSheetId="1">'PROPUESTA ECONOMICA(Proponente)'!ERR</definedName>
    <definedName name="uriel">[0]!ERR</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[112]CONTRATO!$E$9</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IF(Loan_Amount*Interest_Rate*Loan_Years*Loan_Start&gt;0,1,0)</definedName>
    <definedName name="Values_Entered">IF(Loan_Amount*Interest_Rate*Loan_Years*Loan_Start&gt;0,1,0)</definedName>
    <definedName name="Válvulas" localSheetId="1">#REF!</definedName>
    <definedName name="Válvulas">#REF!</definedName>
    <definedName name="Var">[20]Varios.!$E$1:$E$65536</definedName>
    <definedName name="VARIACION1" localSheetId="1">#REF!</definedName>
    <definedName name="VARIACION1">#REF!</definedName>
    <definedName name="Varios" localSheetId="1">#REF!</definedName>
    <definedName name="Varios">#REF!</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 localSheetId="1">#REF!</definedName>
    <definedName name="Wcut">#REF!</definedName>
    <definedName name="WD" localSheetId="1">#REF!</definedName>
    <definedName name="WD">#REF!</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hidden="1">{#N/A,#N/A,TRUE,"1842CWN0"}</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1" hidden="1">{#N/A,#N/A,TRUE,"T1"}</definedName>
    <definedName name="wrn.OPERADORES." hidden="1">{#N/A,#N/A,TRUE,"T1"}</definedName>
    <definedName name="wrn.res7" localSheetId="1" hidden="1">{#N/A,#N/A,FALSE,"Hoja1";#N/A,#N/A,FALSE,"Hoja2"}</definedName>
    <definedName name="wrn.res7" hidden="1">{#N/A,#N/A,FALSE,"Hoja1";#N/A,#N/A,FALSE,"Hoja2"}</definedName>
    <definedName name="wrn.Resumen." localSheetId="1"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1" hidden="1">{#N/A,#N/A,TRUE,"1842CWN0"}</definedName>
    <definedName name="XSW" hidden="1">{#N/A,#N/A,TRUE,"1842CWN0"}</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[114]!absc</definedName>
    <definedName name="xxxxx" localSheetId="1">[114]!absc</definedName>
    <definedName name="xxxxx">[114]!absc</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1"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 localSheetId="1">'PROPUESTA ECONOMICA(Proponente)'!ERR</definedName>
    <definedName name="zx">[0]!ERR</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1" i="3" l="1"/>
  <c r="L40" i="3"/>
  <c r="L42" i="3" s="1"/>
  <c r="L36" i="3"/>
  <c r="I35" i="3"/>
  <c r="L35" i="3" s="1"/>
  <c r="L34" i="3"/>
  <c r="L30" i="3"/>
  <c r="L29" i="3"/>
  <c r="L28" i="3"/>
  <c r="L31" i="3" s="1"/>
  <c r="L24" i="3"/>
  <c r="L25" i="3" s="1"/>
  <c r="L20" i="3"/>
  <c r="L21" i="3" s="1"/>
  <c r="L16" i="3"/>
  <c r="L17" i="3" s="1"/>
  <c r="L41" i="2"/>
  <c r="L40" i="2"/>
  <c r="L36" i="2"/>
  <c r="L34" i="2"/>
  <c r="L29" i="2"/>
  <c r="L30" i="2"/>
  <c r="L28" i="2"/>
  <c r="L24" i="2"/>
  <c r="L20" i="2"/>
  <c r="L16" i="2"/>
  <c r="L37" i="3" l="1"/>
  <c r="I35" i="2"/>
  <c r="L35" i="2" s="1"/>
  <c r="L17" i="2" l="1"/>
  <c r="L25" i="2" l="1"/>
  <c r="L21" i="2"/>
  <c r="L31" i="2"/>
  <c r="L37" i="2" l="1"/>
  <c r="L42" i="2"/>
  <c r="L43" i="2" s="1"/>
  <c r="L45" i="2" s="1"/>
  <c r="L48" i="2" s="1"/>
  <c r="L51" i="2" s="1"/>
  <c r="P51" i="2" s="1"/>
</calcChain>
</file>

<file path=xl/sharedStrings.xml><?xml version="1.0" encoding="utf-8"?>
<sst xmlns="http://schemas.openxmlformats.org/spreadsheetml/2006/main" count="246" uniqueCount="127">
  <si>
    <t>Formulario 1 - Propuesta económica  - Documento tipo de selección abreviada de menor cuantía - versión 2</t>
  </si>
  <si>
    <t>Código</t>
  </si>
  <si>
    <t>CCE-EICP-FM-25</t>
  </si>
  <si>
    <t>Versión</t>
  </si>
  <si>
    <t>FORMULARIO 1</t>
  </si>
  <si>
    <t>PRESUPUESTO OFICIAL</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</si>
  <si>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</si>
  <si>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</si>
  <si>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</si>
  <si>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</si>
  <si>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</si>
  <si>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</si>
  <si>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</si>
  <si>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</si>
  <si>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</si>
  <si>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</si>
  <si>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</si>
  <si>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</si>
  <si>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X</t>
  </si>
  <si>
    <t>ROCERIA</t>
  </si>
  <si>
    <t>1.1</t>
  </si>
  <si>
    <t>M2</t>
  </si>
  <si>
    <t>Subtotal</t>
  </si>
  <si>
    <t>x</t>
  </si>
  <si>
    <t>LIMPIEZA DE MALLA PERIMETRAL</t>
  </si>
  <si>
    <t>2.1</t>
  </si>
  <si>
    <t>CANALES AGUAS LLUVIA</t>
  </si>
  <si>
    <t>3.1</t>
  </si>
  <si>
    <t>LIMPIEZA DE CANALES AGUAS LLUVIA REVESTIDO EN CONCRETO Y LOS NO REVESTIDO</t>
  </si>
  <si>
    <t>ML</t>
  </si>
  <si>
    <t>RECOLECCION DE MATERIAL SOBRANTE</t>
  </si>
  <si>
    <t>4.1</t>
  </si>
  <si>
    <t xml:space="preserve">RECOLECCION DE MATERIAL SOBRANTE DE LA ACTIVIDAD DE ROCERIA </t>
  </si>
  <si>
    <t>GLOBAL</t>
  </si>
  <si>
    <t>4.2</t>
  </si>
  <si>
    <t>RECOLECCION DE MATERIAL SOBRANTE DE LA ACTIVIDAD LIMPIEZA DE CANALES AGUAS LLUVIA  REVSTIDO EN CONCRETO Y LOS NO REVESTIDO</t>
  </si>
  <si>
    <t>4.3</t>
  </si>
  <si>
    <t>RECOLECCION DE MATERIAL SOBRANTE DE LA ACTIVIDAD LIMPIEZA DE MALLA PERIMETRAL</t>
  </si>
  <si>
    <t xml:space="preserve">CONTROL DE VECTORES Y ROEDORES </t>
  </si>
  <si>
    <t>5.1</t>
  </si>
  <si>
    <t>CONTROL DE VECTORES Y ROEDORES POR ASPERSION A CIELO ABIERTO  DESPUES DE LA LIMPIEZA DE CANALES REVESTIDOS EN CONCRETO Y LOS NO REVESTIDOS EN CONCRETO</t>
  </si>
  <si>
    <t>5.2</t>
  </si>
  <si>
    <t xml:space="preserve">CONTROL DE VECTORES Y ROEDORES POR ASPERSION A CIELO ABIERTO  DESPUES DEL CORTE Y RETIRO DEL MATERIAL SOBRANTE DE LA ACTIVIDAD DE ROCERIA </t>
  </si>
  <si>
    <t>5.3</t>
  </si>
  <si>
    <t xml:space="preserve">CONTROL DE VECTORES Y ROEDORES POR ASPERSION A CIELO ABIERTO  DESPUES DE LA LIMPIEZA DE LA MALLA PERIMETRAL  </t>
  </si>
  <si>
    <t>RETIRO DE MATERIAL SOBRANTE</t>
  </si>
  <si>
    <t>6.1</t>
  </si>
  <si>
    <t xml:space="preserve">RETIRO DE MATERIAL SOBRANTE DE LA ACTIVIDAD DE ROCERIA Y LIMPIEZA DE MALLA PERIMETRAL </t>
  </si>
  <si>
    <t>RETIRO DE MATERIAL SOBRANTE DE LA ACTIVIDAD LIMPIEZA DE CANALES REVESTIDOS EN CONCRETO Y LOS NO REVESTIDOS EN CONCRETO</t>
  </si>
  <si>
    <t>SUBTOTAL OBRAS (1+2+3+4+5+6) (Administracion21%, Imprevistos 3%, Utilidad 4%)</t>
  </si>
  <si>
    <t>SUBTOTAL OBRAS (INCLUYE IVA 19% sobre la Utilidad)</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</si>
  <si>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</si>
  <si>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</si>
  <si>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</si>
  <si>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</si>
  <si>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</si>
  <si>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</si>
  <si>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</si>
  <si>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</si>
  <si>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</si>
  <si>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</si>
  <si>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</si>
  <si>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</si>
  <si>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</si>
  <si>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</si>
  <si>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</si>
  <si>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</si>
  <si>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</si>
  <si>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</si>
  <si>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</si>
  <si>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</si>
  <si>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</si>
  <si>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</si>
  <si>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</si>
  <si>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</si>
  <si>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</si>
  <si>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</si>
  <si>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</si>
  <si>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</si>
  <si>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</si>
  <si>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</si>
  <si>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</si>
  <si>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</si>
  <si>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</si>
  <si>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</si>
  <si>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</si>
  <si>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</si>
  <si>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</si>
  <si>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</si>
  <si>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</si>
  <si>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</si>
  <si>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</si>
  <si>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</si>
  <si>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</si>
  <si>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</si>
  <si>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</si>
  <si>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</si>
  <si>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</si>
  <si>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</si>
  <si>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</si>
  <si>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</si>
  <si>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</si>
  <si>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</si>
  <si>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</si>
  <si>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</si>
  <si>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</si>
  <si>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</si>
  <si>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</si>
  <si>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</si>
  <si>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</si>
  <si>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</si>
  <si>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</si>
  <si>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</si>
  <si>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</si>
  <si>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</si>
  <si>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</si>
  <si>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</si>
  <si>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</si>
  <si>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</si>
  <si>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</si>
  <si>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</si>
  <si>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</si>
  <si>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</si>
  <si>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</si>
  <si>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ZONAS VERDE DE SEGURIDAD PARALELAS A LA PISTA DE ATERRIZAJE, CABECERAS DE LA PISTA DE ATERRIZAJE,ZONAS DE PLATAFORMA,NUEVAS AREAS ADQUIRIDAS PARA LA AMPLIACION DEL AEROPUERTO, ZONA VERDE DEL  V.O.R</t>
  </si>
  <si>
    <t>INTERVENSIONES</t>
  </si>
  <si>
    <t xml:space="preserve">INTERSIONES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</si>
</sst>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8">
    <numFmt numFmtId="8" formatCode="&quot;$&quot;\ #,##0.00;[Red]\-&quot;$&quot;\ #,##0.00"/>
    <numFmt numFmtId="44" formatCode="_-&quot;$&quot;\ * #,##0.00_-;\-&quot;$&quot;\ * #,##0.00_-;_-&quot;$&quot;\ * &quot;-&quot;??_-;_-@_-"/>
    <numFmt numFmtId="43" formatCode="_-* #,##0.00_-;\-* #,##0.00_-;_-* &quot;-&quot;??_-;_-@_-"/>
    <numFmt numFmtId="164" formatCode="&quot;$&quot;\ #,##0.00_);\(&quot;$&quot;\ #,##0.00\)"/>
    <numFmt numFmtId="165" formatCode="_ &quot;$&quot;\ * #,##0_ ;_ &quot;$&quot;\ * \-#,##0_ ;_ &quot;$&quot;\ * &quot;-&quot;_ ;_ @_ "/>
    <numFmt numFmtId="166" formatCode="&quot;$&quot;\ #,##0.00;[Red]&quot;$&quot;\ \-#,##0.00"/>
    <numFmt numFmtId="167" formatCode="&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_-[$$-240A]\ * #,##0.00_-;\-[$$-240A]\ * #,##0.00_-;_-[$$-240A]\ * &quot;-&quot;??_-;_-@_-"/>
    <numFmt numFmtId="173" formatCode="_([$$-240A]\ * #,##0_);_([$$-240A]\ * \(#,##0\);_([$$-240A]\ * &quot;-&quot;??_);_(@_)"/>
    <numFmt numFmtId="174" formatCode="0#.00\ \L\t"/>
    <numFmt numFmtId="175" formatCode="_ [$$-240A]\ * #,##0.00_ ;_ [$$-240A]\ * \-#,##0.00_ ;_ [$$-240A]\ * &quot;-&quot;??_ ;_ @_ "/>
    <numFmt numFmtId="176" formatCode="_ * #,##0.00_ ;_ * \-#,##0.00_ ;_ * &quot;-&quot;??_ ;_ @_ "/>
    <numFmt numFmtId="177" formatCode="_ * #,##0_ ;_ * \-#,##0_ ;_ * &quot;-&quot;??_ ;_ @_ "/>
    <numFmt numFmtId="178" formatCode="_-* #,##0.00\ _€_-;\-* #,##0.00\ _€_-;_-* &quot;-&quot;??\ _€_-;_-@_-"/>
  </numFmts>
  <fonts count="29">
    <font>
      <sz val="11"/>
      <color theme="1"/>
      <name val="Calibri"/>
      <family val="2"/>
      <scheme val="minor"/>
    </font>
    <font>
      <sz val="11"/>
      <color theme="1"/>
      <name val="Calibri"/>
      <family val="2"/>
      <scheme val="minor"/>
    </font>
    <font>
      <sz val="12"/>
      <name val="Arial Narrow"/>
      <family val="2"/>
    </font>
    <font>
      <sz val="10"/>
      <name val="Arial"/>
      <family val="2"/>
    </font>
    <font>
      <b/>
      <sz val="8"/>
      <color rgb="FF595959"/>
      <name val="Arial"/>
      <family val="2"/>
      <charset val="1"/>
    </font>
    <font>
      <sz val="8"/>
      <color rgb="FF595959"/>
      <name val="Arial"/>
      <family val="2"/>
      <charset val="1"/>
    </font>
    <font>
      <sz val="11"/>
      <name val="Arial Narrow"/>
      <family val="2"/>
    </font>
    <font>
      <sz val="8"/>
      <name val="Arial"/>
      <family val="2"/>
      <charset val="1"/>
    </font>
    <font>
      <b/>
      <sz val="12"/>
      <name val="Arial Narrow"/>
      <family val="2"/>
    </font>
    <font>
      <b/>
      <u/>
      <sz val="12"/>
      <name val="Arial Narrow"/>
      <family val="2"/>
    </font>
    <font>
      <b/>
      <sz val="11"/>
      <name val="Arial"/>
      <family val="2"/>
    </font>
    <font>
      <sz val="11"/>
      <name val="Arial"/>
      <family val="2"/>
    </font>
    <font>
      <sz val="8"/>
      <name val="Arial Narrow"/>
      <family val="2"/>
    </font>
    <font>
      <sz val="10"/>
      <name val="Arial Narrow"/>
      <family val="2"/>
    </font>
    <font>
      <b/>
      <u/>
      <sz val="11"/>
      <name val="Arial Narrow"/>
      <family val="2"/>
    </font>
    <font>
      <b/>
      <sz val="16"/>
      <name val="Arial Narrow"/>
      <family val="2"/>
    </font>
    <font>
      <b/>
      <sz val="8"/>
      <name val="Arial"/>
      <family val="2"/>
      <charset val="1"/>
    </font>
    <font>
      <u/>
      <sz val="10"/>
      <color indexed="12"/>
      <name val="Arial"/>
      <family val="2"/>
    </font>
    <font>
      <u/>
      <sz val="10"/>
      <name val="Arial Narrow"/>
      <family val="2"/>
    </font>
    <font>
      <b/>
      <sz val="7"/>
      <name val="Arial Narrow"/>
      <family val="2"/>
    </font>
    <font>
      <sz val="10"/>
      <name val="Geneva"/>
    </font>
    <font>
      <sz val="9"/>
      <name val="Arial Narrow"/>
      <family val="2"/>
    </font>
    <font>
      <b/>
      <sz val="10"/>
      <name val="Arial Narrow"/>
      <family val="2"/>
    </font>
    <font>
      <b/>
      <sz val="8"/>
      <name val="Arial Narrow"/>
      <family val="2"/>
    </font>
    <font>
      <b/>
      <sz val="10"/>
      <name val="Arial"/>
      <family val="2"/>
    </font>
    <font>
      <b/>
      <sz val="8"/>
      <color theme="1"/>
      <name val="Arial Narrow"/>
      <family val="2"/>
    </font>
    <font>
      <b/>
      <vertAlign val="superscript"/>
      <sz val="8"/>
      <name val="Arial Narrow"/>
      <family val="2"/>
    </font>
    <font>
      <sz val="5"/>
      <name val="Arial Narrow"/>
      <family val="2"/>
    </font>
    <font>
      <sz val="10"/>
      <color rgb="FF000000"/>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0" tint="-0.34998626667073579"/>
        <bgColor indexed="64"/>
      </patternFill>
    </fill>
  </fills>
  <borders count="94">
    <border>
      <left/>
      <right/>
      <top/>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style="thick">
        <color auto="1"/>
      </left>
      <right/>
      <top style="thick">
        <color auto="1"/>
      </top>
      <bottom/>
      <diagonal/>
    </border>
    <border>
      <left/>
      <right/>
      <top style="thick">
        <color auto="1"/>
      </top>
      <bottom/>
      <diagonal/>
    </border>
    <border>
      <left/>
      <right style="medium">
        <color indexed="64"/>
      </right>
      <top style="thick">
        <color indexed="64"/>
      </top>
      <bottom/>
      <diagonal/>
    </border>
    <border>
      <left style="double">
        <color indexed="64"/>
      </left>
      <right style="medium">
        <color indexed="64"/>
      </right>
      <top/>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top/>
      <bottom/>
      <diagonal/>
    </border>
    <border>
      <left/>
      <right style="medium">
        <color indexed="64"/>
      </right>
      <top/>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s>
  <cellStyleXfs count="27">
    <xf numFmtId="0" fontId="0" fillId="0" borderId="0"/>
    <xf numFmtId="0" fontId="1" fillId="0" borderId="0"/>
    <xf numFmtId="0" fontId="3" fillId="0" borderId="0"/>
    <xf numFmtId="0" fontId="1" fillId="0" borderId="0"/>
    <xf numFmtId="0" fontId="3" fillId="0" borderId="0"/>
    <xf numFmtId="165" fontId="3" fillId="0" borderId="0" applyFont="0" applyFill="0" applyBorder="0" applyAlignment="0" applyProtection="0"/>
    <xf numFmtId="166" fontId="3" fillId="0" borderId="0" applyFont="0" applyFill="0" applyBorder="0" applyAlignment="0" applyProtection="0"/>
    <xf numFmtId="0" fontId="3" fillId="0" borderId="0"/>
    <xf numFmtId="44" fontId="3" fillId="0" borderId="0" applyFont="0" applyFill="0" applyBorder="0" applyAlignment="0" applyProtection="0"/>
    <xf numFmtId="0" fontId="3" fillId="0" borderId="0"/>
    <xf numFmtId="0" fontId="3" fillId="0" borderId="0"/>
    <xf numFmtId="0" fontId="3" fillId="0" borderId="0"/>
    <xf numFmtId="170" fontId="3" fillId="0" borderId="0" applyFont="0" applyFill="0" applyBorder="0" applyAlignment="0" applyProtection="0"/>
    <xf numFmtId="0" fontId="3" fillId="0" borderId="0"/>
    <xf numFmtId="174" fontId="3" fillId="0" borderId="0" applyFont="0" applyFill="0" applyBorder="0" applyAlignment="0" applyProtection="0"/>
    <xf numFmtId="9" fontId="3" fillId="0" borderId="0" applyFont="0" applyFill="0" applyBorder="0" applyAlignment="0" applyProtection="0"/>
    <xf numFmtId="176" fontId="3" fillId="0" borderId="0" applyFont="0" applyFill="0" applyBorder="0" applyAlignment="0" applyProtection="0"/>
    <xf numFmtId="0" fontId="1" fillId="0" borderId="0"/>
    <xf numFmtId="0" fontId="1" fillId="0" borderId="0"/>
    <xf numFmtId="165" fontId="3" fillId="0" borderId="0" applyFont="0" applyFill="0" applyBorder="0" applyAlignment="0" applyProtection="0"/>
    <xf numFmtId="166" fontId="3" fillId="0" borderId="0" applyFont="0" applyFill="0" applyBorder="0" applyAlignment="0" applyProtection="0"/>
    <xf numFmtId="0" fontId="3" fillId="0" borderId="0"/>
    <xf numFmtId="174" fontId="3" fillId="0" borderId="0" applyFont="0" applyFill="0" applyBorder="0" applyAlignment="0" applyProtection="0"/>
    <xf numFmtId="0" fontId="17" fillId="0" borderId="0" applyNumberFormat="0" applyFill="0" applyBorder="0" applyAlignment="0" applyProtection="0">
      <alignment vertical="top"/>
      <protection locked="0"/>
    </xf>
    <xf numFmtId="0" fontId="20" fillId="0" borderId="0"/>
    <xf numFmtId="44" fontId="1" fillId="0" borderId="0" applyFont="0" applyFill="0" applyBorder="0" applyAlignment="0" applyProtection="0"/>
    <xf numFmtId="9" fontId="1" fillId="0" borderId="0" applyFont="0" applyFill="0" applyBorder="0" applyAlignment="0" applyProtection="0"/>
  </cellStyleXfs>
  <cellXfs count="499">
    <xf numFmtId="0" fontId="0" fillId="0" borderId="0" xfId="0"/>
    <xf numFmtId="0" fontId="4" fillId="0" borderId="0" xfId="2" applyFont="1" applyAlignment="1">
      <alignment horizontal="left"/>
    </xf>
    <xf numFmtId="0" fontId="5" fillId="0" borderId="0" xfId="2" applyFont="1" applyAlignment="1">
      <alignment horizontal="left"/>
    </xf>
    <xf numFmtId="0" fontId="6" fillId="0" borderId="0" xfId="1" applyFont="1"/>
    <xf numFmtId="0" fontId="4" fillId="0" borderId="9" xfId="2" applyFont="1" applyBorder="1" applyAlignment="1">
      <alignment horizontal="left"/>
    </xf>
    <xf numFmtId="0" fontId="7" fillId="0" borderId="9" xfId="2" applyFont="1" applyBorder="1" applyAlignment="1">
      <alignment horizontal="left"/>
    </xf>
    <xf numFmtId="0" fontId="2" fillId="2" borderId="0" xfId="1" applyFont="1" applyFill="1"/>
    <xf numFmtId="0" fontId="2" fillId="2" borderId="13" xfId="1" applyFont="1" applyFill="1" applyBorder="1"/>
    <xf numFmtId="0" fontId="2" fillId="2" borderId="8" xfId="1" applyFont="1" applyFill="1" applyBorder="1"/>
    <xf numFmtId="0" fontId="6" fillId="2" borderId="0" xfId="1" applyFont="1" applyFill="1"/>
    <xf numFmtId="0" fontId="8" fillId="0" borderId="29" xfId="4" applyFont="1" applyBorder="1" applyAlignment="1">
      <alignment horizontal="center" vertical="center" wrapText="1"/>
    </xf>
    <xf numFmtId="0" fontId="8" fillId="5" borderId="31" xfId="2" applyFont="1" applyFill="1" applyBorder="1" applyAlignment="1">
      <alignment vertical="center"/>
    </xf>
    <xf numFmtId="0" fontId="8" fillId="5" borderId="32" xfId="2" applyFont="1" applyFill="1" applyBorder="1" applyAlignment="1">
      <alignment vertical="center"/>
    </xf>
    <xf numFmtId="0" fontId="8" fillId="5" borderId="33" xfId="2" applyFont="1" applyFill="1" applyBorder="1" applyAlignment="1">
      <alignment vertical="center"/>
    </xf>
    <xf numFmtId="0" fontId="8" fillId="0" borderId="34" xfId="2" applyFont="1" applyBorder="1" applyAlignment="1">
      <alignment horizontal="center" vertical="center"/>
    </xf>
    <xf numFmtId="0" fontId="8" fillId="0" borderId="17" xfId="4" applyFont="1" applyBorder="1" applyAlignment="1">
      <alignment horizontal="center" vertical="center"/>
    </xf>
    <xf numFmtId="0" fontId="8" fillId="0" borderId="17" xfId="4" applyFont="1" applyBorder="1" applyAlignment="1">
      <alignment horizontal="center" vertical="center" wrapText="1"/>
    </xf>
    <xf numFmtId="0" fontId="2" fillId="0" borderId="17" xfId="4" applyFont="1" applyBorder="1" applyAlignment="1">
      <alignment horizontal="center" vertical="center"/>
    </xf>
    <xf numFmtId="4" fontId="2" fillId="0" borderId="17" xfId="5" applyNumberFormat="1" applyFont="1" applyBorder="1" applyAlignment="1">
      <alignment vertical="center" wrapText="1"/>
    </xf>
    <xf numFmtId="164" fontId="2" fillId="0" borderId="17" xfId="6" applyNumberFormat="1" applyFont="1" applyBorder="1" applyAlignment="1">
      <alignment horizontal="right" vertical="center" wrapText="1"/>
    </xf>
    <xf numFmtId="164" fontId="2" fillId="0" borderId="35" xfId="6" applyNumberFormat="1" applyFont="1" applyBorder="1" applyAlignment="1">
      <alignment horizontal="right" vertical="center" wrapText="1"/>
    </xf>
    <xf numFmtId="0" fontId="2" fillId="0" borderId="34" xfId="2" applyFont="1" applyBorder="1" applyAlignment="1">
      <alignment horizontal="center" vertical="center"/>
    </xf>
    <xf numFmtId="164" fontId="2" fillId="0" borderId="36" xfId="6" applyNumberFormat="1" applyFont="1" applyBorder="1" applyAlignment="1">
      <alignment horizontal="right" vertical="center" wrapText="1"/>
    </xf>
    <xf numFmtId="167" fontId="8" fillId="0" borderId="37" xfId="5" applyNumberFormat="1" applyFont="1" applyBorder="1" applyAlignment="1">
      <alignment horizontal="right" vertical="center"/>
    </xf>
    <xf numFmtId="0" fontId="8" fillId="0" borderId="34" xfId="7" applyFont="1" applyBorder="1" applyAlignment="1">
      <alignment horizontal="center" vertical="center"/>
    </xf>
    <xf numFmtId="164" fontId="2" fillId="0" borderId="18" xfId="6" applyNumberFormat="1" applyFont="1" applyBorder="1" applyAlignment="1">
      <alignment horizontal="right" vertical="center" wrapText="1"/>
    </xf>
    <xf numFmtId="0" fontId="2" fillId="0" borderId="34" xfId="7" applyFont="1" applyBorder="1" applyAlignment="1">
      <alignment horizontal="center" vertical="center"/>
    </xf>
    <xf numFmtId="0" fontId="2" fillId="0" borderId="17" xfId="4" applyFont="1" applyBorder="1" applyAlignment="1">
      <alignment horizontal="left" vertical="center"/>
    </xf>
    <xf numFmtId="0" fontId="2" fillId="0" borderId="23" xfId="1" applyFont="1" applyBorder="1"/>
    <xf numFmtId="0" fontId="10" fillId="0" borderId="34" xfId="7" applyFont="1" applyBorder="1" applyAlignment="1">
      <alignment horizontal="center" vertical="center"/>
    </xf>
    <xf numFmtId="0" fontId="2" fillId="0" borderId="17" xfId="2" applyFont="1" applyBorder="1" applyAlignment="1">
      <alignment horizontal="center" vertical="center"/>
    </xf>
    <xf numFmtId="0" fontId="8" fillId="0" borderId="17" xfId="2" applyFont="1" applyBorder="1" applyAlignment="1">
      <alignment horizontal="center" vertical="center" wrapText="1"/>
    </xf>
    <xf numFmtId="0" fontId="11" fillId="0" borderId="34" xfId="7" applyFont="1" applyBorder="1" applyAlignment="1">
      <alignment horizontal="center" vertical="center"/>
    </xf>
    <xf numFmtId="0" fontId="2" fillId="0" borderId="17" xfId="2" applyFont="1" applyBorder="1" applyAlignment="1">
      <alignment horizontal="left" vertical="center" wrapText="1"/>
    </xf>
    <xf numFmtId="164" fontId="2" fillId="0" borderId="39" xfId="6" applyNumberFormat="1" applyFont="1" applyBorder="1" applyAlignment="1">
      <alignment horizontal="right" vertical="center" wrapText="1"/>
    </xf>
    <xf numFmtId="0" fontId="8" fillId="0" borderId="17" xfId="2" applyFont="1" applyBorder="1" applyAlignment="1">
      <alignment horizontal="left" vertical="center" wrapText="1"/>
    </xf>
    <xf numFmtId="0" fontId="10" fillId="0" borderId="17" xfId="7" applyFont="1" applyBorder="1" applyAlignment="1">
      <alignment horizontal="center" vertical="center"/>
    </xf>
    <xf numFmtId="0" fontId="11" fillId="0" borderId="17" xfId="7" applyFont="1" applyBorder="1" applyAlignment="1">
      <alignment horizontal="center" vertical="center"/>
    </xf>
    <xf numFmtId="0" fontId="8" fillId="5" borderId="41" xfId="2" applyFont="1" applyFill="1" applyBorder="1" applyAlignment="1">
      <alignment vertical="center"/>
    </xf>
    <xf numFmtId="0" fontId="8" fillId="5" borderId="0" xfId="2" applyFont="1" applyFill="1" applyAlignment="1">
      <alignment vertical="center"/>
    </xf>
    <xf numFmtId="0" fontId="8" fillId="5" borderId="42" xfId="2" applyFont="1" applyFill="1" applyBorder="1" applyAlignment="1">
      <alignment vertical="center"/>
    </xf>
    <xf numFmtId="0" fontId="10" fillId="0" borderId="17" xfId="7" applyFont="1" applyBorder="1" applyAlignment="1">
      <alignment horizontal="center" vertical="center" wrapText="1"/>
    </xf>
    <xf numFmtId="0" fontId="11" fillId="0" borderId="17" xfId="7" applyFont="1" applyBorder="1" applyAlignment="1">
      <alignment horizontal="justify" vertical="center" wrapText="1"/>
    </xf>
    <xf numFmtId="0" fontId="12" fillId="0" borderId="0" xfId="9" applyFont="1"/>
    <xf numFmtId="49" fontId="8" fillId="0" borderId="0" xfId="10" applyNumberFormat="1" applyFont="1" applyAlignment="1">
      <alignment horizontal="right" vertical="center"/>
    </xf>
    <xf numFmtId="169" fontId="8" fillId="0" borderId="0" xfId="10" applyNumberFormat="1" applyFont="1" applyAlignment="1">
      <alignment vertical="center"/>
    </xf>
    <xf numFmtId="0" fontId="2" fillId="0" borderId="0" xfId="11" applyFont="1"/>
    <xf numFmtId="0" fontId="2" fillId="0" borderId="0" xfId="11" applyFont="1" applyAlignment="1">
      <alignment horizontal="center"/>
    </xf>
    <xf numFmtId="0" fontId="2" fillId="0" borderId="0" xfId="4" applyFont="1" applyAlignment="1">
      <alignment horizontal="center" vertical="center"/>
    </xf>
    <xf numFmtId="2" fontId="2" fillId="0" borderId="0" xfId="11" applyNumberFormat="1" applyFont="1"/>
    <xf numFmtId="171" fontId="2" fillId="0" borderId="0" xfId="12" applyNumberFormat="1" applyFont="1" applyBorder="1"/>
    <xf numFmtId="39" fontId="8" fillId="0" borderId="0" xfId="12" applyNumberFormat="1" applyFont="1" applyBorder="1" applyAlignment="1">
      <alignment vertical="center"/>
    </xf>
    <xf numFmtId="169" fontId="8" fillId="4" borderId="35" xfId="14" applyNumberFormat="1" applyFont="1" applyFill="1" applyBorder="1" applyAlignment="1">
      <alignment horizontal="center" vertical="center"/>
    </xf>
    <xf numFmtId="169" fontId="8" fillId="4" borderId="17" xfId="14" applyNumberFormat="1" applyFont="1" applyFill="1" applyBorder="1" applyAlignment="1">
      <alignment horizontal="center" vertical="center"/>
    </xf>
    <xf numFmtId="9" fontId="2" fillId="3" borderId="18" xfId="15" applyFont="1" applyFill="1" applyBorder="1" applyAlignment="1">
      <alignment horizontal="center" vertical="center"/>
    </xf>
    <xf numFmtId="0" fontId="13" fillId="0" borderId="0" xfId="9" applyFont="1"/>
    <xf numFmtId="177" fontId="2" fillId="0" borderId="56" xfId="16" applyNumberFormat="1" applyFont="1" applyBorder="1"/>
    <xf numFmtId="0" fontId="6" fillId="0" borderId="0" xfId="1" applyFont="1" applyAlignment="1">
      <alignment horizontal="center"/>
    </xf>
    <xf numFmtId="0" fontId="2" fillId="0" borderId="0" xfId="17" applyFont="1"/>
    <xf numFmtId="0" fontId="6" fillId="0" borderId="0" xfId="17" applyFont="1"/>
    <xf numFmtId="0" fontId="2" fillId="0" borderId="4" xfId="17" applyFont="1" applyBorder="1"/>
    <xf numFmtId="0" fontId="4" fillId="0" borderId="61" xfId="2" applyFont="1" applyBorder="1" applyAlignment="1">
      <alignment horizontal="left"/>
    </xf>
    <xf numFmtId="0" fontId="7" fillId="0" borderId="62" xfId="2" applyFont="1" applyBorder="1" applyAlignment="1">
      <alignment horizontal="left"/>
    </xf>
    <xf numFmtId="0" fontId="4" fillId="0" borderId="63" xfId="2" applyFont="1" applyBorder="1" applyAlignment="1">
      <alignment horizontal="left"/>
    </xf>
    <xf numFmtId="0" fontId="7" fillId="0" borderId="64" xfId="2" applyFont="1" applyBorder="1" applyAlignment="1">
      <alignment horizontal="left"/>
    </xf>
    <xf numFmtId="0" fontId="5" fillId="0" borderId="23" xfId="2" applyFont="1" applyBorder="1" applyAlignment="1">
      <alignment horizontal="left"/>
    </xf>
    <xf numFmtId="0" fontId="2" fillId="2" borderId="0" xfId="17" applyFont="1" applyFill="1"/>
    <xf numFmtId="0" fontId="2" fillId="2" borderId="4" xfId="17" applyFont="1" applyFill="1" applyBorder="1"/>
    <xf numFmtId="0" fontId="6" fillId="2" borderId="0" xfId="17" applyFont="1" applyFill="1"/>
    <xf numFmtId="0" fontId="8" fillId="5" borderId="31" xfId="7" applyFont="1" applyFill="1" applyBorder="1" applyAlignment="1">
      <alignment vertical="center"/>
    </xf>
    <xf numFmtId="0" fontId="8" fillId="5" borderId="32" xfId="7" applyFont="1" applyFill="1" applyBorder="1" applyAlignment="1">
      <alignment vertical="center"/>
    </xf>
    <xf numFmtId="0" fontId="8" fillId="5" borderId="33" xfId="7" applyFont="1" applyFill="1" applyBorder="1" applyAlignment="1">
      <alignment vertical="center"/>
    </xf>
    <xf numFmtId="0" fontId="2" fillId="0" borderId="17" xfId="7" applyFont="1" applyBorder="1" applyAlignment="1">
      <alignment horizontal="center" vertical="center"/>
    </xf>
    <xf numFmtId="0" fontId="2" fillId="0" borderId="22" xfId="7" applyFont="1" applyBorder="1" applyAlignment="1">
      <alignment horizontal="left" vertical="center"/>
    </xf>
    <xf numFmtId="0" fontId="2" fillId="0" borderId="23" xfId="7" applyFont="1" applyBorder="1" applyAlignment="1">
      <alignment horizontal="center" vertical="center"/>
    </xf>
    <xf numFmtId="0" fontId="2" fillId="0" borderId="23" xfId="17" applyFont="1" applyBorder="1"/>
    <xf numFmtId="0" fontId="2" fillId="0" borderId="23" xfId="17" applyFont="1" applyBorder="1" applyAlignment="1">
      <alignment horizontal="center"/>
    </xf>
    <xf numFmtId="0" fontId="2" fillId="0" borderId="38" xfId="7" applyFont="1" applyBorder="1" applyAlignment="1">
      <alignment horizontal="left" vertical="center"/>
    </xf>
    <xf numFmtId="0" fontId="2" fillId="0" borderId="0" xfId="7" applyFont="1" applyAlignment="1">
      <alignment horizontal="center" vertical="center"/>
    </xf>
    <xf numFmtId="2" fontId="2" fillId="0" borderId="23" xfId="7" applyNumberFormat="1" applyFont="1" applyBorder="1" applyAlignment="1">
      <alignment horizontal="center" vertical="center"/>
    </xf>
    <xf numFmtId="0" fontId="2" fillId="0" borderId="4" xfId="11" applyFont="1" applyBorder="1"/>
    <xf numFmtId="168" fontId="8" fillId="5" borderId="33" xfId="7" applyNumberFormat="1" applyFont="1" applyFill="1" applyBorder="1" applyAlignment="1">
      <alignment vertical="center"/>
    </xf>
    <xf numFmtId="0" fontId="12" fillId="0" borderId="0" xfId="11" applyFont="1"/>
    <xf numFmtId="0" fontId="8" fillId="0" borderId="48" xfId="21" applyFont="1" applyBorder="1" applyAlignment="1">
      <alignment vertical="center"/>
    </xf>
    <xf numFmtId="169" fontId="8" fillId="4" borderId="35" xfId="22" applyNumberFormat="1" applyFont="1" applyFill="1" applyBorder="1" applyAlignment="1">
      <alignment horizontal="center" vertical="center"/>
    </xf>
    <xf numFmtId="169" fontId="8" fillId="4" borderId="17" xfId="22" applyNumberFormat="1" applyFont="1" applyFill="1" applyBorder="1" applyAlignment="1">
      <alignment horizontal="center" vertical="center"/>
    </xf>
    <xf numFmtId="0" fontId="13" fillId="0" borderId="0" xfId="11" applyFont="1"/>
    <xf numFmtId="0" fontId="2" fillId="2" borderId="0" xfId="18" applyFont="1" applyFill="1" applyAlignment="1">
      <alignment horizontal="center" vertical="center" wrapText="1"/>
    </xf>
    <xf numFmtId="0" fontId="8" fillId="2" borderId="53" xfId="18" applyFont="1" applyFill="1" applyBorder="1" applyAlignment="1">
      <alignment horizontal="center" vertical="center" wrapText="1"/>
    </xf>
    <xf numFmtId="0" fontId="2" fillId="0" borderId="55" xfId="11" applyFont="1" applyBorder="1"/>
    <xf numFmtId="0" fontId="2" fillId="0" borderId="56" xfId="17" applyFont="1" applyBorder="1"/>
    <xf numFmtId="0" fontId="2" fillId="0" borderId="56" xfId="17" applyFont="1" applyBorder="1" applyAlignment="1">
      <alignment horizontal="center"/>
    </xf>
    <xf numFmtId="0" fontId="2" fillId="0" borderId="0" xfId="17" applyFont="1" applyAlignment="1">
      <alignment horizontal="center"/>
    </xf>
    <xf numFmtId="0" fontId="6" fillId="0" borderId="0" xfId="17" applyFont="1" applyAlignment="1">
      <alignment horizontal="center"/>
    </xf>
    <xf numFmtId="0" fontId="13" fillId="0" borderId="0" xfId="2" applyFont="1"/>
    <xf numFmtId="0" fontId="4" fillId="0" borderId="4" xfId="2" applyFont="1" applyBorder="1" applyAlignment="1">
      <alignment horizontal="left"/>
    </xf>
    <xf numFmtId="0" fontId="13" fillId="0" borderId="8" xfId="2" applyFont="1" applyBorder="1"/>
    <xf numFmtId="0" fontId="16" fillId="0" borderId="73" xfId="2" applyFont="1" applyBorder="1" applyAlignment="1">
      <alignment horizontal="left"/>
    </xf>
    <xf numFmtId="0" fontId="7" fillId="0" borderId="73" xfId="2" applyFont="1" applyBorder="1" applyAlignment="1">
      <alignment horizontal="left"/>
    </xf>
    <xf numFmtId="0" fontId="13" fillId="0" borderId="4" xfId="2" applyFont="1" applyBorder="1"/>
    <xf numFmtId="0" fontId="22" fillId="0" borderId="0" xfId="2" applyFont="1" applyAlignment="1">
      <alignment horizontal="center"/>
    </xf>
    <xf numFmtId="0" fontId="13" fillId="0" borderId="52" xfId="2" applyFont="1" applyBorder="1" applyAlignment="1">
      <alignment horizontal="center"/>
    </xf>
    <xf numFmtId="0" fontId="22" fillId="0" borderId="53" xfId="2" applyFont="1" applyBorder="1" applyAlignment="1">
      <alignment horizontal="center"/>
    </xf>
    <xf numFmtId="0" fontId="21" fillId="0" borderId="53" xfId="2" applyFont="1" applyBorder="1" applyAlignment="1">
      <alignment vertical="center"/>
    </xf>
    <xf numFmtId="0" fontId="21" fillId="0" borderId="81" xfId="2" applyFont="1" applyBorder="1" applyAlignment="1">
      <alignment vertical="center"/>
    </xf>
    <xf numFmtId="0" fontId="13" fillId="0" borderId="65" xfId="2" applyFont="1" applyBorder="1" applyAlignment="1">
      <alignment horizontal="center"/>
    </xf>
    <xf numFmtId="0" fontId="22" fillId="0" borderId="66" xfId="2" applyFont="1" applyBorder="1" applyAlignment="1">
      <alignment horizontal="center"/>
    </xf>
    <xf numFmtId="0" fontId="21" fillId="0" borderId="66" xfId="2" applyFont="1" applyBorder="1" applyAlignment="1">
      <alignment horizontal="right" vertical="center"/>
    </xf>
    <xf numFmtId="0" fontId="21" fillId="0" borderId="26" xfId="2" applyFont="1" applyBorder="1" applyAlignment="1">
      <alignment horizontal="center" vertical="center"/>
    </xf>
    <xf numFmtId="0" fontId="21" fillId="0" borderId="27" xfId="2" applyFont="1" applyBorder="1" applyAlignment="1">
      <alignment horizontal="center" vertical="center"/>
    </xf>
    <xf numFmtId="0" fontId="13" fillId="0" borderId="41" xfId="2" applyFont="1" applyBorder="1" applyAlignment="1">
      <alignment horizontal="center"/>
    </xf>
    <xf numFmtId="0" fontId="21" fillId="0" borderId="0" xfId="2" applyFont="1" applyAlignment="1">
      <alignment horizontal="right" vertical="center"/>
    </xf>
    <xf numFmtId="1" fontId="21" fillId="0" borderId="17" xfId="2" applyNumberFormat="1" applyFont="1" applyBorder="1" applyAlignment="1">
      <alignment horizontal="center" vertical="center"/>
    </xf>
    <xf numFmtId="1" fontId="21" fillId="0" borderId="18" xfId="2" applyNumberFormat="1" applyFont="1" applyBorder="1" applyAlignment="1">
      <alignment horizontal="center" vertical="center"/>
    </xf>
    <xf numFmtId="1" fontId="21" fillId="0" borderId="42" xfId="2" applyNumberFormat="1" applyFont="1" applyBorder="1" applyAlignment="1">
      <alignment horizontal="center" vertical="center"/>
    </xf>
    <xf numFmtId="0" fontId="21" fillId="0" borderId="84" xfId="2" applyFont="1" applyBorder="1" applyAlignment="1">
      <alignment horizontal="left"/>
    </xf>
    <xf numFmtId="0" fontId="21" fillId="0" borderId="14" xfId="2" applyFont="1" applyBorder="1" applyAlignment="1">
      <alignment horizontal="center"/>
    </xf>
    <xf numFmtId="0" fontId="21" fillId="0" borderId="15" xfId="2" applyFont="1" applyBorder="1" applyAlignment="1">
      <alignment horizontal="center"/>
    </xf>
    <xf numFmtId="0" fontId="13" fillId="0" borderId="45" xfId="2" applyFont="1" applyBorder="1"/>
    <xf numFmtId="0" fontId="13" fillId="0" borderId="46" xfId="2" applyFont="1" applyBorder="1"/>
    <xf numFmtId="0" fontId="13" fillId="0" borderId="85" xfId="2" applyFont="1" applyBorder="1"/>
    <xf numFmtId="0" fontId="13" fillId="0" borderId="65" xfId="2" applyFont="1" applyBorder="1"/>
    <xf numFmtId="0" fontId="13" fillId="0" borderId="66" xfId="2" applyFont="1" applyBorder="1"/>
    <xf numFmtId="0" fontId="13" fillId="0" borderId="67" xfId="2" applyFont="1" applyBorder="1"/>
    <xf numFmtId="0" fontId="13" fillId="0" borderId="41" xfId="2" applyFont="1" applyBorder="1"/>
    <xf numFmtId="0" fontId="13" fillId="0" borderId="42" xfId="2" applyFont="1" applyBorder="1"/>
    <xf numFmtId="0" fontId="25" fillId="5" borderId="86" xfId="2" applyFont="1" applyFill="1" applyBorder="1" applyAlignment="1">
      <alignment horizontal="center" vertical="center"/>
    </xf>
    <xf numFmtId="0" fontId="13" fillId="5" borderId="87" xfId="2" applyFont="1" applyFill="1" applyBorder="1" applyAlignment="1">
      <alignment horizontal="center" vertical="center"/>
    </xf>
    <xf numFmtId="4" fontId="13" fillId="5" borderId="87" xfId="2" applyNumberFormat="1" applyFont="1" applyFill="1" applyBorder="1" applyAlignment="1">
      <alignment horizontal="center" vertical="center"/>
    </xf>
    <xf numFmtId="0" fontId="23" fillId="5" borderId="88" xfId="2" applyFont="1" applyFill="1" applyBorder="1" applyAlignment="1">
      <alignment horizontal="center"/>
    </xf>
    <xf numFmtId="0" fontId="23" fillId="5" borderId="26" xfId="2" applyFont="1" applyFill="1" applyBorder="1" applyAlignment="1">
      <alignment horizontal="center"/>
    </xf>
    <xf numFmtId="0" fontId="23" fillId="5" borderId="27" xfId="2" applyFont="1" applyFill="1" applyBorder="1" applyAlignment="1">
      <alignment horizontal="center"/>
    </xf>
    <xf numFmtId="0" fontId="13" fillId="0" borderId="20" xfId="2" applyFont="1" applyBorder="1"/>
    <xf numFmtId="176" fontId="13" fillId="0" borderId="17" xfId="16" applyFont="1" applyBorder="1"/>
    <xf numFmtId="176" fontId="13" fillId="0" borderId="18" xfId="16" applyFont="1" applyBorder="1"/>
    <xf numFmtId="0" fontId="13" fillId="0" borderId="52" xfId="2" applyFont="1" applyBorder="1"/>
    <xf numFmtId="0" fontId="13" fillId="0" borderId="53" xfId="2" applyFont="1" applyBorder="1"/>
    <xf numFmtId="0" fontId="13" fillId="0" borderId="54" xfId="2" applyFont="1" applyBorder="1"/>
    <xf numFmtId="0" fontId="13" fillId="0" borderId="80" xfId="2" applyFont="1" applyBorder="1"/>
    <xf numFmtId="176" fontId="13" fillId="0" borderId="91" xfId="16" applyFont="1" applyBorder="1"/>
    <xf numFmtId="176" fontId="13" fillId="0" borderId="92" xfId="2" applyNumberFormat="1" applyFont="1" applyBorder="1"/>
    <xf numFmtId="0" fontId="23" fillId="5" borderId="49" xfId="2" applyFont="1" applyFill="1" applyBorder="1" applyAlignment="1">
      <alignment horizontal="center"/>
    </xf>
    <xf numFmtId="0" fontId="13" fillId="0" borderId="20" xfId="2" applyFont="1" applyBorder="1" applyAlignment="1">
      <alignment horizontal="center"/>
    </xf>
    <xf numFmtId="2" fontId="13" fillId="0" borderId="17" xfId="2" applyNumberFormat="1" applyFont="1" applyBorder="1"/>
    <xf numFmtId="0" fontId="13" fillId="0" borderId="29" xfId="2" applyFont="1" applyBorder="1"/>
    <xf numFmtId="176" fontId="13" fillId="0" borderId="30" xfId="16" applyFont="1" applyBorder="1"/>
    <xf numFmtId="176" fontId="13" fillId="0" borderId="92" xfId="16" applyFont="1" applyBorder="1"/>
    <xf numFmtId="0" fontId="23" fillId="5" borderId="26" xfId="2" applyFont="1" applyFill="1" applyBorder="1"/>
    <xf numFmtId="2" fontId="13" fillId="0" borderId="17" xfId="2" applyNumberFormat="1" applyFont="1" applyBorder="1" applyAlignment="1">
      <alignment horizontal="center"/>
    </xf>
    <xf numFmtId="2" fontId="13" fillId="0" borderId="20" xfId="2" applyNumberFormat="1" applyFont="1" applyBorder="1" applyAlignment="1">
      <alignment horizontal="center"/>
    </xf>
    <xf numFmtId="0" fontId="13" fillId="0" borderId="91" xfId="2" applyFont="1" applyBorder="1"/>
    <xf numFmtId="0" fontId="13" fillId="0" borderId="23" xfId="2" applyFont="1" applyBorder="1"/>
    <xf numFmtId="176" fontId="13" fillId="0" borderId="37" xfId="16" applyFont="1" applyBorder="1"/>
    <xf numFmtId="0" fontId="23" fillId="5" borderId="49" xfId="2" applyFont="1" applyFill="1" applyBorder="1" applyAlignment="1">
      <alignment horizontal="center" wrapText="1"/>
    </xf>
    <xf numFmtId="0" fontId="23" fillId="5" borderId="26" xfId="2" applyFont="1" applyFill="1" applyBorder="1" applyAlignment="1">
      <alignment horizontal="center" wrapText="1"/>
    </xf>
    <xf numFmtId="0" fontId="23" fillId="5" borderId="69" xfId="2" applyFont="1" applyFill="1" applyBorder="1" applyAlignment="1">
      <alignment horizontal="center" wrapText="1"/>
    </xf>
    <xf numFmtId="0" fontId="23" fillId="5" borderId="27" xfId="2" applyFont="1" applyFill="1" applyBorder="1" applyAlignment="1">
      <alignment horizontal="center" wrapText="1"/>
    </xf>
    <xf numFmtId="0" fontId="13" fillId="0" borderId="19" xfId="2" applyFont="1" applyBorder="1" applyAlignment="1">
      <alignment horizontal="left"/>
    </xf>
    <xf numFmtId="0" fontId="13" fillId="0" borderId="20" xfId="2" applyFont="1" applyBorder="1" applyAlignment="1">
      <alignment horizontal="left"/>
    </xf>
    <xf numFmtId="176" fontId="13" fillId="0" borderId="17" xfId="16" applyFont="1" applyBorder="1" applyAlignment="1">
      <alignment horizontal="center"/>
    </xf>
    <xf numFmtId="0" fontId="13" fillId="0" borderId="20" xfId="15" applyNumberFormat="1" applyFont="1" applyBorder="1" applyAlignment="1">
      <alignment horizontal="center"/>
    </xf>
    <xf numFmtId="178" fontId="13" fillId="0" borderId="51" xfId="2" applyNumberFormat="1" applyFont="1" applyBorder="1" applyAlignment="1">
      <alignment horizontal="center" wrapText="1"/>
    </xf>
    <xf numFmtId="176" fontId="13" fillId="0" borderId="35" xfId="16" applyFont="1" applyBorder="1" applyAlignment="1">
      <alignment horizontal="center" wrapText="1"/>
    </xf>
    <xf numFmtId="178" fontId="13" fillId="5" borderId="92" xfId="2" applyNumberFormat="1" applyFont="1" applyFill="1" applyBorder="1"/>
    <xf numFmtId="43" fontId="13" fillId="0" borderId="20" xfId="16" applyNumberFormat="1" applyFont="1" applyBorder="1"/>
    <xf numFmtId="9" fontId="13" fillId="0" borderId="44" xfId="15" applyFont="1" applyBorder="1"/>
    <xf numFmtId="9" fontId="13" fillId="0" borderId="17" xfId="15" applyFont="1" applyBorder="1" applyAlignment="1">
      <alignment horizontal="center"/>
    </xf>
    <xf numFmtId="43" fontId="13" fillId="0" borderId="18" xfId="16" applyNumberFormat="1" applyFont="1" applyBorder="1"/>
    <xf numFmtId="43" fontId="13" fillId="0" borderId="46" xfId="16" applyNumberFormat="1" applyFont="1" applyBorder="1"/>
    <xf numFmtId="9" fontId="13" fillId="0" borderId="47" xfId="15" applyFont="1" applyBorder="1"/>
    <xf numFmtId="43" fontId="13" fillId="0" borderId="92" xfId="2" applyNumberFormat="1" applyFont="1" applyBorder="1"/>
    <xf numFmtId="43" fontId="13" fillId="5" borderId="92" xfId="2" applyNumberFormat="1" applyFont="1" applyFill="1" applyBorder="1"/>
    <xf numFmtId="0" fontId="13" fillId="0" borderId="14" xfId="2" applyFont="1" applyBorder="1"/>
    <xf numFmtId="0" fontId="12" fillId="0" borderId="41" xfId="2" applyFont="1" applyBorder="1"/>
    <xf numFmtId="0" fontId="12" fillId="0" borderId="0" xfId="2" applyFont="1"/>
    <xf numFmtId="0" fontId="12" fillId="0" borderId="42" xfId="2" applyFont="1" applyBorder="1"/>
    <xf numFmtId="0" fontId="13" fillId="0" borderId="0" xfId="2" applyFont="1" applyAlignment="1">
      <alignment horizontal="center"/>
    </xf>
    <xf numFmtId="0" fontId="13" fillId="0" borderId="42" xfId="2" applyFont="1" applyBorder="1" applyAlignment="1">
      <alignment horizontal="center"/>
    </xf>
    <xf numFmtId="0" fontId="23" fillId="0" borderId="19" xfId="2" applyFont="1" applyBorder="1"/>
    <xf numFmtId="0" fontId="13" fillId="0" borderId="21" xfId="2" applyFont="1" applyBorder="1"/>
    <xf numFmtId="0" fontId="24" fillId="0" borderId="41" xfId="2" applyFont="1" applyBorder="1" applyAlignment="1">
      <alignment horizontal="left"/>
    </xf>
    <xf numFmtId="0" fontId="13" fillId="0" borderId="0" xfId="2" applyFont="1" applyAlignment="1">
      <alignment horizontal="left"/>
    </xf>
    <xf numFmtId="0" fontId="13" fillId="0" borderId="41" xfId="2" applyFont="1" applyBorder="1" applyAlignment="1">
      <alignment horizontal="left"/>
    </xf>
    <xf numFmtId="0" fontId="12" fillId="0" borderId="41" xfId="2" applyFont="1" applyBorder="1" applyAlignment="1">
      <alignment horizontal="left"/>
    </xf>
    <xf numFmtId="0" fontId="27" fillId="0" borderId="0" xfId="2" applyFont="1" applyAlignment="1">
      <alignment horizontal="left"/>
    </xf>
    <xf numFmtId="0" fontId="13" fillId="0" borderId="55" xfId="2" applyFont="1" applyBorder="1"/>
    <xf numFmtId="0" fontId="13" fillId="0" borderId="56" xfId="2" applyFont="1" applyBorder="1"/>
    <xf numFmtId="0" fontId="13" fillId="0" borderId="57" xfId="2" applyFont="1" applyBorder="1"/>
    <xf numFmtId="0" fontId="2" fillId="0" borderId="17" xfId="4" applyFont="1" applyBorder="1" applyAlignment="1">
      <alignment horizontal="left" vertical="center" wrapText="1"/>
    </xf>
    <xf numFmtId="167" fontId="2" fillId="0" borderId="17" xfId="6" applyNumberFormat="1" applyFont="1" applyBorder="1" applyAlignment="1">
      <alignment horizontal="right" vertical="center" wrapText="1"/>
    </xf>
    <xf numFmtId="169" fontId="8" fillId="4" borderId="79" xfId="14" applyNumberFormat="1" applyFont="1" applyFill="1" applyBorder="1" applyAlignment="1">
      <alignment horizontal="center" vertical="center"/>
    </xf>
    <xf numFmtId="9" fontId="2" fillId="3" borderId="82" xfId="15" applyFont="1" applyFill="1" applyBorder="1" applyAlignment="1">
      <alignment horizontal="center" vertical="center"/>
    </xf>
    <xf numFmtId="0" fontId="2" fillId="2" borderId="46" xfId="3" applyFont="1" applyFill="1" applyBorder="1" applyAlignment="1">
      <alignment horizontal="center" vertical="center" wrapText="1"/>
    </xf>
    <xf numFmtId="0" fontId="2" fillId="2" borderId="85" xfId="3" applyFont="1" applyFill="1" applyBorder="1" applyAlignment="1">
      <alignment horizontal="center" vertical="center" wrapText="1"/>
    </xf>
    <xf numFmtId="0" fontId="2" fillId="2" borderId="55" xfId="9" applyFont="1" applyFill="1" applyBorder="1"/>
    <xf numFmtId="0" fontId="2" fillId="2" borderId="56" xfId="1" applyFont="1" applyFill="1" applyBorder="1"/>
    <xf numFmtId="0" fontId="2" fillId="2" borderId="56" xfId="1" applyFont="1" applyFill="1" applyBorder="1" applyAlignment="1">
      <alignment horizontal="center"/>
    </xf>
    <xf numFmtId="177" fontId="2" fillId="2" borderId="56" xfId="16" applyNumberFormat="1" applyFont="1" applyFill="1" applyBorder="1"/>
    <xf numFmtId="0" fontId="2" fillId="2" borderId="57" xfId="1" applyFont="1" applyFill="1" applyBorder="1"/>
    <xf numFmtId="0" fontId="2" fillId="2" borderId="4" xfId="1" applyFont="1" applyFill="1" applyBorder="1"/>
    <xf numFmtId="0" fontId="2" fillId="2" borderId="4" xfId="9" applyFont="1" applyFill="1" applyBorder="1"/>
    <xf numFmtId="0" fontId="2" fillId="2" borderId="8" xfId="9" applyFont="1" applyFill="1" applyBorder="1"/>
    <xf numFmtId="173" fontId="2" fillId="2" borderId="8" xfId="9" applyNumberFormat="1" applyFont="1" applyFill="1" applyBorder="1"/>
    <xf numFmtId="175" fontId="2" fillId="2" borderId="8" xfId="9" applyNumberFormat="1" applyFont="1" applyFill="1" applyBorder="1"/>
    <xf numFmtId="0" fontId="4" fillId="2" borderId="0" xfId="2" applyFont="1" applyFill="1" applyAlignment="1">
      <alignment horizontal="left"/>
    </xf>
    <xf numFmtId="0" fontId="5" fillId="2" borderId="0" xfId="2" applyFont="1" applyFill="1" applyAlignment="1">
      <alignment horizontal="left"/>
    </xf>
    <xf numFmtId="0" fontId="2" fillId="2" borderId="52" xfId="2" applyFont="1" applyFill="1" applyBorder="1" applyAlignment="1">
      <alignment horizontal="center" vertical="center" wrapText="1"/>
    </xf>
    <xf numFmtId="0" fontId="2" fillId="2" borderId="53" xfId="2" applyFont="1" applyFill="1" applyBorder="1" applyAlignment="1">
      <alignment horizontal="center" vertical="center" wrapText="1"/>
    </xf>
    <xf numFmtId="0" fontId="2" fillId="2" borderId="54" xfId="2" applyFont="1" applyFill="1" applyBorder="1" applyAlignment="1">
      <alignment horizontal="center" vertical="center" wrapText="1"/>
    </xf>
    <xf numFmtId="0" fontId="2" fillId="2" borderId="41" xfId="2" applyFont="1" applyFill="1" applyBorder="1" applyAlignment="1">
      <alignment horizontal="center" vertical="center" wrapText="1"/>
    </xf>
    <xf numFmtId="0" fontId="2" fillId="2" borderId="39" xfId="2" applyFont="1" applyFill="1" applyBorder="1" applyAlignment="1">
      <alignment horizontal="center" vertical="center" wrapText="1"/>
    </xf>
    <xf numFmtId="0" fontId="2" fillId="2" borderId="22" xfId="2" applyFont="1" applyFill="1" applyBorder="1" applyAlignment="1">
      <alignment horizontal="center" vertical="center" wrapText="1"/>
    </xf>
    <xf numFmtId="0" fontId="2" fillId="2" borderId="23" xfId="2" applyFont="1" applyFill="1" applyBorder="1" applyAlignment="1">
      <alignment horizontal="center" vertical="center" wrapText="1"/>
    </xf>
    <xf numFmtId="0" fontId="2" fillId="2" borderId="0" xfId="11" applyFont="1" applyFill="1"/>
    <xf numFmtId="0" fontId="2" fillId="2" borderId="0" xfId="11" applyFont="1" applyFill="1" applyAlignment="1">
      <alignment horizontal="center"/>
    </xf>
    <xf numFmtId="2" fontId="2" fillId="2" borderId="0" xfId="11" applyNumberFormat="1" applyFont="1" applyFill="1"/>
    <xf numFmtId="171" fontId="2" fillId="2" borderId="0" xfId="12" applyNumberFormat="1" applyFont="1" applyFill="1" applyBorder="1"/>
    <xf numFmtId="39" fontId="8" fillId="2" borderId="0" xfId="12" applyNumberFormat="1" applyFont="1" applyFill="1" applyBorder="1" applyAlignment="1">
      <alignment vertical="center"/>
    </xf>
    <xf numFmtId="49" fontId="8" fillId="2" borderId="0" xfId="10" applyNumberFormat="1" applyFont="1" applyFill="1" applyAlignment="1">
      <alignment horizontal="right" vertical="center"/>
    </xf>
    <xf numFmtId="0" fontId="2" fillId="2" borderId="0" xfId="4" applyFont="1" applyFill="1" applyAlignment="1">
      <alignment horizontal="center" vertical="center"/>
    </xf>
    <xf numFmtId="0" fontId="8" fillId="2" borderId="48" xfId="13" applyFont="1" applyFill="1" applyBorder="1" applyAlignment="1">
      <alignment vertical="center"/>
    </xf>
    <xf numFmtId="0" fontId="2" fillId="2" borderId="49" xfId="13" applyFont="1" applyFill="1" applyBorder="1" applyAlignment="1">
      <alignment horizontal="center" vertical="center"/>
    </xf>
    <xf numFmtId="0" fontId="2" fillId="2" borderId="50" xfId="13" applyFont="1" applyFill="1" applyBorder="1" applyAlignment="1">
      <alignment horizontal="center" vertical="center"/>
    </xf>
    <xf numFmtId="0" fontId="2" fillId="2" borderId="0" xfId="2" applyFont="1" applyFill="1" applyAlignment="1">
      <alignment horizontal="center" vertical="center" wrapText="1"/>
    </xf>
    <xf numFmtId="0" fontId="2" fillId="2" borderId="22" xfId="2" applyFont="1" applyFill="1" applyBorder="1" applyAlignment="1">
      <alignment horizontal="left" vertical="center"/>
    </xf>
    <xf numFmtId="2" fontId="2" fillId="2" borderId="23" xfId="2" applyNumberFormat="1" applyFont="1" applyFill="1" applyBorder="1" applyAlignment="1">
      <alignment horizontal="center" vertical="center"/>
    </xf>
    <xf numFmtId="0" fontId="2" fillId="2" borderId="23" xfId="2" applyFont="1" applyFill="1" applyBorder="1" applyAlignment="1">
      <alignment horizontal="left" vertical="center" wrapText="1"/>
    </xf>
    <xf numFmtId="0" fontId="2" fillId="2" borderId="29" xfId="2" applyFont="1" applyFill="1" applyBorder="1" applyAlignment="1">
      <alignment horizontal="center" vertical="center"/>
    </xf>
    <xf numFmtId="0" fontId="2" fillId="2" borderId="23" xfId="2" applyFont="1" applyFill="1" applyBorder="1" applyAlignment="1">
      <alignment horizontal="left" vertical="center"/>
    </xf>
    <xf numFmtId="0" fontId="2" fillId="2" borderId="38" xfId="2" applyFont="1" applyFill="1" applyBorder="1" applyAlignment="1">
      <alignment horizontal="left" vertical="center"/>
    </xf>
    <xf numFmtId="0" fontId="2" fillId="2" borderId="0" xfId="2" applyFont="1" applyFill="1" applyAlignment="1">
      <alignment horizontal="center" vertical="center"/>
    </xf>
    <xf numFmtId="0" fontId="2" fillId="2" borderId="0" xfId="2" applyFont="1" applyFill="1" applyAlignment="1">
      <alignment horizontal="left" vertical="center" wrapText="1"/>
    </xf>
    <xf numFmtId="0" fontId="2" fillId="2" borderId="23" xfId="1" applyFont="1" applyFill="1" applyBorder="1"/>
    <xf numFmtId="0" fontId="2" fillId="2" borderId="23" xfId="1" applyFont="1" applyFill="1" applyBorder="1" applyAlignment="1">
      <alignment horizontal="center"/>
    </xf>
    <xf numFmtId="0" fontId="2" fillId="2" borderId="23" xfId="4" applyFont="1" applyFill="1" applyBorder="1" applyAlignment="1">
      <alignment horizontal="center" vertical="center"/>
    </xf>
    <xf numFmtId="0" fontId="2" fillId="2" borderId="23" xfId="4" applyFont="1" applyFill="1" applyBorder="1" applyAlignment="1">
      <alignment horizontal="left" vertical="center" wrapText="1"/>
    </xf>
    <xf numFmtId="0" fontId="8" fillId="5" borderId="23" xfId="2" applyFont="1" applyFill="1" applyBorder="1" applyAlignment="1">
      <alignment vertical="center"/>
    </xf>
    <xf numFmtId="0" fontId="2" fillId="0" borderId="29" xfId="2" applyFont="1" applyBorder="1" applyAlignment="1">
      <alignment horizontal="center" vertical="center"/>
    </xf>
    <xf numFmtId="0" fontId="2" fillId="0" borderId="29" xfId="1" applyFont="1" applyBorder="1"/>
    <xf numFmtId="0" fontId="2" fillId="0" borderId="29" xfId="4" applyFont="1" applyBorder="1" applyAlignment="1">
      <alignment horizontal="center" vertical="center"/>
    </xf>
    <xf numFmtId="0" fontId="2" fillId="2" borderId="0" xfId="9" applyFont="1" applyFill="1"/>
    <xf numFmtId="0" fontId="2" fillId="2" borderId="0" xfId="1" applyFont="1" applyFill="1" applyAlignment="1">
      <alignment horizontal="center"/>
    </xf>
    <xf numFmtId="0" fontId="6" fillId="2" borderId="0" xfId="1" applyFont="1" applyFill="1" applyAlignment="1">
      <alignment horizontal="center"/>
    </xf>
    <xf numFmtId="44" fontId="2" fillId="2" borderId="0" xfId="25" applyFont="1" applyFill="1"/>
    <xf numFmtId="0" fontId="12" fillId="2" borderId="0" xfId="9" applyFont="1" applyFill="1"/>
    <xf numFmtId="9" fontId="12" fillId="2" borderId="0" xfId="26" applyFont="1" applyFill="1"/>
    <xf numFmtId="172" fontId="12" fillId="2" borderId="0" xfId="9" applyNumberFormat="1" applyFont="1" applyFill="1"/>
    <xf numFmtId="172" fontId="2" fillId="2" borderId="0" xfId="9" applyNumberFormat="1" applyFont="1" applyFill="1"/>
    <xf numFmtId="0" fontId="23" fillId="2" borderId="0" xfId="9" applyFont="1" applyFill="1" applyAlignment="1">
      <alignment horizontal="center"/>
    </xf>
    <xf numFmtId="3" fontId="12" fillId="2" borderId="0" xfId="9" applyNumberFormat="1" applyFont="1" applyFill="1"/>
    <xf numFmtId="44" fontId="28" fillId="2" borderId="0" xfId="25" applyFont="1" applyFill="1"/>
    <xf numFmtId="172" fontId="13" fillId="2" borderId="0" xfId="9" applyNumberFormat="1" applyFont="1" applyFill="1"/>
    <xf numFmtId="0" fontId="13" fillId="2" borderId="0" xfId="9" applyFont="1" applyFill="1"/>
    <xf numFmtId="173" fontId="8" fillId="0" borderId="18" xfId="12" applyNumberFormat="1" applyFont="1" applyFill="1" applyBorder="1" applyAlignment="1">
      <alignment vertical="center"/>
    </xf>
    <xf numFmtId="173" fontId="8" fillId="6" borderId="27" xfId="12" applyNumberFormat="1" applyFont="1" applyFill="1" applyBorder="1" applyAlignment="1">
      <alignment vertical="center"/>
    </xf>
    <xf numFmtId="4" fontId="2" fillId="0" borderId="29" xfId="5" applyNumberFormat="1" applyFont="1" applyBorder="1" applyAlignment="1">
      <alignment vertical="center" wrapText="1"/>
    </xf>
    <xf numFmtId="173" fontId="8" fillId="6" borderId="35" xfId="12" applyNumberFormat="1" applyFont="1" applyFill="1" applyBorder="1" applyAlignment="1">
      <alignment vertical="center"/>
    </xf>
    <xf numFmtId="173" fontId="8" fillId="6" borderId="30" xfId="12" applyNumberFormat="1" applyFont="1" applyFill="1" applyBorder="1" applyAlignment="1">
      <alignment vertical="center"/>
    </xf>
    <xf numFmtId="2" fontId="12" fillId="2" borderId="0" xfId="9" applyNumberFormat="1" applyFont="1" applyFill="1"/>
    <xf numFmtId="8" fontId="2" fillId="2" borderId="0" xfId="25" applyNumberFormat="1" applyFont="1" applyFill="1"/>
    <xf numFmtId="2" fontId="6" fillId="2" borderId="0" xfId="1" applyNumberFormat="1" applyFont="1" applyFill="1"/>
    <xf numFmtId="0" fontId="2" fillId="2" borderId="46" xfId="3" applyFont="1" applyFill="1" applyBorder="1" applyAlignment="1">
      <alignment horizontal="center" vertical="center" wrapText="1"/>
    </xf>
    <xf numFmtId="0" fontId="8" fillId="4" borderId="17" xfId="3" applyFont="1" applyFill="1" applyBorder="1" applyAlignment="1">
      <alignment horizontal="center" vertical="center"/>
    </xf>
    <xf numFmtId="3" fontId="8" fillId="4" borderId="17" xfId="3" applyNumberFormat="1" applyFont="1" applyFill="1" applyBorder="1" applyAlignment="1">
      <alignment horizontal="center" vertical="center"/>
    </xf>
    <xf numFmtId="3" fontId="8" fillId="4" borderId="79" xfId="3" applyNumberFormat="1" applyFont="1" applyFill="1" applyBorder="1" applyAlignment="1">
      <alignment horizontal="center" vertical="center"/>
    </xf>
    <xf numFmtId="0" fontId="8" fillId="4" borderId="17" xfId="18" applyFont="1" applyFill="1" applyBorder="1" applyAlignment="1">
      <alignment horizontal="center" vertical="center"/>
    </xf>
    <xf numFmtId="3" fontId="8" fillId="4" borderId="17" xfId="18" applyNumberFormat="1" applyFont="1" applyFill="1" applyBorder="1" applyAlignment="1">
      <alignment horizontal="center" vertical="center"/>
    </xf>
    <xf numFmtId="4" fontId="2" fillId="0" borderId="39" xfId="5" applyNumberFormat="1" applyFont="1" applyBorder="1" applyAlignment="1">
      <alignment vertical="center" wrapText="1"/>
    </xf>
    <xf numFmtId="4" fontId="2" fillId="0" borderId="0" xfId="5" applyNumberFormat="1" applyFont="1" applyBorder="1" applyAlignment="1">
      <alignment vertical="center" wrapText="1"/>
    </xf>
    <xf numFmtId="4" fontId="2" fillId="0" borderId="36" xfId="5" applyNumberFormat="1" applyFont="1" applyBorder="1" applyAlignment="1">
      <alignment vertical="center" wrapText="1"/>
    </xf>
    <xf numFmtId="9" fontId="8" fillId="0" borderId="19" xfId="11" applyNumberFormat="1" applyFont="1" applyBorder="1" applyAlignment="1">
      <alignment horizontal="center" vertical="center"/>
    </xf>
    <xf numFmtId="0" fontId="8" fillId="0" borderId="20" xfId="11" applyFont="1" applyBorder="1" applyAlignment="1">
      <alignment horizontal="center" vertical="center"/>
    </xf>
    <xf numFmtId="0" fontId="8" fillId="0" borderId="44" xfId="11" applyFont="1" applyBorder="1" applyAlignment="1">
      <alignment horizontal="center" vertical="center"/>
    </xf>
    <xf numFmtId="0" fontId="2" fillId="2" borderId="90" xfId="3" applyFont="1" applyFill="1" applyBorder="1" applyAlignment="1">
      <alignment horizontal="center" vertical="center" wrapText="1"/>
    </xf>
    <xf numFmtId="0" fontId="2" fillId="2" borderId="46" xfId="3" applyFont="1" applyFill="1" applyBorder="1" applyAlignment="1">
      <alignment horizontal="center" vertical="center" wrapText="1"/>
    </xf>
    <xf numFmtId="0" fontId="2" fillId="4" borderId="19" xfId="3" applyFont="1" applyFill="1" applyBorder="1" applyAlignment="1">
      <alignment horizontal="left" vertical="center" wrapText="1"/>
    </xf>
    <xf numFmtId="0" fontId="2" fillId="4" borderId="20" xfId="3" applyFont="1" applyFill="1" applyBorder="1" applyAlignment="1">
      <alignment horizontal="left" vertical="center" wrapText="1"/>
    </xf>
    <xf numFmtId="0" fontId="2" fillId="4" borderId="44" xfId="3" applyFont="1" applyFill="1" applyBorder="1" applyAlignment="1">
      <alignment horizontal="left" vertical="center" wrapText="1"/>
    </xf>
    <xf numFmtId="0" fontId="8" fillId="4" borderId="17" xfId="3" applyFont="1" applyFill="1" applyBorder="1" applyAlignment="1">
      <alignment horizontal="center" vertical="center" wrapText="1"/>
    </xf>
    <xf numFmtId="0" fontId="8" fillId="4" borderId="17" xfId="3" applyFont="1" applyFill="1" applyBorder="1" applyAlignment="1">
      <alignment horizontal="center" vertical="center"/>
    </xf>
    <xf numFmtId="3" fontId="8" fillId="4" borderId="17" xfId="3" applyNumberFormat="1" applyFont="1" applyFill="1" applyBorder="1" applyAlignment="1">
      <alignment horizontal="center" vertical="center" wrapText="1"/>
    </xf>
    <xf numFmtId="3" fontId="8" fillId="4" borderId="17" xfId="3" applyNumberFormat="1" applyFont="1" applyFill="1" applyBorder="1" applyAlignment="1">
      <alignment horizontal="center" vertical="center"/>
    </xf>
    <xf numFmtId="3" fontId="8" fillId="4" borderId="79" xfId="3" applyNumberFormat="1" applyFont="1" applyFill="1" applyBorder="1" applyAlignment="1">
      <alignment horizontal="center" vertical="center"/>
    </xf>
    <xf numFmtId="0" fontId="8" fillId="6" borderId="45" xfId="11" applyFont="1" applyFill="1" applyBorder="1" applyAlignment="1">
      <alignment horizontal="center" vertical="center"/>
    </xf>
    <xf numFmtId="0" fontId="8" fillId="6" borderId="46" xfId="11" applyFont="1" applyFill="1" applyBorder="1" applyAlignment="1">
      <alignment horizontal="center" vertical="center"/>
    </xf>
    <xf numFmtId="0" fontId="8" fillId="6" borderId="47" xfId="11" applyFont="1" applyFill="1" applyBorder="1" applyAlignment="1">
      <alignment horizontal="center" vertical="center"/>
    </xf>
    <xf numFmtId="3" fontId="8" fillId="4" borderId="51" xfId="3" applyNumberFormat="1" applyFont="1" applyFill="1" applyBorder="1" applyAlignment="1">
      <alignment horizontal="center" vertical="center" wrapText="1"/>
    </xf>
    <xf numFmtId="0" fontId="8" fillId="0" borderId="19" xfId="11" applyFont="1" applyBorder="1" applyAlignment="1">
      <alignment horizontal="center" vertical="center"/>
    </xf>
    <xf numFmtId="0" fontId="8" fillId="6" borderId="84" xfId="11" applyFont="1" applyFill="1" applyBorder="1" applyAlignment="1">
      <alignment horizontal="center" vertical="center"/>
    </xf>
    <xf numFmtId="0" fontId="8" fillId="6" borderId="14" xfId="11" applyFont="1" applyFill="1" applyBorder="1" applyAlignment="1">
      <alignment horizontal="center" vertical="center"/>
    </xf>
    <xf numFmtId="0" fontId="8" fillId="6" borderId="89" xfId="11" applyFont="1" applyFill="1" applyBorder="1" applyAlignment="1">
      <alignment horizontal="center" vertical="center"/>
    </xf>
    <xf numFmtId="0" fontId="8" fillId="5" borderId="22" xfId="2" applyFont="1" applyFill="1" applyBorder="1" applyAlignment="1">
      <alignment horizontal="left" vertical="center"/>
    </xf>
    <xf numFmtId="0" fontId="8" fillId="5" borderId="23" xfId="2" applyFont="1" applyFill="1" applyBorder="1" applyAlignment="1">
      <alignment horizontal="left" vertical="center"/>
    </xf>
    <xf numFmtId="0" fontId="8" fillId="5" borderId="24" xfId="2" applyFont="1" applyFill="1" applyBorder="1" applyAlignment="1">
      <alignment horizontal="left" vertical="center"/>
    </xf>
    <xf numFmtId="0" fontId="8" fillId="2" borderId="25" xfId="2" applyFont="1" applyFill="1" applyBorder="1" applyAlignment="1">
      <alignment horizontal="center" vertical="center" wrapText="1"/>
    </xf>
    <xf numFmtId="0" fontId="8" fillId="2" borderId="28" xfId="2" applyFont="1" applyFill="1" applyBorder="1" applyAlignment="1">
      <alignment horizontal="center" vertical="center" wrapText="1"/>
    </xf>
    <xf numFmtId="0" fontId="8" fillId="2" borderId="26" xfId="2" applyFont="1" applyFill="1" applyBorder="1" applyAlignment="1">
      <alignment horizontal="center" vertical="center" wrapText="1"/>
    </xf>
    <xf numFmtId="0" fontId="8" fillId="2" borderId="29" xfId="2" applyFont="1" applyFill="1" applyBorder="1" applyAlignment="1">
      <alignment horizontal="center" vertical="center" wrapText="1"/>
    </xf>
    <xf numFmtId="0" fontId="8" fillId="0" borderId="26" xfId="4" applyFont="1" applyBorder="1" applyAlignment="1">
      <alignment horizontal="center" vertical="center" wrapText="1"/>
    </xf>
    <xf numFmtId="4" fontId="8" fillId="2" borderId="26" xfId="2" applyNumberFormat="1" applyFont="1" applyFill="1" applyBorder="1" applyAlignment="1">
      <alignment horizontal="center" vertical="center" wrapText="1"/>
    </xf>
    <xf numFmtId="4" fontId="8" fillId="2" borderId="29" xfId="2" applyNumberFormat="1" applyFont="1" applyFill="1" applyBorder="1" applyAlignment="1">
      <alignment horizontal="center" vertical="center" wrapText="1"/>
    </xf>
    <xf numFmtId="4" fontId="8" fillId="2" borderId="27" xfId="2" applyNumberFormat="1" applyFont="1" applyFill="1" applyBorder="1" applyAlignment="1">
      <alignment horizontal="center" vertical="center" wrapText="1"/>
    </xf>
    <xf numFmtId="4" fontId="8" fillId="2" borderId="30" xfId="2" applyNumberFormat="1" applyFont="1" applyFill="1" applyBorder="1" applyAlignment="1">
      <alignment horizontal="center" vertical="center" wrapText="1"/>
    </xf>
    <xf numFmtId="0" fontId="8" fillId="5" borderId="31" xfId="2" applyFont="1" applyFill="1" applyBorder="1" applyAlignment="1">
      <alignment horizontal="right" vertical="center"/>
    </xf>
    <xf numFmtId="0" fontId="8" fillId="5" borderId="32" xfId="2" applyFont="1" applyFill="1" applyBorder="1" applyAlignment="1">
      <alignment horizontal="right" vertical="center"/>
    </xf>
    <xf numFmtId="0" fontId="8" fillId="5" borderId="23" xfId="2" applyFont="1" applyFill="1" applyBorder="1" applyAlignment="1">
      <alignment horizontal="right" vertical="center"/>
    </xf>
    <xf numFmtId="0" fontId="8" fillId="5" borderId="43" xfId="2" applyFont="1" applyFill="1" applyBorder="1" applyAlignment="1">
      <alignment horizontal="right" vertical="center"/>
    </xf>
    <xf numFmtId="0" fontId="8" fillId="6" borderId="48" xfId="11" applyFont="1" applyFill="1" applyBorder="1" applyAlignment="1">
      <alignment horizontal="center" vertical="center"/>
    </xf>
    <xf numFmtId="0" fontId="8" fillId="6" borderId="49" xfId="11" applyFont="1" applyFill="1" applyBorder="1" applyAlignment="1">
      <alignment horizontal="center" vertical="center"/>
    </xf>
    <xf numFmtId="0" fontId="8" fillId="6" borderId="69" xfId="11" applyFont="1" applyFill="1" applyBorder="1" applyAlignment="1">
      <alignment horizontal="center" vertical="center"/>
    </xf>
    <xf numFmtId="0" fontId="8" fillId="2" borderId="93" xfId="2" applyFont="1" applyFill="1" applyBorder="1" applyAlignment="1">
      <alignment horizontal="center" vertical="center" wrapText="1"/>
    </xf>
    <xf numFmtId="0" fontId="8" fillId="2" borderId="91" xfId="2" applyFont="1" applyFill="1" applyBorder="1" applyAlignment="1">
      <alignment horizontal="center" vertical="center" wrapText="1"/>
    </xf>
    <xf numFmtId="0" fontId="2" fillId="4" borderId="19" xfId="1" applyFont="1" applyFill="1" applyBorder="1" applyAlignment="1">
      <alignment horizontal="center" wrapText="1"/>
    </xf>
    <xf numFmtId="0" fontId="2" fillId="4" borderId="20" xfId="1" applyFont="1" applyFill="1" applyBorder="1" applyAlignment="1">
      <alignment horizontal="center" wrapText="1"/>
    </xf>
    <xf numFmtId="0" fontId="2" fillId="4" borderId="21" xfId="1" applyFont="1" applyFill="1" applyBorder="1" applyAlignment="1">
      <alignment horizontal="center" wrapText="1"/>
    </xf>
    <xf numFmtId="0" fontId="2" fillId="0" borderId="1" xfId="1" applyFont="1" applyBorder="1" applyAlignment="1">
      <alignment horizontal="center"/>
    </xf>
    <xf numFmtId="0" fontId="2" fillId="0" borderId="2" xfId="1" applyFont="1" applyBorder="1" applyAlignment="1">
      <alignment horizontal="center"/>
    </xf>
    <xf numFmtId="0" fontId="2" fillId="0" borderId="3" xfId="1" applyFont="1" applyBorder="1" applyAlignment="1">
      <alignment horizontal="center"/>
    </xf>
    <xf numFmtId="0" fontId="4" fillId="0" borderId="5" xfId="2" applyFont="1" applyBorder="1" applyAlignment="1">
      <alignment horizontal="center" wrapText="1"/>
    </xf>
    <xf numFmtId="0" fontId="4" fillId="0" borderId="6" xfId="2" applyFont="1" applyBorder="1" applyAlignment="1">
      <alignment horizontal="center" wrapText="1"/>
    </xf>
    <xf numFmtId="0" fontId="4" fillId="0" borderId="7" xfId="2" applyFont="1" applyBorder="1" applyAlignment="1">
      <alignment horizontal="center" wrapText="1"/>
    </xf>
    <xf numFmtId="0" fontId="8" fillId="0" borderId="10" xfId="3" applyFont="1" applyBorder="1" applyAlignment="1">
      <alignment horizontal="center"/>
    </xf>
    <xf numFmtId="0" fontId="8" fillId="0" borderId="11" xfId="3" applyFont="1" applyBorder="1" applyAlignment="1">
      <alignment horizontal="center"/>
    </xf>
    <xf numFmtId="0" fontId="8" fillId="0" borderId="12" xfId="3" applyFont="1" applyBorder="1" applyAlignment="1">
      <alignment horizontal="center"/>
    </xf>
    <xf numFmtId="0" fontId="2" fillId="0" borderId="14" xfId="3" applyFont="1" applyBorder="1" applyAlignment="1">
      <alignment horizontal="center"/>
    </xf>
    <xf numFmtId="0" fontId="2" fillId="0" borderId="15" xfId="3" applyFont="1" applyBorder="1" applyAlignment="1">
      <alignment horizontal="center"/>
    </xf>
    <xf numFmtId="0" fontId="2" fillId="3" borderId="16" xfId="1" applyFont="1" applyFill="1" applyBorder="1" applyAlignment="1">
      <alignment horizontal="left" wrapText="1"/>
    </xf>
    <xf numFmtId="0" fontId="2" fillId="3" borderId="17" xfId="1" applyFont="1" applyFill="1" applyBorder="1" applyAlignment="1">
      <alignment horizontal="left" wrapText="1"/>
    </xf>
    <xf numFmtId="0" fontId="2" fillId="3" borderId="18" xfId="1" applyFont="1" applyFill="1" applyBorder="1" applyAlignment="1">
      <alignment horizontal="left" wrapText="1"/>
    </xf>
    <xf numFmtId="0" fontId="2" fillId="4" borderId="16" xfId="18" applyFont="1" applyFill="1" applyBorder="1" applyAlignment="1">
      <alignment vertical="center" wrapText="1"/>
    </xf>
    <xf numFmtId="0" fontId="2" fillId="4" borderId="17" xfId="18" applyFont="1" applyFill="1" applyBorder="1" applyAlignment="1">
      <alignment vertical="center" wrapText="1"/>
    </xf>
    <xf numFmtId="0" fontId="8" fillId="4" borderId="17" xfId="18" applyFont="1" applyFill="1" applyBorder="1" applyAlignment="1">
      <alignment horizontal="center" vertical="center" wrapText="1"/>
    </xf>
    <xf numFmtId="0" fontId="8" fillId="4" borderId="17" xfId="18" applyFont="1" applyFill="1" applyBorder="1" applyAlignment="1">
      <alignment horizontal="center" vertical="center"/>
    </xf>
    <xf numFmtId="0" fontId="2" fillId="0" borderId="52" xfId="2" applyFont="1" applyBorder="1" applyAlignment="1">
      <alignment horizontal="center" vertical="center" wrapText="1"/>
    </xf>
    <xf numFmtId="0" fontId="2" fillId="0" borderId="53" xfId="2" applyFont="1" applyBorder="1" applyAlignment="1">
      <alignment horizontal="center" vertical="center" wrapText="1"/>
    </xf>
    <xf numFmtId="0" fontId="2" fillId="0" borderId="54" xfId="2" applyFont="1" applyBorder="1" applyAlignment="1">
      <alignment horizontal="center" vertical="center" wrapText="1"/>
    </xf>
    <xf numFmtId="0" fontId="2" fillId="0" borderId="41" xfId="2" applyFont="1" applyBorder="1" applyAlignment="1">
      <alignment horizontal="center" vertical="center" wrapText="1"/>
    </xf>
    <xf numFmtId="0" fontId="2" fillId="0" borderId="0" xfId="2" applyFont="1" applyAlignment="1">
      <alignment horizontal="center" vertical="center" wrapText="1"/>
    </xf>
    <xf numFmtId="0" fontId="2" fillId="0" borderId="39" xfId="2" applyFont="1" applyBorder="1" applyAlignment="1">
      <alignment horizontal="center" vertical="center" wrapText="1"/>
    </xf>
    <xf numFmtId="0" fontId="2" fillId="0" borderId="22" xfId="2" applyFont="1" applyBorder="1" applyAlignment="1">
      <alignment horizontal="center" vertical="center" wrapText="1"/>
    </xf>
    <xf numFmtId="0" fontId="2" fillId="0" borderId="23" xfId="2" applyFont="1" applyBorder="1" applyAlignment="1">
      <alignment horizontal="center" vertical="center" wrapText="1"/>
    </xf>
    <xf numFmtId="0" fontId="2" fillId="0" borderId="36" xfId="2" applyFont="1" applyBorder="1" applyAlignment="1">
      <alignment horizontal="center" vertical="center" wrapText="1"/>
    </xf>
    <xf numFmtId="3" fontId="8" fillId="4" borderId="17" xfId="18" applyNumberFormat="1" applyFont="1" applyFill="1" applyBorder="1" applyAlignment="1">
      <alignment horizontal="center" vertical="center" wrapText="1"/>
    </xf>
    <xf numFmtId="3" fontId="8" fillId="4" borderId="17" xfId="18" applyNumberFormat="1" applyFont="1" applyFill="1" applyBorder="1" applyAlignment="1">
      <alignment horizontal="center" vertical="center"/>
    </xf>
    <xf numFmtId="0" fontId="2" fillId="2" borderId="29" xfId="18" applyFont="1" applyFill="1" applyBorder="1" applyAlignment="1">
      <alignment horizontal="center" vertical="center" wrapText="1"/>
    </xf>
    <xf numFmtId="0" fontId="2" fillId="2" borderId="30" xfId="18" applyFont="1" applyFill="1" applyBorder="1" applyAlignment="1">
      <alignment horizontal="center" vertical="center" wrapText="1"/>
    </xf>
    <xf numFmtId="0" fontId="8" fillId="5" borderId="31" xfId="7" applyFont="1" applyFill="1" applyBorder="1" applyAlignment="1">
      <alignment horizontal="right" vertical="center"/>
    </xf>
    <xf numFmtId="0" fontId="8" fillId="5" borderId="32" xfId="7" applyFont="1" applyFill="1" applyBorder="1" applyAlignment="1">
      <alignment horizontal="right" vertical="center"/>
    </xf>
    <xf numFmtId="0" fontId="8" fillId="5" borderId="23" xfId="7" applyFont="1" applyFill="1" applyBorder="1" applyAlignment="1">
      <alignment horizontal="right" vertical="center"/>
    </xf>
    <xf numFmtId="0" fontId="8" fillId="5" borderId="43" xfId="7" applyFont="1" applyFill="1" applyBorder="1" applyAlignment="1">
      <alignment horizontal="right" vertical="center"/>
    </xf>
    <xf numFmtId="0" fontId="2" fillId="0" borderId="49" xfId="21" applyFont="1" applyBorder="1" applyAlignment="1">
      <alignment horizontal="center" vertical="center"/>
    </xf>
    <xf numFmtId="0" fontId="2" fillId="0" borderId="50" xfId="21" applyFont="1" applyBorder="1" applyAlignment="1">
      <alignment horizontal="center" vertical="center"/>
    </xf>
    <xf numFmtId="3" fontId="8" fillId="4" borderId="51" xfId="18" applyNumberFormat="1" applyFont="1" applyFill="1" applyBorder="1" applyAlignment="1">
      <alignment horizontal="center" vertical="center" wrapText="1"/>
    </xf>
    <xf numFmtId="0" fontId="8" fillId="5" borderId="22" xfId="7" applyFont="1" applyFill="1" applyBorder="1" applyAlignment="1">
      <alignment horizontal="left" vertical="center"/>
    </xf>
    <xf numFmtId="0" fontId="8" fillId="5" borderId="23" xfId="7" applyFont="1" applyFill="1" applyBorder="1" applyAlignment="1">
      <alignment horizontal="left" vertical="center"/>
    </xf>
    <xf numFmtId="0" fontId="8" fillId="5" borderId="24" xfId="7" applyFont="1" applyFill="1" applyBorder="1" applyAlignment="1">
      <alignment horizontal="left" vertical="center"/>
    </xf>
    <xf numFmtId="0" fontId="8" fillId="2" borderId="25" xfId="7" applyFont="1" applyFill="1" applyBorder="1" applyAlignment="1">
      <alignment horizontal="center" vertical="center" wrapText="1"/>
    </xf>
    <xf numFmtId="0" fontId="8" fillId="2" borderId="28" xfId="7" applyFont="1" applyFill="1" applyBorder="1" applyAlignment="1">
      <alignment horizontal="center" vertical="center" wrapText="1"/>
    </xf>
    <xf numFmtId="0" fontId="8" fillId="2" borderId="26" xfId="7" applyFont="1" applyFill="1" applyBorder="1" applyAlignment="1">
      <alignment horizontal="center" vertical="center" wrapText="1"/>
    </xf>
    <xf numFmtId="0" fontId="8" fillId="2" borderId="29" xfId="7" applyFont="1" applyFill="1" applyBorder="1" applyAlignment="1">
      <alignment horizontal="center" vertical="center" wrapText="1"/>
    </xf>
    <xf numFmtId="4" fontId="8" fillId="2" borderId="26" xfId="7" applyNumberFormat="1" applyFont="1" applyFill="1" applyBorder="1" applyAlignment="1">
      <alignment horizontal="center" vertical="center" wrapText="1"/>
    </xf>
    <xf numFmtId="4" fontId="8" fillId="2" borderId="29" xfId="7" applyNumberFormat="1" applyFont="1" applyFill="1" applyBorder="1" applyAlignment="1">
      <alignment horizontal="center" vertical="center" wrapText="1"/>
    </xf>
    <xf numFmtId="4" fontId="8" fillId="2" borderId="27" xfId="7" applyNumberFormat="1" applyFont="1" applyFill="1" applyBorder="1" applyAlignment="1">
      <alignment horizontal="center" vertical="center" wrapText="1"/>
    </xf>
    <xf numFmtId="4" fontId="8" fillId="2" borderId="30" xfId="7" applyNumberFormat="1" applyFont="1" applyFill="1" applyBorder="1" applyAlignment="1">
      <alignment horizontal="center" vertical="center" wrapText="1"/>
    </xf>
    <xf numFmtId="0" fontId="8" fillId="2" borderId="93" xfId="7" applyFont="1" applyFill="1" applyBorder="1" applyAlignment="1">
      <alignment horizontal="center" vertical="center" wrapText="1"/>
    </xf>
    <xf numFmtId="0" fontId="8" fillId="2" borderId="91" xfId="7" applyFont="1" applyFill="1" applyBorder="1" applyAlignment="1">
      <alignment horizontal="center" vertical="center" wrapText="1"/>
    </xf>
    <xf numFmtId="0" fontId="6" fillId="4" borderId="68" xfId="17" applyFont="1" applyFill="1" applyBorder="1" applyAlignment="1">
      <alignment horizontal="center" wrapText="1"/>
    </xf>
    <xf numFmtId="0" fontId="6" fillId="4" borderId="20" xfId="17" applyFont="1" applyFill="1" applyBorder="1" applyAlignment="1">
      <alignment horizontal="center" wrapText="1"/>
    </xf>
    <xf numFmtId="0" fontId="6" fillId="4" borderId="44" xfId="17" applyFont="1" applyFill="1" applyBorder="1" applyAlignment="1">
      <alignment horizontal="center" wrapText="1"/>
    </xf>
    <xf numFmtId="0" fontId="2" fillId="0" borderId="1" xfId="17" applyFont="1" applyBorder="1" applyAlignment="1">
      <alignment horizontal="center"/>
    </xf>
    <xf numFmtId="0" fontId="2" fillId="0" borderId="2" xfId="17" applyFont="1" applyBorder="1" applyAlignment="1">
      <alignment horizontal="center"/>
    </xf>
    <xf numFmtId="0" fontId="4" fillId="0" borderId="58" xfId="2" applyFont="1" applyBorder="1" applyAlignment="1">
      <alignment horizontal="center" wrapText="1"/>
    </xf>
    <xf numFmtId="0" fontId="4" fillId="0" borderId="59" xfId="2" applyFont="1" applyBorder="1" applyAlignment="1">
      <alignment horizontal="center" wrapText="1"/>
    </xf>
    <xf numFmtId="0" fontId="4" fillId="0" borderId="60" xfId="2" applyFont="1" applyBorder="1" applyAlignment="1">
      <alignment horizontal="center" wrapText="1"/>
    </xf>
    <xf numFmtId="0" fontId="8" fillId="0" borderId="65" xfId="18" applyFont="1" applyBorder="1" applyAlignment="1">
      <alignment horizontal="center"/>
    </xf>
    <xf numFmtId="0" fontId="8" fillId="0" borderId="66" xfId="18" applyFont="1" applyBorder="1" applyAlignment="1">
      <alignment horizontal="center"/>
    </xf>
    <xf numFmtId="0" fontId="8" fillId="0" borderId="67" xfId="18" applyFont="1" applyBorder="1" applyAlignment="1">
      <alignment horizontal="center"/>
    </xf>
    <xf numFmtId="0" fontId="8" fillId="0" borderId="41" xfId="18" applyFont="1" applyBorder="1" applyAlignment="1">
      <alignment horizontal="center"/>
    </xf>
    <xf numFmtId="0" fontId="8" fillId="0" borderId="0" xfId="18" applyFont="1" applyAlignment="1">
      <alignment horizontal="center"/>
    </xf>
    <xf numFmtId="0" fontId="8" fillId="0" borderId="42" xfId="18" applyFont="1" applyBorder="1" applyAlignment="1">
      <alignment horizontal="center"/>
    </xf>
    <xf numFmtId="0" fontId="6" fillId="3" borderId="17" xfId="17" applyFont="1" applyFill="1" applyBorder="1" applyAlignment="1">
      <alignment horizontal="left" vertical="center" wrapText="1"/>
    </xf>
    <xf numFmtId="0" fontId="24" fillId="0" borderId="41" xfId="2" applyFont="1" applyBorder="1" applyAlignment="1">
      <alignment wrapText="1"/>
    </xf>
    <xf numFmtId="0" fontId="24" fillId="0" borderId="0" xfId="2" applyFont="1" applyAlignment="1">
      <alignment wrapText="1"/>
    </xf>
    <xf numFmtId="0" fontId="24" fillId="0" borderId="42" xfId="2" applyFont="1" applyBorder="1" applyAlignment="1">
      <alignment wrapText="1"/>
    </xf>
    <xf numFmtId="0" fontId="2" fillId="0" borderId="0" xfId="2" applyFont="1" applyAlignment="1">
      <alignment horizontal="right"/>
    </xf>
    <xf numFmtId="0" fontId="2" fillId="0" borderId="42" xfId="2" applyFont="1" applyBorder="1" applyAlignment="1">
      <alignment horizontal="right"/>
    </xf>
    <xf numFmtId="0" fontId="2" fillId="0" borderId="23" xfId="2" applyFont="1" applyBorder="1" applyAlignment="1">
      <alignment horizontal="right"/>
    </xf>
    <xf numFmtId="0" fontId="2" fillId="0" borderId="24" xfId="2" applyFont="1" applyBorder="1" applyAlignment="1">
      <alignment horizontal="right"/>
    </xf>
    <xf numFmtId="0" fontId="27" fillId="0" borderId="22" xfId="2" applyFont="1" applyBorder="1" applyAlignment="1">
      <alignment horizontal="left"/>
    </xf>
    <xf numFmtId="0" fontId="27" fillId="0" borderId="23" xfId="2" applyFont="1" applyBorder="1" applyAlignment="1">
      <alignment horizontal="left"/>
    </xf>
    <xf numFmtId="43" fontId="13" fillId="0" borderId="68" xfId="16" applyNumberFormat="1" applyFont="1" applyBorder="1" applyAlignment="1">
      <alignment horizontal="center"/>
    </xf>
    <xf numFmtId="43" fontId="13" fillId="0" borderId="44" xfId="16" applyNumberFormat="1" applyFont="1" applyBorder="1" applyAlignment="1">
      <alignment horizontal="center"/>
    </xf>
    <xf numFmtId="43" fontId="13" fillId="0" borderId="90" xfId="16" applyNumberFormat="1" applyFont="1" applyBorder="1" applyAlignment="1">
      <alignment horizontal="center"/>
    </xf>
    <xf numFmtId="43" fontId="13" fillId="0" borderId="47" xfId="16" applyNumberFormat="1" applyFont="1" applyBorder="1" applyAlignment="1">
      <alignment horizontal="center"/>
    </xf>
    <xf numFmtId="0" fontId="23" fillId="0" borderId="31" xfId="2" applyFont="1" applyBorder="1" applyAlignment="1">
      <alignment horizontal="right"/>
    </xf>
    <xf numFmtId="0" fontId="23" fillId="0" borderId="32" xfId="2" applyFont="1" applyBorder="1" applyAlignment="1">
      <alignment horizontal="right"/>
    </xf>
    <xf numFmtId="0" fontId="23" fillId="0" borderId="33" xfId="2" applyFont="1" applyBorder="1" applyAlignment="1">
      <alignment horizontal="right"/>
    </xf>
    <xf numFmtId="0" fontId="22" fillId="5" borderId="31" xfId="2" applyFont="1" applyFill="1" applyBorder="1" applyAlignment="1">
      <alignment horizontal="right"/>
    </xf>
    <xf numFmtId="0" fontId="22" fillId="5" borderId="32" xfId="2" applyFont="1" applyFill="1" applyBorder="1" applyAlignment="1">
      <alignment horizontal="right"/>
    </xf>
    <xf numFmtId="0" fontId="22" fillId="5" borderId="33" xfId="2" applyFont="1" applyFill="1" applyBorder="1" applyAlignment="1">
      <alignment horizontal="right"/>
    </xf>
    <xf numFmtId="0" fontId="13" fillId="0" borderId="19" xfId="2" applyFont="1" applyBorder="1" applyAlignment="1">
      <alignment horizontal="center"/>
    </xf>
    <xf numFmtId="0" fontId="13" fillId="0" borderId="20" xfId="2" applyFont="1" applyBorder="1" applyAlignment="1">
      <alignment horizontal="center"/>
    </xf>
    <xf numFmtId="0" fontId="13" fillId="0" borderId="21" xfId="2" applyFont="1" applyBorder="1" applyAlignment="1">
      <alignment horizontal="center"/>
    </xf>
    <xf numFmtId="0" fontId="23" fillId="0" borderId="65" xfId="2" applyFont="1" applyBorder="1" applyAlignment="1">
      <alignment horizontal="left" vertical="center"/>
    </xf>
    <xf numFmtId="0" fontId="23" fillId="0" borderId="66" xfId="2" applyFont="1" applyBorder="1" applyAlignment="1">
      <alignment horizontal="left" vertical="center"/>
    </xf>
    <xf numFmtId="0" fontId="23" fillId="0" borderId="67" xfId="2" applyFont="1" applyBorder="1" applyAlignment="1">
      <alignment horizontal="left" vertical="center"/>
    </xf>
    <xf numFmtId="0" fontId="23" fillId="0" borderId="41" xfId="2" applyFont="1" applyBorder="1" applyAlignment="1">
      <alignment horizontal="left" vertical="center"/>
    </xf>
    <xf numFmtId="0" fontId="23" fillId="0" borderId="0" xfId="2" applyFont="1" applyAlignment="1">
      <alignment horizontal="left" vertical="center"/>
    </xf>
    <xf numFmtId="0" fontId="23" fillId="0" borderId="42" xfId="2" applyFont="1" applyBorder="1" applyAlignment="1">
      <alignment horizontal="left" vertical="center"/>
    </xf>
    <xf numFmtId="0" fontId="23" fillId="0" borderId="22" xfId="2" applyFont="1" applyBorder="1" applyAlignment="1">
      <alignment horizontal="left" vertical="center"/>
    </xf>
    <xf numFmtId="0" fontId="23" fillId="0" borderId="23" xfId="2" applyFont="1" applyBorder="1" applyAlignment="1">
      <alignment horizontal="left" vertical="center"/>
    </xf>
    <xf numFmtId="0" fontId="23" fillId="0" borderId="24" xfId="2" applyFont="1" applyBorder="1" applyAlignment="1">
      <alignment horizontal="left" vertical="center"/>
    </xf>
    <xf numFmtId="0" fontId="23" fillId="5" borderId="48" xfId="2" applyFont="1" applyFill="1" applyBorder="1" applyAlignment="1">
      <alignment horizontal="center"/>
    </xf>
    <xf numFmtId="0" fontId="23" fillId="5" borderId="49" xfId="2" applyFont="1" applyFill="1" applyBorder="1" applyAlignment="1">
      <alignment horizontal="center"/>
    </xf>
    <xf numFmtId="0" fontId="23" fillId="5" borderId="88" xfId="2" applyFont="1" applyFill="1" applyBorder="1" applyAlignment="1">
      <alignment horizontal="center" wrapText="1"/>
    </xf>
    <xf numFmtId="0" fontId="23" fillId="5" borderId="69" xfId="2" applyFont="1" applyFill="1" applyBorder="1" applyAlignment="1">
      <alignment horizontal="center" wrapText="1"/>
    </xf>
    <xf numFmtId="0" fontId="13" fillId="0" borderId="19" xfId="2" applyFont="1" applyBorder="1"/>
    <xf numFmtId="0" fontId="13" fillId="0" borderId="20" xfId="2" applyFont="1" applyBorder="1"/>
    <xf numFmtId="0" fontId="13" fillId="0" borderId="45" xfId="2" applyFont="1" applyBorder="1"/>
    <xf numFmtId="0" fontId="13" fillId="0" borderId="46" xfId="2" applyFont="1" applyBorder="1"/>
    <xf numFmtId="0" fontId="13" fillId="0" borderId="90" xfId="2" applyFont="1" applyBorder="1" applyAlignment="1">
      <alignment horizontal="center"/>
    </xf>
    <xf numFmtId="0" fontId="13" fillId="0" borderId="47" xfId="2" applyFont="1" applyBorder="1" applyAlignment="1">
      <alignment horizontal="center"/>
    </xf>
    <xf numFmtId="2" fontId="13" fillId="0" borderId="68" xfId="2" applyNumberFormat="1" applyFont="1" applyBorder="1" applyAlignment="1">
      <alignment horizontal="center" wrapText="1"/>
    </xf>
    <xf numFmtId="2" fontId="13" fillId="0" borderId="44" xfId="2" applyNumberFormat="1" applyFont="1" applyBorder="1" applyAlignment="1">
      <alignment horizontal="center" wrapText="1"/>
    </xf>
    <xf numFmtId="2" fontId="13" fillId="0" borderId="68" xfId="2" applyNumberFormat="1" applyFont="1" applyBorder="1" applyAlignment="1">
      <alignment horizontal="center"/>
    </xf>
    <xf numFmtId="2" fontId="13" fillId="0" borderId="44" xfId="2" applyNumberFormat="1" applyFont="1" applyBorder="1" applyAlignment="1">
      <alignment horizontal="center"/>
    </xf>
    <xf numFmtId="0" fontId="23" fillId="5" borderId="88" xfId="2" applyFont="1" applyFill="1" applyBorder="1" applyAlignment="1">
      <alignment horizontal="center"/>
    </xf>
    <xf numFmtId="0" fontId="23" fillId="5" borderId="69" xfId="2" applyFont="1" applyFill="1" applyBorder="1" applyAlignment="1">
      <alignment horizontal="center"/>
    </xf>
    <xf numFmtId="0" fontId="13" fillId="0" borderId="47" xfId="2" applyFont="1" applyBorder="1"/>
    <xf numFmtId="0" fontId="13" fillId="0" borderId="68" xfId="2" applyFont="1" applyBorder="1" applyAlignment="1">
      <alignment horizontal="center"/>
    </xf>
    <xf numFmtId="0" fontId="13" fillId="0" borderId="44" xfId="2" applyFont="1" applyBorder="1" applyAlignment="1">
      <alignment horizontal="center"/>
    </xf>
    <xf numFmtId="0" fontId="13" fillId="0" borderId="90" xfId="2" applyFont="1" applyBorder="1"/>
    <xf numFmtId="2" fontId="13" fillId="0" borderId="90" xfId="2" applyNumberFormat="1" applyFont="1" applyBorder="1" applyAlignment="1">
      <alignment horizontal="center"/>
    </xf>
    <xf numFmtId="2" fontId="13" fillId="0" borderId="47" xfId="2" applyNumberFormat="1" applyFont="1" applyBorder="1" applyAlignment="1">
      <alignment horizontal="center"/>
    </xf>
    <xf numFmtId="0" fontId="13" fillId="0" borderId="44" xfId="2" applyFont="1" applyBorder="1"/>
    <xf numFmtId="176" fontId="13" fillId="0" borderId="68" xfId="16" applyFont="1" applyBorder="1" applyAlignment="1">
      <alignment horizontal="center"/>
    </xf>
    <xf numFmtId="176" fontId="13" fillId="0" borderId="44" xfId="16" applyFont="1" applyBorder="1" applyAlignment="1">
      <alignment horizontal="center"/>
    </xf>
    <xf numFmtId="0" fontId="21" fillId="0" borderId="79" xfId="24" applyFont="1" applyBorder="1" applyAlignment="1">
      <alignment horizontal="center" vertical="center"/>
    </xf>
    <xf numFmtId="0" fontId="21" fillId="0" borderId="83" xfId="24" applyFont="1" applyBorder="1" applyAlignment="1">
      <alignment horizontal="center" vertical="center"/>
    </xf>
    <xf numFmtId="0" fontId="13" fillId="0" borderId="68" xfId="2" applyFont="1" applyBorder="1"/>
    <xf numFmtId="0" fontId="24" fillId="0" borderId="41" xfId="2" applyFont="1" applyBorder="1" applyAlignment="1">
      <alignment horizontal="right" vertical="center"/>
    </xf>
    <xf numFmtId="0" fontId="24" fillId="0" borderId="0" xfId="2" applyFont="1" applyAlignment="1">
      <alignment horizontal="right" vertical="center"/>
    </xf>
    <xf numFmtId="0" fontId="23" fillId="0" borderId="65" xfId="2" applyFont="1" applyBorder="1" applyAlignment="1" applyProtection="1">
      <alignment horizontal="center"/>
      <protection locked="0"/>
    </xf>
    <xf numFmtId="0" fontId="23" fillId="0" borderId="66" xfId="2" applyFont="1" applyBorder="1" applyAlignment="1" applyProtection="1">
      <alignment horizontal="center"/>
      <protection locked="0"/>
    </xf>
    <xf numFmtId="0" fontId="23" fillId="0" borderId="67" xfId="2" applyFont="1" applyBorder="1" applyAlignment="1" applyProtection="1">
      <alignment horizontal="center"/>
      <protection locked="0"/>
    </xf>
    <xf numFmtId="0" fontId="25" fillId="5" borderId="48" xfId="2" applyFont="1" applyFill="1" applyBorder="1" applyAlignment="1">
      <alignment horizontal="center" vertical="center" wrapText="1"/>
    </xf>
    <xf numFmtId="0" fontId="25" fillId="5" borderId="49" xfId="2" applyFont="1" applyFill="1" applyBorder="1" applyAlignment="1">
      <alignment horizontal="center" vertical="center" wrapText="1"/>
    </xf>
    <xf numFmtId="0" fontId="25" fillId="5" borderId="50" xfId="2" applyFont="1" applyFill="1" applyBorder="1" applyAlignment="1">
      <alignment horizontal="center" vertical="center" wrapText="1"/>
    </xf>
    <xf numFmtId="0" fontId="25" fillId="5" borderId="48" xfId="2" applyFont="1" applyFill="1" applyBorder="1" applyAlignment="1">
      <alignment horizontal="center" vertical="center"/>
    </xf>
    <xf numFmtId="0" fontId="25" fillId="5" borderId="50" xfId="2" applyFont="1" applyFill="1" applyBorder="1" applyAlignment="1">
      <alignment horizontal="center" vertical="center"/>
    </xf>
    <xf numFmtId="0" fontId="13" fillId="5" borderId="45" xfId="2" applyFont="1" applyFill="1" applyBorder="1" applyAlignment="1">
      <alignment horizontal="center" vertical="center"/>
    </xf>
    <xf numFmtId="0" fontId="13" fillId="5" borderId="46" xfId="2" applyFont="1" applyFill="1" applyBorder="1" applyAlignment="1">
      <alignment horizontal="center" vertical="center"/>
    </xf>
    <xf numFmtId="0" fontId="13" fillId="5" borderId="85" xfId="2" applyFont="1" applyFill="1" applyBorder="1" applyAlignment="1">
      <alignment horizontal="center" vertical="center"/>
    </xf>
    <xf numFmtId="0" fontId="13" fillId="5" borderId="49" xfId="2" applyFont="1" applyFill="1" applyBorder="1" applyAlignment="1">
      <alignment horizontal="center"/>
    </xf>
    <xf numFmtId="0" fontId="13" fillId="5" borderId="69" xfId="2" applyFont="1" applyFill="1" applyBorder="1" applyAlignment="1">
      <alignment horizontal="center"/>
    </xf>
    <xf numFmtId="0" fontId="23" fillId="5" borderId="78" xfId="2" applyFont="1" applyFill="1" applyBorder="1" applyAlignment="1">
      <alignment horizontal="center"/>
    </xf>
    <xf numFmtId="0" fontId="23" fillId="5" borderId="89" xfId="2" applyFont="1" applyFill="1" applyBorder="1" applyAlignment="1">
      <alignment horizontal="center"/>
    </xf>
    <xf numFmtId="0" fontId="21" fillId="0" borderId="82" xfId="24" applyFont="1" applyBorder="1" applyAlignment="1">
      <alignment horizontal="center" vertical="center"/>
    </xf>
    <xf numFmtId="0" fontId="21" fillId="0" borderId="40" xfId="24" applyFont="1" applyBorder="1" applyAlignment="1">
      <alignment horizontal="center" vertical="center"/>
    </xf>
    <xf numFmtId="0" fontId="22" fillId="0" borderId="77" xfId="2" applyFont="1" applyBorder="1" applyAlignment="1">
      <alignment horizontal="center"/>
    </xf>
    <xf numFmtId="0" fontId="22" fillId="0" borderId="0" xfId="2" applyFont="1" applyAlignment="1">
      <alignment horizontal="center"/>
    </xf>
    <xf numFmtId="0" fontId="22" fillId="0" borderId="39" xfId="2" applyFont="1" applyBorder="1" applyAlignment="1">
      <alignment horizontal="center"/>
    </xf>
    <xf numFmtId="0" fontId="4" fillId="0" borderId="1" xfId="2" applyFont="1" applyBorder="1" applyAlignment="1">
      <alignment horizontal="center"/>
    </xf>
    <xf numFmtId="0" fontId="4" fillId="0" borderId="2" xfId="2" applyFont="1" applyBorder="1" applyAlignment="1">
      <alignment horizontal="center"/>
    </xf>
    <xf numFmtId="0" fontId="4" fillId="0" borderId="3" xfId="2" applyFont="1" applyBorder="1" applyAlignment="1">
      <alignment horizontal="center"/>
    </xf>
    <xf numFmtId="0" fontId="16" fillId="0" borderId="70" xfId="2" applyFont="1" applyBorder="1" applyAlignment="1">
      <alignment horizontal="center" wrapText="1"/>
    </xf>
    <xf numFmtId="0" fontId="16" fillId="0" borderId="71" xfId="2" applyFont="1" applyBorder="1" applyAlignment="1">
      <alignment horizontal="center" wrapText="1"/>
    </xf>
    <xf numFmtId="0" fontId="16" fillId="0" borderId="72" xfId="2" applyFont="1" applyBorder="1" applyAlignment="1">
      <alignment horizontal="center" wrapText="1"/>
    </xf>
    <xf numFmtId="0" fontId="2" fillId="3" borderId="17" xfId="2" applyFont="1" applyFill="1" applyBorder="1" applyAlignment="1">
      <alignment horizontal="center" wrapText="1"/>
    </xf>
    <xf numFmtId="0" fontId="18" fillId="0" borderId="74" xfId="23" applyFont="1" applyBorder="1" applyAlignment="1" applyProtection="1">
      <alignment horizontal="center"/>
    </xf>
    <xf numFmtId="0" fontId="18" fillId="0" borderId="38" xfId="23" applyFont="1" applyBorder="1" applyAlignment="1" applyProtection="1">
      <alignment horizontal="center"/>
    </xf>
    <xf numFmtId="0" fontId="19" fillId="0" borderId="75" xfId="2" applyFont="1" applyBorder="1" applyAlignment="1">
      <alignment horizontal="center"/>
    </xf>
    <xf numFmtId="0" fontId="19" fillId="0" borderId="66" xfId="2" applyFont="1" applyBorder="1" applyAlignment="1">
      <alignment horizontal="center"/>
    </xf>
    <xf numFmtId="0" fontId="19" fillId="0" borderId="76" xfId="2" applyFont="1" applyBorder="1" applyAlignment="1">
      <alignment horizontal="center"/>
    </xf>
    <xf numFmtId="0" fontId="21" fillId="0" borderId="75" xfId="24" applyFont="1" applyBorder="1" applyAlignment="1">
      <alignment horizontal="center" vertical="center"/>
    </xf>
    <xf numFmtId="0" fontId="21" fillId="0" borderId="66" xfId="24" applyFont="1" applyBorder="1" applyAlignment="1">
      <alignment horizontal="center" vertical="center"/>
    </xf>
    <xf numFmtId="0" fontId="21" fillId="0" borderId="67" xfId="24" applyFont="1" applyBorder="1" applyAlignment="1">
      <alignment horizontal="center" vertical="center"/>
    </xf>
    <xf numFmtId="0" fontId="21" fillId="0" borderId="78" xfId="24" applyFont="1" applyBorder="1" applyAlignment="1">
      <alignment horizontal="center" vertical="center"/>
    </xf>
    <xf numFmtId="0" fontId="21" fillId="0" borderId="14" xfId="24" applyFont="1" applyBorder="1" applyAlignment="1">
      <alignment horizontal="center" vertical="center"/>
    </xf>
    <xf numFmtId="0" fontId="21" fillId="0" borderId="15" xfId="24" applyFont="1" applyBorder="1" applyAlignment="1">
      <alignment horizontal="center" vertical="center"/>
    </xf>
    <xf numFmtId="0" fontId="23" fillId="0" borderId="77" xfId="2" applyFont="1" applyBorder="1" applyAlignment="1">
      <alignment horizontal="center"/>
    </xf>
    <xf numFmtId="0" fontId="23" fillId="0" borderId="0" xfId="2" applyFont="1" applyAlignment="1">
      <alignment horizontal="center"/>
    </xf>
    <xf numFmtId="0" fontId="23" fillId="0" borderId="39" xfId="2" applyFont="1" applyBorder="1" applyAlignment="1">
      <alignment horizontal="center"/>
    </xf>
    <xf numFmtId="0" fontId="21" fillId="0" borderId="51" xfId="2" applyFont="1" applyBorder="1" applyAlignment="1">
      <alignment horizontal="center" vertical="center"/>
    </xf>
    <xf numFmtId="0" fontId="21" fillId="0" borderId="80" xfId="24" applyFont="1" applyBorder="1" applyAlignment="1">
      <alignment horizontal="center" vertical="center"/>
    </xf>
    <xf numFmtId="0" fontId="21" fillId="0" borderId="53" xfId="24" applyFont="1" applyBorder="1" applyAlignment="1">
      <alignment horizontal="center" vertical="center"/>
    </xf>
    <xf numFmtId="0" fontId="21" fillId="0" borderId="81" xfId="24" applyFont="1" applyBorder="1" applyAlignment="1">
      <alignment horizontal="center" vertical="center"/>
    </xf>
    <xf numFmtId="0" fontId="21" fillId="0" borderId="78" xfId="2" applyFont="1" applyBorder="1" applyAlignment="1">
      <alignment horizontal="center" vertical="center"/>
    </xf>
    <xf numFmtId="0" fontId="21" fillId="0" borderId="14" xfId="2" applyFont="1" applyBorder="1" applyAlignment="1">
      <alignment horizontal="center" vertical="center"/>
    </xf>
    <xf numFmtId="0" fontId="21" fillId="0" borderId="15" xfId="2" applyFont="1" applyBorder="1" applyAlignment="1">
      <alignment horizontal="center" vertical="center"/>
    </xf>
    <xf numFmtId="0" fontId="22" fillId="0" borderId="77" xfId="2" applyFont="1" applyBorder="1" applyAlignment="1">
      <alignment horizontal="center" vertical="center" wrapText="1"/>
    </xf>
    <xf numFmtId="0" fontId="22" fillId="0" borderId="0" xfId="2" applyFont="1" applyAlignment="1">
      <alignment horizontal="center" vertical="center" wrapText="1"/>
    </xf>
    <xf numFmtId="0" fontId="22" fillId="0" borderId="39" xfId="2" applyFont="1" applyBorder="1" applyAlignment="1">
      <alignment horizontal="center" vertical="center" wrapText="1"/>
    </xf>
    <xf numFmtId="167" fontId="8" fillId="5" borderId="33" xfId="2" applyNumberFormat="1" applyFont="1" applyFill="1" applyBorder="1" applyAlignment="1">
      <alignment vertical="center"/>
    </xf>
    <xf numFmtId="167" fontId="8" fillId="2" borderId="0" xfId="10" applyNumberFormat="1" applyFont="1" applyFill="1" applyAlignment="1">
      <alignment vertical="center"/>
    </xf>
    <xf numFmtId="167" fontId="8" fillId="6" borderId="27" xfId="12" applyNumberFormat="1" applyFont="1" applyFill="1" applyBorder="1" applyAlignment="1">
      <alignment vertical="center"/>
    </xf>
    <xf numFmtId="167" fontId="8" fillId="0" borderId="18" xfId="12" applyNumberFormat="1" applyFont="1" applyFill="1" applyBorder="1" applyAlignment="1">
      <alignment vertical="center"/>
    </xf>
    <xf numFmtId="167" fontId="8" fillId="6" borderId="35" xfId="12" applyNumberFormat="1" applyFont="1" applyFill="1" applyBorder="1" applyAlignment="1">
      <alignment vertical="center"/>
    </xf>
    <xf numFmtId="167" fontId="8" fillId="6" borderId="30" xfId="12" applyNumberFormat="1" applyFont="1" applyFill="1" applyBorder="1" applyAlignment="1">
      <alignment vertical="center"/>
    </xf>
  </cellXfs>
  <cellStyles count="27">
    <cellStyle name="Hipervínculo" xfId="23" builtinId="8"/>
    <cellStyle name="Millares 2" xfId="5" xr:uid="{00000000-0005-0000-0000-000001000000}"/>
    <cellStyle name="Millares 2 2 2" xfId="19" xr:uid="{00000000-0005-0000-0000-000002000000}"/>
    <cellStyle name="Millares 3" xfId="16" xr:uid="{00000000-0005-0000-0000-000003000000}"/>
    <cellStyle name="Millares_FORMULARIO 4 - M-OFERENTE PPTA ECONOMICA" xfId="14" xr:uid="{00000000-0005-0000-0000-000004000000}"/>
    <cellStyle name="Millares_FORMULARIO 4 - M-OFERENTE PPTA ECONOMICA 2" xfId="22" xr:uid="{00000000-0005-0000-0000-000005000000}"/>
    <cellStyle name="Moneda" xfId="25" builtinId="4"/>
    <cellStyle name="Moneda 2" xfId="6" xr:uid="{00000000-0005-0000-0000-000007000000}"/>
    <cellStyle name="Moneda 2 13" xfId="20" xr:uid="{00000000-0005-0000-0000-000008000000}"/>
    <cellStyle name="Moneda 2 2 2 2 2" xfId="12" xr:uid="{00000000-0005-0000-0000-000009000000}"/>
    <cellStyle name="Moneda 3" xfId="8" xr:uid="{00000000-0005-0000-0000-00000A000000}"/>
    <cellStyle name="Normal" xfId="0" builtinId="0"/>
    <cellStyle name="Normal 2" xfId="2" xr:uid="{00000000-0005-0000-0000-00000C000000}"/>
    <cellStyle name="Normal 2 10 2 2" xfId="7" xr:uid="{00000000-0005-0000-0000-00000D000000}"/>
    <cellStyle name="Normal 2 10 3" xfId="4" xr:uid="{00000000-0005-0000-0000-00000E000000}"/>
    <cellStyle name="Normal 2 2" xfId="13" xr:uid="{00000000-0005-0000-0000-00000F000000}"/>
    <cellStyle name="Normal 2 2 2" xfId="21" xr:uid="{00000000-0005-0000-0000-000010000000}"/>
    <cellStyle name="Normal 3" xfId="1" xr:uid="{00000000-0005-0000-0000-000011000000}"/>
    <cellStyle name="Normal 3 11" xfId="3" xr:uid="{00000000-0005-0000-0000-000012000000}"/>
    <cellStyle name="Normal 3 11 3" xfId="18" xr:uid="{00000000-0005-0000-0000-000013000000}"/>
    <cellStyle name="Normal 3 2" xfId="9" xr:uid="{00000000-0005-0000-0000-000014000000}"/>
    <cellStyle name="Normal 3 2 2" xfId="11" xr:uid="{00000000-0005-0000-0000-000015000000}"/>
    <cellStyle name="Normal 3 5" xfId="17" xr:uid="{00000000-0005-0000-0000-000016000000}"/>
    <cellStyle name="Normal_modelo ACTA OBRA y MODIFICACION" xfId="24" xr:uid="{00000000-0005-0000-0000-000017000000}"/>
    <cellStyle name="Normal_PTO OFICIAL PREPLIEGO (CORREGIDO) 2" xfId="10" xr:uid="{00000000-0005-0000-0000-000018000000}"/>
    <cellStyle name="Porcentaje" xfId="26" builtinId="5"/>
    <cellStyle name="Porcentaje 2" xfId="15" xr:uid="{00000000-0005-0000-0000-00001A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3596E48-3584-4DEC-8B7A-B83A5822BBA0}"/>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C890847-B66A-40C0-A136-1DB541FE435A}"/>
            </a:ext>
          </a:extLst>
        </xdr:cNvPr>
        <xdr:cNvSpPr/>
      </xdr:nvSpPr>
      <xdr:spPr bwMode="auto">
        <a:xfrm>
          <a:off x="6991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N:\AERONAUTICA\AEROCIVIL%202017\PLANEACION%202017\PRIORIZACION%202017.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Accidentalidad"/>
      <sheetName val="Causa Posible"/>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ó&gt;_x005f_x0000__x005f_x0001__x005f_x0000__x005f_x0000__"/>
      <sheetName val="PRES"/>
      <sheetName val="LISTA"/>
      <sheetName val="AMOBLAMINETO"/>
      <sheetName val="Base de Datos"/>
      <sheetName val="Elementos Involucrados"/>
      <sheetName val="CRA.MODI"/>
      <sheetName val="Hoja3"/>
      <sheetName val="Lista ICCU"/>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MATERIALES Y RECURSOS"/>
      <sheetName val="BASE DE DATOS DE PRECIOS"/>
      <sheetName val="Paral. 1"/>
      <sheetName val="Paral. 2"/>
      <sheetName val="Paral. 3"/>
      <sheetName val="Paral.4"/>
      <sheetName val="ó&gt;"/>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efreshError="1"/>
      <sheetData sheetId="110" refreshError="1"/>
      <sheetData sheetId="111">
        <row r="2">
          <cell r="A2">
            <v>0</v>
          </cell>
        </row>
      </sheetData>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sheetData sheetId="187"/>
      <sheetData sheetId="188"/>
      <sheetData sheetId="189"/>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sheetData sheetId="1007"/>
      <sheetData sheetId="1008"/>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sheetData sheetId="1039"/>
      <sheetData sheetId="1040"/>
      <sheetData sheetId="1041"/>
      <sheetData sheetId="1042" refreshError="1"/>
      <sheetData sheetId="1043"/>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row r="2">
          <cell r="A2">
            <v>0</v>
          </cell>
        </row>
      </sheetData>
      <sheetData sheetId="1111"/>
      <sheetData sheetId="1112">
        <row r="2">
          <cell r="A2">
            <v>0</v>
          </cell>
        </row>
      </sheetData>
      <sheetData sheetId="1113">
        <row r="2">
          <cell r="A2">
            <v>0</v>
          </cell>
        </row>
      </sheetData>
      <sheetData sheetId="1114">
        <row r="2">
          <cell r="A2">
            <v>0</v>
          </cell>
        </row>
      </sheetData>
      <sheetData sheetId="1115">
        <row r="2">
          <cell r="A2">
            <v>0</v>
          </cell>
        </row>
      </sheetData>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sheetData sheetId="1231"/>
      <sheetData sheetId="1232"/>
      <sheetData sheetId="1233"/>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row r="2">
          <cell r="A2">
            <v>0</v>
          </cell>
        </row>
      </sheetData>
      <sheetData sheetId="1296"/>
      <sheetData sheetId="1297">
        <row r="2">
          <cell r="A2">
            <v>0</v>
          </cell>
        </row>
      </sheetData>
      <sheetData sheetId="1298"/>
      <sheetData sheetId="1299">
        <row r="2">
          <cell r="A2">
            <v>0</v>
          </cell>
        </row>
      </sheetData>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sheetData sheetId="1415"/>
      <sheetData sheetId="1416"/>
      <sheetData sheetId="1417"/>
      <sheetData sheetId="1418"/>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row r="2">
          <cell r="A2">
            <v>0</v>
          </cell>
        </row>
      </sheetData>
      <sheetData sheetId="1481"/>
      <sheetData sheetId="1482">
        <row r="2">
          <cell r="A2">
            <v>0</v>
          </cell>
        </row>
      </sheetData>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sheetData sheetId="1525"/>
      <sheetData sheetId="1526">
        <row r="2">
          <cell r="A2">
            <v>0</v>
          </cell>
        </row>
      </sheetData>
      <sheetData sheetId="1527"/>
      <sheetData sheetId="1528"/>
      <sheetData sheetId="1529"/>
      <sheetData sheetId="1530"/>
      <sheetData sheetId="1531"/>
      <sheetData sheetId="1532"/>
      <sheetData sheetId="1533"/>
      <sheetData sheetId="1534"/>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sheetData sheetId="1598"/>
      <sheetData sheetId="1599"/>
      <sheetData sheetId="1600"/>
      <sheetData sheetId="1601"/>
      <sheetData sheetId="1602"/>
      <sheetData sheetId="1603"/>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row r="2">
          <cell r="A2">
            <v>0</v>
          </cell>
        </row>
      </sheetData>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sheetData sheetId="1710"/>
      <sheetData sheetId="1711">
        <row r="2">
          <cell r="A2">
            <v>0</v>
          </cell>
        </row>
      </sheetData>
      <sheetData sheetId="1712"/>
      <sheetData sheetId="1713"/>
      <sheetData sheetId="1714"/>
      <sheetData sheetId="1715"/>
      <sheetData sheetId="1716"/>
      <sheetData sheetId="1717"/>
      <sheetData sheetId="1718"/>
      <sheetData sheetId="1719"/>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sheetData sheetId="1783"/>
      <sheetData sheetId="1784"/>
      <sheetData sheetId="1785"/>
      <sheetData sheetId="1786"/>
      <sheetData sheetId="1787"/>
      <sheetData sheetId="1788"/>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row r="2">
          <cell r="A2">
            <v>0</v>
          </cell>
        </row>
      </sheetData>
      <sheetData sheetId="1851"/>
      <sheetData sheetId="1852">
        <row r="2">
          <cell r="A2">
            <v>0</v>
          </cell>
        </row>
      </sheetData>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sheetData sheetId="1895"/>
      <sheetData sheetId="1896">
        <row r="2">
          <cell r="A2">
            <v>0</v>
          </cell>
        </row>
      </sheetData>
      <sheetData sheetId="1897"/>
      <sheetData sheetId="1898"/>
      <sheetData sheetId="1899"/>
      <sheetData sheetId="1900"/>
      <sheetData sheetId="1901"/>
      <sheetData sheetId="1902"/>
      <sheetData sheetId="1903"/>
      <sheetData sheetId="1904"/>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sheetData sheetId="1968"/>
      <sheetData sheetId="1969"/>
      <sheetData sheetId="1970"/>
      <sheetData sheetId="1971"/>
      <sheetData sheetId="1972"/>
      <sheetData sheetId="1973"/>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row r="2">
          <cell r="A2">
            <v>0</v>
          </cell>
        </row>
      </sheetData>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row r="2">
          <cell r="A2">
            <v>0</v>
          </cell>
        </row>
      </sheetData>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sheetData sheetId="2265"/>
      <sheetData sheetId="2266">
        <row r="2">
          <cell r="A2">
            <v>0</v>
          </cell>
        </row>
      </sheetData>
      <sheetData sheetId="2267"/>
      <sheetData sheetId="2268"/>
      <sheetData sheetId="2269"/>
      <sheetData sheetId="2270"/>
      <sheetData sheetId="2271"/>
      <sheetData sheetId="2272"/>
      <sheetData sheetId="2273"/>
      <sheetData sheetId="2274"/>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sheetData sheetId="2338"/>
      <sheetData sheetId="2339"/>
      <sheetData sheetId="2340"/>
      <sheetData sheetId="2341"/>
      <sheetData sheetId="2342"/>
      <sheetData sheetId="2343"/>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row r="2">
          <cell r="A2">
            <v>0</v>
          </cell>
        </row>
      </sheetData>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row r="2">
          <cell r="A2">
            <v>0</v>
          </cell>
        </row>
      </sheetData>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sheetData sheetId="2635"/>
      <sheetData sheetId="2636">
        <row r="2">
          <cell r="A2">
            <v>0</v>
          </cell>
        </row>
      </sheetData>
      <sheetData sheetId="2637"/>
      <sheetData sheetId="2638"/>
      <sheetData sheetId="2639"/>
      <sheetData sheetId="2640"/>
      <sheetData sheetId="2641"/>
      <sheetData sheetId="2642"/>
      <sheetData sheetId="2643"/>
      <sheetData sheetId="2644"/>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sheetData sheetId="2708"/>
      <sheetData sheetId="2709"/>
      <sheetData sheetId="2710"/>
      <sheetData sheetId="2711"/>
      <sheetData sheetId="2712"/>
      <sheetData sheetId="2713"/>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row r="2">
          <cell r="A2">
            <v>0</v>
          </cell>
        </row>
      </sheetData>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row r="2">
          <cell r="A2">
            <v>0</v>
          </cell>
        </row>
      </sheetData>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sheetData sheetId="3005"/>
      <sheetData sheetId="3006">
        <row r="2">
          <cell r="A2">
            <v>0</v>
          </cell>
        </row>
      </sheetData>
      <sheetData sheetId="3007"/>
      <sheetData sheetId="3008"/>
      <sheetData sheetId="3009"/>
      <sheetData sheetId="3010"/>
      <sheetData sheetId="3011"/>
      <sheetData sheetId="3012"/>
      <sheetData sheetId="3013"/>
      <sheetData sheetId="3014"/>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sheetData sheetId="3078"/>
      <sheetData sheetId="3079"/>
      <sheetData sheetId="3080"/>
      <sheetData sheetId="3081"/>
      <sheetData sheetId="3082"/>
      <sheetData sheetId="3083"/>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row r="2">
          <cell r="A2">
            <v>0</v>
          </cell>
        </row>
      </sheetData>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row r="2">
          <cell r="A2">
            <v>0</v>
          </cell>
        </row>
      </sheetData>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sheetData sheetId="3375"/>
      <sheetData sheetId="3376">
        <row r="2">
          <cell r="A2">
            <v>0</v>
          </cell>
        </row>
      </sheetData>
      <sheetData sheetId="3377"/>
      <sheetData sheetId="3378"/>
      <sheetData sheetId="3379"/>
      <sheetData sheetId="3380"/>
      <sheetData sheetId="3381"/>
      <sheetData sheetId="3382"/>
      <sheetData sheetId="3383"/>
      <sheetData sheetId="3384"/>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sheetData sheetId="3448"/>
      <sheetData sheetId="3449"/>
      <sheetData sheetId="3450"/>
      <sheetData sheetId="3451"/>
      <sheetData sheetId="3452"/>
      <sheetData sheetId="3453"/>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row r="2">
          <cell r="A2">
            <v>0</v>
          </cell>
        </row>
      </sheetData>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row r="2">
          <cell r="A2">
            <v>0</v>
          </cell>
        </row>
      </sheetData>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sheetData sheetId="3745"/>
      <sheetData sheetId="3746">
        <row r="2">
          <cell r="A2">
            <v>0</v>
          </cell>
        </row>
      </sheetData>
      <sheetData sheetId="3747"/>
      <sheetData sheetId="3748"/>
      <sheetData sheetId="3749"/>
      <sheetData sheetId="3750"/>
      <sheetData sheetId="3751"/>
      <sheetData sheetId="3752"/>
      <sheetData sheetId="3753"/>
      <sheetData sheetId="3754"/>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sheetData sheetId="3818"/>
      <sheetData sheetId="3819"/>
      <sheetData sheetId="3820"/>
      <sheetData sheetId="3821"/>
      <sheetData sheetId="3822"/>
      <sheetData sheetId="3823"/>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row r="2">
          <cell r="A2">
            <v>0</v>
          </cell>
        </row>
      </sheetData>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row r="2">
          <cell r="A2">
            <v>0</v>
          </cell>
        </row>
      </sheetData>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row r="2">
          <cell r="A2">
            <v>0</v>
          </cell>
        </row>
      </sheetData>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row r="2">
          <cell r="A2">
            <v>0</v>
          </cell>
        </row>
      </sheetData>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sheetData sheetId="4670"/>
      <sheetData sheetId="4671">
        <row r="2">
          <cell r="A2">
            <v>0</v>
          </cell>
        </row>
      </sheetData>
      <sheetData sheetId="4672"/>
      <sheetData sheetId="4673"/>
      <sheetData sheetId="4674"/>
      <sheetData sheetId="4675"/>
      <sheetData sheetId="4676"/>
      <sheetData sheetId="4677"/>
      <sheetData sheetId="4678"/>
      <sheetData sheetId="4679"/>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sheetData sheetId="4743"/>
      <sheetData sheetId="4744"/>
      <sheetData sheetId="4745"/>
      <sheetData sheetId="4746"/>
      <sheetData sheetId="4747"/>
      <sheetData sheetId="4748"/>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row r="2">
          <cell r="A2">
            <v>0</v>
          </cell>
        </row>
      </sheetData>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row r="2">
          <cell r="A2">
            <v>0</v>
          </cell>
        </row>
      </sheetData>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row r="2">
          <cell r="A2">
            <v>0</v>
          </cell>
        </row>
      </sheetData>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sheetData sheetId="5225"/>
      <sheetData sheetId="5226">
        <row r="2">
          <cell r="A2">
            <v>0</v>
          </cell>
        </row>
      </sheetData>
      <sheetData sheetId="5227"/>
      <sheetData sheetId="5228"/>
      <sheetData sheetId="5229"/>
      <sheetData sheetId="5230"/>
      <sheetData sheetId="5231"/>
      <sheetData sheetId="5232"/>
      <sheetData sheetId="5233"/>
      <sheetData sheetId="5234"/>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sheetData sheetId="5298"/>
      <sheetData sheetId="5299"/>
      <sheetData sheetId="5300"/>
      <sheetData sheetId="5301"/>
      <sheetData sheetId="5302"/>
      <sheetData sheetId="5303"/>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CCIDENTES DE 19"/>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refreshError="1"/>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sheetData sheetId="951"/>
      <sheetData sheetId="952"/>
      <sheetData sheetId="953"/>
      <sheetData sheetId="954"/>
      <sheetData sheetId="955"/>
      <sheetData sheetId="956"/>
      <sheetData sheetId="957"/>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refreshError="1"/>
      <sheetData sheetId="981" refreshError="1"/>
      <sheetData sheetId="982" refreshError="1"/>
      <sheetData sheetId="983"/>
      <sheetData sheetId="984" refreshError="1"/>
      <sheetData sheetId="985"/>
      <sheetData sheetId="986" refreshError="1"/>
      <sheetData sheetId="987" refreshError="1"/>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sheetData sheetId="1580"/>
      <sheetData sheetId="1581"/>
      <sheetData sheetId="1582"/>
      <sheetData sheetId="1583"/>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sheetData sheetId="2846" refreshError="1"/>
      <sheetData sheetId="2847" refreshError="1"/>
      <sheetData sheetId="2848" refreshError="1"/>
      <sheetData sheetId="2849" refreshError="1"/>
      <sheetData sheetId="2850"/>
      <sheetData sheetId="2851" refreshError="1"/>
      <sheetData sheetId="2852" refreshError="1"/>
      <sheetData sheetId="2853" refreshError="1"/>
      <sheetData sheetId="2854" refreshError="1"/>
      <sheetData sheetId="2855" refreshError="1"/>
      <sheetData sheetId="2856" refreshError="1"/>
      <sheetData sheetId="2857"/>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sheetData sheetId="2868"/>
      <sheetData sheetId="2869"/>
      <sheetData sheetId="2870"/>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sheetData sheetId="3037" refreshError="1"/>
      <sheetData sheetId="3038"/>
      <sheetData sheetId="3039"/>
      <sheetData sheetId="3040"/>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refreshError="1"/>
      <sheetData sheetId="3157" refreshError="1"/>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refreshError="1"/>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refreshError="1"/>
      <sheetData sheetId="4078" refreshError="1"/>
      <sheetData sheetId="407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EQUIPOS"/>
      <sheetName val="MANO DE OBRA"/>
      <sheetName val="TRANSPORTE"/>
      <sheetName val="_aCCIDENTES_DE_1995___1996_xl_6"/>
      <sheetName val="//ccefici"/>
      <sheetName val="//d.docs.live.net/a  aaInformac"/>
      <sheetName val="_aCCIDENTES_DE_1995___1996_xl_3"/>
      <sheetName val="_aCCIDENTES_DE_1995___1996_xl_2"/>
      <sheetName val="_a  aaInformación GRUPO 4_A MIn"/>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8_Aparato"/>
      <sheetName val="2_3_Cimentación_Est.Met"/>
      <sheetName val="9_Cubierta"/>
      <sheetName val="12_Elect_GA"/>
      <sheetName val="6_Hidro (2)"/>
      <sheetName val="6_Hidro"/>
      <sheetName val="4_Mampost"/>
      <sheetName val="11_Pintura_13"/>
      <sheetName val="5_Pisos"/>
      <sheetName val="7_Enchapes"/>
      <sheetName val="CANT OBRA"/>
      <sheetName val="\Users\ANDRES FELIPE MUÑOZ\Dow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Datos"/>
      <sheetName val="Cuadrillas"/>
      <sheetName val="Jornal"/>
      <sheetName val="\Users\USUARIO\Downloads\MANTEN"/>
      <sheetName val="INDICMICROEMP"/>
      <sheetName val="INDICE"/>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ESTADO RED"/>
      <sheetName val="CARRETERAS"/>
      <sheetName val="GENERALIDADES "/>
      <sheetName val="CONS"/>
      <sheetName val="31"/>
      <sheetName val="INV"/>
      <sheetName val="PESOS"/>
      <sheetName val="AASHTO"/>
      <sheetName val="UNITARIOS GENERALES"/>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 val="Hoja1"/>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días habiles 2015"/>
      <sheetName val="INS"/>
      <sheetName val="Ppto"/>
      <sheetName val="Plan auditoría"/>
      <sheetName val="Análisis de prec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2">
          <cell r="A2" t="str">
            <v>INVÍAS - TERRITORIAL CORDOBA - GRUPO 3</v>
          </cell>
        </row>
      </sheetData>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ERODROMOS"/>
      <sheetName val="MULTICRITERIO"/>
      <sheetName val="EVALUACION AEROPUERTOS"/>
      <sheetName val="HELIPUERTOS"/>
      <sheetName val="PAX Y CARGA"/>
      <sheetName val="TIPO AVIACION"/>
      <sheetName val="CATEGORIAS"/>
      <sheetName val="MODOS"/>
      <sheetName val="ESTACIONES"/>
      <sheetName val="EVALUACION ESTACIONES"/>
      <sheetName val="CONCESIONES"/>
      <sheetName val="PLANMAESTRO"/>
      <sheetName val="RAC"/>
      <sheetName val="ESTRATEGIAS LP"/>
      <sheetName val="PROGRAMADOR"/>
      <sheetName val="AMALFI"/>
      <sheetName val="CONDOTO"/>
      <sheetName val="OTU"/>
      <sheetName val="MONTELIBANO"/>
      <sheetName val="CAREPA"/>
      <sheetName val="NUQUI"/>
      <sheetName val="PUERTOBERRIO"/>
      <sheetName val="CIMITARRA"/>
      <sheetName val="URRAO"/>
      <sheetName val="AGUACHICA"/>
      <sheetName val="EL BANCO"/>
      <sheetName val="MOMPOS"/>
      <sheetName val="PLATO"/>
      <sheetName val="SAN ANDRES"/>
      <sheetName val="TOLU"/>
      <sheetName val="PROVIDENCIA"/>
      <sheetName val="MAGANGUE"/>
      <sheetName val="MARIQUITA"/>
      <sheetName val="PITALITO"/>
      <sheetName val="SAN VICENTE DEL CAGUAN"/>
      <sheetName val="FLANDES"/>
      <sheetName val="Hoja1"/>
      <sheetName val="NEIVA"/>
      <sheetName val="LETICIA"/>
      <sheetName val="PUERTO ASIS"/>
      <sheetName val="VILLA GARZON"/>
      <sheetName val="GUAYMARAL"/>
      <sheetName val="IBAGUE"/>
      <sheetName val="CHAPARRAL"/>
      <sheetName val="FLORENCIA"/>
      <sheetName val="PAIPA"/>
      <sheetName val="HATO COROZAL"/>
      <sheetName val="TABLON DE TAMARA"/>
      <sheetName val="SAN MARTIN"/>
      <sheetName val="PAZ ARIPORO"/>
      <sheetName val="TRINIDAD"/>
      <sheetName val="YOPAL"/>
      <sheetName val="PTO CARREÑO"/>
      <sheetName val="MITU"/>
      <sheetName val="VVC"/>
      <sheetName val="TAME"/>
      <sheetName val="CUCUTA"/>
      <sheetName val="BUCARAMANGA"/>
      <sheetName val="BARRANCABERMEJA"/>
      <sheetName val="OCAÑA"/>
      <sheetName val="ARAUCA"/>
      <sheetName val="ARAUQUITA"/>
      <sheetName val="CRAVONORTE"/>
      <sheetName val="SARAVENA"/>
      <sheetName val="PASTO"/>
      <sheetName val="TUMACO"/>
      <sheetName val="ARMENIA"/>
      <sheetName val="BUENAVENTURA"/>
      <sheetName val="GUAPI"/>
    </sheetNames>
    <sheetDataSet>
      <sheetData sheetId="0"/>
      <sheetData sheetId="1">
        <row r="2">
          <cell r="F2" t="str">
            <v>LADO AIRE</v>
          </cell>
          <cell r="L2">
            <v>0.8</v>
          </cell>
          <cell r="N2" t="str">
            <v>LADO TIERRA</v>
          </cell>
          <cell r="Q2">
            <v>0.2</v>
          </cell>
          <cell r="S2" t="str">
            <v>OPERACIONAL</v>
          </cell>
          <cell r="AC2">
            <v>1.0000000000000002</v>
          </cell>
          <cell r="AE2" t="str">
            <v>VARIABLES EXTERNAS</v>
          </cell>
          <cell r="AV2">
            <v>1</v>
          </cell>
          <cell r="AX2" t="str">
            <v>CALIFICACION FINAL</v>
          </cell>
        </row>
        <row r="3">
          <cell r="E3" t="str">
            <v>AERODROMO</v>
          </cell>
          <cell r="F3" t="str">
            <v>PISTA</v>
          </cell>
          <cell r="G3" t="str">
            <v>PLATAFORMAS</v>
          </cell>
          <cell r="H3" t="str">
            <v>CALLES DE RODAJE</v>
          </cell>
          <cell r="I3" t="str">
            <v>FRANJAS DE PISTA</v>
          </cell>
          <cell r="J3" t="str">
            <v>CERRAMIENTOS</v>
          </cell>
          <cell r="K3" t="str">
            <v>CANALES</v>
          </cell>
          <cell r="L3" t="str">
            <v>CUARTEL SEI (INFRAESTRUCTURA)</v>
          </cell>
          <cell r="M3" t="str">
            <v>TORRE DE CONTROL (INFRAESTRUCTURA)</v>
          </cell>
          <cell r="N3" t="str">
            <v>TERMINAL
(Pasajeros, Carga)</v>
          </cell>
          <cell r="O3" t="str">
            <v>SUBESTACIÓN</v>
          </cell>
          <cell r="P3" t="str">
            <v>IMPACTO AMBIENTAL
(Plantas de tratamiento de agua, Disposición de Residuos Sólidos)</v>
          </cell>
          <cell r="Q3" t="str">
            <v>OBRAS COMPLEMENTARIAS
(Vias de acceso, Parqueaderos, Garitas)</v>
          </cell>
          <cell r="R3" t="str">
            <v>OBRAS ESPECIALES</v>
          </cell>
          <cell r="S3" t="str">
            <v>N° OPERACIONES ACUMULADAS (2004 - 2015)</v>
          </cell>
          <cell r="T3" t="str">
            <v>ENTERO LOG10(VUELOS)</v>
          </cell>
          <cell r="U3" t="str">
            <v>INTERÉS</v>
          </cell>
          <cell r="V3" t="str">
            <v>SERVICIO ATS (CONTROL DE TRÁNSITO AÉREO)</v>
          </cell>
          <cell r="W3" t="str">
            <v>CATEGORIA</v>
          </cell>
          <cell r="X3" t="str">
            <v>JERARQUIA</v>
          </cell>
          <cell r="Y3" t="str">
            <v>GRUPO TARIFARIO</v>
          </cell>
          <cell r="Z3" t="str">
            <v>CLAVE DE REFERENCIA VIGENTE</v>
          </cell>
          <cell r="AA3" t="str">
            <v>CATEGORIA SEI</v>
          </cell>
          <cell r="AB3" t="str">
            <v>CATEGORIA AIS COM MET</v>
          </cell>
          <cell r="AC3" t="str">
            <v>CATEGORIA SANIDAD</v>
          </cell>
          <cell r="AD3" t="str">
            <v>CUMPLIMIENTO RAC</v>
          </cell>
          <cell r="AE3" t="str">
            <v>PUBLICO - PRIVADO</v>
          </cell>
          <cell r="AF3" t="str">
            <v>PROPIETARIO</v>
          </cell>
          <cell r="AG3" t="str">
            <v>EXPLOTADOR</v>
          </cell>
          <cell r="AH3" t="str">
            <v>ESTADO OPERATIVO</v>
          </cell>
          <cell r="AI3" t="str">
            <v>PLAN MAESTRO</v>
          </cell>
          <cell r="AJ3" t="str">
            <v>AVANCE DEL PLAN MAESTRO</v>
          </cell>
          <cell r="AK3" t="str">
            <v>PROGRAMACION PNA</v>
          </cell>
          <cell r="AL3" t="str">
            <v>PLANES SECTORIALES</v>
          </cell>
          <cell r="AM3" t="str">
            <v>POBLACION DEPTO (Censo 2005)</v>
          </cell>
          <cell r="AN3" t="str">
            <v>SUPERFICIE DEPARTAMENTO (Km2)</v>
          </cell>
          <cell r="AO3" t="str">
            <v>TIPOLOGIA MPAL DNP</v>
          </cell>
          <cell r="AP3" t="str">
            <v>IDH (indice de Desarrollo Humano Departamental 2011)</v>
          </cell>
          <cell r="AQ3" t="str">
            <v>IPM (Indice Pobreza Multidimensional Departamental 2015)</v>
          </cell>
          <cell r="AR3" t="str">
            <v>Incidencia del Conflicto Armado</v>
          </cell>
          <cell r="AS3" t="str">
            <v>MODOS ALTERNOS DE ACCESO
(Terrestre, Férreo, Fluvial, Maritimo)</v>
          </cell>
          <cell r="AT3" t="str">
            <v>RUTAS SOCIALES (Destino)</v>
          </cell>
          <cell r="AU3" t="str">
            <v>COMUNIDADES SENSIBLES
(Afro, Indigenas, Raizal, Room, Turismo)</v>
          </cell>
          <cell r="AV3" t="str">
            <v>COFINANCIACION</v>
          </cell>
        </row>
        <row r="4">
          <cell r="F4">
            <v>0.35</v>
          </cell>
          <cell r="G4">
            <v>0.15</v>
          </cell>
          <cell r="H4">
            <v>0.1</v>
          </cell>
          <cell r="I4">
            <v>7.0000000000000007E-2</v>
          </cell>
          <cell r="J4">
            <v>0.06</v>
          </cell>
          <cell r="K4">
            <v>0.01</v>
          </cell>
          <cell r="L4">
            <v>0.03</v>
          </cell>
          <cell r="M4">
            <v>0.03</v>
          </cell>
          <cell r="N4">
            <v>0.08</v>
          </cell>
          <cell r="O4">
            <v>0.03</v>
          </cell>
          <cell r="P4">
            <v>0.05</v>
          </cell>
          <cell r="Q4">
            <v>0.03</v>
          </cell>
          <cell r="R4">
            <v>0.01</v>
          </cell>
          <cell r="T4">
            <v>0.1</v>
          </cell>
          <cell r="U4">
            <v>0.3</v>
          </cell>
          <cell r="V4">
            <v>0.15</v>
          </cell>
          <cell r="AA4">
            <v>0.05</v>
          </cell>
          <cell r="AB4">
            <v>0.05</v>
          </cell>
          <cell r="AC4">
            <v>0.05</v>
          </cell>
          <cell r="AD4">
            <v>0.3</v>
          </cell>
          <cell r="AO4">
            <v>0.15</v>
          </cell>
          <cell r="AP4">
            <v>0.15</v>
          </cell>
          <cell r="AQ4">
            <v>0.15</v>
          </cell>
          <cell r="AR4">
            <v>0.15</v>
          </cell>
          <cell r="AS4">
            <v>0.1</v>
          </cell>
          <cell r="AT4">
            <v>0.15</v>
          </cell>
          <cell r="AU4">
            <v>0.1</v>
          </cell>
          <cell r="AV4">
            <v>0.05</v>
          </cell>
        </row>
        <row r="5">
          <cell r="E5" t="str">
            <v>EL ENCANTO</v>
          </cell>
          <cell r="T5">
            <v>0</v>
          </cell>
          <cell r="U5">
            <v>1</v>
          </cell>
          <cell r="Z5" t="str">
            <v>1A</v>
          </cell>
          <cell r="AE5" t="str">
            <v>PUBLICO</v>
          </cell>
          <cell r="AF5" t="str">
            <v>GOBERNACION DEPTAL</v>
          </cell>
          <cell r="AG5" t="str">
            <v>GOBERNACION DEPTAL</v>
          </cell>
          <cell r="AH5" t="str">
            <v>VIGENTE</v>
          </cell>
          <cell r="AM5">
            <v>79541</v>
          </cell>
          <cell r="AN5">
            <v>109665</v>
          </cell>
          <cell r="AO5">
            <v>0.7</v>
          </cell>
          <cell r="AP5">
            <v>0.76800000000000002</v>
          </cell>
          <cell r="AQ5">
            <v>0.73819999999999997</v>
          </cell>
          <cell r="AR5">
            <v>0</v>
          </cell>
          <cell r="AS5">
            <v>10</v>
          </cell>
          <cell r="AU5">
            <v>1</v>
          </cell>
          <cell r="AX5">
            <v>1.8</v>
          </cell>
        </row>
        <row r="6">
          <cell r="E6" t="str">
            <v>LA PEDRERA</v>
          </cell>
          <cell r="T6">
            <v>0</v>
          </cell>
          <cell r="U6">
            <v>1</v>
          </cell>
          <cell r="Z6" t="str">
            <v>2B</v>
          </cell>
          <cell r="AE6" t="str">
            <v>PUBLICO</v>
          </cell>
          <cell r="AF6" t="str">
            <v>GOBERNACION DEPTAL</v>
          </cell>
          <cell r="AG6" t="str">
            <v>GOBERNACION DEPTAL</v>
          </cell>
          <cell r="AH6" t="str">
            <v>VIGENTE</v>
          </cell>
          <cell r="AM6">
            <v>79541</v>
          </cell>
          <cell r="AN6">
            <v>109665</v>
          </cell>
          <cell r="AO6">
            <v>0.7</v>
          </cell>
          <cell r="AP6">
            <v>0.76800000000000002</v>
          </cell>
          <cell r="AQ6">
            <v>0.73819999999999997</v>
          </cell>
          <cell r="AR6">
            <v>0</v>
          </cell>
          <cell r="AS6">
            <v>10</v>
          </cell>
          <cell r="AT6">
            <v>1</v>
          </cell>
          <cell r="AU6">
            <v>1</v>
          </cell>
          <cell r="AX6">
            <v>1.9000000000000001</v>
          </cell>
        </row>
        <row r="7">
          <cell r="E7" t="str">
            <v>VIRGILIO BARCO VARGAS</v>
          </cell>
          <cell r="T7">
            <v>0</v>
          </cell>
          <cell r="U7">
            <v>1</v>
          </cell>
          <cell r="Z7" t="str">
            <v>2A</v>
          </cell>
          <cell r="AE7" t="str">
            <v>PUBLICO</v>
          </cell>
          <cell r="AF7" t="str">
            <v>OTRO - CAJA AGRARIA</v>
          </cell>
          <cell r="AG7" t="str">
            <v>COMISARIA DEL AMAZONAS</v>
          </cell>
          <cell r="AH7" t="str">
            <v>VIGENTE</v>
          </cell>
          <cell r="AM7">
            <v>79541</v>
          </cell>
          <cell r="AN7">
            <v>109665</v>
          </cell>
          <cell r="AO7">
            <v>0.7</v>
          </cell>
          <cell r="AP7">
            <v>0.76800000000000002</v>
          </cell>
          <cell r="AQ7">
            <v>0.73819999999999997</v>
          </cell>
          <cell r="AR7">
            <v>0</v>
          </cell>
          <cell r="AS7">
            <v>10</v>
          </cell>
          <cell r="AT7">
            <v>3</v>
          </cell>
          <cell r="AU7">
            <v>1</v>
          </cell>
          <cell r="AX7">
            <v>2.2000000000000002</v>
          </cell>
        </row>
        <row r="8">
          <cell r="E8" t="str">
            <v>ALFREDO VASQUEZ COBO</v>
          </cell>
          <cell r="F8">
            <v>3</v>
          </cell>
          <cell r="G8">
            <v>2</v>
          </cell>
          <cell r="H8">
            <v>3</v>
          </cell>
          <cell r="I8">
            <v>4</v>
          </cell>
          <cell r="J8">
            <v>3</v>
          </cell>
          <cell r="K8">
            <v>2</v>
          </cell>
          <cell r="L8">
            <v>6</v>
          </cell>
          <cell r="M8">
            <v>2</v>
          </cell>
          <cell r="N8">
            <v>3</v>
          </cell>
          <cell r="O8">
            <v>3</v>
          </cell>
          <cell r="P8">
            <v>1</v>
          </cell>
          <cell r="Q8">
            <v>2</v>
          </cell>
          <cell r="R8">
            <v>1</v>
          </cell>
          <cell r="S8">
            <v>31811</v>
          </cell>
          <cell r="T8">
            <v>1.5</v>
          </cell>
          <cell r="U8">
            <v>10</v>
          </cell>
          <cell r="V8">
            <v>10</v>
          </cell>
          <cell r="W8" t="str">
            <v>Tipo 1 I</v>
          </cell>
          <cell r="X8">
            <v>1.9871660646727618</v>
          </cell>
          <cell r="Y8" t="str">
            <v>B</v>
          </cell>
          <cell r="Z8" t="str">
            <v>3C</v>
          </cell>
          <cell r="AA8">
            <v>5</v>
          </cell>
          <cell r="AB8">
            <v>2</v>
          </cell>
          <cell r="AC8">
            <v>2</v>
          </cell>
          <cell r="AD8">
            <v>1</v>
          </cell>
          <cell r="AE8" t="str">
            <v>PUBLICO</v>
          </cell>
          <cell r="AF8" t="str">
            <v>UAEAC - AEROCIVIL</v>
          </cell>
          <cell r="AG8" t="str">
            <v>UAEAC - AEROCIVIL</v>
          </cell>
          <cell r="AH8" t="str">
            <v>VIGENTE</v>
          </cell>
          <cell r="AI8" t="str">
            <v>SI</v>
          </cell>
          <cell r="AK8">
            <v>2016</v>
          </cell>
          <cell r="AL8" t="str">
            <v>PMTI 1-2</v>
          </cell>
          <cell r="AM8">
            <v>79541</v>
          </cell>
          <cell r="AN8">
            <v>109665</v>
          </cell>
          <cell r="AO8">
            <v>0.3</v>
          </cell>
          <cell r="AP8">
            <v>0.76800000000000002</v>
          </cell>
          <cell r="AQ8">
            <v>0.73819999999999997</v>
          </cell>
          <cell r="AR8">
            <v>0.72394351999999995</v>
          </cell>
          <cell r="AS8">
            <v>2.86</v>
          </cell>
          <cell r="AT8">
            <v>3</v>
          </cell>
          <cell r="AU8">
            <v>2</v>
          </cell>
          <cell r="AV8">
            <v>1</v>
          </cell>
          <cell r="AX8">
            <v>9.6</v>
          </cell>
        </row>
        <row r="9">
          <cell r="E9" t="str">
            <v>MIRITI PARANA</v>
          </cell>
          <cell r="T9">
            <v>0</v>
          </cell>
          <cell r="U9">
            <v>1</v>
          </cell>
          <cell r="Z9" t="str">
            <v>1A</v>
          </cell>
          <cell r="AE9" t="str">
            <v>PUBLICO</v>
          </cell>
          <cell r="AF9" t="str">
            <v>GOBERNACION DEPTAL</v>
          </cell>
          <cell r="AG9" t="str">
            <v>GOBERNACION DEPTAL</v>
          </cell>
          <cell r="AH9" t="str">
            <v>VIGENTE</v>
          </cell>
          <cell r="AM9">
            <v>79541</v>
          </cell>
          <cell r="AN9">
            <v>109665</v>
          </cell>
          <cell r="AO9">
            <v>0.7</v>
          </cell>
          <cell r="AP9">
            <v>0.76800000000000002</v>
          </cell>
          <cell r="AQ9">
            <v>0.73819999999999997</v>
          </cell>
          <cell r="AR9">
            <v>0</v>
          </cell>
          <cell r="AS9">
            <v>10</v>
          </cell>
          <cell r="AU9">
            <v>1</v>
          </cell>
          <cell r="AX9">
            <v>1.8</v>
          </cell>
        </row>
        <row r="10">
          <cell r="E10" t="str">
            <v>PUERTO ARICA</v>
          </cell>
          <cell r="T10">
            <v>0</v>
          </cell>
          <cell r="U10">
            <v>1</v>
          </cell>
          <cell r="Z10" t="str">
            <v>1A</v>
          </cell>
          <cell r="AE10" t="str">
            <v>PUBLICO</v>
          </cell>
          <cell r="AF10" t="str">
            <v>GOBERNACION DEPTAL</v>
          </cell>
          <cell r="AG10" t="str">
            <v>GOBERNACION DEPTAL</v>
          </cell>
          <cell r="AH10" t="str">
            <v>VIGENTE</v>
          </cell>
          <cell r="AM10">
            <v>79541</v>
          </cell>
          <cell r="AN10">
            <v>109665</v>
          </cell>
          <cell r="AO10">
            <v>0.7</v>
          </cell>
          <cell r="AP10">
            <v>0.76800000000000002</v>
          </cell>
          <cell r="AQ10">
            <v>0.73819999999999997</v>
          </cell>
          <cell r="AR10">
            <v>0</v>
          </cell>
          <cell r="AS10">
            <v>10</v>
          </cell>
          <cell r="AU10">
            <v>1</v>
          </cell>
          <cell r="AX10">
            <v>1.8</v>
          </cell>
        </row>
        <row r="11">
          <cell r="E11" t="str">
            <v>TARAPACA</v>
          </cell>
          <cell r="T11">
            <v>0</v>
          </cell>
          <cell r="U11">
            <v>1</v>
          </cell>
          <cell r="Z11" t="str">
            <v>2A</v>
          </cell>
          <cell r="AE11" t="str">
            <v>PUBLICO</v>
          </cell>
          <cell r="AF11" t="str">
            <v>GOBERNACION DEPTAL</v>
          </cell>
          <cell r="AG11" t="str">
            <v>GOBERNACION DEPTAL</v>
          </cell>
          <cell r="AH11" t="str">
            <v>VIGENTE</v>
          </cell>
          <cell r="AM11">
            <v>79541</v>
          </cell>
          <cell r="AN11">
            <v>109665</v>
          </cell>
          <cell r="AO11">
            <v>0.7</v>
          </cell>
          <cell r="AP11">
            <v>0.76800000000000002</v>
          </cell>
          <cell r="AQ11">
            <v>0.73819999999999997</v>
          </cell>
          <cell r="AR11">
            <v>0</v>
          </cell>
          <cell r="AS11">
            <v>10</v>
          </cell>
          <cell r="AT11">
            <v>1</v>
          </cell>
          <cell r="AU11">
            <v>1</v>
          </cell>
          <cell r="AX11">
            <v>1.9000000000000001</v>
          </cell>
        </row>
        <row r="12">
          <cell r="E12" t="str">
            <v>EL RIO</v>
          </cell>
          <cell r="F12">
            <v>6</v>
          </cell>
          <cell r="G12">
            <v>5</v>
          </cell>
          <cell r="H12">
            <v>5</v>
          </cell>
          <cell r="I12">
            <v>6</v>
          </cell>
          <cell r="J12">
            <v>5</v>
          </cell>
          <cell r="K12">
            <v>5</v>
          </cell>
          <cell r="N12">
            <v>4</v>
          </cell>
          <cell r="P12">
            <v>5</v>
          </cell>
          <cell r="Q12">
            <v>4</v>
          </cell>
          <cell r="R12">
            <v>5</v>
          </cell>
          <cell r="S12">
            <v>515</v>
          </cell>
          <cell r="T12">
            <v>-0.3</v>
          </cell>
          <cell r="U12">
            <v>6</v>
          </cell>
          <cell r="V12">
            <v>1</v>
          </cell>
          <cell r="Z12" t="str">
            <v>2A</v>
          </cell>
          <cell r="AC12">
            <v>3</v>
          </cell>
          <cell r="AD12">
            <v>5</v>
          </cell>
          <cell r="AE12" t="str">
            <v>PUBLICO</v>
          </cell>
          <cell r="AF12" t="str">
            <v>UAEAC - AEROCIVIL</v>
          </cell>
          <cell r="AG12" t="str">
            <v>UAEAC - AEROCIVIL</v>
          </cell>
          <cell r="AH12" t="str">
            <v>VIGENTE</v>
          </cell>
          <cell r="AK12">
            <v>2018</v>
          </cell>
          <cell r="AM12">
            <v>6614886</v>
          </cell>
          <cell r="AN12">
            <v>63612</v>
          </cell>
          <cell r="AO12">
            <v>0.5</v>
          </cell>
          <cell r="AP12">
            <v>0.84899999999999998</v>
          </cell>
          <cell r="AQ12">
            <v>0.44290000000000002</v>
          </cell>
          <cell r="AR12">
            <v>0.49277142099999999</v>
          </cell>
          <cell r="AS12">
            <v>10</v>
          </cell>
          <cell r="AV12">
            <v>1</v>
          </cell>
          <cell r="AX12">
            <v>9.9</v>
          </cell>
        </row>
        <row r="13">
          <cell r="E13" t="str">
            <v>ANTONIO ROLDAN BETANCOURT</v>
          </cell>
          <cell r="M13">
            <v>7</v>
          </cell>
          <cell r="O13">
            <v>3</v>
          </cell>
          <cell r="S13">
            <v>83850</v>
          </cell>
          <cell r="T13">
            <v>1.9</v>
          </cell>
          <cell r="U13">
            <v>6</v>
          </cell>
          <cell r="V13">
            <v>10</v>
          </cell>
          <cell r="W13" t="str">
            <v>Tipo 1 N</v>
          </cell>
          <cell r="X13">
            <v>1.4256905937889073</v>
          </cell>
          <cell r="Y13" t="str">
            <v>B</v>
          </cell>
          <cell r="Z13" t="str">
            <v>4C</v>
          </cell>
          <cell r="AA13">
            <v>5</v>
          </cell>
          <cell r="AC13">
            <v>2</v>
          </cell>
          <cell r="AD13">
            <v>1</v>
          </cell>
          <cell r="AE13" t="str">
            <v>PUBLICO</v>
          </cell>
          <cell r="AF13" t="str">
            <v>UAEAC - AEROCIVIL</v>
          </cell>
          <cell r="AG13" t="str">
            <v>CONCESION - SOACN (Sociedad Operadora de Aeropuertos Centro Norte)</v>
          </cell>
          <cell r="AH13" t="str">
            <v>VIGENTE</v>
          </cell>
          <cell r="AI13" t="str">
            <v>SI</v>
          </cell>
          <cell r="AM13">
            <v>6614886</v>
          </cell>
          <cell r="AN13">
            <v>63612</v>
          </cell>
          <cell r="AO13">
            <v>0.3</v>
          </cell>
          <cell r="AP13">
            <v>0.84899999999999998</v>
          </cell>
          <cell r="AQ13">
            <v>0.44290000000000002</v>
          </cell>
          <cell r="AR13">
            <v>0.649810416</v>
          </cell>
          <cell r="AS13">
            <v>10</v>
          </cell>
          <cell r="AV13">
            <v>10</v>
          </cell>
          <cell r="AX13">
            <v>6.3</v>
          </cell>
        </row>
        <row r="14">
          <cell r="E14" t="str">
            <v>ARBOLETES</v>
          </cell>
          <cell r="T14">
            <v>0</v>
          </cell>
          <cell r="U14">
            <v>1</v>
          </cell>
          <cell r="Z14" t="str">
            <v>2B</v>
          </cell>
          <cell r="AE14" t="str">
            <v>PUBLICO</v>
          </cell>
          <cell r="AF14" t="str">
            <v>MUNICIPIO</v>
          </cell>
          <cell r="AG14" t="str">
            <v>MUNICIPIO</v>
          </cell>
          <cell r="AH14" t="str">
            <v>NO OPERATIVO</v>
          </cell>
          <cell r="AM14">
            <v>6614886</v>
          </cell>
          <cell r="AN14">
            <v>63612</v>
          </cell>
          <cell r="AO14">
            <v>1</v>
          </cell>
          <cell r="AP14">
            <v>0.84899999999999998</v>
          </cell>
          <cell r="AQ14">
            <v>0.44290000000000002</v>
          </cell>
          <cell r="AR14">
            <v>0.73100475099999995</v>
          </cell>
          <cell r="AS14">
            <v>10</v>
          </cell>
          <cell r="AT14">
            <v>1</v>
          </cell>
          <cell r="AX14">
            <v>0</v>
          </cell>
        </row>
        <row r="15">
          <cell r="E15" t="str">
            <v>CAROLINA DEL PRINCIPE</v>
          </cell>
          <cell r="T15">
            <v>0</v>
          </cell>
          <cell r="U15">
            <v>1</v>
          </cell>
          <cell r="Z15" t="str">
            <v>1A</v>
          </cell>
          <cell r="AE15" t="str">
            <v>PUBLICO</v>
          </cell>
          <cell r="AF15" t="str">
            <v>MUNICIPIO</v>
          </cell>
          <cell r="AG15" t="str">
            <v>MUNICIPIO</v>
          </cell>
          <cell r="AH15" t="str">
            <v>NO OPERATIVO</v>
          </cell>
          <cell r="AM15">
            <v>6614886</v>
          </cell>
          <cell r="AN15">
            <v>63612</v>
          </cell>
          <cell r="AO15">
            <v>0.3</v>
          </cell>
          <cell r="AP15">
            <v>0.84899999999999998</v>
          </cell>
          <cell r="AQ15">
            <v>0.44290000000000002</v>
          </cell>
          <cell r="AR15">
            <v>0.69030589799999997</v>
          </cell>
          <cell r="AS15">
            <v>10</v>
          </cell>
          <cell r="AX15">
            <v>0</v>
          </cell>
        </row>
        <row r="16">
          <cell r="E16" t="str">
            <v>JUAN H. WHITE</v>
          </cell>
          <cell r="T16">
            <v>0</v>
          </cell>
          <cell r="U16">
            <v>1</v>
          </cell>
          <cell r="Z16" t="str">
            <v>2B</v>
          </cell>
          <cell r="AE16" t="str">
            <v>PUBLICO</v>
          </cell>
          <cell r="AF16" t="str">
            <v>OTRO - AEROLINEA DE ANTIOQUIA</v>
          </cell>
          <cell r="AG16" t="str">
            <v>AEROLINEA DE ANTIOQ.</v>
          </cell>
          <cell r="AH16" t="str">
            <v>VIGENTE</v>
          </cell>
          <cell r="AM16">
            <v>6614886</v>
          </cell>
          <cell r="AN16">
            <v>63612</v>
          </cell>
          <cell r="AO16">
            <v>0.3</v>
          </cell>
          <cell r="AP16">
            <v>0.84899999999999998</v>
          </cell>
          <cell r="AQ16">
            <v>0.44290000000000002</v>
          </cell>
          <cell r="AR16">
            <v>0.84482510300000002</v>
          </cell>
          <cell r="AS16">
            <v>10</v>
          </cell>
          <cell r="AX16">
            <v>1.7000000000000002</v>
          </cell>
        </row>
        <row r="17">
          <cell r="E17" t="str">
            <v>JAIME ORTIZ BETANCUR</v>
          </cell>
          <cell r="T17">
            <v>0</v>
          </cell>
          <cell r="U17">
            <v>1</v>
          </cell>
          <cell r="Z17" t="str">
            <v>1A</v>
          </cell>
          <cell r="AE17" t="str">
            <v>PUBLICO</v>
          </cell>
          <cell r="AF17" t="str">
            <v>MUNICIPIO</v>
          </cell>
          <cell r="AG17" t="str">
            <v>MUNICIPIO</v>
          </cell>
          <cell r="AH17" t="str">
            <v>NO OPERATIVO</v>
          </cell>
          <cell r="AM17">
            <v>6614886</v>
          </cell>
          <cell r="AN17">
            <v>63612</v>
          </cell>
          <cell r="AO17">
            <v>0.3</v>
          </cell>
          <cell r="AP17">
            <v>0.84899999999999998</v>
          </cell>
          <cell r="AQ17">
            <v>0.44290000000000002</v>
          </cell>
          <cell r="AR17">
            <v>0.49740445799999999</v>
          </cell>
          <cell r="AS17">
            <v>10</v>
          </cell>
          <cell r="AT17">
            <v>1</v>
          </cell>
          <cell r="AU17">
            <v>1</v>
          </cell>
          <cell r="AX17">
            <v>0</v>
          </cell>
        </row>
        <row r="18">
          <cell r="E18" t="str">
            <v>EL TOMIN</v>
          </cell>
          <cell r="T18">
            <v>0</v>
          </cell>
          <cell r="U18">
            <v>1</v>
          </cell>
          <cell r="Z18" t="str">
            <v>1A</v>
          </cell>
          <cell r="AE18" t="str">
            <v>PUBLICO</v>
          </cell>
          <cell r="AF18" t="str">
            <v>OTRO - SOCIEDAD MINEROS A/QUIA</v>
          </cell>
          <cell r="AG18" t="str">
            <v>MUNICIPIO</v>
          </cell>
          <cell r="AH18" t="str">
            <v>VIGENTE</v>
          </cell>
          <cell r="AM18">
            <v>6614886</v>
          </cell>
          <cell r="AN18">
            <v>63612</v>
          </cell>
          <cell r="AO18">
            <v>0.5</v>
          </cell>
          <cell r="AP18">
            <v>0.84899999999999998</v>
          </cell>
          <cell r="AQ18">
            <v>0.44290000000000002</v>
          </cell>
          <cell r="AR18">
            <v>0.60915418499999996</v>
          </cell>
          <cell r="AS18">
            <v>10</v>
          </cell>
          <cell r="AX18">
            <v>1.7000000000000002</v>
          </cell>
        </row>
        <row r="19">
          <cell r="E19" t="str">
            <v>EL TRIUNFO</v>
          </cell>
          <cell r="T19">
            <v>0</v>
          </cell>
          <cell r="U19">
            <v>1</v>
          </cell>
          <cell r="Z19" t="str">
            <v>2A</v>
          </cell>
          <cell r="AE19" t="str">
            <v>PUBLICO</v>
          </cell>
          <cell r="AF19" t="str">
            <v>MUNICIPIO</v>
          </cell>
          <cell r="AG19" t="str">
            <v>MUNICIPIO</v>
          </cell>
          <cell r="AH19" t="str">
            <v>VIGENTE</v>
          </cell>
          <cell r="AM19">
            <v>6614886</v>
          </cell>
          <cell r="AN19">
            <v>63612</v>
          </cell>
          <cell r="AO19">
            <v>0.5</v>
          </cell>
          <cell r="AP19">
            <v>0.84899999999999998</v>
          </cell>
          <cell r="AQ19">
            <v>0.44290000000000002</v>
          </cell>
          <cell r="AR19">
            <v>0.81943735100000004</v>
          </cell>
          <cell r="AS19">
            <v>10</v>
          </cell>
          <cell r="AT19">
            <v>1</v>
          </cell>
          <cell r="AX19">
            <v>1.9000000000000001</v>
          </cell>
        </row>
        <row r="20">
          <cell r="E20" t="str">
            <v>FRONTINO EL PLATEADO</v>
          </cell>
          <cell r="T20">
            <v>0</v>
          </cell>
          <cell r="U20">
            <v>1</v>
          </cell>
          <cell r="Z20" t="str">
            <v>1A</v>
          </cell>
          <cell r="AE20" t="str">
            <v>PUBLICO</v>
          </cell>
          <cell r="AF20" t="str">
            <v>MUNICIPIO</v>
          </cell>
          <cell r="AG20" t="str">
            <v>MUNICIPIO</v>
          </cell>
          <cell r="AH20" t="str">
            <v>VIGENTE</v>
          </cell>
          <cell r="AM20">
            <v>6614886</v>
          </cell>
          <cell r="AN20">
            <v>63612</v>
          </cell>
          <cell r="AO20">
            <v>0.5</v>
          </cell>
          <cell r="AP20">
            <v>0.84899999999999998</v>
          </cell>
          <cell r="AQ20">
            <v>0.44290000000000002</v>
          </cell>
          <cell r="AR20">
            <v>0.747992981</v>
          </cell>
          <cell r="AS20">
            <v>10</v>
          </cell>
          <cell r="AU20">
            <v>1</v>
          </cell>
          <cell r="AX20">
            <v>1.8</v>
          </cell>
        </row>
        <row r="21">
          <cell r="E21" t="str">
            <v>INDIRA</v>
          </cell>
          <cell r="T21">
            <v>0</v>
          </cell>
          <cell r="U21">
            <v>2</v>
          </cell>
          <cell r="Z21" t="str">
            <v>1A</v>
          </cell>
          <cell r="AE21" t="str">
            <v>PRIVADO</v>
          </cell>
          <cell r="AF21" t="str">
            <v>UNIBAN</v>
          </cell>
          <cell r="AG21" t="str">
            <v>CALIMA S.A.</v>
          </cell>
          <cell r="AH21" t="str">
            <v>VIGENTE</v>
          </cell>
          <cell r="AM21">
            <v>6614886</v>
          </cell>
          <cell r="AN21">
            <v>63612</v>
          </cell>
          <cell r="AO21">
            <v>0.3</v>
          </cell>
          <cell r="AP21">
            <v>0.84899999999999998</v>
          </cell>
          <cell r="AQ21">
            <v>0.44290000000000002</v>
          </cell>
          <cell r="AR21">
            <v>0.61861772900000001</v>
          </cell>
          <cell r="AS21">
            <v>10</v>
          </cell>
          <cell r="AX21">
            <v>2</v>
          </cell>
        </row>
        <row r="22">
          <cell r="E22" t="str">
            <v>LA PROVIDENCIA</v>
          </cell>
          <cell r="T22">
            <v>0</v>
          </cell>
          <cell r="U22">
            <v>1</v>
          </cell>
          <cell r="Z22" t="str">
            <v>1A</v>
          </cell>
          <cell r="AE22" t="str">
            <v>PUBLICO</v>
          </cell>
          <cell r="AF22" t="str">
            <v>MUNICIPIO</v>
          </cell>
          <cell r="AG22" t="str">
            <v>MUNICIPIO</v>
          </cell>
          <cell r="AH22" t="str">
            <v>VIGENTE</v>
          </cell>
          <cell r="AM22">
            <v>6614886</v>
          </cell>
          <cell r="AN22">
            <v>63612</v>
          </cell>
          <cell r="AO22">
            <v>0.9</v>
          </cell>
          <cell r="AP22">
            <v>0.84899999999999998</v>
          </cell>
          <cell r="AQ22">
            <v>0.44290000000000002</v>
          </cell>
          <cell r="AR22">
            <v>0.590015972</v>
          </cell>
          <cell r="AS22">
            <v>10</v>
          </cell>
          <cell r="AT22">
            <v>1</v>
          </cell>
          <cell r="AU22">
            <v>1</v>
          </cell>
          <cell r="AX22">
            <v>2</v>
          </cell>
        </row>
        <row r="23">
          <cell r="E23" t="str">
            <v>LOS ALMENDROS</v>
          </cell>
          <cell r="T23">
            <v>0</v>
          </cell>
          <cell r="U23">
            <v>2</v>
          </cell>
          <cell r="Z23" t="str">
            <v>1A</v>
          </cell>
          <cell r="AE23" t="str">
            <v>PRIVADO</v>
          </cell>
          <cell r="AF23" t="str">
            <v>SANVEL. LTDA.</v>
          </cell>
          <cell r="AG23" t="str">
            <v>FUMIGARAY</v>
          </cell>
          <cell r="AH23" t="str">
            <v>VIGENTE</v>
          </cell>
          <cell r="AM23">
            <v>6614886</v>
          </cell>
          <cell r="AN23">
            <v>63612</v>
          </cell>
          <cell r="AO23">
            <v>0.3</v>
          </cell>
          <cell r="AP23">
            <v>0.84899999999999998</v>
          </cell>
          <cell r="AQ23">
            <v>0.44290000000000002</v>
          </cell>
          <cell r="AR23">
            <v>0.649810416</v>
          </cell>
          <cell r="AS23">
            <v>10</v>
          </cell>
          <cell r="AX23">
            <v>2</v>
          </cell>
        </row>
        <row r="24">
          <cell r="E24" t="str">
            <v>LOS CATIOS - CA</v>
          </cell>
          <cell r="T24">
            <v>0</v>
          </cell>
          <cell r="U24">
            <v>2</v>
          </cell>
          <cell r="Z24" t="str">
            <v>1A</v>
          </cell>
          <cell r="AE24" t="str">
            <v>PRIVADO</v>
          </cell>
          <cell r="AF24" t="str">
            <v>MARIA E. CUELLO</v>
          </cell>
          <cell r="AG24" t="str">
            <v>JOSE JULIAN JAIMES J.</v>
          </cell>
          <cell r="AH24" t="str">
            <v>VIGENTE</v>
          </cell>
          <cell r="AM24">
            <v>6614886</v>
          </cell>
          <cell r="AN24">
            <v>63612</v>
          </cell>
          <cell r="AO24">
            <v>0.3</v>
          </cell>
          <cell r="AP24">
            <v>0.84899999999999998</v>
          </cell>
          <cell r="AQ24">
            <v>0.44290000000000002</v>
          </cell>
          <cell r="AR24">
            <v>0.61861772900000001</v>
          </cell>
          <cell r="AS24">
            <v>10</v>
          </cell>
          <cell r="AX24">
            <v>2</v>
          </cell>
        </row>
        <row r="25">
          <cell r="E25" t="str">
            <v>LOS PLANES</v>
          </cell>
          <cell r="T25">
            <v>0</v>
          </cell>
          <cell r="U25">
            <v>2</v>
          </cell>
          <cell r="Z25" t="str">
            <v>1A</v>
          </cell>
          <cell r="AE25" t="str">
            <v>PRIVADO</v>
          </cell>
          <cell r="AF25" t="str">
            <v>UNIBAN</v>
          </cell>
          <cell r="AG25" t="str">
            <v>CALIMA</v>
          </cell>
          <cell r="AH25" t="str">
            <v>VIGENTE</v>
          </cell>
          <cell r="AM25">
            <v>6614886</v>
          </cell>
          <cell r="AN25">
            <v>63612</v>
          </cell>
          <cell r="AO25">
            <v>0.3</v>
          </cell>
          <cell r="AP25">
            <v>0.84899999999999998</v>
          </cell>
          <cell r="AQ25">
            <v>0.44290000000000002</v>
          </cell>
          <cell r="AR25">
            <v>0.50685219999999997</v>
          </cell>
          <cell r="AS25">
            <v>10</v>
          </cell>
          <cell r="AT25">
            <v>2</v>
          </cell>
          <cell r="AX25">
            <v>2.3000000000000003</v>
          </cell>
        </row>
        <row r="26">
          <cell r="E26" t="str">
            <v>OLAYA HERRERA</v>
          </cell>
          <cell r="M26">
            <v>3</v>
          </cell>
          <cell r="O26">
            <v>3</v>
          </cell>
          <cell r="S26">
            <v>610688</v>
          </cell>
          <cell r="T26">
            <v>2.8</v>
          </cell>
          <cell r="U26">
            <v>10</v>
          </cell>
          <cell r="V26">
            <v>10</v>
          </cell>
          <cell r="W26" t="str">
            <v>Tipo 1 N</v>
          </cell>
          <cell r="X26">
            <v>12.382920604550566</v>
          </cell>
          <cell r="Y26" t="str">
            <v>A</v>
          </cell>
          <cell r="Z26" t="str">
            <v>1A</v>
          </cell>
          <cell r="AA26">
            <v>5</v>
          </cell>
          <cell r="AC26">
            <v>2</v>
          </cell>
          <cell r="AD26">
            <v>1</v>
          </cell>
          <cell r="AE26" t="str">
            <v>PUBLICO</v>
          </cell>
          <cell r="AF26" t="str">
            <v>MUNICIPIO</v>
          </cell>
          <cell r="AG26" t="str">
            <v>CONCESION - SOACN (Sociedad Operadora de Aeropuertos Centro Norte)</v>
          </cell>
          <cell r="AH26" t="str">
            <v>VIGENTE</v>
          </cell>
          <cell r="AM26">
            <v>6614886</v>
          </cell>
          <cell r="AN26">
            <v>63612</v>
          </cell>
          <cell r="AO26">
            <v>0</v>
          </cell>
          <cell r="AP26">
            <v>0.84899999999999998</v>
          </cell>
          <cell r="AQ26">
            <v>0.44290000000000002</v>
          </cell>
          <cell r="AR26">
            <v>0.446714426</v>
          </cell>
          <cell r="AS26">
            <v>2.5</v>
          </cell>
          <cell r="AT26">
            <v>2</v>
          </cell>
          <cell r="AV26">
            <v>10</v>
          </cell>
          <cell r="AX26">
            <v>7</v>
          </cell>
        </row>
        <row r="27">
          <cell r="E27" t="str">
            <v>MURINDO</v>
          </cell>
          <cell r="T27">
            <v>0</v>
          </cell>
          <cell r="U27">
            <v>1</v>
          </cell>
          <cell r="Z27" t="str">
            <v>1A</v>
          </cell>
          <cell r="AE27" t="str">
            <v>PUBLICO</v>
          </cell>
          <cell r="AF27" t="str">
            <v>MUNICIPIO</v>
          </cell>
          <cell r="AG27" t="str">
            <v>MUNICIPIO</v>
          </cell>
          <cell r="AH27" t="str">
            <v>VIGENTE</v>
          </cell>
          <cell r="AM27">
            <v>6614886</v>
          </cell>
          <cell r="AN27">
            <v>63612</v>
          </cell>
          <cell r="AO27">
            <v>0.7</v>
          </cell>
          <cell r="AP27">
            <v>0.84899999999999998</v>
          </cell>
          <cell r="AQ27">
            <v>0.44290000000000002</v>
          </cell>
          <cell r="AR27">
            <v>1</v>
          </cell>
          <cell r="AS27">
            <v>10</v>
          </cell>
          <cell r="AT27">
            <v>1</v>
          </cell>
          <cell r="AU27">
            <v>1</v>
          </cell>
          <cell r="AX27">
            <v>2</v>
          </cell>
        </row>
        <row r="28">
          <cell r="E28" t="str">
            <v>MUTATA</v>
          </cell>
          <cell r="T28">
            <v>0</v>
          </cell>
          <cell r="U28">
            <v>1</v>
          </cell>
          <cell r="Z28" t="str">
            <v>1A</v>
          </cell>
          <cell r="AE28" t="str">
            <v>PUBLICO</v>
          </cell>
          <cell r="AF28" t="str">
            <v>MUNICIPIO</v>
          </cell>
          <cell r="AG28" t="str">
            <v>MUNICIPIO</v>
          </cell>
          <cell r="AH28" t="str">
            <v>NO OPERATIVO</v>
          </cell>
          <cell r="AM28">
            <v>6614886</v>
          </cell>
          <cell r="AN28">
            <v>63612</v>
          </cell>
          <cell r="AO28">
            <v>0.9</v>
          </cell>
          <cell r="AP28">
            <v>0.84899999999999998</v>
          </cell>
          <cell r="AQ28">
            <v>0.44290000000000002</v>
          </cell>
          <cell r="AR28">
            <v>0.52667109199999995</v>
          </cell>
          <cell r="AS28">
            <v>10</v>
          </cell>
          <cell r="AT28">
            <v>1</v>
          </cell>
          <cell r="AU28">
            <v>1</v>
          </cell>
          <cell r="AX28">
            <v>0</v>
          </cell>
        </row>
        <row r="29">
          <cell r="E29" t="str">
            <v>NECOCLI</v>
          </cell>
          <cell r="T29">
            <v>0</v>
          </cell>
          <cell r="U29">
            <v>1</v>
          </cell>
          <cell r="Z29" t="str">
            <v>1B</v>
          </cell>
          <cell r="AE29" t="str">
            <v>PUBLICO</v>
          </cell>
          <cell r="AF29" t="str">
            <v>MUNICIPIO</v>
          </cell>
          <cell r="AG29" t="str">
            <v>MUNICIPIO</v>
          </cell>
          <cell r="AH29" t="str">
            <v>NO OPERATIVO</v>
          </cell>
          <cell r="AM29">
            <v>6614886</v>
          </cell>
          <cell r="AN29">
            <v>63612</v>
          </cell>
          <cell r="AO29">
            <v>0.7</v>
          </cell>
          <cell r="AP29">
            <v>0.84899999999999998</v>
          </cell>
          <cell r="AQ29">
            <v>0.44290000000000002</v>
          </cell>
          <cell r="AR29">
            <v>0.84305876400000002</v>
          </cell>
          <cell r="AS29">
            <v>10</v>
          </cell>
          <cell r="AT29">
            <v>1</v>
          </cell>
          <cell r="AU29">
            <v>1</v>
          </cell>
          <cell r="AX29">
            <v>0</v>
          </cell>
        </row>
        <row r="30">
          <cell r="E30" t="str">
            <v>NUEVA FORTUNA</v>
          </cell>
          <cell r="T30">
            <v>0</v>
          </cell>
          <cell r="U30">
            <v>1</v>
          </cell>
          <cell r="Z30" t="str">
            <v>1A</v>
          </cell>
          <cell r="AE30" t="str">
            <v>PUBLICO</v>
          </cell>
          <cell r="AF30" t="str">
            <v>MUNICIPIO</v>
          </cell>
          <cell r="AG30" t="str">
            <v>MUNICIPIO</v>
          </cell>
          <cell r="AH30" t="str">
            <v>NO OPERATIVO</v>
          </cell>
          <cell r="AM30">
            <v>6614886</v>
          </cell>
          <cell r="AN30">
            <v>63612</v>
          </cell>
          <cell r="AO30">
            <v>0.7</v>
          </cell>
          <cell r="AP30">
            <v>0.84899999999999998</v>
          </cell>
          <cell r="AQ30">
            <v>0.44290000000000002</v>
          </cell>
          <cell r="AR30">
            <v>0</v>
          </cell>
          <cell r="AS30">
            <v>10</v>
          </cell>
          <cell r="AX30">
            <v>0</v>
          </cell>
        </row>
        <row r="31">
          <cell r="E31" t="str">
            <v>MORELA</v>
          </cell>
          <cell r="F31">
            <v>6</v>
          </cell>
          <cell r="G31">
            <v>8</v>
          </cell>
          <cell r="H31">
            <v>8</v>
          </cell>
          <cell r="I31">
            <v>4</v>
          </cell>
          <cell r="J31">
            <v>4</v>
          </cell>
          <cell r="K31">
            <v>5</v>
          </cell>
          <cell r="N31">
            <v>6</v>
          </cell>
          <cell r="P31">
            <v>5</v>
          </cell>
          <cell r="Q31">
            <v>8</v>
          </cell>
          <cell r="R31">
            <v>10</v>
          </cell>
          <cell r="S31">
            <v>4909</v>
          </cell>
          <cell r="T31">
            <v>0.7</v>
          </cell>
          <cell r="U31">
            <v>3</v>
          </cell>
          <cell r="V31">
            <v>1</v>
          </cell>
          <cell r="W31" t="str">
            <v>Tipo 2 N</v>
          </cell>
          <cell r="X31">
            <v>0.10625699711011068</v>
          </cell>
          <cell r="Y31" t="str">
            <v>C</v>
          </cell>
          <cell r="Z31" t="str">
            <v>2C</v>
          </cell>
          <cell r="AC31">
            <v>3</v>
          </cell>
          <cell r="AD31">
            <v>5</v>
          </cell>
          <cell r="AE31" t="str">
            <v>PUBLICO</v>
          </cell>
          <cell r="AF31" t="str">
            <v>UAEAC - AEROCIVIL</v>
          </cell>
          <cell r="AG31" t="str">
            <v>UAEAC - AEROCIVIL</v>
          </cell>
          <cell r="AH31" t="str">
            <v>VIGENTE</v>
          </cell>
          <cell r="AK31">
            <v>2017</v>
          </cell>
          <cell r="AM31">
            <v>6614886</v>
          </cell>
          <cell r="AN31">
            <v>63612</v>
          </cell>
          <cell r="AO31">
            <v>0.5</v>
          </cell>
          <cell r="AP31">
            <v>0.84899999999999998</v>
          </cell>
          <cell r="AQ31">
            <v>0.44290000000000002</v>
          </cell>
          <cell r="AR31">
            <v>0.42318717300000003</v>
          </cell>
          <cell r="AS31">
            <v>2.86</v>
          </cell>
          <cell r="AT31">
            <v>1</v>
          </cell>
          <cell r="AV31">
            <v>1</v>
          </cell>
          <cell r="AX31">
            <v>9.4</v>
          </cell>
        </row>
        <row r="32">
          <cell r="E32" t="str">
            <v>PUERTO PERALES</v>
          </cell>
          <cell r="T32">
            <v>0</v>
          </cell>
          <cell r="U32">
            <v>1</v>
          </cell>
          <cell r="Z32" t="str">
            <v>2A</v>
          </cell>
          <cell r="AE32" t="str">
            <v>PUBLICO</v>
          </cell>
          <cell r="AF32" t="str">
            <v>GOBERNACION DEPTAL</v>
          </cell>
          <cell r="AG32" t="str">
            <v>GOBERNACION DEPTAL</v>
          </cell>
          <cell r="AH32" t="str">
            <v>NO OPERATIVO</v>
          </cell>
          <cell r="AM32">
            <v>6614886</v>
          </cell>
          <cell r="AN32">
            <v>63612</v>
          </cell>
          <cell r="AO32">
            <v>0.5</v>
          </cell>
          <cell r="AP32">
            <v>0.84899999999999998</v>
          </cell>
          <cell r="AQ32">
            <v>0.44290000000000002</v>
          </cell>
          <cell r="AR32">
            <v>0.81943735100000004</v>
          </cell>
          <cell r="AS32">
            <v>10</v>
          </cell>
          <cell r="AX32">
            <v>0</v>
          </cell>
        </row>
        <row r="33">
          <cell r="E33" t="str">
            <v>PUERTO NARE</v>
          </cell>
          <cell r="T33">
            <v>0</v>
          </cell>
          <cell r="U33">
            <v>2</v>
          </cell>
          <cell r="Z33" t="str">
            <v>2B</v>
          </cell>
          <cell r="AE33" t="str">
            <v>PRIVADO</v>
          </cell>
          <cell r="AF33" t="str">
            <v>CEMENTOS ARGOS S.A.</v>
          </cell>
          <cell r="AG33" t="str">
            <v>CEMENTOS ARGOS S.A.</v>
          </cell>
          <cell r="AH33" t="str">
            <v>VIGENTE</v>
          </cell>
          <cell r="AM33">
            <v>6614886</v>
          </cell>
          <cell r="AN33">
            <v>63612</v>
          </cell>
          <cell r="AO33">
            <v>0.3</v>
          </cell>
          <cell r="AP33">
            <v>0.84899999999999998</v>
          </cell>
          <cell r="AQ33">
            <v>0.44290000000000002</v>
          </cell>
          <cell r="AR33">
            <v>0.60100321099999998</v>
          </cell>
          <cell r="AS33">
            <v>10</v>
          </cell>
          <cell r="AT33">
            <v>1</v>
          </cell>
          <cell r="AX33">
            <v>2.1</v>
          </cell>
        </row>
        <row r="34">
          <cell r="E34" t="str">
            <v>ALBERTO JARAMILLO SANCHEZ</v>
          </cell>
          <cell r="F34">
            <v>1</v>
          </cell>
          <cell r="G34">
            <v>7</v>
          </cell>
          <cell r="H34">
            <v>7</v>
          </cell>
          <cell r="I34">
            <v>7</v>
          </cell>
          <cell r="J34">
            <v>4</v>
          </cell>
          <cell r="K34">
            <v>5</v>
          </cell>
          <cell r="N34">
            <v>4</v>
          </cell>
          <cell r="O34">
            <v>4</v>
          </cell>
          <cell r="P34">
            <v>4</v>
          </cell>
          <cell r="Q34">
            <v>4</v>
          </cell>
          <cell r="R34">
            <v>4</v>
          </cell>
          <cell r="S34">
            <v>17981</v>
          </cell>
          <cell r="T34">
            <v>1.3</v>
          </cell>
          <cell r="U34">
            <v>3</v>
          </cell>
          <cell r="V34">
            <v>1</v>
          </cell>
          <cell r="W34" t="str">
            <v>Tipo 2 N</v>
          </cell>
          <cell r="X34">
            <v>0.32245961814962715</v>
          </cell>
          <cell r="Y34" t="str">
            <v>C</v>
          </cell>
          <cell r="Z34" t="str">
            <v>1A</v>
          </cell>
          <cell r="AC34">
            <v>3</v>
          </cell>
          <cell r="AD34">
            <v>5</v>
          </cell>
          <cell r="AE34" t="str">
            <v>PUBLICO</v>
          </cell>
          <cell r="AF34" t="str">
            <v>UAEAC - AEROCIVIL</v>
          </cell>
          <cell r="AG34" t="str">
            <v>UAEAC - AEROCIVIL</v>
          </cell>
          <cell r="AH34" t="str">
            <v>VIGENTE</v>
          </cell>
          <cell r="AK34">
            <v>2016</v>
          </cell>
          <cell r="AM34">
            <v>6614886</v>
          </cell>
          <cell r="AN34">
            <v>63612</v>
          </cell>
          <cell r="AO34">
            <v>0.7</v>
          </cell>
          <cell r="AP34">
            <v>0.84899999999999998</v>
          </cell>
          <cell r="AQ34">
            <v>0.44290000000000002</v>
          </cell>
          <cell r="AR34">
            <v>0.42295037899999999</v>
          </cell>
          <cell r="AS34">
            <v>10</v>
          </cell>
          <cell r="AT34">
            <v>1</v>
          </cell>
          <cell r="AV34">
            <v>1</v>
          </cell>
          <cell r="AX34">
            <v>8.1</v>
          </cell>
        </row>
        <row r="35">
          <cell r="E35" t="str">
            <v>JOSE MARIA CORDOVA</v>
          </cell>
          <cell r="M35">
            <v>3</v>
          </cell>
          <cell r="O35">
            <v>3</v>
          </cell>
          <cell r="S35">
            <v>562064</v>
          </cell>
          <cell r="T35">
            <v>2.7</v>
          </cell>
          <cell r="U35">
            <v>10</v>
          </cell>
          <cell r="V35">
            <v>10</v>
          </cell>
          <cell r="W35" t="str">
            <v>Tipo 1 I</v>
          </cell>
          <cell r="X35">
            <v>25.139406230270488</v>
          </cell>
          <cell r="Y35" t="str">
            <v>A</v>
          </cell>
          <cell r="Z35" t="str">
            <v>4E</v>
          </cell>
          <cell r="AA35">
            <v>8</v>
          </cell>
          <cell r="AB35">
            <v>1</v>
          </cell>
          <cell r="AC35">
            <v>1</v>
          </cell>
          <cell r="AD35">
            <v>1</v>
          </cell>
          <cell r="AE35" t="str">
            <v>PUBLICO</v>
          </cell>
          <cell r="AF35" t="str">
            <v>UAEAC - AEROCIVIL</v>
          </cell>
          <cell r="AG35" t="str">
            <v>CONCESION - SOACN (Sociedad Operadora de Aeropuertos Centro Norte)</v>
          </cell>
          <cell r="AH35" t="str">
            <v>VIGENTE</v>
          </cell>
          <cell r="AI35" t="str">
            <v>SI</v>
          </cell>
          <cell r="AL35" t="str">
            <v>PMTI 1-2</v>
          </cell>
          <cell r="AM35">
            <v>6614886</v>
          </cell>
          <cell r="AN35">
            <v>63612</v>
          </cell>
          <cell r="AO35">
            <v>0.1</v>
          </cell>
          <cell r="AP35">
            <v>0.84899999999999998</v>
          </cell>
          <cell r="AQ35">
            <v>0.44290000000000002</v>
          </cell>
          <cell r="AR35">
            <v>0.649503002</v>
          </cell>
          <cell r="AS35">
            <v>10</v>
          </cell>
          <cell r="AV35">
            <v>10</v>
          </cell>
          <cell r="AX35">
            <v>7.6</v>
          </cell>
        </row>
        <row r="36">
          <cell r="E36" t="str">
            <v>SAN JOSE DE MULATOS</v>
          </cell>
          <cell r="T36">
            <v>0</v>
          </cell>
          <cell r="U36">
            <v>1</v>
          </cell>
          <cell r="Z36" t="str">
            <v>1A</v>
          </cell>
          <cell r="AE36" t="str">
            <v>PUBLICO</v>
          </cell>
          <cell r="AF36" t="str">
            <v>MUNICIPIO</v>
          </cell>
          <cell r="AG36" t="str">
            <v>MUNICIPIO</v>
          </cell>
          <cell r="AH36" t="str">
            <v>NO OPERATIVO</v>
          </cell>
          <cell r="AM36">
            <v>6614886</v>
          </cell>
          <cell r="AN36">
            <v>63612</v>
          </cell>
          <cell r="AO36">
            <v>0.3</v>
          </cell>
          <cell r="AP36">
            <v>0.84899999999999998</v>
          </cell>
          <cell r="AQ36">
            <v>0.44290000000000002</v>
          </cell>
          <cell r="AR36">
            <v>0</v>
          </cell>
          <cell r="AS36">
            <v>10</v>
          </cell>
          <cell r="AX36">
            <v>0</v>
          </cell>
        </row>
        <row r="37">
          <cell r="E37" t="str">
            <v>SAN PEDRO DE URABA</v>
          </cell>
          <cell r="T37">
            <v>0</v>
          </cell>
          <cell r="U37">
            <v>1</v>
          </cell>
          <cell r="Z37" t="str">
            <v>1A</v>
          </cell>
          <cell r="AE37" t="str">
            <v>PUBLICO</v>
          </cell>
          <cell r="AF37" t="str">
            <v>MUNICIPIO</v>
          </cell>
          <cell r="AG37" t="str">
            <v>MUNICIPIO</v>
          </cell>
          <cell r="AH37" t="str">
            <v>VIGENTE</v>
          </cell>
          <cell r="AM37">
            <v>6614886</v>
          </cell>
          <cell r="AN37">
            <v>63612</v>
          </cell>
          <cell r="AO37">
            <v>1</v>
          </cell>
          <cell r="AP37">
            <v>0.84899999999999998</v>
          </cell>
          <cell r="AQ37">
            <v>0.44290000000000002</v>
          </cell>
          <cell r="AR37">
            <v>0.82274006499999996</v>
          </cell>
          <cell r="AS37">
            <v>10</v>
          </cell>
          <cell r="AT37">
            <v>1</v>
          </cell>
          <cell r="AX37">
            <v>2</v>
          </cell>
        </row>
        <row r="38">
          <cell r="E38" t="str">
            <v>SANTAFE DE ANTIOQUIA</v>
          </cell>
          <cell r="T38">
            <v>0</v>
          </cell>
          <cell r="U38">
            <v>2</v>
          </cell>
          <cell r="Z38" t="str">
            <v>1A</v>
          </cell>
          <cell r="AE38" t="str">
            <v>PRIVADO</v>
          </cell>
          <cell r="AF38" t="str">
            <v>SOC.INV.AFIN S.A.</v>
          </cell>
          <cell r="AG38" t="str">
            <v>DYNAMO PRODUCCIONES</v>
          </cell>
          <cell r="AH38" t="str">
            <v>VIGENTE</v>
          </cell>
          <cell r="AM38">
            <v>6614886</v>
          </cell>
          <cell r="AN38">
            <v>63612</v>
          </cell>
          <cell r="AO38">
            <v>0.3</v>
          </cell>
          <cell r="AP38">
            <v>0.84899999999999998</v>
          </cell>
          <cell r="AQ38">
            <v>0.44290000000000002</v>
          </cell>
          <cell r="AR38">
            <v>0.73508495799999996</v>
          </cell>
          <cell r="AS38">
            <v>10</v>
          </cell>
          <cell r="AX38">
            <v>2</v>
          </cell>
        </row>
        <row r="39">
          <cell r="E39" t="str">
            <v>SANTA RITA DE ITUANGO</v>
          </cell>
          <cell r="T39">
            <v>0</v>
          </cell>
          <cell r="U39">
            <v>1</v>
          </cell>
          <cell r="Z39" t="str">
            <v>1B</v>
          </cell>
          <cell r="AE39" t="str">
            <v>PUBLICO</v>
          </cell>
          <cell r="AF39" t="str">
            <v>MUNICIPIO</v>
          </cell>
          <cell r="AG39" t="str">
            <v>MUNICIPIO</v>
          </cell>
          <cell r="AH39" t="str">
            <v>NO OPERATIVO</v>
          </cell>
          <cell r="AM39">
            <v>6614886</v>
          </cell>
          <cell r="AN39">
            <v>63612</v>
          </cell>
          <cell r="AO39">
            <v>0.9</v>
          </cell>
          <cell r="AP39">
            <v>0.84899999999999998</v>
          </cell>
          <cell r="AQ39">
            <v>0.44290000000000002</v>
          </cell>
          <cell r="AR39">
            <v>0.590015972</v>
          </cell>
          <cell r="AS39">
            <v>10</v>
          </cell>
          <cell r="AU39">
            <v>1</v>
          </cell>
          <cell r="AX39">
            <v>0</v>
          </cell>
        </row>
        <row r="40">
          <cell r="E40" t="str">
            <v>GONZALO MEJIA</v>
          </cell>
          <cell r="F40">
            <v>10</v>
          </cell>
          <cell r="G40">
            <v>10</v>
          </cell>
          <cell r="H40">
            <v>10</v>
          </cell>
          <cell r="I40">
            <v>10</v>
          </cell>
          <cell r="J40">
            <v>10</v>
          </cell>
          <cell r="K40">
            <v>10</v>
          </cell>
          <cell r="M40">
            <v>8</v>
          </cell>
          <cell r="N40">
            <v>8</v>
          </cell>
          <cell r="P40">
            <v>10</v>
          </cell>
          <cell r="Q40">
            <v>10</v>
          </cell>
          <cell r="R40">
            <v>10</v>
          </cell>
          <cell r="S40">
            <v>5088</v>
          </cell>
          <cell r="T40">
            <v>0.7</v>
          </cell>
          <cell r="U40">
            <v>3</v>
          </cell>
          <cell r="V40">
            <v>1</v>
          </cell>
          <cell r="W40" t="str">
            <v>Tipo 2 N</v>
          </cell>
          <cell r="X40">
            <v>8.3677529557085933E-2</v>
          </cell>
          <cell r="Y40" t="str">
            <v>C</v>
          </cell>
          <cell r="Z40" t="str">
            <v>2A</v>
          </cell>
          <cell r="AD40">
            <v>1</v>
          </cell>
          <cell r="AE40" t="str">
            <v>PUBLICO</v>
          </cell>
          <cell r="AF40" t="str">
            <v>UAEAC - AEROCIVIL</v>
          </cell>
          <cell r="AG40" t="str">
            <v>COMODATO - ARMADA</v>
          </cell>
          <cell r="AH40" t="str">
            <v>NO OPERATIVO</v>
          </cell>
          <cell r="AL40" t="str">
            <v>PMTI 1-2</v>
          </cell>
          <cell r="AM40">
            <v>6614886</v>
          </cell>
          <cell r="AN40">
            <v>63612</v>
          </cell>
          <cell r="AO40">
            <v>0.3</v>
          </cell>
          <cell r="AP40">
            <v>0.84899999999999998</v>
          </cell>
          <cell r="AQ40">
            <v>0.44290000000000002</v>
          </cell>
          <cell r="AR40">
            <v>0.61861772900000001</v>
          </cell>
          <cell r="AS40">
            <v>2.86</v>
          </cell>
          <cell r="AT40">
            <v>1</v>
          </cell>
          <cell r="AV40">
            <v>10</v>
          </cell>
          <cell r="AX40">
            <v>0</v>
          </cell>
        </row>
        <row r="41">
          <cell r="E41" t="str">
            <v>ALI PIEDRAHITA</v>
          </cell>
          <cell r="F41">
            <v>7</v>
          </cell>
          <cell r="G41">
            <v>7</v>
          </cell>
          <cell r="H41">
            <v>7</v>
          </cell>
          <cell r="I41">
            <v>7</v>
          </cell>
          <cell r="J41">
            <v>3</v>
          </cell>
          <cell r="K41">
            <v>6</v>
          </cell>
          <cell r="N41">
            <v>6</v>
          </cell>
          <cell r="P41">
            <v>6</v>
          </cell>
          <cell r="Q41">
            <v>6</v>
          </cell>
          <cell r="R41">
            <v>10</v>
          </cell>
          <cell r="S41">
            <v>4094</v>
          </cell>
          <cell r="T41">
            <v>0.6</v>
          </cell>
          <cell r="U41">
            <v>3</v>
          </cell>
          <cell r="V41">
            <v>1</v>
          </cell>
          <cell r="W41" t="str">
            <v>Tipo 2 N</v>
          </cell>
          <cell r="X41">
            <v>4.5805139757750662E-2</v>
          </cell>
          <cell r="Y41" t="str">
            <v>C</v>
          </cell>
          <cell r="Z41" t="str">
            <v>2A</v>
          </cell>
          <cell r="AC41">
            <v>3</v>
          </cell>
          <cell r="AD41">
            <v>5</v>
          </cell>
          <cell r="AE41" t="str">
            <v>PUBLICO</v>
          </cell>
          <cell r="AF41" t="str">
            <v>UAEAC - AEROCIVIL</v>
          </cell>
          <cell r="AG41" t="str">
            <v>UAEAC - AEROCIVIL</v>
          </cell>
          <cell r="AH41" t="str">
            <v>VIGENTE</v>
          </cell>
          <cell r="AK41">
            <v>2017</v>
          </cell>
          <cell r="AM41">
            <v>6614886</v>
          </cell>
          <cell r="AN41">
            <v>63612</v>
          </cell>
          <cell r="AO41">
            <v>0.3</v>
          </cell>
          <cell r="AP41">
            <v>0.84899999999999998</v>
          </cell>
          <cell r="AQ41">
            <v>0.44290000000000002</v>
          </cell>
          <cell r="AR41">
            <v>0.78998822899999999</v>
          </cell>
          <cell r="AS41">
            <v>10</v>
          </cell>
          <cell r="AT41">
            <v>1</v>
          </cell>
          <cell r="AV41">
            <v>1</v>
          </cell>
          <cell r="AX41">
            <v>10.4</v>
          </cell>
        </row>
        <row r="42">
          <cell r="E42" t="str">
            <v>VIGIA DEL FUERTE</v>
          </cell>
          <cell r="T42">
            <v>0</v>
          </cell>
          <cell r="U42">
            <v>1</v>
          </cell>
          <cell r="Z42" t="str">
            <v>1A</v>
          </cell>
          <cell r="AE42" t="str">
            <v>PUBLICO</v>
          </cell>
          <cell r="AF42" t="str">
            <v>MUNICIPIO</v>
          </cell>
          <cell r="AG42" t="str">
            <v>MUNICIPIO</v>
          </cell>
          <cell r="AH42" t="str">
            <v>VIGENTE</v>
          </cell>
          <cell r="AM42">
            <v>6614886</v>
          </cell>
          <cell r="AN42">
            <v>63612</v>
          </cell>
          <cell r="AO42">
            <v>0.9</v>
          </cell>
          <cell r="AP42">
            <v>0.84899999999999998</v>
          </cell>
          <cell r="AQ42">
            <v>0.44290000000000002</v>
          </cell>
          <cell r="AR42">
            <v>0.910057848</v>
          </cell>
          <cell r="AS42">
            <v>10</v>
          </cell>
          <cell r="AT42">
            <v>1</v>
          </cell>
          <cell r="AU42">
            <v>1</v>
          </cell>
          <cell r="AX42">
            <v>2.1</v>
          </cell>
        </row>
        <row r="43">
          <cell r="E43" t="str">
            <v>VOLAR COLOMBIA</v>
          </cell>
          <cell r="T43">
            <v>0</v>
          </cell>
          <cell r="U43">
            <v>2</v>
          </cell>
          <cell r="Z43" t="str">
            <v>1A</v>
          </cell>
          <cell r="AE43" t="str">
            <v>PRIVADO</v>
          </cell>
          <cell r="AF43" t="str">
            <v xml:space="preserve">CRISTIAN CAMILO MONCADA A. </v>
          </cell>
          <cell r="AG43" t="str">
            <v>CRISTIAN C. MONCADA A.</v>
          </cell>
          <cell r="AH43" t="str">
            <v>NO OPERATIVO</v>
          </cell>
          <cell r="AM43">
            <v>6614886</v>
          </cell>
          <cell r="AN43">
            <v>63612</v>
          </cell>
          <cell r="AO43">
            <v>0.3</v>
          </cell>
          <cell r="AP43">
            <v>0.84899999999999998</v>
          </cell>
          <cell r="AQ43">
            <v>0.44290000000000002</v>
          </cell>
          <cell r="AR43">
            <v>0.76801234399999996</v>
          </cell>
          <cell r="AS43">
            <v>10</v>
          </cell>
          <cell r="AX43">
            <v>0</v>
          </cell>
        </row>
        <row r="44">
          <cell r="E44" t="str">
            <v>SANTIAGO PEREZ QUIROZ</v>
          </cell>
          <cell r="F44">
            <v>6</v>
          </cell>
          <cell r="G44">
            <v>3</v>
          </cell>
          <cell r="H44">
            <v>3</v>
          </cell>
          <cell r="I44">
            <v>10</v>
          </cell>
          <cell r="J44">
            <v>3</v>
          </cell>
          <cell r="K44">
            <v>4</v>
          </cell>
          <cell r="L44">
            <v>5</v>
          </cell>
          <cell r="M44">
            <v>5</v>
          </cell>
          <cell r="N44">
            <v>5</v>
          </cell>
          <cell r="O44">
            <v>5</v>
          </cell>
          <cell r="P44">
            <v>4</v>
          </cell>
          <cell r="Q44">
            <v>6</v>
          </cell>
          <cell r="S44">
            <v>53405</v>
          </cell>
          <cell r="T44">
            <v>1.7</v>
          </cell>
          <cell r="U44">
            <v>6</v>
          </cell>
          <cell r="V44">
            <v>10</v>
          </cell>
          <cell r="W44" t="str">
            <v>Tipo 1 N</v>
          </cell>
          <cell r="X44">
            <v>1.7233223179827302</v>
          </cell>
          <cell r="Y44" t="str">
            <v>A</v>
          </cell>
          <cell r="Z44" t="str">
            <v>4C</v>
          </cell>
          <cell r="AA44">
            <v>5</v>
          </cell>
          <cell r="AB44">
            <v>2</v>
          </cell>
          <cell r="AC44">
            <v>2</v>
          </cell>
          <cell r="AD44">
            <v>10</v>
          </cell>
          <cell r="AE44" t="str">
            <v>PUBLICO</v>
          </cell>
          <cell r="AF44" t="str">
            <v>UAEAC - AEROCIVIL</v>
          </cell>
          <cell r="AG44" t="str">
            <v>UAEAC - AEROCIVIL</v>
          </cell>
          <cell r="AH44" t="str">
            <v>VIGENTE</v>
          </cell>
          <cell r="AI44" t="str">
            <v>SI</v>
          </cell>
          <cell r="AK44">
            <v>2016</v>
          </cell>
          <cell r="AL44" t="str">
            <v>PMTI 1-2</v>
          </cell>
          <cell r="AM44">
            <v>276527</v>
          </cell>
          <cell r="AN44">
            <v>23818</v>
          </cell>
          <cell r="AO44">
            <v>0.3</v>
          </cell>
          <cell r="AP44">
            <v>0.80400000000000005</v>
          </cell>
          <cell r="AQ44">
            <v>0.59150000000000003</v>
          </cell>
          <cell r="AR44">
            <v>0.55106473700000003</v>
          </cell>
          <cell r="AS44">
            <v>1.54</v>
          </cell>
          <cell r="AT44">
            <v>4</v>
          </cell>
          <cell r="AU44">
            <v>1</v>
          </cell>
          <cell r="AV44">
            <v>1</v>
          </cell>
          <cell r="AX44">
            <v>13.2</v>
          </cell>
        </row>
        <row r="45">
          <cell r="E45" t="str">
            <v>EL TRONCAL</v>
          </cell>
          <cell r="F45">
            <v>10</v>
          </cell>
          <cell r="G45">
            <v>10</v>
          </cell>
          <cell r="H45">
            <v>10</v>
          </cell>
          <cell r="I45">
            <v>10</v>
          </cell>
          <cell r="J45">
            <v>10</v>
          </cell>
          <cell r="K45">
            <v>10</v>
          </cell>
          <cell r="L45">
            <v>10</v>
          </cell>
          <cell r="M45">
            <v>10</v>
          </cell>
          <cell r="N45">
            <v>10</v>
          </cell>
          <cell r="O45">
            <v>10</v>
          </cell>
          <cell r="P45">
            <v>6</v>
          </cell>
          <cell r="Q45">
            <v>5</v>
          </cell>
          <cell r="S45">
            <v>147</v>
          </cell>
          <cell r="T45">
            <v>-0.8</v>
          </cell>
          <cell r="U45">
            <v>3</v>
          </cell>
          <cell r="V45">
            <v>1</v>
          </cell>
          <cell r="Y45">
            <v>0</v>
          </cell>
          <cell r="Z45" t="str">
            <v>2C</v>
          </cell>
          <cell r="AC45">
            <v>3</v>
          </cell>
          <cell r="AD45">
            <v>5</v>
          </cell>
          <cell r="AE45" t="str">
            <v>PUBLICO</v>
          </cell>
          <cell r="AF45" t="str">
            <v>UAEAC - AEROCIVIL</v>
          </cell>
          <cell r="AG45" t="str">
            <v>UAEAC - AEROCIVIL</v>
          </cell>
          <cell r="AH45" t="str">
            <v>VIGENTE</v>
          </cell>
          <cell r="AK45">
            <v>2018</v>
          </cell>
          <cell r="AM45">
            <v>276527</v>
          </cell>
          <cell r="AN45">
            <v>23818</v>
          </cell>
          <cell r="AO45">
            <v>0.5</v>
          </cell>
          <cell r="AP45">
            <v>0.80400000000000005</v>
          </cell>
          <cell r="AQ45">
            <v>0.59150000000000003</v>
          </cell>
          <cell r="AR45">
            <v>0.453824858</v>
          </cell>
          <cell r="AS45">
            <v>10</v>
          </cell>
          <cell r="AT45">
            <v>1</v>
          </cell>
          <cell r="AU45">
            <v>1</v>
          </cell>
          <cell r="AV45">
            <v>1</v>
          </cell>
          <cell r="AX45">
            <v>13.9</v>
          </cell>
        </row>
        <row r="46">
          <cell r="E46" t="str">
            <v>CRAVO NORTE</v>
          </cell>
          <cell r="F46">
            <v>10</v>
          </cell>
          <cell r="G46">
            <v>10</v>
          </cell>
          <cell r="H46">
            <v>10</v>
          </cell>
          <cell r="I46">
            <v>10</v>
          </cell>
          <cell r="J46">
            <v>2</v>
          </cell>
          <cell r="K46">
            <v>10</v>
          </cell>
          <cell r="L46">
            <v>10</v>
          </cell>
          <cell r="M46">
            <v>10</v>
          </cell>
          <cell r="N46">
            <v>10</v>
          </cell>
          <cell r="O46">
            <v>10</v>
          </cell>
          <cell r="P46">
            <v>10</v>
          </cell>
          <cell r="Q46">
            <v>10</v>
          </cell>
          <cell r="S46">
            <v>7289</v>
          </cell>
          <cell r="T46">
            <v>0.9</v>
          </cell>
          <cell r="U46">
            <v>3</v>
          </cell>
          <cell r="V46">
            <v>1</v>
          </cell>
          <cell r="W46" t="str">
            <v>Tipo 2 N</v>
          </cell>
          <cell r="X46">
            <v>1.4974827074230977E-2</v>
          </cell>
          <cell r="Y46" t="str">
            <v>C</v>
          </cell>
          <cell r="Z46" t="str">
            <v>3C</v>
          </cell>
          <cell r="AC46">
            <v>3</v>
          </cell>
          <cell r="AD46">
            <v>5</v>
          </cell>
          <cell r="AE46" t="str">
            <v>PUBLICO</v>
          </cell>
          <cell r="AF46" t="str">
            <v>UAEAC - AEROCIVIL</v>
          </cell>
          <cell r="AG46" t="str">
            <v>UAEAC - AEROCIVIL</v>
          </cell>
          <cell r="AH46" t="str">
            <v>VIGENTE</v>
          </cell>
          <cell r="AK46">
            <v>2017</v>
          </cell>
          <cell r="AM46">
            <v>276527</v>
          </cell>
          <cell r="AN46">
            <v>23818</v>
          </cell>
          <cell r="AO46">
            <v>0.5</v>
          </cell>
          <cell r="AP46">
            <v>0.80400000000000005</v>
          </cell>
          <cell r="AQ46">
            <v>0.59150000000000003</v>
          </cell>
          <cell r="AR46">
            <v>0.77050953499999997</v>
          </cell>
          <cell r="AS46">
            <v>2.5</v>
          </cell>
          <cell r="AT46">
            <v>1</v>
          </cell>
          <cell r="AU46">
            <v>1</v>
          </cell>
          <cell r="AV46">
            <v>1</v>
          </cell>
          <cell r="AX46">
            <v>13.2</v>
          </cell>
        </row>
        <row r="47">
          <cell r="E47" t="str">
            <v>EL COROZO</v>
          </cell>
          <cell r="T47">
            <v>0</v>
          </cell>
          <cell r="U47">
            <v>2</v>
          </cell>
          <cell r="Z47" t="str">
            <v>1A</v>
          </cell>
          <cell r="AE47" t="str">
            <v>PRIVADO</v>
          </cell>
          <cell r="AF47" t="str">
            <v>NEBIO ECHEVERRY</v>
          </cell>
          <cell r="AG47" t="str">
            <v>FUMIVILLA</v>
          </cell>
          <cell r="AH47" t="str">
            <v>VIGENTE</v>
          </cell>
          <cell r="AM47">
            <v>276527</v>
          </cell>
          <cell r="AN47">
            <v>23818</v>
          </cell>
          <cell r="AO47">
            <v>0.3</v>
          </cell>
          <cell r="AP47">
            <v>0.80400000000000005</v>
          </cell>
          <cell r="AQ47">
            <v>0.59150000000000003</v>
          </cell>
          <cell r="AR47">
            <v>0.55106473700000003</v>
          </cell>
          <cell r="AS47">
            <v>10</v>
          </cell>
          <cell r="AX47">
            <v>2</v>
          </cell>
        </row>
        <row r="48">
          <cell r="E48" t="str">
            <v>EL DELIRIO</v>
          </cell>
          <cell r="T48">
            <v>0</v>
          </cell>
          <cell r="U48">
            <v>2</v>
          </cell>
          <cell r="Z48" t="str">
            <v>1A</v>
          </cell>
          <cell r="AE48" t="str">
            <v>PRIVADO</v>
          </cell>
          <cell r="AF48" t="str">
            <v>CARMEN A. CABEZAS PEREZ</v>
          </cell>
          <cell r="AG48" t="str">
            <v>FUMIVILLA</v>
          </cell>
          <cell r="AH48" t="str">
            <v>VIGENTE</v>
          </cell>
          <cell r="AM48">
            <v>276527</v>
          </cell>
          <cell r="AN48">
            <v>23818</v>
          </cell>
          <cell r="AO48">
            <v>0.3</v>
          </cell>
          <cell r="AP48">
            <v>0.80400000000000005</v>
          </cell>
          <cell r="AQ48">
            <v>0.59150000000000003</v>
          </cell>
          <cell r="AR48">
            <v>0.55106473700000003</v>
          </cell>
          <cell r="AS48">
            <v>10</v>
          </cell>
          <cell r="AX48">
            <v>2</v>
          </cell>
        </row>
        <row r="49">
          <cell r="E49" t="str">
            <v>FORTUL</v>
          </cell>
          <cell r="T49">
            <v>0</v>
          </cell>
          <cell r="U49">
            <v>1</v>
          </cell>
          <cell r="Z49" t="str">
            <v>1A</v>
          </cell>
          <cell r="AE49" t="str">
            <v>PUBLICO</v>
          </cell>
          <cell r="AF49" t="str">
            <v>GOBERNACION DEPTAL</v>
          </cell>
          <cell r="AG49" t="str">
            <v>MUNICIPIO</v>
          </cell>
          <cell r="AH49" t="str">
            <v>VIGENTE</v>
          </cell>
          <cell r="AM49">
            <v>276527</v>
          </cell>
          <cell r="AN49">
            <v>23818</v>
          </cell>
          <cell r="AO49">
            <v>0.5</v>
          </cell>
          <cell r="AP49">
            <v>0.80400000000000005</v>
          </cell>
          <cell r="AQ49">
            <v>0.59150000000000003</v>
          </cell>
          <cell r="AR49">
            <v>0.53796658399999997</v>
          </cell>
          <cell r="AS49">
            <v>10</v>
          </cell>
          <cell r="AT49">
            <v>1</v>
          </cell>
          <cell r="AU49">
            <v>1</v>
          </cell>
          <cell r="AX49">
            <v>2</v>
          </cell>
        </row>
        <row r="50">
          <cell r="E50" t="str">
            <v>HATO VIEJO</v>
          </cell>
          <cell r="T50">
            <v>0</v>
          </cell>
          <cell r="U50">
            <v>2</v>
          </cell>
          <cell r="Z50" t="str">
            <v>1A</v>
          </cell>
          <cell r="AE50" t="str">
            <v>PRIVADO</v>
          </cell>
          <cell r="AF50" t="str">
            <v>COMERCI.EL PROVEEDOR LTDA.</v>
          </cell>
          <cell r="AG50" t="str">
            <v>FUMIVILLA</v>
          </cell>
          <cell r="AH50" t="str">
            <v>VIGENTE</v>
          </cell>
          <cell r="AM50">
            <v>276527</v>
          </cell>
          <cell r="AN50">
            <v>23818</v>
          </cell>
          <cell r="AO50">
            <v>0.3</v>
          </cell>
          <cell r="AP50">
            <v>0.80400000000000005</v>
          </cell>
          <cell r="AQ50">
            <v>0.59150000000000003</v>
          </cell>
          <cell r="AR50">
            <v>0.55106473700000003</v>
          </cell>
          <cell r="AS50">
            <v>10</v>
          </cell>
          <cell r="AX50">
            <v>2</v>
          </cell>
        </row>
        <row r="51">
          <cell r="E51" t="str">
            <v>LA BENDICION DE ARAUCA</v>
          </cell>
          <cell r="T51">
            <v>0</v>
          </cell>
          <cell r="U51">
            <v>2</v>
          </cell>
          <cell r="Z51" t="str">
            <v>1A</v>
          </cell>
          <cell r="AE51" t="str">
            <v>PRIVADO</v>
          </cell>
          <cell r="AF51" t="str">
            <v>AGROP. MARIPANATO SAS</v>
          </cell>
          <cell r="AG51" t="str">
            <v>HORACIO E. MARTINEZ G.</v>
          </cell>
          <cell r="AH51" t="str">
            <v>VIGENTE</v>
          </cell>
          <cell r="AM51">
            <v>276527</v>
          </cell>
          <cell r="AN51">
            <v>23818</v>
          </cell>
          <cell r="AO51">
            <v>0.3</v>
          </cell>
          <cell r="AP51">
            <v>0.80400000000000005</v>
          </cell>
          <cell r="AQ51">
            <v>0.59150000000000003</v>
          </cell>
          <cell r="AR51">
            <v>0.55106473700000003</v>
          </cell>
          <cell r="AS51">
            <v>10</v>
          </cell>
          <cell r="AX51">
            <v>2</v>
          </cell>
        </row>
        <row r="52">
          <cell r="E52" t="str">
            <v>LA DALIA</v>
          </cell>
          <cell r="T52">
            <v>0</v>
          </cell>
          <cell r="U52">
            <v>2</v>
          </cell>
          <cell r="Z52" t="str">
            <v>1A</v>
          </cell>
          <cell r="AE52" t="str">
            <v>PRIVADO</v>
          </cell>
          <cell r="AF52" t="str">
            <v>HORACIO E. MARTINEZ G.</v>
          </cell>
          <cell r="AG52" t="str">
            <v>HORACIO E. MARTINEZ G.</v>
          </cell>
          <cell r="AH52" t="str">
            <v>VIGENTE</v>
          </cell>
          <cell r="AM52">
            <v>276527</v>
          </cell>
          <cell r="AN52">
            <v>23818</v>
          </cell>
          <cell r="AO52">
            <v>0.3</v>
          </cell>
          <cell r="AP52">
            <v>0.80400000000000005</v>
          </cell>
          <cell r="AQ52">
            <v>0.59150000000000003</v>
          </cell>
          <cell r="AR52">
            <v>0.55106473700000003</v>
          </cell>
          <cell r="AS52">
            <v>10</v>
          </cell>
          <cell r="AX52">
            <v>2</v>
          </cell>
        </row>
        <row r="53">
          <cell r="E53" t="str">
            <v>LA PASTORA</v>
          </cell>
          <cell r="T53">
            <v>0</v>
          </cell>
          <cell r="U53">
            <v>2</v>
          </cell>
          <cell r="Z53" t="str">
            <v>1A</v>
          </cell>
          <cell r="AE53" t="str">
            <v>PRIVADO</v>
          </cell>
          <cell r="AF53" t="str">
            <v>SAO E.U</v>
          </cell>
          <cell r="AG53" t="str">
            <v>SAO E.U.</v>
          </cell>
          <cell r="AH53" t="str">
            <v>VIGENTE</v>
          </cell>
          <cell r="AM53">
            <v>276527</v>
          </cell>
          <cell r="AN53">
            <v>23818</v>
          </cell>
          <cell r="AO53">
            <v>0.3</v>
          </cell>
          <cell r="AP53">
            <v>0.80400000000000005</v>
          </cell>
          <cell r="AQ53">
            <v>0.59150000000000003</v>
          </cell>
          <cell r="AR53">
            <v>0.55106473700000003</v>
          </cell>
          <cell r="AS53">
            <v>10</v>
          </cell>
          <cell r="AX53">
            <v>2</v>
          </cell>
        </row>
        <row r="54">
          <cell r="E54" t="str">
            <v>LOS GAVANES (antes LA MATA)</v>
          </cell>
          <cell r="T54">
            <v>0</v>
          </cell>
          <cell r="U54">
            <v>2</v>
          </cell>
          <cell r="Z54" t="str">
            <v>1A</v>
          </cell>
          <cell r="AE54" t="str">
            <v>PRIVADO</v>
          </cell>
          <cell r="AF54" t="str">
            <v>FUMIGAR</v>
          </cell>
          <cell r="AG54" t="str">
            <v>FUMIVILLA</v>
          </cell>
          <cell r="AH54" t="str">
            <v>VIGENTE</v>
          </cell>
          <cell r="AM54">
            <v>276527</v>
          </cell>
          <cell r="AN54">
            <v>23818</v>
          </cell>
          <cell r="AO54">
            <v>0.3</v>
          </cell>
          <cell r="AP54">
            <v>0.80400000000000005</v>
          </cell>
          <cell r="AQ54">
            <v>0.59150000000000003</v>
          </cell>
          <cell r="AR54">
            <v>0.55106473700000003</v>
          </cell>
          <cell r="AS54">
            <v>10</v>
          </cell>
          <cell r="AX54">
            <v>2</v>
          </cell>
        </row>
        <row r="55">
          <cell r="E55" t="str">
            <v>RONDON</v>
          </cell>
          <cell r="F55">
            <v>10</v>
          </cell>
          <cell r="G55">
            <v>10</v>
          </cell>
          <cell r="H55">
            <v>10</v>
          </cell>
          <cell r="I55">
            <v>10</v>
          </cell>
          <cell r="J55">
            <v>10</v>
          </cell>
          <cell r="K55">
            <v>10</v>
          </cell>
          <cell r="L55">
            <v>10</v>
          </cell>
          <cell r="M55">
            <v>10</v>
          </cell>
          <cell r="N55">
            <v>10</v>
          </cell>
          <cell r="O55">
            <v>10</v>
          </cell>
          <cell r="P55">
            <v>6</v>
          </cell>
          <cell r="Q55">
            <v>5</v>
          </cell>
          <cell r="S55">
            <v>3656</v>
          </cell>
          <cell r="T55">
            <v>0.6</v>
          </cell>
          <cell r="U55">
            <v>3</v>
          </cell>
          <cell r="V55">
            <v>1</v>
          </cell>
          <cell r="Y55">
            <v>0</v>
          </cell>
          <cell r="Z55" t="str">
            <v>2B</v>
          </cell>
          <cell r="AE55" t="str">
            <v>PUBLICO</v>
          </cell>
          <cell r="AF55" t="str">
            <v>UAEAC - AEROCIVIL</v>
          </cell>
          <cell r="AG55" t="str">
            <v>COMODATO - MUNICIPIO</v>
          </cell>
          <cell r="AH55" t="str">
            <v>VIGENTE</v>
          </cell>
          <cell r="AM55">
            <v>276527</v>
          </cell>
          <cell r="AN55">
            <v>23818</v>
          </cell>
          <cell r="AO55">
            <v>0.7</v>
          </cell>
          <cell r="AP55">
            <v>0.80400000000000005</v>
          </cell>
          <cell r="AQ55">
            <v>0.59150000000000003</v>
          </cell>
          <cell r="AR55">
            <v>0.55106473700000003</v>
          </cell>
          <cell r="AS55">
            <v>10</v>
          </cell>
          <cell r="AV55">
            <v>10</v>
          </cell>
          <cell r="AX55">
            <v>12.6</v>
          </cell>
        </row>
        <row r="56">
          <cell r="E56" t="str">
            <v>COLONIZADORES</v>
          </cell>
          <cell r="F56">
            <v>6</v>
          </cell>
          <cell r="G56">
            <v>10</v>
          </cell>
          <cell r="H56">
            <v>5</v>
          </cell>
          <cell r="I56">
            <v>10</v>
          </cell>
          <cell r="J56">
            <v>8</v>
          </cell>
          <cell r="K56">
            <v>8</v>
          </cell>
          <cell r="L56">
            <v>10</v>
          </cell>
          <cell r="M56">
            <v>10</v>
          </cell>
          <cell r="N56">
            <v>10</v>
          </cell>
          <cell r="O56">
            <v>8</v>
          </cell>
          <cell r="P56">
            <v>6</v>
          </cell>
          <cell r="Q56">
            <v>5</v>
          </cell>
          <cell r="S56">
            <v>13107</v>
          </cell>
          <cell r="T56">
            <v>1.1000000000000001</v>
          </cell>
          <cell r="U56">
            <v>3</v>
          </cell>
          <cell r="V56">
            <v>10</v>
          </cell>
          <cell r="W56" t="str">
            <v>Tipo 2 N</v>
          </cell>
          <cell r="X56">
            <v>0.56573931858065063</v>
          </cell>
          <cell r="Y56" t="str">
            <v>C</v>
          </cell>
          <cell r="Z56" t="str">
            <v>3C</v>
          </cell>
          <cell r="AA56">
            <v>3</v>
          </cell>
          <cell r="AC56">
            <v>3</v>
          </cell>
          <cell r="AD56">
            <v>1</v>
          </cell>
          <cell r="AE56" t="str">
            <v>PUBLICO</v>
          </cell>
          <cell r="AF56" t="str">
            <v>OTRO - ECOPETROL S. A.</v>
          </cell>
          <cell r="AG56" t="str">
            <v>UAEAC - AEROCIVIL</v>
          </cell>
          <cell r="AH56" t="str">
            <v>VIGENTE</v>
          </cell>
          <cell r="AK56">
            <v>2018</v>
          </cell>
          <cell r="AM56">
            <v>276527</v>
          </cell>
          <cell r="AN56">
            <v>23818</v>
          </cell>
          <cell r="AO56">
            <v>0.7</v>
          </cell>
          <cell r="AP56">
            <v>0.80400000000000005</v>
          </cell>
          <cell r="AQ56">
            <v>0.59150000000000003</v>
          </cell>
          <cell r="AR56">
            <v>0.27678222899999999</v>
          </cell>
          <cell r="AS56">
            <v>10</v>
          </cell>
          <cell r="AT56">
            <v>5</v>
          </cell>
          <cell r="AU56">
            <v>1</v>
          </cell>
          <cell r="AV56">
            <v>1</v>
          </cell>
          <cell r="AX56">
            <v>12.9</v>
          </cell>
        </row>
        <row r="57">
          <cell r="E57" t="str">
            <v>GUSTAVO VARGAS</v>
          </cell>
          <cell r="F57">
            <v>6</v>
          </cell>
          <cell r="G57">
            <v>6</v>
          </cell>
          <cell r="H57">
            <v>6</v>
          </cell>
          <cell r="I57">
            <v>10</v>
          </cell>
          <cell r="J57">
            <v>10</v>
          </cell>
          <cell r="K57">
            <v>10</v>
          </cell>
          <cell r="L57">
            <v>10</v>
          </cell>
          <cell r="M57">
            <v>10</v>
          </cell>
          <cell r="N57">
            <v>10</v>
          </cell>
          <cell r="O57">
            <v>6</v>
          </cell>
          <cell r="P57">
            <v>4</v>
          </cell>
          <cell r="Q57">
            <v>5</v>
          </cell>
          <cell r="S57">
            <v>12041</v>
          </cell>
          <cell r="T57">
            <v>1.1000000000000001</v>
          </cell>
          <cell r="U57">
            <v>3</v>
          </cell>
          <cell r="V57">
            <v>10</v>
          </cell>
          <cell r="W57" t="str">
            <v>Tipo 1 N</v>
          </cell>
          <cell r="X57">
            <v>0.27555488868982531</v>
          </cell>
          <cell r="Y57">
            <v>0</v>
          </cell>
          <cell r="Z57" t="str">
            <v>4C</v>
          </cell>
          <cell r="AA57">
            <v>4</v>
          </cell>
          <cell r="AC57">
            <v>3</v>
          </cell>
          <cell r="AD57">
            <v>5</v>
          </cell>
          <cell r="AE57" t="str">
            <v>PUBLICO</v>
          </cell>
          <cell r="AF57" t="str">
            <v>UAEAC - AEROCIVIL</v>
          </cell>
          <cell r="AG57" t="str">
            <v>UAEAC - AEROCIVIL</v>
          </cell>
          <cell r="AH57" t="str">
            <v>VIGENTE</v>
          </cell>
          <cell r="AK57">
            <v>2017</v>
          </cell>
          <cell r="AM57">
            <v>276527</v>
          </cell>
          <cell r="AN57">
            <v>23818</v>
          </cell>
          <cell r="AO57">
            <v>0.7</v>
          </cell>
          <cell r="AP57">
            <v>0.80400000000000005</v>
          </cell>
          <cell r="AQ57">
            <v>0.59150000000000003</v>
          </cell>
          <cell r="AR57">
            <v>0.16399872400000001</v>
          </cell>
          <cell r="AS57">
            <v>10</v>
          </cell>
          <cell r="AT57">
            <v>2</v>
          </cell>
          <cell r="AU57">
            <v>1</v>
          </cell>
          <cell r="AV57">
            <v>1</v>
          </cell>
          <cell r="AX57">
            <v>13.1</v>
          </cell>
        </row>
        <row r="58">
          <cell r="E58" t="str">
            <v>ERNESTO CORTISSOZ</v>
          </cell>
          <cell r="F58">
            <v>1</v>
          </cell>
          <cell r="G58">
            <v>1</v>
          </cell>
          <cell r="H58">
            <v>1</v>
          </cell>
          <cell r="I58">
            <v>1</v>
          </cell>
          <cell r="J58">
            <v>4</v>
          </cell>
          <cell r="K58">
            <v>3</v>
          </cell>
          <cell r="L58">
            <v>6</v>
          </cell>
          <cell r="M58">
            <v>5</v>
          </cell>
          <cell r="N58">
            <v>4</v>
          </cell>
          <cell r="O58">
            <v>4</v>
          </cell>
          <cell r="P58">
            <v>3</v>
          </cell>
          <cell r="Q58">
            <v>5</v>
          </cell>
          <cell r="R58">
            <v>5</v>
          </cell>
          <cell r="S58">
            <v>294171</v>
          </cell>
          <cell r="T58">
            <v>2.5</v>
          </cell>
          <cell r="U58">
            <v>10</v>
          </cell>
          <cell r="V58">
            <v>10</v>
          </cell>
          <cell r="W58" t="str">
            <v>Tipo 1 I</v>
          </cell>
          <cell r="X58">
            <v>11.303488120373171</v>
          </cell>
          <cell r="Y58" t="str">
            <v>A</v>
          </cell>
          <cell r="Z58" t="str">
            <v>4E</v>
          </cell>
          <cell r="AA58">
            <v>7</v>
          </cell>
          <cell r="AB58">
            <v>1</v>
          </cell>
          <cell r="AC58">
            <v>1</v>
          </cell>
          <cell r="AD58">
            <v>1</v>
          </cell>
          <cell r="AE58" t="str">
            <v>PUBLICO</v>
          </cell>
          <cell r="AF58" t="str">
            <v>UAEAC - AEROCIVIL</v>
          </cell>
          <cell r="AG58" t="str">
            <v>CONCESION - GRUPO AEROPORTUARIO DEL CARIBE S.A.S.</v>
          </cell>
          <cell r="AH58" t="str">
            <v>VIGENTE</v>
          </cell>
          <cell r="AI58" t="str">
            <v>SI</v>
          </cell>
          <cell r="AL58" t="str">
            <v>PMTI 1-2</v>
          </cell>
          <cell r="AM58">
            <v>2517023</v>
          </cell>
          <cell r="AN58">
            <v>3388</v>
          </cell>
          <cell r="AO58">
            <v>0</v>
          </cell>
          <cell r="AP58">
            <v>0.83499999999999996</v>
          </cell>
          <cell r="AQ58">
            <v>0.4733</v>
          </cell>
          <cell r="AR58">
            <v>0.45866479100000002</v>
          </cell>
          <cell r="AS58">
            <v>1.18</v>
          </cell>
          <cell r="AU58">
            <v>1</v>
          </cell>
          <cell r="AV58">
            <v>10</v>
          </cell>
          <cell r="AX58">
            <v>8.6</v>
          </cell>
        </row>
        <row r="59">
          <cell r="E59" t="str">
            <v>CASTILLO - CA</v>
          </cell>
          <cell r="T59">
            <v>0</v>
          </cell>
          <cell r="U59">
            <v>2</v>
          </cell>
          <cell r="Z59" t="str">
            <v>1A</v>
          </cell>
          <cell r="AE59" t="str">
            <v>PRIVADO</v>
          </cell>
          <cell r="AF59" t="str">
            <v>DIANA MARIA SOLANO D.</v>
          </cell>
          <cell r="AG59" t="str">
            <v>DIANA MARIA SOLANO D.</v>
          </cell>
          <cell r="AH59" t="str">
            <v>VIGENTE</v>
          </cell>
          <cell r="AM59">
            <v>2517023</v>
          </cell>
          <cell r="AN59">
            <v>3388</v>
          </cell>
          <cell r="AO59">
            <v>0.7</v>
          </cell>
          <cell r="AP59">
            <v>0.83499999999999996</v>
          </cell>
          <cell r="AQ59">
            <v>0.4733</v>
          </cell>
          <cell r="AR59">
            <v>0.827114405</v>
          </cell>
          <cell r="AS59">
            <v>10</v>
          </cell>
          <cell r="AX59">
            <v>2.1</v>
          </cell>
        </row>
        <row r="60">
          <cell r="E60" t="str">
            <v>EL ESFUERZO</v>
          </cell>
          <cell r="T60">
            <v>0</v>
          </cell>
          <cell r="U60">
            <v>1</v>
          </cell>
          <cell r="Z60" t="str">
            <v>1A</v>
          </cell>
          <cell r="AE60" t="str">
            <v>PUBLICO</v>
          </cell>
          <cell r="AF60" t="str">
            <v>OTRO - INAT</v>
          </cell>
          <cell r="AG60" t="str">
            <v>INAT</v>
          </cell>
          <cell r="AH60" t="str">
            <v>NO OPERATIVO</v>
          </cell>
          <cell r="AM60">
            <v>2517023</v>
          </cell>
          <cell r="AN60">
            <v>3388</v>
          </cell>
          <cell r="AO60">
            <v>0.7</v>
          </cell>
          <cell r="AP60">
            <v>0.83499999999999996</v>
          </cell>
          <cell r="AQ60">
            <v>0.4733</v>
          </cell>
          <cell r="AR60">
            <v>0.827114405</v>
          </cell>
          <cell r="AS60">
            <v>10</v>
          </cell>
          <cell r="AX60">
            <v>0</v>
          </cell>
        </row>
        <row r="61">
          <cell r="E61" t="str">
            <v>LOS CAMPANOS</v>
          </cell>
          <cell r="T61">
            <v>0</v>
          </cell>
          <cell r="U61">
            <v>2</v>
          </cell>
          <cell r="Z61" t="str">
            <v>1A</v>
          </cell>
          <cell r="AE61" t="str">
            <v>PRIVADO</v>
          </cell>
          <cell r="AF61" t="str">
            <v>INVERSION. PRIETO ABELLO</v>
          </cell>
          <cell r="AG61" t="str">
            <v>INVER. PRIETO ABELLO</v>
          </cell>
          <cell r="AH61" t="str">
            <v>VIGENTE</v>
          </cell>
          <cell r="AM61">
            <v>2517023</v>
          </cell>
          <cell r="AN61">
            <v>3388</v>
          </cell>
          <cell r="AO61">
            <v>0.9</v>
          </cell>
          <cell r="AP61">
            <v>0.83499999999999996</v>
          </cell>
          <cell r="AQ61">
            <v>0.4733</v>
          </cell>
          <cell r="AR61">
            <v>0.82501176799999998</v>
          </cell>
          <cell r="AS61">
            <v>10</v>
          </cell>
          <cell r="AX61">
            <v>2.1</v>
          </cell>
        </row>
        <row r="62">
          <cell r="E62" t="str">
            <v>URACA - CA.</v>
          </cell>
          <cell r="T62">
            <v>0</v>
          </cell>
          <cell r="U62">
            <v>2</v>
          </cell>
          <cell r="Z62" t="str">
            <v>UL</v>
          </cell>
          <cell r="AE62" t="str">
            <v>PRIVADO</v>
          </cell>
          <cell r="AF62" t="str">
            <v>NORA CARVAJALINO</v>
          </cell>
          <cell r="AG62" t="str">
            <v>ALAS DEL CARIBE</v>
          </cell>
          <cell r="AH62" t="str">
            <v>NO OPERATIVO</v>
          </cell>
          <cell r="AM62">
            <v>2517023</v>
          </cell>
          <cell r="AN62">
            <v>3388</v>
          </cell>
          <cell r="AO62">
            <v>0.1</v>
          </cell>
          <cell r="AP62">
            <v>0.83499999999999996</v>
          </cell>
          <cell r="AQ62">
            <v>0.4733</v>
          </cell>
          <cell r="AR62">
            <v>0.66116398799999998</v>
          </cell>
          <cell r="AS62">
            <v>10</v>
          </cell>
          <cell r="AX62">
            <v>0</v>
          </cell>
        </row>
        <row r="63">
          <cell r="E63" t="str">
            <v>BARU - HIDROPUERTO</v>
          </cell>
          <cell r="T63">
            <v>0</v>
          </cell>
          <cell r="U63">
            <v>2</v>
          </cell>
          <cell r="Z63" t="str">
            <v>1A</v>
          </cell>
          <cell r="AE63" t="str">
            <v>PRIVADO</v>
          </cell>
          <cell r="AF63" t="str">
            <v>MAURICIO E.VASQUEZ M.</v>
          </cell>
          <cell r="AG63" t="str">
            <v>MAURICIO E.VASQUEZ M.</v>
          </cell>
          <cell r="AH63" t="str">
            <v>VIGENTE</v>
          </cell>
          <cell r="AM63">
            <v>2149083</v>
          </cell>
          <cell r="AN63">
            <v>25978</v>
          </cell>
          <cell r="AO63">
            <v>0</v>
          </cell>
          <cell r="AP63">
            <v>0.82299999999999995</v>
          </cell>
          <cell r="AQ63">
            <v>0.62840000000000007</v>
          </cell>
          <cell r="AR63">
            <v>0.63037718399999998</v>
          </cell>
          <cell r="AS63">
            <v>10</v>
          </cell>
          <cell r="AX63">
            <v>2</v>
          </cell>
        </row>
        <row r="64">
          <cell r="E64" t="str">
            <v>EL CARMEN DE BOLIVAR</v>
          </cell>
          <cell r="T64">
            <v>0</v>
          </cell>
          <cell r="U64">
            <v>1</v>
          </cell>
          <cell r="Z64" t="str">
            <v>3C</v>
          </cell>
          <cell r="AE64" t="str">
            <v>PUBLICO</v>
          </cell>
          <cell r="AF64" t="str">
            <v>MUNICIPIO</v>
          </cell>
          <cell r="AG64" t="str">
            <v>MUNICIPIO</v>
          </cell>
          <cell r="AH64" t="str">
            <v>NO OPERATIVO</v>
          </cell>
          <cell r="AM64">
            <v>2149083</v>
          </cell>
          <cell r="AN64">
            <v>25978</v>
          </cell>
          <cell r="AO64">
            <v>0.9</v>
          </cell>
          <cell r="AP64">
            <v>0.82299999999999995</v>
          </cell>
          <cell r="AQ64">
            <v>0.62840000000000007</v>
          </cell>
          <cell r="AR64">
            <v>0.76374765700000002</v>
          </cell>
          <cell r="AS64">
            <v>10</v>
          </cell>
          <cell r="AX64">
            <v>0</v>
          </cell>
        </row>
        <row r="65">
          <cell r="E65" t="str">
            <v>RAFAEL NUÑEZ</v>
          </cell>
          <cell r="F65">
            <v>1</v>
          </cell>
          <cell r="G65">
            <v>1</v>
          </cell>
          <cell r="H65">
            <v>1</v>
          </cell>
          <cell r="I65">
            <v>1</v>
          </cell>
          <cell r="J65">
            <v>1</v>
          </cell>
          <cell r="K65">
            <v>2</v>
          </cell>
          <cell r="L65">
            <v>6</v>
          </cell>
          <cell r="M65">
            <v>3</v>
          </cell>
          <cell r="N65">
            <v>2</v>
          </cell>
          <cell r="O65">
            <v>2</v>
          </cell>
          <cell r="P65">
            <v>5</v>
          </cell>
          <cell r="Q65">
            <v>10</v>
          </cell>
          <cell r="R65">
            <v>10</v>
          </cell>
          <cell r="S65">
            <v>310282</v>
          </cell>
          <cell r="T65">
            <v>2.5</v>
          </cell>
          <cell r="U65">
            <v>10</v>
          </cell>
          <cell r="V65">
            <v>10</v>
          </cell>
          <cell r="W65" t="str">
            <v>Tipo 1 I</v>
          </cell>
          <cell r="X65">
            <v>9.1373361659037524</v>
          </cell>
          <cell r="Y65" t="str">
            <v>A</v>
          </cell>
          <cell r="Z65" t="str">
            <v>4D</v>
          </cell>
          <cell r="AA65">
            <v>7</v>
          </cell>
          <cell r="AB65">
            <v>1</v>
          </cell>
          <cell r="AC65">
            <v>1</v>
          </cell>
          <cell r="AD65">
            <v>1</v>
          </cell>
          <cell r="AE65" t="str">
            <v>PUBLICO</v>
          </cell>
          <cell r="AF65" t="str">
            <v>UAEAC - AEROCIVIL</v>
          </cell>
          <cell r="AG65" t="str">
            <v>CONCESION - SACSA</v>
          </cell>
          <cell r="AH65" t="str">
            <v>VIGENTE</v>
          </cell>
          <cell r="AI65" t="str">
            <v>SI</v>
          </cell>
          <cell r="AL65" t="str">
            <v>PMTI 1-2</v>
          </cell>
          <cell r="AM65">
            <v>2149083</v>
          </cell>
          <cell r="AN65">
            <v>25978</v>
          </cell>
          <cell r="AO65">
            <v>0</v>
          </cell>
          <cell r="AP65">
            <v>0.82299999999999995</v>
          </cell>
          <cell r="AQ65">
            <v>0.62840000000000007</v>
          </cell>
          <cell r="AR65">
            <v>0.63037718399999998</v>
          </cell>
          <cell r="AS65">
            <v>3.33</v>
          </cell>
          <cell r="AT65">
            <v>1</v>
          </cell>
          <cell r="AU65">
            <v>1</v>
          </cell>
          <cell r="AV65">
            <v>10</v>
          </cell>
          <cell r="AX65">
            <v>8.7999999999999989</v>
          </cell>
        </row>
        <row r="66">
          <cell r="E66" t="str">
            <v>EL CAIRANO</v>
          </cell>
          <cell r="T66">
            <v>0</v>
          </cell>
          <cell r="U66">
            <v>2</v>
          </cell>
          <cell r="Z66" t="str">
            <v>UL</v>
          </cell>
          <cell r="AE66" t="str">
            <v>PRIVADO</v>
          </cell>
          <cell r="AF66" t="str">
            <v>CARLOS E. GUERRERO</v>
          </cell>
          <cell r="AG66" t="str">
            <v>ENRIQUE MORALES NUÑEZ</v>
          </cell>
          <cell r="AH66" t="str">
            <v>VIGENTE</v>
          </cell>
          <cell r="AM66">
            <v>2149083</v>
          </cell>
          <cell r="AN66">
            <v>25978</v>
          </cell>
          <cell r="AO66">
            <v>1</v>
          </cell>
          <cell r="AP66">
            <v>0.82299999999999995</v>
          </cell>
          <cell r="AQ66">
            <v>0.62840000000000007</v>
          </cell>
          <cell r="AR66">
            <v>0.72706315300000002</v>
          </cell>
          <cell r="AS66">
            <v>10</v>
          </cell>
          <cell r="AX66">
            <v>2.1</v>
          </cell>
        </row>
        <row r="67">
          <cell r="E67" t="str">
            <v xml:space="preserve">EL TAMBO </v>
          </cell>
          <cell r="T67">
            <v>0</v>
          </cell>
          <cell r="U67">
            <v>2</v>
          </cell>
          <cell r="Z67" t="str">
            <v>1A</v>
          </cell>
          <cell r="AE67" t="str">
            <v>PRIVADO</v>
          </cell>
          <cell r="AF67" t="str">
            <v>JORGE I. AGUDELO RESTREPO</v>
          </cell>
          <cell r="AG67" t="str">
            <v xml:space="preserve">JORGE I. AGUDELO RESTREPO </v>
          </cell>
          <cell r="AH67" t="str">
            <v>VIGENTE</v>
          </cell>
          <cell r="AM67">
            <v>2149083</v>
          </cell>
          <cell r="AN67">
            <v>25978</v>
          </cell>
          <cell r="AO67">
            <v>0</v>
          </cell>
          <cell r="AP67">
            <v>0.82299999999999995</v>
          </cell>
          <cell r="AQ67">
            <v>0.62840000000000007</v>
          </cell>
          <cell r="AR67">
            <v>0</v>
          </cell>
          <cell r="AS67">
            <v>10</v>
          </cell>
          <cell r="AX67">
            <v>1.9000000000000001</v>
          </cell>
        </row>
        <row r="68">
          <cell r="E68" t="str">
            <v>HACIENDA LA JOYA</v>
          </cell>
          <cell r="T68">
            <v>0</v>
          </cell>
          <cell r="U68">
            <v>2</v>
          </cell>
          <cell r="Z68" t="str">
            <v>1A</v>
          </cell>
          <cell r="AE68" t="str">
            <v>PRIVADO</v>
          </cell>
          <cell r="AF68" t="str">
            <v>TRIPENTA S.A.</v>
          </cell>
          <cell r="AG68" t="str">
            <v>AGROTEMPO LTDA.</v>
          </cell>
          <cell r="AH68" t="str">
            <v>VIGENTE</v>
          </cell>
          <cell r="AM68">
            <v>2149083</v>
          </cell>
          <cell r="AN68">
            <v>25978</v>
          </cell>
          <cell r="AO68">
            <v>0.7</v>
          </cell>
          <cell r="AP68">
            <v>0.82299999999999995</v>
          </cell>
          <cell r="AQ68">
            <v>0.62840000000000007</v>
          </cell>
          <cell r="AR68">
            <v>0.94460084700000002</v>
          </cell>
          <cell r="AS68">
            <v>10</v>
          </cell>
          <cell r="AX68">
            <v>2.1</v>
          </cell>
        </row>
        <row r="69">
          <cell r="E69" t="str">
            <v xml:space="preserve">HONDURAS </v>
          </cell>
          <cell r="T69">
            <v>0</v>
          </cell>
          <cell r="U69">
            <v>1</v>
          </cell>
          <cell r="Z69" t="str">
            <v>1A</v>
          </cell>
          <cell r="AE69" t="str">
            <v>PUBLICO</v>
          </cell>
          <cell r="AF69" t="str">
            <v>OTRO - INCORA LTDA.</v>
          </cell>
          <cell r="AG69" t="str">
            <v>INCORA LTDA.</v>
          </cell>
          <cell r="AH69" t="str">
            <v>VIGENTE</v>
          </cell>
          <cell r="AM69">
            <v>2149083</v>
          </cell>
          <cell r="AN69">
            <v>25978</v>
          </cell>
          <cell r="AO69">
            <v>0.7</v>
          </cell>
          <cell r="AP69">
            <v>0.82299999999999995</v>
          </cell>
          <cell r="AQ69">
            <v>0.62840000000000007</v>
          </cell>
          <cell r="AR69">
            <v>0.83223434299999999</v>
          </cell>
          <cell r="AS69">
            <v>10</v>
          </cell>
          <cell r="AX69">
            <v>1.8</v>
          </cell>
        </row>
        <row r="70">
          <cell r="E70" t="str">
            <v>LA VEGA</v>
          </cell>
          <cell r="T70">
            <v>0</v>
          </cell>
          <cell r="U70">
            <v>2</v>
          </cell>
          <cell r="Z70" t="str">
            <v>2A</v>
          </cell>
          <cell r="AE70" t="str">
            <v>PRIVADO</v>
          </cell>
          <cell r="AF70" t="str">
            <v>INVERSIONES AGRORIOS S.A.</v>
          </cell>
          <cell r="AG70" t="str">
            <v>INVER. AGRORIOS S.A.</v>
          </cell>
          <cell r="AH70" t="str">
            <v>VIGENTE</v>
          </cell>
          <cell r="AM70">
            <v>2149083</v>
          </cell>
          <cell r="AN70">
            <v>25978</v>
          </cell>
          <cell r="AO70">
            <v>0.7</v>
          </cell>
          <cell r="AP70">
            <v>0.82299999999999995</v>
          </cell>
          <cell r="AQ70">
            <v>0.62840000000000007</v>
          </cell>
          <cell r="AR70">
            <v>0.77624004700000004</v>
          </cell>
          <cell r="AS70">
            <v>10</v>
          </cell>
          <cell r="AX70">
            <v>2.1</v>
          </cell>
        </row>
        <row r="71">
          <cell r="E71" t="str">
            <v>BARACOA</v>
          </cell>
          <cell r="F71">
            <v>3</v>
          </cell>
          <cell r="G71">
            <v>3</v>
          </cell>
          <cell r="H71">
            <v>3</v>
          </cell>
          <cell r="I71">
            <v>4</v>
          </cell>
          <cell r="J71">
            <v>10</v>
          </cell>
          <cell r="K71">
            <v>8</v>
          </cell>
          <cell r="L71">
            <v>10</v>
          </cell>
          <cell r="M71">
            <v>8</v>
          </cell>
          <cell r="N71">
            <v>6</v>
          </cell>
          <cell r="O71">
            <v>4</v>
          </cell>
          <cell r="P71">
            <v>7</v>
          </cell>
          <cell r="Q71">
            <v>10</v>
          </cell>
          <cell r="R71">
            <v>10</v>
          </cell>
          <cell r="S71">
            <v>1126</v>
          </cell>
          <cell r="T71">
            <v>0.1</v>
          </cell>
          <cell r="U71">
            <v>3</v>
          </cell>
          <cell r="V71">
            <v>1</v>
          </cell>
          <cell r="Y71" t="str">
            <v>C</v>
          </cell>
          <cell r="Z71" t="str">
            <v>2B</v>
          </cell>
          <cell r="AC71">
            <v>3</v>
          </cell>
          <cell r="AD71">
            <v>5</v>
          </cell>
          <cell r="AE71" t="str">
            <v>PUBLICO</v>
          </cell>
          <cell r="AF71" t="str">
            <v>UAEAC - AEROCIVIL</v>
          </cell>
          <cell r="AG71" t="str">
            <v>UAEAC - AEROCIVIL</v>
          </cell>
          <cell r="AH71" t="str">
            <v>VIGENTE</v>
          </cell>
          <cell r="AK71">
            <v>2018</v>
          </cell>
          <cell r="AM71">
            <v>2149083</v>
          </cell>
          <cell r="AN71">
            <v>25978</v>
          </cell>
          <cell r="AO71">
            <v>0.5</v>
          </cell>
          <cell r="AP71">
            <v>0.82299999999999995</v>
          </cell>
          <cell r="AQ71">
            <v>0.62840000000000007</v>
          </cell>
          <cell r="AR71">
            <v>0.68405799700000003</v>
          </cell>
          <cell r="AS71">
            <v>2.86</v>
          </cell>
          <cell r="AV71">
            <v>1</v>
          </cell>
          <cell r="AX71">
            <v>8.1</v>
          </cell>
        </row>
        <row r="72">
          <cell r="E72" t="str">
            <v>SAN BERNARDO</v>
          </cell>
          <cell r="F72">
            <v>2</v>
          </cell>
          <cell r="G72">
            <v>2</v>
          </cell>
          <cell r="H72">
            <v>2</v>
          </cell>
          <cell r="I72">
            <v>5</v>
          </cell>
          <cell r="J72">
            <v>5</v>
          </cell>
          <cell r="K72">
            <v>7</v>
          </cell>
          <cell r="L72">
            <v>10</v>
          </cell>
          <cell r="M72">
            <v>7</v>
          </cell>
          <cell r="N72">
            <v>6</v>
          </cell>
          <cell r="O72">
            <v>5</v>
          </cell>
          <cell r="P72">
            <v>5</v>
          </cell>
          <cell r="Q72">
            <v>10</v>
          </cell>
          <cell r="R72">
            <v>10</v>
          </cell>
          <cell r="S72">
            <v>2012</v>
          </cell>
          <cell r="T72">
            <v>0.3</v>
          </cell>
          <cell r="U72">
            <v>6</v>
          </cell>
          <cell r="V72">
            <v>1</v>
          </cell>
          <cell r="Y72" t="str">
            <v>C</v>
          </cell>
          <cell r="Z72" t="str">
            <v>2A</v>
          </cell>
          <cell r="AC72">
            <v>3</v>
          </cell>
          <cell r="AD72">
            <v>10</v>
          </cell>
          <cell r="AE72" t="str">
            <v>PUBLICO</v>
          </cell>
          <cell r="AF72" t="str">
            <v>UAEAC - AEROCIVIL</v>
          </cell>
          <cell r="AG72" t="str">
            <v>UAEAC - AEROCIVIL</v>
          </cell>
          <cell r="AH72" t="str">
            <v>VIGENTE</v>
          </cell>
          <cell r="AK72">
            <v>2018</v>
          </cell>
          <cell r="AM72">
            <v>2149083</v>
          </cell>
          <cell r="AN72">
            <v>25978</v>
          </cell>
          <cell r="AO72">
            <v>0.5</v>
          </cell>
          <cell r="AP72">
            <v>0.82299999999999995</v>
          </cell>
          <cell r="AQ72">
            <v>0.62840000000000007</v>
          </cell>
          <cell r="AR72">
            <v>0.78968305400000005</v>
          </cell>
          <cell r="AS72">
            <v>10</v>
          </cell>
          <cell r="AT72">
            <v>3</v>
          </cell>
          <cell r="AV72">
            <v>1</v>
          </cell>
          <cell r="AX72">
            <v>10.799999999999999</v>
          </cell>
        </row>
        <row r="73">
          <cell r="E73" t="str">
            <v>MONTERREY</v>
          </cell>
          <cell r="T73">
            <v>0</v>
          </cell>
          <cell r="U73">
            <v>2</v>
          </cell>
          <cell r="Z73" t="str">
            <v>1A</v>
          </cell>
          <cell r="AE73" t="str">
            <v>PRIVADO</v>
          </cell>
          <cell r="AF73" t="str">
            <v>FORESTAL MONTERREY COLOMBIA S.A.S.</v>
          </cell>
          <cell r="AG73" t="str">
            <v xml:space="preserve">FORESTAL MONTERREY </v>
          </cell>
          <cell r="AH73" t="str">
            <v>VIGENTE</v>
          </cell>
          <cell r="AM73">
            <v>2149083</v>
          </cell>
          <cell r="AN73">
            <v>25978</v>
          </cell>
          <cell r="AO73">
            <v>0.7</v>
          </cell>
          <cell r="AP73">
            <v>0.82299999999999995</v>
          </cell>
          <cell r="AQ73">
            <v>0.62840000000000007</v>
          </cell>
          <cell r="AR73">
            <v>0.77624004700000004</v>
          </cell>
          <cell r="AS73">
            <v>10</v>
          </cell>
          <cell r="AX73">
            <v>2.1</v>
          </cell>
        </row>
        <row r="74">
          <cell r="E74" t="str">
            <v>SAN PABLO - INCORA</v>
          </cell>
          <cell r="T74">
            <v>0</v>
          </cell>
          <cell r="U74">
            <v>1</v>
          </cell>
          <cell r="Z74" t="str">
            <v>1B</v>
          </cell>
          <cell r="AE74" t="str">
            <v>PUBLICO</v>
          </cell>
          <cell r="AF74" t="str">
            <v>OTRO - INCORA LTDA.</v>
          </cell>
          <cell r="AG74" t="str">
            <v>FALAN</v>
          </cell>
          <cell r="AH74" t="str">
            <v>VIGENTE</v>
          </cell>
          <cell r="AM74">
            <v>2149083</v>
          </cell>
          <cell r="AN74">
            <v>25978</v>
          </cell>
          <cell r="AO74">
            <v>0.7</v>
          </cell>
          <cell r="AP74">
            <v>0.82299999999999995</v>
          </cell>
          <cell r="AQ74">
            <v>0.62840000000000007</v>
          </cell>
          <cell r="AR74">
            <v>0.83223434299999999</v>
          </cell>
          <cell r="AS74">
            <v>10</v>
          </cell>
          <cell r="AX74">
            <v>1.8</v>
          </cell>
        </row>
        <row r="75">
          <cell r="E75" t="str">
            <v>SANTA ROSA DEL SUR</v>
          </cell>
          <cell r="T75">
            <v>0</v>
          </cell>
          <cell r="U75">
            <v>1</v>
          </cell>
          <cell r="Z75" t="str">
            <v>1A</v>
          </cell>
          <cell r="AE75" t="str">
            <v>PUBLICO</v>
          </cell>
          <cell r="AF75" t="str">
            <v>MUNICIPIO</v>
          </cell>
          <cell r="AG75" t="str">
            <v>MUNICIPIO</v>
          </cell>
          <cell r="AH75" t="str">
            <v>VIGENTE</v>
          </cell>
          <cell r="AM75">
            <v>2149083</v>
          </cell>
          <cell r="AN75">
            <v>25978</v>
          </cell>
          <cell r="AO75">
            <v>0.9</v>
          </cell>
          <cell r="AP75">
            <v>0.82299999999999995</v>
          </cell>
          <cell r="AQ75">
            <v>0.62840000000000007</v>
          </cell>
          <cell r="AR75">
            <v>0.58077825699999996</v>
          </cell>
          <cell r="AS75">
            <v>10</v>
          </cell>
          <cell r="AX75">
            <v>1.8</v>
          </cell>
        </row>
        <row r="76">
          <cell r="E76" t="str">
            <v>SAN RAFAEL</v>
          </cell>
          <cell r="T76">
            <v>0</v>
          </cell>
          <cell r="U76">
            <v>2</v>
          </cell>
          <cell r="Z76" t="str">
            <v>1A</v>
          </cell>
          <cell r="AE76" t="str">
            <v>PRIVADO</v>
          </cell>
          <cell r="AF76" t="str">
            <v>PALMAS DE BELLAVISTA SUR ..</v>
          </cell>
          <cell r="AG76" t="str">
            <v>PALMAS DE BELLAVISTA SUR ..</v>
          </cell>
          <cell r="AH76" t="str">
            <v>VIGENTE</v>
          </cell>
          <cell r="AM76">
            <v>2149083</v>
          </cell>
          <cell r="AN76">
            <v>25978</v>
          </cell>
          <cell r="AO76">
            <v>0.7</v>
          </cell>
          <cell r="AP76">
            <v>0.82299999999999995</v>
          </cell>
          <cell r="AQ76">
            <v>0.62840000000000007</v>
          </cell>
          <cell r="AR76">
            <v>0.65998827299999996</v>
          </cell>
          <cell r="AS76">
            <v>10</v>
          </cell>
          <cell r="AX76">
            <v>2.1</v>
          </cell>
        </row>
        <row r="77">
          <cell r="E77" t="str">
            <v>EL ESPINO</v>
          </cell>
          <cell r="T77">
            <v>0</v>
          </cell>
          <cell r="U77">
            <v>1</v>
          </cell>
          <cell r="Z77" t="str">
            <v>1B</v>
          </cell>
          <cell r="AE77" t="str">
            <v>PUBLICO</v>
          </cell>
          <cell r="AF77" t="str">
            <v>MUNICIPIO</v>
          </cell>
          <cell r="AG77" t="str">
            <v>MUNICIPIO</v>
          </cell>
          <cell r="AH77" t="str">
            <v>NO OPERATIVO</v>
          </cell>
          <cell r="AM77">
            <v>1272844</v>
          </cell>
          <cell r="AN77">
            <v>23189</v>
          </cell>
          <cell r="AO77">
            <v>0.7</v>
          </cell>
          <cell r="AP77">
            <v>0.84199999999999997</v>
          </cell>
          <cell r="AQ77">
            <v>0.54869999999999997</v>
          </cell>
          <cell r="AR77">
            <v>0.86457571499999997</v>
          </cell>
          <cell r="AS77">
            <v>10</v>
          </cell>
          <cell r="AX77">
            <v>0</v>
          </cell>
        </row>
        <row r="78">
          <cell r="E78" t="str">
            <v>FURATENA</v>
          </cell>
          <cell r="T78">
            <v>0</v>
          </cell>
          <cell r="U78">
            <v>1</v>
          </cell>
          <cell r="Z78" t="str">
            <v>2B</v>
          </cell>
          <cell r="AE78" t="str">
            <v>PUBLICO</v>
          </cell>
          <cell r="AF78" t="str">
            <v>MUNICIPIO</v>
          </cell>
          <cell r="AG78" t="str">
            <v>MUNICIPIO</v>
          </cell>
          <cell r="AH78" t="str">
            <v>VIGENTE</v>
          </cell>
          <cell r="AM78">
            <v>1272844</v>
          </cell>
          <cell r="AN78">
            <v>23189</v>
          </cell>
          <cell r="AO78">
            <v>0.5</v>
          </cell>
          <cell r="AP78">
            <v>0.84199999999999997</v>
          </cell>
          <cell r="AQ78">
            <v>0.54869999999999997</v>
          </cell>
          <cell r="AR78">
            <v>0.90569961200000004</v>
          </cell>
          <cell r="AS78">
            <v>10</v>
          </cell>
          <cell r="AT78">
            <v>1</v>
          </cell>
          <cell r="AX78">
            <v>1.9000000000000001</v>
          </cell>
        </row>
        <row r="79">
          <cell r="E79" t="str">
            <v>MUZO</v>
          </cell>
          <cell r="T79">
            <v>0</v>
          </cell>
          <cell r="U79">
            <v>1</v>
          </cell>
          <cell r="Z79" t="str">
            <v>1A</v>
          </cell>
          <cell r="AE79" t="str">
            <v>PUBLICO</v>
          </cell>
          <cell r="AF79" t="str">
            <v>MUNICIPIO</v>
          </cell>
          <cell r="AG79" t="str">
            <v>MUNICIPIO</v>
          </cell>
          <cell r="AH79" t="str">
            <v>NO OPERATIVO</v>
          </cell>
          <cell r="AM79">
            <v>1272844</v>
          </cell>
          <cell r="AN79">
            <v>23189</v>
          </cell>
          <cell r="AO79">
            <v>0.7</v>
          </cell>
          <cell r="AP79">
            <v>0.84199999999999997</v>
          </cell>
          <cell r="AQ79">
            <v>0.54869999999999997</v>
          </cell>
          <cell r="AR79">
            <v>0.68700604300000001</v>
          </cell>
          <cell r="AS79">
            <v>10</v>
          </cell>
          <cell r="AX79">
            <v>0</v>
          </cell>
        </row>
        <row r="80">
          <cell r="E80" t="str">
            <v>JUAN JOSE RONDON</v>
          </cell>
          <cell r="F80">
            <v>7</v>
          </cell>
          <cell r="G80">
            <v>8</v>
          </cell>
          <cell r="H80">
            <v>7</v>
          </cell>
          <cell r="I80">
            <v>8</v>
          </cell>
          <cell r="J80">
            <v>8</v>
          </cell>
          <cell r="K80">
            <v>7</v>
          </cell>
          <cell r="M80">
            <v>7</v>
          </cell>
          <cell r="N80">
            <v>8</v>
          </cell>
          <cell r="P80">
            <v>4</v>
          </cell>
          <cell r="Q80">
            <v>6</v>
          </cell>
          <cell r="S80">
            <v>340</v>
          </cell>
          <cell r="T80">
            <v>-0.5</v>
          </cell>
          <cell r="U80">
            <v>3</v>
          </cell>
          <cell r="V80">
            <v>1</v>
          </cell>
          <cell r="W80" t="str">
            <v>Tipo 2 N</v>
          </cell>
          <cell r="X80">
            <v>5.1495592233012904E-4</v>
          </cell>
          <cell r="Y80" t="str">
            <v>B</v>
          </cell>
          <cell r="Z80" t="str">
            <v>2B</v>
          </cell>
          <cell r="AC80">
            <v>3</v>
          </cell>
          <cell r="AD80">
            <v>1</v>
          </cell>
          <cell r="AE80" t="str">
            <v>PUBLICO</v>
          </cell>
          <cell r="AF80" t="str">
            <v>UAEAC - AEROCIVIL</v>
          </cell>
          <cell r="AG80" t="str">
            <v>UAEAC - AEROCIVIL</v>
          </cell>
          <cell r="AH80" t="str">
            <v>VIGENTE</v>
          </cell>
          <cell r="AK80">
            <v>2018</v>
          </cell>
          <cell r="AM80">
            <v>1272844</v>
          </cell>
          <cell r="AN80">
            <v>23189</v>
          </cell>
          <cell r="AO80">
            <v>0.1</v>
          </cell>
          <cell r="AP80">
            <v>0.84199999999999997</v>
          </cell>
          <cell r="AQ80">
            <v>0.54869999999999997</v>
          </cell>
          <cell r="AR80">
            <v>0.72210965500000002</v>
          </cell>
          <cell r="AS80">
            <v>10</v>
          </cell>
          <cell r="AT80">
            <v>1</v>
          </cell>
          <cell r="AV80">
            <v>1</v>
          </cell>
          <cell r="AX80">
            <v>9.6999999999999993</v>
          </cell>
        </row>
        <row r="81">
          <cell r="E81" t="str">
            <v>ALBERTO LLERAS</v>
          </cell>
          <cell r="T81">
            <v>0</v>
          </cell>
          <cell r="U81">
            <v>1</v>
          </cell>
          <cell r="Z81" t="str">
            <v>3C</v>
          </cell>
          <cell r="AE81" t="str">
            <v>PUBLICO</v>
          </cell>
          <cell r="AF81" t="str">
            <v>MUNICIPIO</v>
          </cell>
          <cell r="AG81" t="str">
            <v>MUNICIPIO</v>
          </cell>
          <cell r="AH81" t="str">
            <v>VIGENTE</v>
          </cell>
          <cell r="AM81">
            <v>1272844</v>
          </cell>
          <cell r="AN81">
            <v>23189</v>
          </cell>
          <cell r="AO81">
            <v>0.1</v>
          </cell>
          <cell r="AP81">
            <v>0.84199999999999997</v>
          </cell>
          <cell r="AQ81">
            <v>0.54869999999999997</v>
          </cell>
          <cell r="AR81">
            <v>0.72963374700000005</v>
          </cell>
          <cell r="AS81">
            <v>10</v>
          </cell>
          <cell r="AT81">
            <v>1</v>
          </cell>
          <cell r="AX81">
            <v>1.8</v>
          </cell>
        </row>
        <row r="82">
          <cell r="E82" t="str">
            <v>GUSTAVO ROJAS PINILLA</v>
          </cell>
          <cell r="F82">
            <v>2</v>
          </cell>
          <cell r="G82">
            <v>4</v>
          </cell>
          <cell r="H82">
            <v>6</v>
          </cell>
          <cell r="I82">
            <v>7</v>
          </cell>
          <cell r="J82">
            <v>3</v>
          </cell>
          <cell r="K82">
            <v>4</v>
          </cell>
          <cell r="M82">
            <v>10</v>
          </cell>
          <cell r="P82">
            <v>7</v>
          </cell>
          <cell r="Q82">
            <v>8</v>
          </cell>
          <cell r="S82">
            <v>1446</v>
          </cell>
          <cell r="T82">
            <v>0.2</v>
          </cell>
          <cell r="U82">
            <v>3</v>
          </cell>
          <cell r="V82">
            <v>1</v>
          </cell>
          <cell r="W82" t="str">
            <v>Tipo 1 N</v>
          </cell>
          <cell r="X82">
            <v>1.3890961922025724E-5</v>
          </cell>
          <cell r="Y82">
            <v>0</v>
          </cell>
          <cell r="Z82" t="str">
            <v>2A</v>
          </cell>
          <cell r="AD82">
            <v>5</v>
          </cell>
          <cell r="AE82" t="str">
            <v>PUBLICO</v>
          </cell>
          <cell r="AF82" t="str">
            <v>UAEAC - AEROCIVIL</v>
          </cell>
          <cell r="AG82" t="str">
            <v>UAEAC - AEROCIVIL</v>
          </cell>
          <cell r="AH82" t="str">
            <v>NO OPERATIVO</v>
          </cell>
          <cell r="AK82">
            <v>2018</v>
          </cell>
          <cell r="AM82">
            <v>1272844</v>
          </cell>
          <cell r="AN82">
            <v>23189</v>
          </cell>
          <cell r="AO82">
            <v>0.3</v>
          </cell>
          <cell r="AP82">
            <v>0.84199999999999997</v>
          </cell>
          <cell r="AQ82">
            <v>0.54869999999999997</v>
          </cell>
          <cell r="AR82">
            <v>0.48526967700000001</v>
          </cell>
          <cell r="AS82">
            <v>2.5</v>
          </cell>
          <cell r="AV82">
            <v>1</v>
          </cell>
          <cell r="AX82">
            <v>0</v>
          </cell>
        </row>
        <row r="83">
          <cell r="E83" t="str">
            <v>VELASQUEZ</v>
          </cell>
          <cell r="T83">
            <v>0</v>
          </cell>
          <cell r="U83">
            <v>2</v>
          </cell>
          <cell r="Z83" t="str">
            <v>3C</v>
          </cell>
          <cell r="AE83" t="str">
            <v>PRIVADO</v>
          </cell>
          <cell r="AF83" t="str">
            <v>F. A. C.</v>
          </cell>
          <cell r="AG83" t="str">
            <v>MANSAROVAR</v>
          </cell>
          <cell r="AH83" t="str">
            <v>VIGENTE</v>
          </cell>
          <cell r="AM83">
            <v>1272844</v>
          </cell>
          <cell r="AN83">
            <v>23189</v>
          </cell>
          <cell r="AO83">
            <v>0.5</v>
          </cell>
          <cell r="AP83">
            <v>0.84199999999999997</v>
          </cell>
          <cell r="AQ83">
            <v>0.54869999999999997</v>
          </cell>
          <cell r="AR83">
            <v>0.63164032699999995</v>
          </cell>
          <cell r="AS83">
            <v>10</v>
          </cell>
          <cell r="AX83">
            <v>2</v>
          </cell>
        </row>
        <row r="84">
          <cell r="E84" t="str">
            <v>PALESTINA - AEROCAFE</v>
          </cell>
          <cell r="T84">
            <v>0</v>
          </cell>
          <cell r="U84">
            <v>1</v>
          </cell>
          <cell r="Z84" t="str">
            <v>4C</v>
          </cell>
          <cell r="AE84" t="str">
            <v>PUBLICO</v>
          </cell>
          <cell r="AF84" t="str">
            <v>MUNICIPIO</v>
          </cell>
          <cell r="AG84" t="str">
            <v>INFICALDAS-INFIMANIZALES</v>
          </cell>
          <cell r="AH84" t="str">
            <v>VIGENTE</v>
          </cell>
          <cell r="AM84">
            <v>991128</v>
          </cell>
          <cell r="AN84">
            <v>7888</v>
          </cell>
          <cell r="AO84">
            <v>0.5</v>
          </cell>
          <cell r="AP84">
            <v>0.82799999999999996</v>
          </cell>
          <cell r="AQ84">
            <v>0.46100000000000002</v>
          </cell>
          <cell r="AR84">
            <v>0.59386712699999999</v>
          </cell>
          <cell r="AS84">
            <v>10</v>
          </cell>
          <cell r="AX84">
            <v>1.7000000000000002</v>
          </cell>
        </row>
        <row r="85">
          <cell r="E85" t="str">
            <v>LA NUBIA</v>
          </cell>
          <cell r="F85">
            <v>4</v>
          </cell>
          <cell r="G85">
            <v>5</v>
          </cell>
          <cell r="H85">
            <v>2</v>
          </cell>
          <cell r="I85">
            <v>4</v>
          </cell>
          <cell r="J85">
            <v>2</v>
          </cell>
          <cell r="K85">
            <v>6</v>
          </cell>
          <cell r="M85">
            <v>3</v>
          </cell>
          <cell r="N85">
            <v>2</v>
          </cell>
          <cell r="O85">
            <v>2</v>
          </cell>
          <cell r="P85">
            <v>3</v>
          </cell>
          <cell r="S85">
            <v>79816</v>
          </cell>
          <cell r="T85">
            <v>1.9</v>
          </cell>
          <cell r="U85">
            <v>1</v>
          </cell>
          <cell r="V85">
            <v>10</v>
          </cell>
          <cell r="W85" t="str">
            <v>Tipo 3 N</v>
          </cell>
          <cell r="X85">
            <v>1.8166540364972621</v>
          </cell>
          <cell r="Y85" t="str">
            <v>A</v>
          </cell>
          <cell r="Z85" t="str">
            <v>2A</v>
          </cell>
          <cell r="AA85">
            <v>5</v>
          </cell>
          <cell r="AC85">
            <v>2</v>
          </cell>
          <cell r="AE85" t="str">
            <v>PUBLICO</v>
          </cell>
          <cell r="AF85" t="str">
            <v xml:space="preserve">OTRO - FODECAL </v>
          </cell>
          <cell r="AG85" t="str">
            <v>FODECAL</v>
          </cell>
          <cell r="AH85" t="str">
            <v>VIGENTE</v>
          </cell>
          <cell r="AM85">
            <v>991128</v>
          </cell>
          <cell r="AN85">
            <v>7888</v>
          </cell>
          <cell r="AO85">
            <v>0.1</v>
          </cell>
          <cell r="AP85">
            <v>0.82799999999999996</v>
          </cell>
          <cell r="AQ85">
            <v>0.46100000000000002</v>
          </cell>
          <cell r="AR85">
            <v>0.47386234799999999</v>
          </cell>
          <cell r="AS85">
            <v>2.5</v>
          </cell>
          <cell r="AU85">
            <v>1</v>
          </cell>
          <cell r="AX85">
            <v>6.3</v>
          </cell>
        </row>
        <row r="86">
          <cell r="E86" t="str">
            <v>ARARACUARA</v>
          </cell>
          <cell r="T86">
            <v>0</v>
          </cell>
          <cell r="U86">
            <v>1</v>
          </cell>
          <cell r="Z86" t="str">
            <v>3C</v>
          </cell>
          <cell r="AE86" t="str">
            <v>PUBLICO</v>
          </cell>
          <cell r="AF86" t="str">
            <v>GOBERNACION DEPTAL</v>
          </cell>
          <cell r="AG86" t="str">
            <v>GOBERNACION DEPTAL</v>
          </cell>
          <cell r="AH86" t="str">
            <v>VIGENTE</v>
          </cell>
          <cell r="AM86">
            <v>505477</v>
          </cell>
          <cell r="AN86">
            <v>88965</v>
          </cell>
          <cell r="AO86">
            <v>0.9</v>
          </cell>
          <cell r="AP86">
            <v>0.752</v>
          </cell>
          <cell r="AQ86">
            <v>0.70840000000000003</v>
          </cell>
          <cell r="AR86">
            <v>0.66120921700000002</v>
          </cell>
          <cell r="AS86">
            <v>10</v>
          </cell>
          <cell r="AT86">
            <v>1</v>
          </cell>
          <cell r="AU86">
            <v>1</v>
          </cell>
          <cell r="AX86">
            <v>2.1</v>
          </cell>
        </row>
        <row r="87">
          <cell r="E87" t="str">
            <v>CIUDAD YARI</v>
          </cell>
          <cell r="T87">
            <v>0</v>
          </cell>
          <cell r="U87">
            <v>1</v>
          </cell>
          <cell r="Z87" t="str">
            <v>1A</v>
          </cell>
          <cell r="AE87" t="str">
            <v>PUBLICO</v>
          </cell>
          <cell r="AF87" t="str">
            <v>MUNICIPIO</v>
          </cell>
          <cell r="AG87" t="str">
            <v>MUNICIPIO</v>
          </cell>
          <cell r="AH87" t="str">
            <v>NO OPERATIVO</v>
          </cell>
          <cell r="AM87">
            <v>505477</v>
          </cell>
          <cell r="AN87">
            <v>88965</v>
          </cell>
          <cell r="AO87">
            <v>0.9</v>
          </cell>
          <cell r="AP87">
            <v>0.752</v>
          </cell>
          <cell r="AQ87">
            <v>0.70840000000000003</v>
          </cell>
          <cell r="AR87">
            <v>0.31834212299999998</v>
          </cell>
          <cell r="AS87">
            <v>10</v>
          </cell>
          <cell r="AT87">
            <v>1</v>
          </cell>
          <cell r="AU87">
            <v>1</v>
          </cell>
          <cell r="AX87">
            <v>0</v>
          </cell>
        </row>
        <row r="88">
          <cell r="E88" t="str">
            <v>GUSTAVO ARTUNDUAGA PAREDES</v>
          </cell>
          <cell r="F88">
            <v>6</v>
          </cell>
          <cell r="G88">
            <v>5</v>
          </cell>
          <cell r="H88">
            <v>5</v>
          </cell>
          <cell r="I88">
            <v>9</v>
          </cell>
          <cell r="J88">
            <v>3</v>
          </cell>
          <cell r="K88">
            <v>5</v>
          </cell>
          <cell r="L88">
            <v>3</v>
          </cell>
          <cell r="M88">
            <v>10</v>
          </cell>
          <cell r="N88">
            <v>4</v>
          </cell>
          <cell r="O88">
            <v>7</v>
          </cell>
          <cell r="P88">
            <v>2</v>
          </cell>
          <cell r="Q88">
            <v>4</v>
          </cell>
          <cell r="S88">
            <v>35197</v>
          </cell>
          <cell r="T88">
            <v>1.5</v>
          </cell>
          <cell r="U88">
            <v>6</v>
          </cell>
          <cell r="V88">
            <v>10</v>
          </cell>
          <cell r="W88" t="str">
            <v>Tipo 1 N</v>
          </cell>
          <cell r="X88">
            <v>0.75681988354428653</v>
          </cell>
          <cell r="Y88" t="str">
            <v>A</v>
          </cell>
          <cell r="Z88" t="str">
            <v>3C</v>
          </cell>
          <cell r="AA88">
            <v>5</v>
          </cell>
          <cell r="AB88">
            <v>2</v>
          </cell>
          <cell r="AC88">
            <v>2</v>
          </cell>
          <cell r="AD88">
            <v>5</v>
          </cell>
          <cell r="AE88" t="str">
            <v>PUBLICO</v>
          </cell>
          <cell r="AF88" t="str">
            <v>UAEAC - AEROCIVIL</v>
          </cell>
          <cell r="AG88" t="str">
            <v>UAEAC - AEROCIVIL</v>
          </cell>
          <cell r="AH88" t="str">
            <v>VIGENTE</v>
          </cell>
          <cell r="AI88" t="str">
            <v>SI</v>
          </cell>
          <cell r="AK88">
            <v>2016</v>
          </cell>
          <cell r="AL88" t="str">
            <v>PMTI 1-2</v>
          </cell>
          <cell r="AM88">
            <v>505477</v>
          </cell>
          <cell r="AN88">
            <v>88965</v>
          </cell>
          <cell r="AO88">
            <v>0.5</v>
          </cell>
          <cell r="AP88">
            <v>0.752</v>
          </cell>
          <cell r="AQ88">
            <v>0.70840000000000003</v>
          </cell>
          <cell r="AR88">
            <v>0.21592976999999999</v>
          </cell>
          <cell r="AS88">
            <v>10</v>
          </cell>
          <cell r="AT88">
            <v>2</v>
          </cell>
          <cell r="AU88">
            <v>1</v>
          </cell>
          <cell r="AV88">
            <v>1</v>
          </cell>
          <cell r="AX88">
            <v>12.6</v>
          </cell>
        </row>
        <row r="89">
          <cell r="E89" t="str">
            <v>GUACAMAYAS</v>
          </cell>
          <cell r="T89">
            <v>0</v>
          </cell>
          <cell r="U89">
            <v>1</v>
          </cell>
          <cell r="Z89" t="str">
            <v>1A</v>
          </cell>
          <cell r="AE89" t="str">
            <v>PUBLICO</v>
          </cell>
          <cell r="AF89" t="str">
            <v>CORREGIMIENTO MUNICIPAL</v>
          </cell>
          <cell r="AG89" t="str">
            <v>CORREGIMIENTO MUNICIPAL</v>
          </cell>
          <cell r="AH89" t="str">
            <v>NO OPERATIVO</v>
          </cell>
          <cell r="AM89">
            <v>505477</v>
          </cell>
          <cell r="AN89">
            <v>88965</v>
          </cell>
          <cell r="AO89">
            <v>0.9</v>
          </cell>
          <cell r="AP89">
            <v>0.752</v>
          </cell>
          <cell r="AQ89">
            <v>0.70840000000000003</v>
          </cell>
          <cell r="AR89">
            <v>0.31834212299999998</v>
          </cell>
          <cell r="AS89">
            <v>10</v>
          </cell>
          <cell r="AT89">
            <v>1</v>
          </cell>
          <cell r="AU89">
            <v>1</v>
          </cell>
          <cell r="AX89">
            <v>0</v>
          </cell>
        </row>
        <row r="90">
          <cell r="E90" t="str">
            <v>PUERTO RICO</v>
          </cell>
          <cell r="T90">
            <v>0</v>
          </cell>
          <cell r="U90">
            <v>1</v>
          </cell>
          <cell r="Z90" t="str">
            <v>2A</v>
          </cell>
          <cell r="AE90" t="str">
            <v>PUBLICO</v>
          </cell>
          <cell r="AF90" t="str">
            <v>MUNICIPIO</v>
          </cell>
          <cell r="AG90" t="str">
            <v>MUNICIPIO</v>
          </cell>
          <cell r="AH90" t="str">
            <v>NO OPERATIVO</v>
          </cell>
          <cell r="AM90">
            <v>505477</v>
          </cell>
          <cell r="AN90">
            <v>88965</v>
          </cell>
          <cell r="AO90">
            <v>0.9</v>
          </cell>
          <cell r="AP90">
            <v>0.752</v>
          </cell>
          <cell r="AQ90">
            <v>0.70840000000000003</v>
          </cell>
          <cell r="AR90">
            <v>0.42995150900000001</v>
          </cell>
          <cell r="AS90">
            <v>10</v>
          </cell>
          <cell r="AT90">
            <v>1</v>
          </cell>
          <cell r="AU90">
            <v>1</v>
          </cell>
          <cell r="AX90">
            <v>0</v>
          </cell>
        </row>
        <row r="91">
          <cell r="E91" t="str">
            <v>EDUARDO FALLA SOLANO</v>
          </cell>
          <cell r="F91">
            <v>10</v>
          </cell>
          <cell r="G91">
            <v>8</v>
          </cell>
          <cell r="H91">
            <v>10</v>
          </cell>
          <cell r="I91">
            <v>10</v>
          </cell>
          <cell r="J91">
            <v>8</v>
          </cell>
          <cell r="K91">
            <v>5</v>
          </cell>
          <cell r="M91">
            <v>8</v>
          </cell>
          <cell r="N91">
            <v>6</v>
          </cell>
          <cell r="O91">
            <v>4</v>
          </cell>
          <cell r="P91">
            <v>7</v>
          </cell>
          <cell r="Q91">
            <v>7</v>
          </cell>
          <cell r="S91">
            <v>10276</v>
          </cell>
          <cell r="T91">
            <v>1</v>
          </cell>
          <cell r="U91">
            <v>6</v>
          </cell>
          <cell r="V91">
            <v>10</v>
          </cell>
          <cell r="W91" t="str">
            <v>Tipo 1 N</v>
          </cell>
          <cell r="X91">
            <v>0.59064824492701984</v>
          </cell>
          <cell r="Y91" t="str">
            <v>C</v>
          </cell>
          <cell r="Z91" t="str">
            <v>3C</v>
          </cell>
          <cell r="AA91">
            <v>3</v>
          </cell>
          <cell r="AC91">
            <v>3</v>
          </cell>
          <cell r="AD91">
            <v>5</v>
          </cell>
          <cell r="AE91" t="str">
            <v>PUBLICO</v>
          </cell>
          <cell r="AF91" t="str">
            <v>UAEAC - AEROCIVIL</v>
          </cell>
          <cell r="AG91" t="str">
            <v>UAEAC - AEROCIVIL</v>
          </cell>
          <cell r="AH91" t="str">
            <v>VIGENTE</v>
          </cell>
          <cell r="AK91">
            <v>2017</v>
          </cell>
          <cell r="AM91">
            <v>505477</v>
          </cell>
          <cell r="AN91">
            <v>88965</v>
          </cell>
          <cell r="AO91">
            <v>0.9</v>
          </cell>
          <cell r="AP91">
            <v>0.752</v>
          </cell>
          <cell r="AQ91">
            <v>0.70840000000000003</v>
          </cell>
          <cell r="AR91">
            <v>0.31834212299999998</v>
          </cell>
          <cell r="AS91">
            <v>10</v>
          </cell>
          <cell r="AT91">
            <v>3</v>
          </cell>
          <cell r="AU91">
            <v>1</v>
          </cell>
          <cell r="AV91">
            <v>1</v>
          </cell>
          <cell r="AX91">
            <v>15.6</v>
          </cell>
        </row>
        <row r="92">
          <cell r="E92" t="str">
            <v>SOLANO</v>
          </cell>
          <cell r="T92">
            <v>0</v>
          </cell>
          <cell r="U92">
            <v>1</v>
          </cell>
          <cell r="Z92" t="str">
            <v>1A</v>
          </cell>
          <cell r="AE92" t="str">
            <v>PUBLICO</v>
          </cell>
          <cell r="AF92" t="str">
            <v>CORREGIMIENTO MUNICIPAL</v>
          </cell>
          <cell r="AG92" t="str">
            <v>CORREGIMIENTO MUNICIPAL</v>
          </cell>
          <cell r="AH92" t="str">
            <v>NO OPERATIVO</v>
          </cell>
          <cell r="AM92">
            <v>505477</v>
          </cell>
          <cell r="AN92">
            <v>88965</v>
          </cell>
          <cell r="AO92">
            <v>0.9</v>
          </cell>
          <cell r="AP92">
            <v>0.752</v>
          </cell>
          <cell r="AQ92">
            <v>0.70840000000000003</v>
          </cell>
          <cell r="AR92">
            <v>0.66120921700000002</v>
          </cell>
          <cell r="AS92">
            <v>10</v>
          </cell>
          <cell r="AT92">
            <v>1</v>
          </cell>
          <cell r="AU92">
            <v>1</v>
          </cell>
          <cell r="AX92">
            <v>0</v>
          </cell>
        </row>
        <row r="93">
          <cell r="E93" t="str">
            <v>TRES ESQUINAS</v>
          </cell>
          <cell r="T93">
            <v>0</v>
          </cell>
          <cell r="U93">
            <v>2</v>
          </cell>
          <cell r="Z93" t="str">
            <v>4C</v>
          </cell>
          <cell r="AE93" t="str">
            <v>MILITAR</v>
          </cell>
          <cell r="AF93" t="str">
            <v>F. A. C.</v>
          </cell>
          <cell r="AG93" t="str">
            <v>F. A. C.</v>
          </cell>
          <cell r="AH93" t="str">
            <v>VIGENTE</v>
          </cell>
          <cell r="AM93">
            <v>505477</v>
          </cell>
          <cell r="AN93">
            <v>88965</v>
          </cell>
          <cell r="AO93">
            <v>0.9</v>
          </cell>
          <cell r="AP93">
            <v>0.752</v>
          </cell>
          <cell r="AQ93">
            <v>0.70840000000000003</v>
          </cell>
          <cell r="AR93">
            <v>0.66120921700000002</v>
          </cell>
          <cell r="AS93">
            <v>10</v>
          </cell>
          <cell r="AX93">
            <v>2.1</v>
          </cell>
        </row>
        <row r="94">
          <cell r="E94" t="str">
            <v>ACAPULCO</v>
          </cell>
          <cell r="T94">
            <v>0</v>
          </cell>
          <cell r="U94">
            <v>2</v>
          </cell>
          <cell r="Z94" t="str">
            <v>1A</v>
          </cell>
          <cell r="AE94" t="str">
            <v>PRIVADO</v>
          </cell>
          <cell r="AF94" t="str">
            <v>YOLANDA CAMACHO V.</v>
          </cell>
          <cell r="AG94" t="str">
            <v xml:space="preserve">MARIA A. PACHECO OCHOA </v>
          </cell>
          <cell r="AH94" t="str">
            <v>VIGENTE</v>
          </cell>
          <cell r="AM94">
            <v>344027</v>
          </cell>
          <cell r="AN94">
            <v>44640</v>
          </cell>
          <cell r="AO94">
            <v>0.5</v>
          </cell>
          <cell r="AP94">
            <v>0.86699999999999999</v>
          </cell>
          <cell r="AQ94">
            <v>0.56740000000000002</v>
          </cell>
          <cell r="AR94">
            <v>0.89082714600000001</v>
          </cell>
          <cell r="AS94">
            <v>10</v>
          </cell>
          <cell r="AX94">
            <v>2.1</v>
          </cell>
        </row>
        <row r="95">
          <cell r="E95" t="str">
            <v>AFGANISTAN</v>
          </cell>
          <cell r="T95">
            <v>0</v>
          </cell>
          <cell r="U95">
            <v>2</v>
          </cell>
          <cell r="Z95" t="str">
            <v>1A</v>
          </cell>
          <cell r="AE95" t="str">
            <v>PRIVADO</v>
          </cell>
          <cell r="AF95" t="str">
            <v>JOSE IVAN CORTES P.</v>
          </cell>
          <cell r="AG95" t="str">
            <v>SANDRA PATRICIA YATE</v>
          </cell>
          <cell r="AH95" t="str">
            <v>VIGENTE</v>
          </cell>
          <cell r="AM95">
            <v>344027</v>
          </cell>
          <cell r="AN95">
            <v>44640</v>
          </cell>
          <cell r="AO95">
            <v>0.7</v>
          </cell>
          <cell r="AP95">
            <v>0.86699999999999999</v>
          </cell>
          <cell r="AQ95">
            <v>0.56740000000000002</v>
          </cell>
          <cell r="AR95">
            <v>0.458852961</v>
          </cell>
          <cell r="AS95">
            <v>10</v>
          </cell>
          <cell r="AX95">
            <v>2</v>
          </cell>
        </row>
        <row r="96">
          <cell r="E96" t="str">
            <v>AGUACLARA</v>
          </cell>
          <cell r="T96">
            <v>0</v>
          </cell>
          <cell r="U96">
            <v>1</v>
          </cell>
          <cell r="Z96" t="str">
            <v>1C</v>
          </cell>
          <cell r="AE96" t="str">
            <v>PUBLICO</v>
          </cell>
          <cell r="AF96" t="str">
            <v>CORREGIMIENTO MUNICIPAL</v>
          </cell>
          <cell r="AG96" t="str">
            <v>CORREGIMIENTO MUNICIPAL</v>
          </cell>
          <cell r="AH96" t="str">
            <v>NO OPERATIVO</v>
          </cell>
          <cell r="AM96">
            <v>344027</v>
          </cell>
          <cell r="AN96">
            <v>44640</v>
          </cell>
          <cell r="AO96">
            <v>0.5</v>
          </cell>
          <cell r="AP96">
            <v>0.86699999999999999</v>
          </cell>
          <cell r="AQ96">
            <v>0.56740000000000002</v>
          </cell>
          <cell r="AR96">
            <v>0.84752910699999995</v>
          </cell>
          <cell r="AS96">
            <v>10</v>
          </cell>
          <cell r="AX96">
            <v>0</v>
          </cell>
        </row>
        <row r="97">
          <cell r="E97" t="str">
            <v>ALTAMIRA</v>
          </cell>
          <cell r="T97">
            <v>0</v>
          </cell>
          <cell r="U97">
            <v>2</v>
          </cell>
          <cell r="Z97" t="str">
            <v>1A</v>
          </cell>
          <cell r="AE97" t="str">
            <v>PRIVADO</v>
          </cell>
          <cell r="AF97" t="str">
            <v>PALMAR DE ALTAMIRA S.A.S.</v>
          </cell>
          <cell r="AG97" t="str">
            <v>PALMAR DE ALTAMIRA S.A.A</v>
          </cell>
          <cell r="AH97" t="str">
            <v>VIGENTE</v>
          </cell>
          <cell r="AM97">
            <v>344027</v>
          </cell>
          <cell r="AN97">
            <v>44640</v>
          </cell>
          <cell r="AO97">
            <v>0.3</v>
          </cell>
          <cell r="AP97">
            <v>0.86699999999999999</v>
          </cell>
          <cell r="AQ97">
            <v>0.56740000000000002</v>
          </cell>
          <cell r="AR97">
            <v>0.72555276499999999</v>
          </cell>
          <cell r="AS97">
            <v>10</v>
          </cell>
          <cell r="AX97">
            <v>2</v>
          </cell>
        </row>
        <row r="98">
          <cell r="E98" t="str">
            <v>ARAGUANEY</v>
          </cell>
          <cell r="T98">
            <v>0</v>
          </cell>
          <cell r="U98">
            <v>2</v>
          </cell>
          <cell r="Z98" t="str">
            <v>1A</v>
          </cell>
          <cell r="AE98" t="str">
            <v>PRIVADO</v>
          </cell>
          <cell r="AF98" t="str">
            <v>SANAR S.A.S</v>
          </cell>
          <cell r="AG98" t="str">
            <v>SANAR S.A.S.</v>
          </cell>
          <cell r="AH98" t="str">
            <v>VIGENTE</v>
          </cell>
          <cell r="AM98">
            <v>344027</v>
          </cell>
          <cell r="AN98">
            <v>44640</v>
          </cell>
          <cell r="AO98">
            <v>0.1</v>
          </cell>
          <cell r="AP98">
            <v>0.86699999999999999</v>
          </cell>
          <cell r="AQ98">
            <v>0.56740000000000002</v>
          </cell>
          <cell r="AR98">
            <v>0.51489524200000003</v>
          </cell>
          <cell r="AS98">
            <v>10</v>
          </cell>
          <cell r="AX98">
            <v>2</v>
          </cell>
        </row>
        <row r="99">
          <cell r="E99" t="str">
            <v>ARMENIA</v>
          </cell>
          <cell r="T99">
            <v>0</v>
          </cell>
          <cell r="U99">
            <v>2</v>
          </cell>
          <cell r="Z99" t="str">
            <v>1A</v>
          </cell>
          <cell r="AE99" t="str">
            <v>PRIVADO</v>
          </cell>
          <cell r="AF99" t="str">
            <v>LUIS JOSE CALA LOPEZ</v>
          </cell>
          <cell r="AG99" t="str">
            <v>LUIS JOSE CALA LOPEZ</v>
          </cell>
          <cell r="AH99" t="str">
            <v>VIGENTE</v>
          </cell>
          <cell r="AM99">
            <v>344027</v>
          </cell>
          <cell r="AN99">
            <v>44640</v>
          </cell>
          <cell r="AO99">
            <v>0.7</v>
          </cell>
          <cell r="AP99">
            <v>0.86699999999999999</v>
          </cell>
          <cell r="AQ99">
            <v>0.56740000000000002</v>
          </cell>
          <cell r="AR99">
            <v>0.458852961</v>
          </cell>
          <cell r="AS99">
            <v>10</v>
          </cell>
          <cell r="AX99">
            <v>2</v>
          </cell>
        </row>
        <row r="100">
          <cell r="E100" t="str">
            <v>BALMORAL</v>
          </cell>
          <cell r="T100">
            <v>0</v>
          </cell>
          <cell r="U100">
            <v>2</v>
          </cell>
          <cell r="Z100" t="str">
            <v>1A</v>
          </cell>
          <cell r="AE100" t="str">
            <v>PRIVADO</v>
          </cell>
          <cell r="AF100" t="str">
            <v>MELIDA OVALLE Y OTROS</v>
          </cell>
          <cell r="AG100" t="str">
            <v>AEROTEC LTDA.</v>
          </cell>
          <cell r="AH100" t="str">
            <v>VIGENTE</v>
          </cell>
          <cell r="AM100">
            <v>344027</v>
          </cell>
          <cell r="AN100">
            <v>44640</v>
          </cell>
          <cell r="AO100">
            <v>0.3</v>
          </cell>
          <cell r="AP100">
            <v>0.86699999999999999</v>
          </cell>
          <cell r="AQ100">
            <v>0.56740000000000002</v>
          </cell>
          <cell r="AR100">
            <v>0.72641982400000005</v>
          </cell>
          <cell r="AS100">
            <v>10</v>
          </cell>
          <cell r="AX100">
            <v>2</v>
          </cell>
        </row>
        <row r="101">
          <cell r="E101" t="str">
            <v>BANCO LARGO</v>
          </cell>
          <cell r="T101">
            <v>0</v>
          </cell>
          <cell r="U101">
            <v>2</v>
          </cell>
          <cell r="Z101" t="str">
            <v>1A</v>
          </cell>
          <cell r="AE101" t="str">
            <v>PRIVADO</v>
          </cell>
          <cell r="AF101" t="str">
            <v>JAVIER CHINCHILLA MUNAR</v>
          </cell>
          <cell r="AG101" t="str">
            <v>SFA LTDA.</v>
          </cell>
          <cell r="AH101" t="str">
            <v>VIGENTE</v>
          </cell>
          <cell r="AM101">
            <v>344027</v>
          </cell>
          <cell r="AN101">
            <v>44640</v>
          </cell>
          <cell r="AO101">
            <v>0.5</v>
          </cell>
          <cell r="AP101">
            <v>0.86699999999999999</v>
          </cell>
          <cell r="AQ101">
            <v>0.56740000000000002</v>
          </cell>
          <cell r="AR101">
            <v>0.89082714600000001</v>
          </cell>
          <cell r="AS101">
            <v>10</v>
          </cell>
          <cell r="AX101">
            <v>2.1</v>
          </cell>
        </row>
        <row r="102">
          <cell r="E102" t="str">
            <v>BETANIA</v>
          </cell>
          <cell r="T102">
            <v>0</v>
          </cell>
          <cell r="U102">
            <v>2</v>
          </cell>
          <cell r="Z102" t="str">
            <v>1A</v>
          </cell>
          <cell r="AE102" t="str">
            <v>PRIVADO</v>
          </cell>
          <cell r="AF102" t="str">
            <v>DIOSELINO ACOSTA</v>
          </cell>
          <cell r="AG102" t="str">
            <v>SAO S.A.S.</v>
          </cell>
          <cell r="AH102" t="str">
            <v>VIGENTE</v>
          </cell>
          <cell r="AM102">
            <v>344027</v>
          </cell>
          <cell r="AN102">
            <v>44640</v>
          </cell>
          <cell r="AO102">
            <v>0.5</v>
          </cell>
          <cell r="AP102">
            <v>0.86699999999999999</v>
          </cell>
          <cell r="AQ102">
            <v>0.56740000000000002</v>
          </cell>
          <cell r="AR102">
            <v>0.75888388299999998</v>
          </cell>
          <cell r="AS102">
            <v>10</v>
          </cell>
          <cell r="AX102">
            <v>2.1</v>
          </cell>
        </row>
        <row r="103">
          <cell r="E103" t="str">
            <v>BELGRADO</v>
          </cell>
          <cell r="T103">
            <v>0</v>
          </cell>
          <cell r="U103">
            <v>2</v>
          </cell>
          <cell r="Z103" t="str">
            <v>1A</v>
          </cell>
          <cell r="AE103" t="str">
            <v>PRIVADO</v>
          </cell>
          <cell r="AF103" t="str">
            <v>FLORINDA ADAN GARCIA</v>
          </cell>
          <cell r="AG103" t="str">
            <v>SAAC S. A. S.</v>
          </cell>
          <cell r="AH103" t="str">
            <v>VIGENTE</v>
          </cell>
          <cell r="AM103">
            <v>344027</v>
          </cell>
          <cell r="AN103">
            <v>44640</v>
          </cell>
          <cell r="AO103">
            <v>0.3</v>
          </cell>
          <cell r="AP103">
            <v>0.86699999999999999</v>
          </cell>
          <cell r="AQ103">
            <v>0.56740000000000002</v>
          </cell>
          <cell r="AR103">
            <v>0.72641982400000005</v>
          </cell>
          <cell r="AS103">
            <v>10</v>
          </cell>
          <cell r="AX103">
            <v>2</v>
          </cell>
        </row>
        <row r="104">
          <cell r="E104" t="str">
            <v>BIZERTA</v>
          </cell>
          <cell r="T104">
            <v>0</v>
          </cell>
          <cell r="U104">
            <v>2</v>
          </cell>
          <cell r="Z104" t="str">
            <v>1A</v>
          </cell>
          <cell r="AE104" t="str">
            <v>PRIVADO</v>
          </cell>
          <cell r="AF104" t="str">
            <v>CELMIRA BARRAGAN F.</v>
          </cell>
          <cell r="AG104" t="str">
            <v>FUMIVILLA LTDA</v>
          </cell>
          <cell r="AH104" t="str">
            <v>VIGENTE</v>
          </cell>
          <cell r="AM104">
            <v>344027</v>
          </cell>
          <cell r="AN104">
            <v>44640</v>
          </cell>
          <cell r="AO104">
            <v>0.5</v>
          </cell>
          <cell r="AP104">
            <v>0.86699999999999999</v>
          </cell>
          <cell r="AQ104">
            <v>0.56740000000000002</v>
          </cell>
          <cell r="AR104">
            <v>0.89082714600000001</v>
          </cell>
          <cell r="AS104">
            <v>10</v>
          </cell>
          <cell r="AX104">
            <v>2.1</v>
          </cell>
        </row>
        <row r="105">
          <cell r="E105" t="str">
            <v>BUENOS AIRES</v>
          </cell>
          <cell r="T105">
            <v>0</v>
          </cell>
          <cell r="U105">
            <v>2</v>
          </cell>
          <cell r="Z105" t="str">
            <v>1A</v>
          </cell>
          <cell r="AE105" t="str">
            <v>PRIVADO</v>
          </cell>
          <cell r="AF105" t="str">
            <v>GILMA MARTINEZ DE B.</v>
          </cell>
          <cell r="AG105" t="str">
            <v>SERFABA S.A.S.</v>
          </cell>
          <cell r="AH105" t="str">
            <v>VIGENTE</v>
          </cell>
          <cell r="AM105">
            <v>344027</v>
          </cell>
          <cell r="AN105">
            <v>44640</v>
          </cell>
          <cell r="AO105">
            <v>0.1</v>
          </cell>
          <cell r="AP105">
            <v>0.86699999999999999</v>
          </cell>
          <cell r="AQ105">
            <v>0.56740000000000002</v>
          </cell>
          <cell r="AR105">
            <v>0.51489524200000003</v>
          </cell>
          <cell r="AS105">
            <v>10</v>
          </cell>
          <cell r="AX105">
            <v>2</v>
          </cell>
        </row>
        <row r="106">
          <cell r="E106" t="str">
            <v>BUENAVISTA</v>
          </cell>
          <cell r="T106">
            <v>0</v>
          </cell>
          <cell r="U106">
            <v>2</v>
          </cell>
          <cell r="Z106" t="str">
            <v>1A</v>
          </cell>
          <cell r="AE106" t="str">
            <v>PRIVADO</v>
          </cell>
          <cell r="AF106" t="str">
            <v>INVERSIONES LA COLONIA LTDA</v>
          </cell>
          <cell r="AG106" t="str">
            <v>LA CEIBA S.A.</v>
          </cell>
          <cell r="AH106" t="str">
            <v>VIGENTE</v>
          </cell>
          <cell r="AM106">
            <v>344027</v>
          </cell>
          <cell r="AN106">
            <v>44640</v>
          </cell>
          <cell r="AO106">
            <v>0.3</v>
          </cell>
          <cell r="AP106">
            <v>0.86699999999999999</v>
          </cell>
          <cell r="AQ106">
            <v>0.56740000000000002</v>
          </cell>
          <cell r="AR106">
            <v>0.72555276499999999</v>
          </cell>
          <cell r="AS106">
            <v>10</v>
          </cell>
          <cell r="AX106">
            <v>2</v>
          </cell>
        </row>
        <row r="107">
          <cell r="E107" t="str">
            <v>CAÑO GANDUL</v>
          </cell>
          <cell r="T107">
            <v>0</v>
          </cell>
          <cell r="U107">
            <v>2</v>
          </cell>
          <cell r="Z107" t="str">
            <v>1A</v>
          </cell>
          <cell r="AE107" t="str">
            <v>PRIVADO</v>
          </cell>
          <cell r="AF107" t="str">
            <v>PERENCO COLOMBIA LIMITED</v>
          </cell>
          <cell r="AG107" t="str">
            <v>PERENCO COLOMBIA LIMITED</v>
          </cell>
          <cell r="AH107" t="str">
            <v>VIGENTE</v>
          </cell>
          <cell r="AM107">
            <v>344027</v>
          </cell>
          <cell r="AN107">
            <v>44640</v>
          </cell>
          <cell r="AO107">
            <v>0.5</v>
          </cell>
          <cell r="AP107">
            <v>0.86699999999999999</v>
          </cell>
          <cell r="AQ107">
            <v>0.56740000000000002</v>
          </cell>
          <cell r="AR107">
            <v>0.70480522700000003</v>
          </cell>
          <cell r="AS107">
            <v>10</v>
          </cell>
          <cell r="AX107">
            <v>2</v>
          </cell>
        </row>
        <row r="108">
          <cell r="E108" t="str">
            <v>CAÑO GARZA</v>
          </cell>
          <cell r="T108">
            <v>0</v>
          </cell>
          <cell r="U108">
            <v>2</v>
          </cell>
          <cell r="Z108" t="str">
            <v>1A</v>
          </cell>
          <cell r="AE108" t="str">
            <v>PRIVADO</v>
          </cell>
          <cell r="AF108" t="str">
            <v>PERENCO COLOMBIA LIMITED</v>
          </cell>
          <cell r="AG108" t="str">
            <v>PERENCO COLOMBIA LIMITED</v>
          </cell>
          <cell r="AH108" t="str">
            <v>VIGENTE</v>
          </cell>
          <cell r="AM108">
            <v>344027</v>
          </cell>
          <cell r="AN108">
            <v>44640</v>
          </cell>
          <cell r="AO108">
            <v>0.7</v>
          </cell>
          <cell r="AP108">
            <v>0.86699999999999999</v>
          </cell>
          <cell r="AQ108">
            <v>0.56740000000000002</v>
          </cell>
          <cell r="AR108">
            <v>0.458852961</v>
          </cell>
          <cell r="AS108">
            <v>10</v>
          </cell>
          <cell r="AX108">
            <v>2</v>
          </cell>
        </row>
        <row r="109">
          <cell r="E109" t="str">
            <v>CAMARUCOS</v>
          </cell>
          <cell r="T109">
            <v>0</v>
          </cell>
          <cell r="U109">
            <v>1</v>
          </cell>
          <cell r="Z109" t="str">
            <v>1A</v>
          </cell>
          <cell r="AE109" t="str">
            <v>PUBLICO</v>
          </cell>
          <cell r="AF109" t="str">
            <v>MUNICIPIO</v>
          </cell>
          <cell r="AG109" t="str">
            <v>MUNICIPIO</v>
          </cell>
          <cell r="AH109" t="str">
            <v>VIGENTE</v>
          </cell>
          <cell r="AM109">
            <v>344027</v>
          </cell>
          <cell r="AN109">
            <v>44640</v>
          </cell>
          <cell r="AO109">
            <v>0.7</v>
          </cell>
          <cell r="AP109">
            <v>0.86699999999999999</v>
          </cell>
          <cell r="AQ109">
            <v>0.56740000000000002</v>
          </cell>
          <cell r="AR109">
            <v>0.458852961</v>
          </cell>
          <cell r="AS109">
            <v>10</v>
          </cell>
          <cell r="AU109">
            <v>1</v>
          </cell>
          <cell r="AX109">
            <v>1.8</v>
          </cell>
        </row>
        <row r="110">
          <cell r="E110" t="str">
            <v>CAMPO ALEGRE</v>
          </cell>
          <cell r="T110">
            <v>0</v>
          </cell>
          <cell r="U110">
            <v>2</v>
          </cell>
          <cell r="Z110" t="str">
            <v>1A</v>
          </cell>
          <cell r="AE110" t="str">
            <v>PRIVADO</v>
          </cell>
          <cell r="AF110" t="str">
            <v>ALIRIO CORREA Y OTROS</v>
          </cell>
          <cell r="AG110" t="str">
            <v>SERFABA S.A.S.</v>
          </cell>
          <cell r="AH110" t="str">
            <v>VIGENTE</v>
          </cell>
          <cell r="AM110">
            <v>344027</v>
          </cell>
          <cell r="AN110">
            <v>44640</v>
          </cell>
          <cell r="AO110">
            <v>0.5</v>
          </cell>
          <cell r="AP110">
            <v>0.86699999999999999</v>
          </cell>
          <cell r="AQ110">
            <v>0.56740000000000002</v>
          </cell>
          <cell r="AR110">
            <v>0.70480522700000003</v>
          </cell>
          <cell r="AS110">
            <v>10</v>
          </cell>
          <cell r="AX110">
            <v>2</v>
          </cell>
        </row>
        <row r="111">
          <cell r="E111" t="str">
            <v>CANARIAS</v>
          </cell>
          <cell r="T111">
            <v>0</v>
          </cell>
          <cell r="U111">
            <v>2</v>
          </cell>
          <cell r="Z111" t="str">
            <v>1A</v>
          </cell>
          <cell r="AE111" t="str">
            <v>PRIVADO</v>
          </cell>
          <cell r="AF111" t="str">
            <v>SERRANO HERRERA Y CIA</v>
          </cell>
          <cell r="AG111" t="str">
            <v>SERRANO HERRERA Y CIA</v>
          </cell>
          <cell r="AH111" t="str">
            <v>VIGENTE</v>
          </cell>
          <cell r="AM111">
            <v>344027</v>
          </cell>
          <cell r="AN111">
            <v>44640</v>
          </cell>
          <cell r="AO111">
            <v>0.5</v>
          </cell>
          <cell r="AP111">
            <v>0.86699999999999999</v>
          </cell>
          <cell r="AQ111">
            <v>0.56740000000000002</v>
          </cell>
          <cell r="AR111">
            <v>0.89082714600000001</v>
          </cell>
          <cell r="AS111">
            <v>10</v>
          </cell>
          <cell r="AX111">
            <v>2.1</v>
          </cell>
        </row>
        <row r="112">
          <cell r="E112" t="str">
            <v>CANTA CLARO</v>
          </cell>
          <cell r="T112">
            <v>0</v>
          </cell>
          <cell r="U112">
            <v>2</v>
          </cell>
          <cell r="Z112" t="str">
            <v>1A</v>
          </cell>
          <cell r="AE112" t="str">
            <v>PRIVADO</v>
          </cell>
          <cell r="AF112" t="str">
            <v>ZULMA LILIANA GAMEZ CALA</v>
          </cell>
          <cell r="AG112" t="str">
            <v>ZULMA LILIANA GAMEZ CALA</v>
          </cell>
          <cell r="AH112" t="str">
            <v>VIGENTE</v>
          </cell>
          <cell r="AM112">
            <v>344027</v>
          </cell>
          <cell r="AN112">
            <v>44640</v>
          </cell>
          <cell r="AO112">
            <v>0.3</v>
          </cell>
          <cell r="AP112">
            <v>0.86699999999999999</v>
          </cell>
          <cell r="AQ112">
            <v>0.56740000000000002</v>
          </cell>
          <cell r="AR112">
            <v>0.72555276499999999</v>
          </cell>
          <cell r="AS112">
            <v>10</v>
          </cell>
          <cell r="AX112">
            <v>2</v>
          </cell>
        </row>
        <row r="113">
          <cell r="E113" t="str">
            <v>CIENAGA</v>
          </cell>
          <cell r="T113">
            <v>0</v>
          </cell>
          <cell r="U113">
            <v>2</v>
          </cell>
          <cell r="Z113" t="str">
            <v>1A</v>
          </cell>
          <cell r="AE113" t="str">
            <v>PRIVADO</v>
          </cell>
          <cell r="AF113" t="str">
            <v>ALVARO MALAVER</v>
          </cell>
          <cell r="AG113" t="str">
            <v>SER.FUM.AER.CAS-SFA</v>
          </cell>
          <cell r="AH113" t="str">
            <v>VIGENTE</v>
          </cell>
          <cell r="AM113">
            <v>344027</v>
          </cell>
          <cell r="AN113">
            <v>44640</v>
          </cell>
          <cell r="AO113">
            <v>0.1</v>
          </cell>
          <cell r="AP113">
            <v>0.86699999999999999</v>
          </cell>
          <cell r="AQ113">
            <v>0.56740000000000002</v>
          </cell>
          <cell r="AR113">
            <v>0.51489524200000003</v>
          </cell>
          <cell r="AS113">
            <v>10</v>
          </cell>
          <cell r="AX113">
            <v>2</v>
          </cell>
        </row>
        <row r="114">
          <cell r="E114" t="str">
            <v>CIENFUEGOS</v>
          </cell>
          <cell r="T114">
            <v>0</v>
          </cell>
          <cell r="U114">
            <v>2</v>
          </cell>
          <cell r="Z114" t="str">
            <v>1A</v>
          </cell>
          <cell r="AE114" t="str">
            <v>PRIVADO</v>
          </cell>
          <cell r="AF114" t="str">
            <v>JAIRO GRANADOS CEIJA</v>
          </cell>
          <cell r="AG114" t="str">
            <v>SAO E.U.</v>
          </cell>
          <cell r="AH114" t="str">
            <v>VIGENTE</v>
          </cell>
          <cell r="AM114">
            <v>344027</v>
          </cell>
          <cell r="AN114">
            <v>44640</v>
          </cell>
          <cell r="AO114">
            <v>0.7</v>
          </cell>
          <cell r="AP114">
            <v>0.86699999999999999</v>
          </cell>
          <cell r="AQ114">
            <v>0.56740000000000002</v>
          </cell>
          <cell r="AR114">
            <v>0.458852961</v>
          </cell>
          <cell r="AS114">
            <v>10</v>
          </cell>
          <cell r="AX114">
            <v>2</v>
          </cell>
        </row>
        <row r="115">
          <cell r="E115" t="str">
            <v>CHAPARRITO</v>
          </cell>
          <cell r="T115">
            <v>0</v>
          </cell>
          <cell r="U115">
            <v>2</v>
          </cell>
          <cell r="Z115" t="str">
            <v>2B</v>
          </cell>
          <cell r="AE115" t="str">
            <v>PRIVADO</v>
          </cell>
          <cell r="AF115" t="str">
            <v>HERNAN BRAYDI</v>
          </cell>
          <cell r="AG115" t="str">
            <v>PERENCO COLOMBIA LIMITED</v>
          </cell>
          <cell r="AH115" t="str">
            <v>VIGENTE</v>
          </cell>
          <cell r="AM115">
            <v>344027</v>
          </cell>
          <cell r="AN115">
            <v>44640</v>
          </cell>
          <cell r="AO115">
            <v>0.7</v>
          </cell>
          <cell r="AP115">
            <v>0.86699999999999999</v>
          </cell>
          <cell r="AQ115">
            <v>0.56740000000000002</v>
          </cell>
          <cell r="AR115">
            <v>0.458852961</v>
          </cell>
          <cell r="AS115">
            <v>10</v>
          </cell>
          <cell r="AX115">
            <v>2</v>
          </cell>
        </row>
        <row r="116">
          <cell r="E116" t="str">
            <v>COLEGIAL</v>
          </cell>
          <cell r="T116">
            <v>0</v>
          </cell>
          <cell r="U116">
            <v>2</v>
          </cell>
          <cell r="Z116" t="str">
            <v>1A</v>
          </cell>
          <cell r="AE116" t="str">
            <v>PRIVADO</v>
          </cell>
          <cell r="AF116" t="str">
            <v>SAMOS DE COL. LTDA</v>
          </cell>
          <cell r="AG116" t="str">
            <v>FUMIVILLA LTDA</v>
          </cell>
          <cell r="AH116" t="str">
            <v>VIGENTE</v>
          </cell>
          <cell r="AM116">
            <v>344027</v>
          </cell>
          <cell r="AN116">
            <v>44640</v>
          </cell>
          <cell r="AO116">
            <v>0.3</v>
          </cell>
          <cell r="AP116">
            <v>0.86699999999999999</v>
          </cell>
          <cell r="AQ116">
            <v>0.56740000000000002</v>
          </cell>
          <cell r="AR116">
            <v>0.50403281899999997</v>
          </cell>
          <cell r="AS116">
            <v>10</v>
          </cell>
          <cell r="AX116">
            <v>2</v>
          </cell>
        </row>
        <row r="117">
          <cell r="E117" t="str">
            <v>COLINERAS</v>
          </cell>
          <cell r="T117">
            <v>0</v>
          </cell>
          <cell r="U117">
            <v>1</v>
          </cell>
          <cell r="Z117" t="str">
            <v>1A</v>
          </cell>
          <cell r="AE117" t="str">
            <v>PUBLICO</v>
          </cell>
          <cell r="AF117" t="str">
            <v>MUNICIPIO</v>
          </cell>
          <cell r="AG117" t="str">
            <v>MUNICIPIO</v>
          </cell>
          <cell r="AH117" t="str">
            <v>VIGENTE</v>
          </cell>
          <cell r="AM117">
            <v>344027</v>
          </cell>
          <cell r="AN117">
            <v>44640</v>
          </cell>
          <cell r="AO117">
            <v>0.7</v>
          </cell>
          <cell r="AP117">
            <v>0.86699999999999999</v>
          </cell>
          <cell r="AQ117">
            <v>0.56740000000000002</v>
          </cell>
          <cell r="AR117">
            <v>0.458852961</v>
          </cell>
          <cell r="AS117">
            <v>10</v>
          </cell>
          <cell r="AU117">
            <v>1</v>
          </cell>
          <cell r="AX117">
            <v>1.8</v>
          </cell>
        </row>
        <row r="118">
          <cell r="E118" t="str">
            <v>COROCORA</v>
          </cell>
          <cell r="T118">
            <v>0</v>
          </cell>
          <cell r="U118">
            <v>2</v>
          </cell>
          <cell r="Z118" t="str">
            <v>2C</v>
          </cell>
          <cell r="AE118" t="str">
            <v>PRIVADO</v>
          </cell>
          <cell r="AF118" t="str">
            <v>DORA AVELLA VDA.DE PAN</v>
          </cell>
          <cell r="AG118" t="str">
            <v>PERENCO COLOMBIA LIMITED</v>
          </cell>
          <cell r="AH118" t="str">
            <v>VIGENTE</v>
          </cell>
          <cell r="AM118">
            <v>344027</v>
          </cell>
          <cell r="AN118">
            <v>44640</v>
          </cell>
          <cell r="AO118">
            <v>0.5</v>
          </cell>
          <cell r="AP118">
            <v>0.86699999999999999</v>
          </cell>
          <cell r="AQ118">
            <v>0.56740000000000002</v>
          </cell>
          <cell r="AR118">
            <v>0.75888388299999998</v>
          </cell>
          <cell r="AS118">
            <v>10</v>
          </cell>
          <cell r="AX118">
            <v>2.1</v>
          </cell>
        </row>
        <row r="119">
          <cell r="E119" t="str">
            <v>COROZITO</v>
          </cell>
          <cell r="T119">
            <v>0</v>
          </cell>
          <cell r="U119">
            <v>2</v>
          </cell>
          <cell r="Z119" t="str">
            <v>2A</v>
          </cell>
          <cell r="AE119" t="str">
            <v>PRIVADO</v>
          </cell>
          <cell r="AF119" t="str">
            <v>INV.LA PALMERA DE COROZITO</v>
          </cell>
          <cell r="AG119" t="str">
            <v>INV.LA PALMERA DE COROZITO</v>
          </cell>
          <cell r="AH119" t="str">
            <v>VIGENTE</v>
          </cell>
          <cell r="AM119">
            <v>344027</v>
          </cell>
          <cell r="AN119">
            <v>44640</v>
          </cell>
          <cell r="AO119">
            <v>0.3</v>
          </cell>
          <cell r="AP119">
            <v>0.86699999999999999</v>
          </cell>
          <cell r="AQ119">
            <v>0.56740000000000002</v>
          </cell>
          <cell r="AR119">
            <v>0.72641982400000005</v>
          </cell>
          <cell r="AS119">
            <v>10</v>
          </cell>
          <cell r="AX119">
            <v>2</v>
          </cell>
        </row>
        <row r="120">
          <cell r="E120" t="str">
            <v>CRAVO SUR (antes la pista)</v>
          </cell>
          <cell r="T120">
            <v>0</v>
          </cell>
          <cell r="U120">
            <v>2</v>
          </cell>
          <cell r="Z120" t="str">
            <v>1A</v>
          </cell>
          <cell r="AE120" t="str">
            <v>PRIVADO</v>
          </cell>
          <cell r="AF120" t="str">
            <v xml:space="preserve">J.LONDOÑO R Y CIA </v>
          </cell>
          <cell r="AG120" t="str">
            <v>J.LONDOÑO R Y CIA</v>
          </cell>
          <cell r="AH120" t="str">
            <v>VIGENTE</v>
          </cell>
          <cell r="AM120">
            <v>344027</v>
          </cell>
          <cell r="AN120">
            <v>44640</v>
          </cell>
          <cell r="AO120">
            <v>0.3</v>
          </cell>
          <cell r="AP120">
            <v>0.86699999999999999</v>
          </cell>
          <cell r="AQ120">
            <v>0.56740000000000002</v>
          </cell>
          <cell r="AR120">
            <v>0.72555276499999999</v>
          </cell>
          <cell r="AS120">
            <v>10</v>
          </cell>
          <cell r="AX120">
            <v>2</v>
          </cell>
        </row>
        <row r="121">
          <cell r="E121" t="str">
            <v>CUSIANA</v>
          </cell>
          <cell r="T121">
            <v>0</v>
          </cell>
          <cell r="U121">
            <v>2</v>
          </cell>
          <cell r="Z121" t="str">
            <v>1A</v>
          </cell>
          <cell r="AE121" t="str">
            <v>PRIVADO</v>
          </cell>
          <cell r="AF121" t="str">
            <v>ALFONSO HUM. FERNANDEZ</v>
          </cell>
          <cell r="AG121" t="str">
            <v>CELTA LTDA.</v>
          </cell>
          <cell r="AH121" t="str">
            <v>NO OPERATIVO</v>
          </cell>
          <cell r="AM121">
            <v>344027</v>
          </cell>
          <cell r="AN121">
            <v>44640</v>
          </cell>
          <cell r="AO121">
            <v>0.1</v>
          </cell>
          <cell r="AP121">
            <v>0.86699999999999999</v>
          </cell>
          <cell r="AQ121">
            <v>0.56740000000000002</v>
          </cell>
          <cell r="AR121">
            <v>0.59358378899999997</v>
          </cell>
          <cell r="AS121">
            <v>10</v>
          </cell>
          <cell r="AX121">
            <v>0</v>
          </cell>
        </row>
        <row r="122">
          <cell r="E122" t="str">
            <v>DOROTEA B1</v>
          </cell>
          <cell r="T122">
            <v>0</v>
          </cell>
          <cell r="U122">
            <v>2</v>
          </cell>
          <cell r="Z122" t="str">
            <v>2A</v>
          </cell>
          <cell r="AE122" t="str">
            <v>PRIVADO</v>
          </cell>
          <cell r="AF122" t="str">
            <v>NEW GRANADA ENERGY..</v>
          </cell>
          <cell r="AG122" t="str">
            <v>NEW GRANADA ENERGY</v>
          </cell>
          <cell r="AH122" t="str">
            <v>VIGENTE</v>
          </cell>
          <cell r="AM122">
            <v>344027</v>
          </cell>
          <cell r="AN122">
            <v>44640</v>
          </cell>
          <cell r="AO122">
            <v>0.7</v>
          </cell>
          <cell r="AP122">
            <v>0.86699999999999999</v>
          </cell>
          <cell r="AQ122">
            <v>0.56740000000000002</v>
          </cell>
          <cell r="AR122">
            <v>0.458852961</v>
          </cell>
          <cell r="AS122">
            <v>10</v>
          </cell>
          <cell r="AX122">
            <v>2</v>
          </cell>
        </row>
        <row r="123">
          <cell r="E123" t="str">
            <v>EMAUS</v>
          </cell>
          <cell r="T123">
            <v>0</v>
          </cell>
          <cell r="U123">
            <v>2</v>
          </cell>
          <cell r="Z123" t="str">
            <v>1A</v>
          </cell>
          <cell r="AE123" t="str">
            <v>PRIVADO</v>
          </cell>
          <cell r="AF123" t="str">
            <v>LUIS F. CASTILLO SANTOS</v>
          </cell>
          <cell r="AG123" t="str">
            <v>LUIS F. CASTILLO SANTOS</v>
          </cell>
          <cell r="AH123" t="str">
            <v>VIGENTE</v>
          </cell>
          <cell r="AM123">
            <v>344027</v>
          </cell>
          <cell r="AN123">
            <v>44640</v>
          </cell>
          <cell r="AO123">
            <v>0.5</v>
          </cell>
          <cell r="AP123">
            <v>0.86699999999999999</v>
          </cell>
          <cell r="AQ123">
            <v>0.56740000000000002</v>
          </cell>
          <cell r="AR123">
            <v>0.70480522700000003</v>
          </cell>
          <cell r="AS123">
            <v>10</v>
          </cell>
          <cell r="AX123">
            <v>2</v>
          </cell>
        </row>
        <row r="124">
          <cell r="E124" t="str">
            <v>EL BORAL</v>
          </cell>
          <cell r="T124">
            <v>0</v>
          </cell>
          <cell r="U124">
            <v>2</v>
          </cell>
          <cell r="Z124" t="str">
            <v>1A</v>
          </cell>
          <cell r="AE124" t="str">
            <v>PRIVADO</v>
          </cell>
          <cell r="AF124" t="str">
            <v>INVERSIONES MARARAYES S.A.S</v>
          </cell>
          <cell r="AG124" t="str">
            <v>INV. MARARAYES S.A.S</v>
          </cell>
          <cell r="AH124" t="str">
            <v>VIGENTE</v>
          </cell>
          <cell r="AM124">
            <v>344027</v>
          </cell>
          <cell r="AN124">
            <v>44640</v>
          </cell>
          <cell r="AO124">
            <v>0.3</v>
          </cell>
          <cell r="AP124">
            <v>0.86699999999999999</v>
          </cell>
          <cell r="AQ124">
            <v>0.56740000000000002</v>
          </cell>
          <cell r="AR124">
            <v>0.72555276499999999</v>
          </cell>
          <cell r="AS124">
            <v>10</v>
          </cell>
          <cell r="AX124">
            <v>2</v>
          </cell>
        </row>
        <row r="125">
          <cell r="E125" t="str">
            <v>EL CAIRO</v>
          </cell>
          <cell r="T125">
            <v>0</v>
          </cell>
          <cell r="U125">
            <v>2</v>
          </cell>
          <cell r="Z125" t="str">
            <v>1A</v>
          </cell>
          <cell r="AE125" t="str">
            <v>PRIVADO</v>
          </cell>
          <cell r="AF125" t="str">
            <v>ELVIRA SARMIENTO</v>
          </cell>
          <cell r="AG125" t="str">
            <v>ELVIRA SARMIENTO</v>
          </cell>
          <cell r="AH125" t="str">
            <v>VIGENTE</v>
          </cell>
          <cell r="AM125">
            <v>344027</v>
          </cell>
          <cell r="AN125">
            <v>44640</v>
          </cell>
          <cell r="AO125">
            <v>0.7</v>
          </cell>
          <cell r="AP125">
            <v>0.86699999999999999</v>
          </cell>
          <cell r="AQ125">
            <v>0.56740000000000002</v>
          </cell>
          <cell r="AR125">
            <v>0.71367751599999996</v>
          </cell>
          <cell r="AS125">
            <v>10</v>
          </cell>
          <cell r="AX125">
            <v>2.1</v>
          </cell>
        </row>
        <row r="126">
          <cell r="E126" t="str">
            <v>EL CARIBE</v>
          </cell>
          <cell r="T126">
            <v>0</v>
          </cell>
          <cell r="U126">
            <v>2</v>
          </cell>
          <cell r="Z126" t="str">
            <v>1A</v>
          </cell>
          <cell r="AE126" t="str">
            <v>PRIVADO</v>
          </cell>
          <cell r="AF126" t="str">
            <v>REGULO GAMA OJEDA</v>
          </cell>
          <cell r="AG126" t="str">
            <v>FARO LTDA.</v>
          </cell>
          <cell r="AH126" t="str">
            <v>VIGENTE</v>
          </cell>
          <cell r="AM126">
            <v>344027</v>
          </cell>
          <cell r="AN126">
            <v>44640</v>
          </cell>
          <cell r="AO126">
            <v>0.7</v>
          </cell>
          <cell r="AP126">
            <v>0.86699999999999999</v>
          </cell>
          <cell r="AQ126">
            <v>0.56740000000000002</v>
          </cell>
          <cell r="AR126">
            <v>0.458852961</v>
          </cell>
          <cell r="AS126">
            <v>10</v>
          </cell>
          <cell r="AX126">
            <v>2</v>
          </cell>
        </row>
        <row r="127">
          <cell r="E127" t="str">
            <v>EL DANUBIO</v>
          </cell>
          <cell r="T127">
            <v>0</v>
          </cell>
          <cell r="U127">
            <v>2</v>
          </cell>
          <cell r="Z127" t="str">
            <v>1A</v>
          </cell>
          <cell r="AE127" t="str">
            <v>PRIVADO</v>
          </cell>
          <cell r="AF127" t="str">
            <v>CARMEN DELIA DELGADO</v>
          </cell>
          <cell r="AG127" t="str">
            <v>CARMEN DELIA DELGADO</v>
          </cell>
          <cell r="AH127" t="str">
            <v>VIGENTE</v>
          </cell>
          <cell r="AM127">
            <v>344027</v>
          </cell>
          <cell r="AN127">
            <v>44640</v>
          </cell>
          <cell r="AO127">
            <v>0.7</v>
          </cell>
          <cell r="AP127">
            <v>0.86699999999999999</v>
          </cell>
          <cell r="AQ127">
            <v>0.56740000000000002</v>
          </cell>
          <cell r="AR127">
            <v>0.71367751599999996</v>
          </cell>
          <cell r="AS127">
            <v>10</v>
          </cell>
          <cell r="AX127">
            <v>2.1</v>
          </cell>
        </row>
        <row r="128">
          <cell r="E128" t="str">
            <v>EL DESECHO</v>
          </cell>
          <cell r="T128">
            <v>0</v>
          </cell>
          <cell r="U128">
            <v>2</v>
          </cell>
          <cell r="Z128" t="str">
            <v>1A</v>
          </cell>
          <cell r="AE128" t="str">
            <v>PRIVADO</v>
          </cell>
          <cell r="AF128" t="str">
            <v>MIREYA MARTIN HUERTAS</v>
          </cell>
          <cell r="AG128" t="str">
            <v>MIREYA MARTIN HUERTAS</v>
          </cell>
          <cell r="AH128" t="str">
            <v>VIGENTE</v>
          </cell>
          <cell r="AM128">
            <v>344027</v>
          </cell>
          <cell r="AN128">
            <v>44640</v>
          </cell>
          <cell r="AO128">
            <v>0.5</v>
          </cell>
          <cell r="AP128">
            <v>0.86699999999999999</v>
          </cell>
          <cell r="AQ128">
            <v>0.56740000000000002</v>
          </cell>
          <cell r="AR128">
            <v>0.89082714600000001</v>
          </cell>
          <cell r="AS128">
            <v>10</v>
          </cell>
          <cell r="AX128">
            <v>2.1</v>
          </cell>
        </row>
        <row r="129">
          <cell r="E129" t="str">
            <v>EL CAIMAN</v>
          </cell>
          <cell r="T129">
            <v>0</v>
          </cell>
          <cell r="U129">
            <v>2</v>
          </cell>
          <cell r="Z129" t="str">
            <v>1A</v>
          </cell>
          <cell r="AE129" t="str">
            <v>PRIVADO</v>
          </cell>
          <cell r="AF129" t="str">
            <v>INVERSIONES LOS CEDROS</v>
          </cell>
          <cell r="AG129" t="str">
            <v>INVERS. LOS CEDROS</v>
          </cell>
          <cell r="AH129" t="str">
            <v>VIGENTE</v>
          </cell>
          <cell r="AM129">
            <v>344027</v>
          </cell>
          <cell r="AN129">
            <v>44640</v>
          </cell>
          <cell r="AO129">
            <v>0.3</v>
          </cell>
          <cell r="AP129">
            <v>0.86699999999999999</v>
          </cell>
          <cell r="AQ129">
            <v>0.56740000000000002</v>
          </cell>
          <cell r="AR129">
            <v>0.72555276499999999</v>
          </cell>
          <cell r="AS129">
            <v>10</v>
          </cell>
          <cell r="AX129">
            <v>2</v>
          </cell>
        </row>
        <row r="130">
          <cell r="E130" t="str">
            <v>EL MEDANO</v>
          </cell>
          <cell r="T130">
            <v>0</v>
          </cell>
          <cell r="U130">
            <v>2</v>
          </cell>
          <cell r="Z130" t="str">
            <v>1A</v>
          </cell>
          <cell r="AE130" t="str">
            <v>PRIVADO</v>
          </cell>
          <cell r="AF130" t="str">
            <v>ALBERTO MENDOZA Y OTRO</v>
          </cell>
          <cell r="AG130" t="str">
            <v>ALBERTO MENDOZA Y OTRO</v>
          </cell>
          <cell r="AH130" t="str">
            <v>NO OPERATIVO</v>
          </cell>
          <cell r="AM130">
            <v>344027</v>
          </cell>
          <cell r="AN130">
            <v>44640</v>
          </cell>
          <cell r="AO130">
            <v>0.3</v>
          </cell>
          <cell r="AP130">
            <v>0.86699999999999999</v>
          </cell>
          <cell r="AQ130">
            <v>0.56740000000000002</v>
          </cell>
          <cell r="AR130">
            <v>0.72555276499999999</v>
          </cell>
          <cell r="AS130">
            <v>10</v>
          </cell>
          <cell r="AX130">
            <v>0</v>
          </cell>
        </row>
        <row r="131">
          <cell r="E131" t="str">
            <v>EL PALMAR</v>
          </cell>
          <cell r="T131">
            <v>0</v>
          </cell>
          <cell r="U131">
            <v>2</v>
          </cell>
          <cell r="Z131" t="str">
            <v>1A</v>
          </cell>
          <cell r="AE131" t="str">
            <v>PRIVADO</v>
          </cell>
          <cell r="AF131" t="str">
            <v>MAURICIO MEDINA NIÑO</v>
          </cell>
          <cell r="AG131" t="str">
            <v>FIBA S.A.</v>
          </cell>
          <cell r="AH131" t="str">
            <v>VIGENTE</v>
          </cell>
          <cell r="AM131">
            <v>344027</v>
          </cell>
          <cell r="AN131">
            <v>44640</v>
          </cell>
          <cell r="AO131">
            <v>0.5</v>
          </cell>
          <cell r="AP131">
            <v>0.86699999999999999</v>
          </cell>
          <cell r="AQ131">
            <v>0.56740000000000002</v>
          </cell>
          <cell r="AR131">
            <v>0.89082714600000001</v>
          </cell>
          <cell r="AS131">
            <v>10</v>
          </cell>
          <cell r="AX131">
            <v>2.1</v>
          </cell>
        </row>
        <row r="132">
          <cell r="E132" t="str">
            <v>EL PARAISO</v>
          </cell>
          <cell r="T132">
            <v>0</v>
          </cell>
          <cell r="U132">
            <v>2</v>
          </cell>
          <cell r="Z132" t="str">
            <v>1A</v>
          </cell>
          <cell r="AE132" t="str">
            <v>PRIVADO</v>
          </cell>
          <cell r="AF132" t="str">
            <v>JULIO PEREZ MORA</v>
          </cell>
          <cell r="AG132" t="str">
            <v>SANAR LTDA.</v>
          </cell>
          <cell r="AH132" t="str">
            <v>VIGENTE</v>
          </cell>
          <cell r="AM132">
            <v>344027</v>
          </cell>
          <cell r="AN132">
            <v>44640</v>
          </cell>
          <cell r="AO132">
            <v>0.5</v>
          </cell>
          <cell r="AP132">
            <v>0.86699999999999999</v>
          </cell>
          <cell r="AQ132">
            <v>0.56740000000000002</v>
          </cell>
          <cell r="AR132">
            <v>0.89082714600000001</v>
          </cell>
          <cell r="AS132">
            <v>10</v>
          </cell>
          <cell r="AX132">
            <v>2.1</v>
          </cell>
        </row>
        <row r="133">
          <cell r="E133" t="str">
            <v>EL RECREO</v>
          </cell>
          <cell r="T133">
            <v>0</v>
          </cell>
          <cell r="U133">
            <v>2</v>
          </cell>
          <cell r="Z133" t="str">
            <v>1A</v>
          </cell>
          <cell r="AE133" t="str">
            <v>PRIVADO</v>
          </cell>
          <cell r="AF133" t="str">
            <v>HENRY POLANIA C.</v>
          </cell>
          <cell r="AG133" t="str">
            <v>SAO E.U.</v>
          </cell>
          <cell r="AH133" t="str">
            <v>VIGENTE</v>
          </cell>
          <cell r="AM133">
            <v>344027</v>
          </cell>
          <cell r="AN133">
            <v>44640</v>
          </cell>
          <cell r="AO133">
            <v>0.5</v>
          </cell>
          <cell r="AP133">
            <v>0.86699999999999999</v>
          </cell>
          <cell r="AQ133">
            <v>0.56740000000000002</v>
          </cell>
          <cell r="AR133">
            <v>0.70480522700000003</v>
          </cell>
          <cell r="AS133">
            <v>10</v>
          </cell>
          <cell r="AX133">
            <v>2</v>
          </cell>
        </row>
        <row r="134">
          <cell r="E134" t="str">
            <v>EL RODEO</v>
          </cell>
          <cell r="T134">
            <v>0</v>
          </cell>
          <cell r="U134">
            <v>2</v>
          </cell>
          <cell r="Z134" t="str">
            <v>1A</v>
          </cell>
          <cell r="AE134" t="str">
            <v>PRIVADO</v>
          </cell>
          <cell r="AF134" t="str">
            <v>JAIRO VACA LUNA</v>
          </cell>
          <cell r="AG134" t="str">
            <v>ASAM LTDA.</v>
          </cell>
          <cell r="AH134" t="str">
            <v>VIGENTE</v>
          </cell>
          <cell r="AM134">
            <v>344027</v>
          </cell>
          <cell r="AN134">
            <v>44640</v>
          </cell>
          <cell r="AO134">
            <v>0.1</v>
          </cell>
          <cell r="AP134">
            <v>0.86699999999999999</v>
          </cell>
          <cell r="AQ134">
            <v>0.56740000000000002</v>
          </cell>
          <cell r="AR134">
            <v>0.59358378899999997</v>
          </cell>
          <cell r="AS134">
            <v>10</v>
          </cell>
          <cell r="AX134">
            <v>2</v>
          </cell>
        </row>
        <row r="135">
          <cell r="E135" t="str">
            <v>EL SOÑADOR</v>
          </cell>
          <cell r="T135">
            <v>0</v>
          </cell>
          <cell r="U135">
            <v>2</v>
          </cell>
          <cell r="Z135" t="str">
            <v>1A</v>
          </cell>
          <cell r="AE135" t="str">
            <v>PRIVADO</v>
          </cell>
          <cell r="AF135" t="str">
            <v>GLORIA M. ALVIRA R.</v>
          </cell>
          <cell r="AG135" t="str">
            <v>CELTA LTDA.</v>
          </cell>
          <cell r="AH135" t="str">
            <v>VIGENTE</v>
          </cell>
          <cell r="AM135">
            <v>344027</v>
          </cell>
          <cell r="AN135">
            <v>44640</v>
          </cell>
          <cell r="AO135">
            <v>0.3</v>
          </cell>
          <cell r="AP135">
            <v>0.86699999999999999</v>
          </cell>
          <cell r="AQ135">
            <v>0.56740000000000002</v>
          </cell>
          <cell r="AR135">
            <v>0.51728737400000002</v>
          </cell>
          <cell r="AS135">
            <v>10</v>
          </cell>
          <cell r="AX135">
            <v>2</v>
          </cell>
        </row>
        <row r="136">
          <cell r="E136" t="str">
            <v>EL SILENCIO</v>
          </cell>
          <cell r="T136">
            <v>0</v>
          </cell>
          <cell r="U136">
            <v>2</v>
          </cell>
          <cell r="Z136" t="str">
            <v>1A</v>
          </cell>
          <cell r="AE136" t="str">
            <v>PRIVADO</v>
          </cell>
          <cell r="AF136" t="str">
            <v>PEDRO A. VARGAS BECERRA</v>
          </cell>
          <cell r="AG136" t="str">
            <v>AEROTEC LTDA.</v>
          </cell>
          <cell r="AH136" t="str">
            <v>VIGENTE</v>
          </cell>
          <cell r="AM136">
            <v>344027</v>
          </cell>
          <cell r="AN136">
            <v>44640</v>
          </cell>
          <cell r="AO136">
            <v>0.7</v>
          </cell>
          <cell r="AP136">
            <v>0.86699999999999999</v>
          </cell>
          <cell r="AQ136">
            <v>0.56740000000000002</v>
          </cell>
          <cell r="AR136">
            <v>0.458852961</v>
          </cell>
          <cell r="AS136">
            <v>10</v>
          </cell>
          <cell r="AX136">
            <v>2</v>
          </cell>
        </row>
        <row r="137">
          <cell r="E137" t="str">
            <v>EL TESORO</v>
          </cell>
          <cell r="T137">
            <v>0</v>
          </cell>
          <cell r="U137">
            <v>2</v>
          </cell>
          <cell r="Z137" t="str">
            <v>1A</v>
          </cell>
          <cell r="AE137" t="str">
            <v>PRIVADO</v>
          </cell>
          <cell r="AF137" t="str">
            <v>RENSO AMAYA BECERRA</v>
          </cell>
          <cell r="AG137" t="str">
            <v>SAO S.A.S.</v>
          </cell>
          <cell r="AH137" t="str">
            <v>VIGENTE</v>
          </cell>
          <cell r="AM137">
            <v>344027</v>
          </cell>
          <cell r="AN137">
            <v>44640</v>
          </cell>
          <cell r="AO137">
            <v>0.5</v>
          </cell>
          <cell r="AP137">
            <v>0.86699999999999999</v>
          </cell>
          <cell r="AQ137">
            <v>0.56740000000000002</v>
          </cell>
          <cell r="AR137">
            <v>0.75888388299999998</v>
          </cell>
          <cell r="AS137">
            <v>10</v>
          </cell>
          <cell r="AX137">
            <v>2.1</v>
          </cell>
        </row>
        <row r="138">
          <cell r="E138" t="str">
            <v>EL TOTUMO</v>
          </cell>
          <cell r="T138">
            <v>0</v>
          </cell>
          <cell r="U138">
            <v>1</v>
          </cell>
          <cell r="Z138" t="str">
            <v>1A</v>
          </cell>
          <cell r="AE138" t="str">
            <v>PUBLICO</v>
          </cell>
          <cell r="AF138" t="str">
            <v>MUNICIPIO</v>
          </cell>
          <cell r="AG138" t="str">
            <v>MUNICIPIO</v>
          </cell>
          <cell r="AH138" t="str">
            <v>VIGENTE</v>
          </cell>
          <cell r="AM138">
            <v>344027</v>
          </cell>
          <cell r="AN138">
            <v>44640</v>
          </cell>
          <cell r="AO138">
            <v>0.7</v>
          </cell>
          <cell r="AP138">
            <v>0.86699999999999999</v>
          </cell>
          <cell r="AQ138">
            <v>0.56740000000000002</v>
          </cell>
          <cell r="AR138">
            <v>0.458852961</v>
          </cell>
          <cell r="AS138">
            <v>10</v>
          </cell>
          <cell r="AT138">
            <v>1</v>
          </cell>
          <cell r="AU138">
            <v>1</v>
          </cell>
          <cell r="AX138">
            <v>2</v>
          </cell>
        </row>
        <row r="139">
          <cell r="E139" t="str">
            <v>EL TOTUMO 1</v>
          </cell>
          <cell r="T139">
            <v>0</v>
          </cell>
          <cell r="U139">
            <v>2</v>
          </cell>
          <cell r="Z139" t="str">
            <v>1A</v>
          </cell>
          <cell r="AE139" t="str">
            <v>PRIVADO</v>
          </cell>
          <cell r="AF139" t="str">
            <v>VIVIANA MANRIQUE</v>
          </cell>
          <cell r="AG139" t="str">
            <v>SAMBA LTDA.</v>
          </cell>
          <cell r="AH139" t="str">
            <v>VIGENTE</v>
          </cell>
          <cell r="AM139">
            <v>344027</v>
          </cell>
          <cell r="AN139">
            <v>44640</v>
          </cell>
          <cell r="AO139">
            <v>0.7</v>
          </cell>
          <cell r="AP139">
            <v>0.86699999999999999</v>
          </cell>
          <cell r="AQ139">
            <v>0.56740000000000002</v>
          </cell>
          <cell r="AR139">
            <v>0.458852961</v>
          </cell>
          <cell r="AS139">
            <v>10</v>
          </cell>
          <cell r="AX139">
            <v>2</v>
          </cell>
        </row>
        <row r="140">
          <cell r="E140" t="str">
            <v>EL TRIUNFO</v>
          </cell>
          <cell r="T140">
            <v>0</v>
          </cell>
          <cell r="U140">
            <v>2</v>
          </cell>
          <cell r="Z140" t="str">
            <v>1A</v>
          </cell>
          <cell r="AE140" t="str">
            <v>PRIVADO</v>
          </cell>
          <cell r="AF140" t="str">
            <v>ERNESTO J. PEREZ VILLAMIZAR</v>
          </cell>
          <cell r="AG140" t="str">
            <v>ERNESTO J. PEREZ VILLAMIZAR</v>
          </cell>
          <cell r="AH140" t="str">
            <v>VIGENTE</v>
          </cell>
          <cell r="AM140">
            <v>344027</v>
          </cell>
          <cell r="AN140">
            <v>44640</v>
          </cell>
          <cell r="AO140">
            <v>0.3</v>
          </cell>
          <cell r="AP140">
            <v>0.86699999999999999</v>
          </cell>
          <cell r="AQ140">
            <v>0.56740000000000002</v>
          </cell>
          <cell r="AR140">
            <v>0.72555276499999999</v>
          </cell>
          <cell r="AS140">
            <v>10</v>
          </cell>
          <cell r="AX140">
            <v>2</v>
          </cell>
        </row>
        <row r="141">
          <cell r="E141" t="str">
            <v>ELF TRINIDAD</v>
          </cell>
          <cell r="T141">
            <v>0</v>
          </cell>
          <cell r="U141">
            <v>2</v>
          </cell>
          <cell r="Z141" t="str">
            <v>1A</v>
          </cell>
          <cell r="AE141" t="str">
            <v>PRIVADO</v>
          </cell>
          <cell r="AF141" t="str">
            <v>PERENCO COLOMBIA LIMITED</v>
          </cell>
          <cell r="AG141" t="str">
            <v>PERENCO COLOMBIA LIMITED</v>
          </cell>
          <cell r="AH141" t="str">
            <v>VIGENTE</v>
          </cell>
          <cell r="AM141">
            <v>344027</v>
          </cell>
          <cell r="AN141">
            <v>44640</v>
          </cell>
          <cell r="AO141">
            <v>0.5</v>
          </cell>
          <cell r="AP141">
            <v>0.86699999999999999</v>
          </cell>
          <cell r="AQ141">
            <v>0.56740000000000002</v>
          </cell>
          <cell r="AR141">
            <v>0.75888388299999998</v>
          </cell>
          <cell r="AS141">
            <v>10</v>
          </cell>
          <cell r="AX141">
            <v>2.1</v>
          </cell>
        </row>
        <row r="142">
          <cell r="E142" t="str">
            <v>EL VIEJO CARMEN</v>
          </cell>
          <cell r="T142">
            <v>0</v>
          </cell>
          <cell r="U142">
            <v>2</v>
          </cell>
          <cell r="Z142" t="str">
            <v>1A</v>
          </cell>
          <cell r="AE142" t="str">
            <v>PRIVADO</v>
          </cell>
          <cell r="AF142" t="str">
            <v>INVERS. LA COLONIA S.A.</v>
          </cell>
          <cell r="AG142" t="str">
            <v>LA CEIBA S.A.</v>
          </cell>
          <cell r="AH142" t="str">
            <v>VIGENTE</v>
          </cell>
          <cell r="AM142">
            <v>344027</v>
          </cell>
          <cell r="AN142">
            <v>44640</v>
          </cell>
          <cell r="AO142">
            <v>0.3</v>
          </cell>
          <cell r="AP142">
            <v>0.86699999999999999</v>
          </cell>
          <cell r="AQ142">
            <v>0.56740000000000002</v>
          </cell>
          <cell r="AR142">
            <v>0.72555276499999999</v>
          </cell>
          <cell r="AS142">
            <v>10</v>
          </cell>
          <cell r="AX142">
            <v>2</v>
          </cell>
        </row>
        <row r="143">
          <cell r="E143" t="str">
            <v>EL VIGIA</v>
          </cell>
          <cell r="T143">
            <v>0</v>
          </cell>
          <cell r="U143">
            <v>2</v>
          </cell>
          <cell r="Z143" t="str">
            <v>1A</v>
          </cell>
          <cell r="AE143" t="str">
            <v>PRIVADO</v>
          </cell>
          <cell r="AF143" t="str">
            <v>EDUARDO VALENZUELA PLATA</v>
          </cell>
          <cell r="AG143" t="str">
            <v>FUMIVILLA LTDA</v>
          </cell>
          <cell r="AH143" t="str">
            <v>VIGENTE</v>
          </cell>
          <cell r="AM143">
            <v>344027</v>
          </cell>
          <cell r="AN143">
            <v>44640</v>
          </cell>
          <cell r="AO143">
            <v>0.3</v>
          </cell>
          <cell r="AP143">
            <v>0.86699999999999999</v>
          </cell>
          <cell r="AQ143">
            <v>0.56740000000000002</v>
          </cell>
          <cell r="AR143">
            <v>0.50403281899999997</v>
          </cell>
          <cell r="AS143">
            <v>10</v>
          </cell>
          <cell r="AX143">
            <v>2</v>
          </cell>
        </row>
        <row r="144">
          <cell r="E144" t="str">
            <v>EL ALCARAVAN</v>
          </cell>
          <cell r="F144">
            <v>5</v>
          </cell>
          <cell r="G144">
            <v>5</v>
          </cell>
          <cell r="H144">
            <v>5</v>
          </cell>
          <cell r="I144">
            <v>6</v>
          </cell>
          <cell r="J144">
            <v>2</v>
          </cell>
          <cell r="K144">
            <v>6</v>
          </cell>
          <cell r="L144">
            <v>10</v>
          </cell>
          <cell r="M144">
            <v>6</v>
          </cell>
          <cell r="N144">
            <v>9</v>
          </cell>
          <cell r="O144">
            <v>2</v>
          </cell>
          <cell r="P144">
            <v>6</v>
          </cell>
          <cell r="Q144">
            <v>10</v>
          </cell>
          <cell r="R144">
            <v>8</v>
          </cell>
          <cell r="S144">
            <v>195183</v>
          </cell>
          <cell r="T144">
            <v>2.2999999999999998</v>
          </cell>
          <cell r="U144">
            <v>6</v>
          </cell>
          <cell r="V144">
            <v>10</v>
          </cell>
          <cell r="W144" t="str">
            <v>Tipo 1 N</v>
          </cell>
          <cell r="X144">
            <v>4.0048704642755046</v>
          </cell>
          <cell r="Y144" t="str">
            <v>A</v>
          </cell>
          <cell r="Z144" t="str">
            <v>3C</v>
          </cell>
          <cell r="AA144">
            <v>6</v>
          </cell>
          <cell r="AB144">
            <v>2</v>
          </cell>
          <cell r="AC144">
            <v>2</v>
          </cell>
          <cell r="AD144">
            <v>1</v>
          </cell>
          <cell r="AE144" t="str">
            <v>PUBLICO</v>
          </cell>
          <cell r="AF144" t="str">
            <v>UAEAC - AEROCIVIL</v>
          </cell>
          <cell r="AG144" t="str">
            <v>UAEAC - AEROCIVIL</v>
          </cell>
          <cell r="AH144" t="str">
            <v>VIGENTE</v>
          </cell>
          <cell r="AI144" t="str">
            <v>SI</v>
          </cell>
          <cell r="AK144">
            <v>2018</v>
          </cell>
          <cell r="AL144" t="str">
            <v>PMTI 1-2</v>
          </cell>
          <cell r="AM144">
            <v>344027</v>
          </cell>
          <cell r="AN144">
            <v>44640</v>
          </cell>
          <cell r="AO144">
            <v>0.1</v>
          </cell>
          <cell r="AP144">
            <v>0.86699999999999999</v>
          </cell>
          <cell r="AQ144">
            <v>0.56740000000000002</v>
          </cell>
          <cell r="AR144">
            <v>0.51489524200000003</v>
          </cell>
          <cell r="AS144">
            <v>10</v>
          </cell>
          <cell r="AV144">
            <v>1</v>
          </cell>
          <cell r="AX144">
            <v>11.299999999999999</v>
          </cell>
        </row>
        <row r="145">
          <cell r="E145" t="str">
            <v>EL ZAMURO</v>
          </cell>
          <cell r="T145">
            <v>0</v>
          </cell>
          <cell r="U145">
            <v>2</v>
          </cell>
          <cell r="Z145" t="str">
            <v>1A</v>
          </cell>
          <cell r="AE145" t="str">
            <v>PRIVADO</v>
          </cell>
          <cell r="AF145" t="str">
            <v>BERNARDO CEDANO SABOGAL</v>
          </cell>
          <cell r="AG145" t="str">
            <v>SFA LTDA.</v>
          </cell>
          <cell r="AH145" t="str">
            <v>VIGENTE</v>
          </cell>
          <cell r="AM145">
            <v>344027</v>
          </cell>
          <cell r="AN145">
            <v>44640</v>
          </cell>
          <cell r="AO145">
            <v>0.1</v>
          </cell>
          <cell r="AP145">
            <v>0.86699999999999999</v>
          </cell>
          <cell r="AQ145">
            <v>0.56740000000000002</v>
          </cell>
          <cell r="AR145">
            <v>0.51489524200000003</v>
          </cell>
          <cell r="AS145">
            <v>10</v>
          </cell>
          <cell r="AX145">
            <v>2</v>
          </cell>
        </row>
        <row r="146">
          <cell r="E146" t="str">
            <v xml:space="preserve">FASCA </v>
          </cell>
          <cell r="T146">
            <v>0</v>
          </cell>
          <cell r="U146">
            <v>2</v>
          </cell>
          <cell r="Z146" t="str">
            <v>1A</v>
          </cell>
          <cell r="AE146" t="str">
            <v>PRIVADO</v>
          </cell>
          <cell r="AF146" t="str">
            <v>SFA LTDA.</v>
          </cell>
          <cell r="AG146" t="str">
            <v>SFA LTDA.</v>
          </cell>
          <cell r="AH146" t="str">
            <v>VIGENTE</v>
          </cell>
          <cell r="AM146">
            <v>344027</v>
          </cell>
          <cell r="AN146">
            <v>44640</v>
          </cell>
          <cell r="AO146">
            <v>0.3</v>
          </cell>
          <cell r="AP146">
            <v>0.86699999999999999</v>
          </cell>
          <cell r="AQ146">
            <v>0.56740000000000002</v>
          </cell>
          <cell r="AR146">
            <v>0.51728737400000002</v>
          </cell>
          <cell r="AS146">
            <v>10</v>
          </cell>
          <cell r="AX146">
            <v>2</v>
          </cell>
        </row>
        <row r="147">
          <cell r="E147" t="str">
            <v>GERMAN ALBERTO</v>
          </cell>
          <cell r="T147">
            <v>0</v>
          </cell>
          <cell r="U147">
            <v>2</v>
          </cell>
          <cell r="Z147" t="str">
            <v>1A</v>
          </cell>
          <cell r="AE147" t="str">
            <v>PRIVADO</v>
          </cell>
          <cell r="AF147" t="str">
            <v>JOSE NELSON PEREZ R.</v>
          </cell>
          <cell r="AG147" t="str">
            <v>CELTA LTDA.</v>
          </cell>
          <cell r="AH147" t="str">
            <v>VIGENTE</v>
          </cell>
          <cell r="AM147">
            <v>344027</v>
          </cell>
          <cell r="AN147">
            <v>44640</v>
          </cell>
          <cell r="AO147">
            <v>0.1</v>
          </cell>
          <cell r="AP147">
            <v>0.86699999999999999</v>
          </cell>
          <cell r="AQ147">
            <v>0.56740000000000002</v>
          </cell>
          <cell r="AR147">
            <v>0.51489524200000003</v>
          </cell>
          <cell r="AS147">
            <v>10</v>
          </cell>
          <cell r="AX147">
            <v>2</v>
          </cell>
        </row>
        <row r="148">
          <cell r="E148" t="str">
            <v>GETSEMANI</v>
          </cell>
          <cell r="T148">
            <v>0</v>
          </cell>
          <cell r="U148">
            <v>1</v>
          </cell>
          <cell r="Z148" t="str">
            <v>1A</v>
          </cell>
          <cell r="AE148" t="str">
            <v>PUBLICO</v>
          </cell>
          <cell r="AF148" t="str">
            <v>MUNICIPIO</v>
          </cell>
          <cell r="AG148" t="str">
            <v>MUNICIPIO</v>
          </cell>
          <cell r="AH148" t="str">
            <v>VIGENTE</v>
          </cell>
          <cell r="AM148">
            <v>344027</v>
          </cell>
          <cell r="AN148">
            <v>44640</v>
          </cell>
          <cell r="AO148">
            <v>0.7</v>
          </cell>
          <cell r="AP148">
            <v>0.86699999999999999</v>
          </cell>
          <cell r="AQ148">
            <v>0.56740000000000002</v>
          </cell>
          <cell r="AR148">
            <v>0.71367751599999996</v>
          </cell>
          <cell r="AS148">
            <v>10</v>
          </cell>
          <cell r="AT148">
            <v>1</v>
          </cell>
          <cell r="AU148">
            <v>1</v>
          </cell>
          <cell r="AX148">
            <v>2</v>
          </cell>
        </row>
        <row r="149">
          <cell r="E149" t="str">
            <v>GRISMANIA</v>
          </cell>
          <cell r="T149">
            <v>0</v>
          </cell>
          <cell r="U149">
            <v>2</v>
          </cell>
          <cell r="Z149" t="str">
            <v>1A</v>
          </cell>
          <cell r="AE149" t="str">
            <v>PRIVADO</v>
          </cell>
          <cell r="AF149" t="str">
            <v xml:space="preserve">LUZ MARINA VARGAS </v>
          </cell>
          <cell r="AG149" t="str">
            <v>AGILL S.A.S.</v>
          </cell>
          <cell r="AH149" t="str">
            <v>VIGENTE</v>
          </cell>
          <cell r="AM149">
            <v>344027</v>
          </cell>
          <cell r="AN149">
            <v>44640</v>
          </cell>
          <cell r="AO149">
            <v>0.3</v>
          </cell>
          <cell r="AP149">
            <v>0.86699999999999999</v>
          </cell>
          <cell r="AQ149">
            <v>0.56740000000000002</v>
          </cell>
          <cell r="AR149">
            <v>0.51728737400000002</v>
          </cell>
          <cell r="AS149">
            <v>10</v>
          </cell>
          <cell r="AX149">
            <v>2</v>
          </cell>
        </row>
        <row r="150">
          <cell r="E150" t="str">
            <v>GUADUALITO</v>
          </cell>
          <cell r="T150">
            <v>0</v>
          </cell>
          <cell r="U150">
            <v>2</v>
          </cell>
          <cell r="Z150" t="str">
            <v>1A</v>
          </cell>
          <cell r="AE150" t="str">
            <v>PRIVADO</v>
          </cell>
          <cell r="AF150" t="str">
            <v>CUPERTINO CUEVAS D.</v>
          </cell>
          <cell r="AG150" t="str">
            <v>SANAR S.A.</v>
          </cell>
          <cell r="AH150" t="str">
            <v>VIGENTE</v>
          </cell>
          <cell r="AM150">
            <v>344027</v>
          </cell>
          <cell r="AN150">
            <v>44640</v>
          </cell>
          <cell r="AO150">
            <v>0.5</v>
          </cell>
          <cell r="AP150">
            <v>0.86699999999999999</v>
          </cell>
          <cell r="AQ150">
            <v>0.56740000000000002</v>
          </cell>
          <cell r="AR150">
            <v>0.89082714600000001</v>
          </cell>
          <cell r="AS150">
            <v>10</v>
          </cell>
          <cell r="AX150">
            <v>2.1</v>
          </cell>
        </row>
        <row r="151">
          <cell r="E151" t="str">
            <v>GUANAPALO</v>
          </cell>
          <cell r="T151">
            <v>0</v>
          </cell>
          <cell r="U151">
            <v>2</v>
          </cell>
          <cell r="Z151" t="str">
            <v>1A</v>
          </cell>
          <cell r="AE151" t="str">
            <v>PRIVADO</v>
          </cell>
          <cell r="AF151" t="str">
            <v>TOMAS ORTEGA DIAZ</v>
          </cell>
          <cell r="AG151" t="str">
            <v>PERENCO COLOMBIA LIMITED</v>
          </cell>
          <cell r="AH151" t="str">
            <v>VIGENTE</v>
          </cell>
          <cell r="AM151">
            <v>344027</v>
          </cell>
          <cell r="AN151">
            <v>44640</v>
          </cell>
          <cell r="AO151">
            <v>0.3</v>
          </cell>
          <cell r="AP151">
            <v>0.86699999999999999</v>
          </cell>
          <cell r="AQ151">
            <v>0.56740000000000002</v>
          </cell>
          <cell r="AR151">
            <v>0.72555276499999999</v>
          </cell>
          <cell r="AS151">
            <v>10</v>
          </cell>
          <cell r="AX151">
            <v>2</v>
          </cell>
        </row>
        <row r="152">
          <cell r="E152" t="str">
            <v>GUARILAQUE</v>
          </cell>
          <cell r="T152">
            <v>0</v>
          </cell>
          <cell r="U152">
            <v>2</v>
          </cell>
          <cell r="Z152" t="str">
            <v>1A</v>
          </cell>
          <cell r="AE152" t="str">
            <v>PRIVADO</v>
          </cell>
          <cell r="AF152" t="str">
            <v>FERNANDO REYES ISAZA</v>
          </cell>
          <cell r="AG152" t="str">
            <v>PERENCO COLOMBIA LIMITED</v>
          </cell>
          <cell r="AH152" t="str">
            <v>VIGENTE</v>
          </cell>
          <cell r="AM152">
            <v>344027</v>
          </cell>
          <cell r="AN152">
            <v>44640</v>
          </cell>
          <cell r="AO152">
            <v>0.3</v>
          </cell>
          <cell r="AP152">
            <v>0.86699999999999999</v>
          </cell>
          <cell r="AQ152">
            <v>0.56740000000000002</v>
          </cell>
          <cell r="AR152">
            <v>0.72555276499999999</v>
          </cell>
          <cell r="AS152">
            <v>10</v>
          </cell>
          <cell r="AX152">
            <v>2</v>
          </cell>
        </row>
        <row r="153">
          <cell r="E153" t="str">
            <v>GUAYABAL DEL CRAVO</v>
          </cell>
          <cell r="T153">
            <v>0</v>
          </cell>
          <cell r="U153">
            <v>2</v>
          </cell>
          <cell r="Z153" t="str">
            <v>1A</v>
          </cell>
          <cell r="AE153" t="str">
            <v>PRIVADO</v>
          </cell>
          <cell r="AF153" t="str">
            <v>KLAUS PUTH ARANGUREN</v>
          </cell>
          <cell r="AG153" t="str">
            <v>KLAUS PUTH ARANGUREN</v>
          </cell>
          <cell r="AH153" t="str">
            <v>VIGENTE</v>
          </cell>
          <cell r="AM153">
            <v>344027</v>
          </cell>
          <cell r="AN153">
            <v>44640</v>
          </cell>
          <cell r="AO153">
            <v>0.3</v>
          </cell>
          <cell r="AP153">
            <v>0.86699999999999999</v>
          </cell>
          <cell r="AQ153">
            <v>0.56740000000000002</v>
          </cell>
          <cell r="AR153">
            <v>0.72555276499999999</v>
          </cell>
          <cell r="AS153">
            <v>10</v>
          </cell>
          <cell r="AX153">
            <v>2</v>
          </cell>
        </row>
        <row r="154">
          <cell r="E154" t="str">
            <v>HATO COROZAL</v>
          </cell>
          <cell r="F154">
            <v>2</v>
          </cell>
          <cell r="G154">
            <v>2</v>
          </cell>
          <cell r="H154">
            <v>2</v>
          </cell>
          <cell r="I154">
            <v>3</v>
          </cell>
          <cell r="J154">
            <v>5</v>
          </cell>
          <cell r="K154">
            <v>2</v>
          </cell>
          <cell r="N154">
            <v>2</v>
          </cell>
          <cell r="P154">
            <v>2</v>
          </cell>
          <cell r="Q154">
            <v>2</v>
          </cell>
          <cell r="R154">
            <v>2</v>
          </cell>
          <cell r="S154">
            <v>443</v>
          </cell>
          <cell r="T154">
            <v>-0.4</v>
          </cell>
          <cell r="U154">
            <v>3</v>
          </cell>
          <cell r="V154">
            <v>1</v>
          </cell>
          <cell r="W154" t="str">
            <v>Tipo 2 N</v>
          </cell>
          <cell r="X154">
            <v>1.7259388563569235E-3</v>
          </cell>
          <cell r="Y154" t="str">
            <v>C</v>
          </cell>
          <cell r="Z154" t="str">
            <v>2C</v>
          </cell>
          <cell r="AC154">
            <v>3</v>
          </cell>
          <cell r="AD154">
            <v>5</v>
          </cell>
          <cell r="AE154" t="str">
            <v>PUBLICO</v>
          </cell>
          <cell r="AF154" t="str">
            <v>UAEAC - AEROCIVIL</v>
          </cell>
          <cell r="AG154" t="str">
            <v>UAEAC - AEROCIVIL</v>
          </cell>
          <cell r="AH154" t="str">
            <v>VIGENTE</v>
          </cell>
          <cell r="AK154">
            <v>2018</v>
          </cell>
          <cell r="AM154">
            <v>344027</v>
          </cell>
          <cell r="AN154">
            <v>44640</v>
          </cell>
          <cell r="AO154">
            <v>0.7</v>
          </cell>
          <cell r="AP154">
            <v>0.86699999999999999</v>
          </cell>
          <cell r="AQ154">
            <v>0.56740000000000002</v>
          </cell>
          <cell r="AR154">
            <v>0.71367751599999996</v>
          </cell>
          <cell r="AS154">
            <v>10</v>
          </cell>
          <cell r="AT154">
            <v>1</v>
          </cell>
          <cell r="AU154">
            <v>1</v>
          </cell>
          <cell r="AV154">
            <v>1</v>
          </cell>
          <cell r="AX154">
            <v>6.5</v>
          </cell>
        </row>
        <row r="155">
          <cell r="E155" t="str">
            <v>HATO GARIBAY</v>
          </cell>
          <cell r="T155">
            <v>0</v>
          </cell>
          <cell r="U155">
            <v>2</v>
          </cell>
          <cell r="Z155" t="str">
            <v>1A</v>
          </cell>
          <cell r="AE155" t="str">
            <v>PRIVADO</v>
          </cell>
          <cell r="AF155" t="str">
            <v>AGROPECUAR. LA TAGUA</v>
          </cell>
          <cell r="AG155" t="str">
            <v>ROBERTO HERRERA OBREGON</v>
          </cell>
          <cell r="AH155" t="str">
            <v>VIGENTE</v>
          </cell>
          <cell r="AM155">
            <v>344027</v>
          </cell>
          <cell r="AN155">
            <v>44640</v>
          </cell>
          <cell r="AO155">
            <v>0.3</v>
          </cell>
          <cell r="AP155">
            <v>0.86699999999999999</v>
          </cell>
          <cell r="AQ155">
            <v>0.56740000000000002</v>
          </cell>
          <cell r="AR155">
            <v>0.72641982400000005</v>
          </cell>
          <cell r="AS155">
            <v>10</v>
          </cell>
          <cell r="AX155">
            <v>2</v>
          </cell>
        </row>
        <row r="156">
          <cell r="E156" t="str">
            <v>HATO LA AURORA</v>
          </cell>
          <cell r="T156">
            <v>0</v>
          </cell>
          <cell r="U156">
            <v>2</v>
          </cell>
          <cell r="Z156" t="str">
            <v>1A</v>
          </cell>
          <cell r="AE156" t="str">
            <v>PRIVADO</v>
          </cell>
          <cell r="AF156" t="str">
            <v>LIGIA PLATA Y OTRO</v>
          </cell>
          <cell r="AG156" t="str">
            <v>BARRAGAN PLATA JORGE</v>
          </cell>
          <cell r="AH156" t="str">
            <v>VIGENTE</v>
          </cell>
          <cell r="AM156">
            <v>344027</v>
          </cell>
          <cell r="AN156">
            <v>44640</v>
          </cell>
          <cell r="AO156">
            <v>0.7</v>
          </cell>
          <cell r="AP156">
            <v>0.86699999999999999</v>
          </cell>
          <cell r="AQ156">
            <v>0.56740000000000002</v>
          </cell>
          <cell r="AR156">
            <v>0.71367751599999996</v>
          </cell>
          <cell r="AS156">
            <v>10</v>
          </cell>
          <cell r="AX156">
            <v>2.1</v>
          </cell>
        </row>
        <row r="157">
          <cell r="E157" t="str">
            <v>JAMAICA</v>
          </cell>
          <cell r="T157">
            <v>0</v>
          </cell>
          <cell r="U157">
            <v>2</v>
          </cell>
          <cell r="Z157" t="str">
            <v>1A</v>
          </cell>
          <cell r="AE157" t="str">
            <v>PRIVADO</v>
          </cell>
          <cell r="AF157" t="str">
            <v>VICTOR H-TORRES Z.</v>
          </cell>
          <cell r="AG157" t="str">
            <v>AVIOCOL LTDA.</v>
          </cell>
          <cell r="AH157" t="str">
            <v>VIGENTE</v>
          </cell>
          <cell r="AM157">
            <v>344027</v>
          </cell>
          <cell r="AN157">
            <v>44640</v>
          </cell>
          <cell r="AO157">
            <v>0.3</v>
          </cell>
          <cell r="AP157">
            <v>0.86699999999999999</v>
          </cell>
          <cell r="AQ157">
            <v>0.56740000000000002</v>
          </cell>
          <cell r="AR157">
            <v>0.51728737400000002</v>
          </cell>
          <cell r="AS157">
            <v>10</v>
          </cell>
          <cell r="AX157">
            <v>2</v>
          </cell>
        </row>
        <row r="158">
          <cell r="E158" t="str">
            <v>LA ABEJITA</v>
          </cell>
          <cell r="T158">
            <v>0</v>
          </cell>
          <cell r="U158">
            <v>2</v>
          </cell>
          <cell r="Z158" t="str">
            <v>1A</v>
          </cell>
          <cell r="AE158" t="str">
            <v>PRIVADO</v>
          </cell>
          <cell r="AF158" t="str">
            <v>JOSE A. VARGAS P.</v>
          </cell>
          <cell r="AG158" t="str">
            <v>AGIL LTDA.</v>
          </cell>
          <cell r="AH158" t="str">
            <v>VIGENTE</v>
          </cell>
          <cell r="AM158">
            <v>344027</v>
          </cell>
          <cell r="AN158">
            <v>44640</v>
          </cell>
          <cell r="AO158">
            <v>0.3</v>
          </cell>
          <cell r="AP158">
            <v>0.86699999999999999</v>
          </cell>
          <cell r="AQ158">
            <v>0.56740000000000002</v>
          </cell>
          <cell r="AR158">
            <v>0.61299325599999999</v>
          </cell>
          <cell r="AS158">
            <v>10</v>
          </cell>
          <cell r="AX158">
            <v>2</v>
          </cell>
        </row>
        <row r="159">
          <cell r="E159" t="str">
            <v>LA BRAMADORA</v>
          </cell>
          <cell r="T159">
            <v>0</v>
          </cell>
          <cell r="U159">
            <v>2</v>
          </cell>
          <cell r="Z159" t="str">
            <v>1A</v>
          </cell>
          <cell r="AE159" t="str">
            <v>PRIVADO</v>
          </cell>
          <cell r="AF159" t="str">
            <v>SILVANA REYES DIAZ</v>
          </cell>
          <cell r="AG159" t="str">
            <v>SILVANA REYES DIAZ</v>
          </cell>
          <cell r="AH159" t="str">
            <v>VIGENTE</v>
          </cell>
          <cell r="AM159">
            <v>344027</v>
          </cell>
          <cell r="AN159">
            <v>44640</v>
          </cell>
          <cell r="AO159">
            <v>0.3</v>
          </cell>
          <cell r="AP159">
            <v>0.86699999999999999</v>
          </cell>
          <cell r="AQ159">
            <v>0.56740000000000002</v>
          </cell>
          <cell r="AR159">
            <v>0.72555276499999999</v>
          </cell>
          <cell r="AS159">
            <v>10</v>
          </cell>
          <cell r="AX159">
            <v>2</v>
          </cell>
        </row>
        <row r="160">
          <cell r="E160" t="str">
            <v>LA CAIMANA</v>
          </cell>
          <cell r="T160">
            <v>0</v>
          </cell>
          <cell r="U160">
            <v>1</v>
          </cell>
          <cell r="Z160" t="str">
            <v>1A</v>
          </cell>
          <cell r="AE160" t="str">
            <v>PUBLICO</v>
          </cell>
          <cell r="AF160" t="str">
            <v>MUNICIPIO</v>
          </cell>
          <cell r="AG160" t="str">
            <v>MUNICIPIO</v>
          </cell>
          <cell r="AH160" t="str">
            <v>VIGENTE</v>
          </cell>
          <cell r="AM160">
            <v>344027</v>
          </cell>
          <cell r="AN160">
            <v>44640</v>
          </cell>
          <cell r="AO160">
            <v>0.7</v>
          </cell>
          <cell r="AP160">
            <v>0.86699999999999999</v>
          </cell>
          <cell r="AQ160">
            <v>0.56740000000000002</v>
          </cell>
          <cell r="AR160">
            <v>0.458852961</v>
          </cell>
          <cell r="AS160">
            <v>10</v>
          </cell>
          <cell r="AU160">
            <v>1</v>
          </cell>
          <cell r="AX160">
            <v>1.8</v>
          </cell>
        </row>
        <row r="161">
          <cell r="E161" t="str">
            <v>LA CANDELARIA</v>
          </cell>
          <cell r="T161">
            <v>0</v>
          </cell>
          <cell r="U161">
            <v>2</v>
          </cell>
          <cell r="Z161" t="str">
            <v>1A</v>
          </cell>
          <cell r="AE161" t="str">
            <v>PRIVADO</v>
          </cell>
          <cell r="AF161" t="str">
            <v>ANDRES REYES DIAZ</v>
          </cell>
          <cell r="AG161" t="str">
            <v>ANDRES REYES DIAZ</v>
          </cell>
          <cell r="AH161" t="str">
            <v>VIGENTE</v>
          </cell>
          <cell r="AM161">
            <v>344027</v>
          </cell>
          <cell r="AN161">
            <v>44640</v>
          </cell>
          <cell r="AO161">
            <v>0.3</v>
          </cell>
          <cell r="AP161">
            <v>0.86699999999999999</v>
          </cell>
          <cell r="AQ161">
            <v>0.56740000000000002</v>
          </cell>
          <cell r="AR161">
            <v>0.72555276499999999</v>
          </cell>
          <cell r="AS161">
            <v>10</v>
          </cell>
          <cell r="AX161">
            <v>2</v>
          </cell>
        </row>
        <row r="162">
          <cell r="E162" t="str">
            <v>LA CAMPECHANA</v>
          </cell>
          <cell r="T162">
            <v>0</v>
          </cell>
          <cell r="U162">
            <v>2</v>
          </cell>
          <cell r="Z162" t="str">
            <v>1A</v>
          </cell>
          <cell r="AE162" t="str">
            <v>PRIVADO</v>
          </cell>
          <cell r="AF162" t="str">
            <v>SALVADOR PARRA SOSA</v>
          </cell>
          <cell r="AG162" t="str">
            <v>FUMIVILLA LTDA</v>
          </cell>
          <cell r="AH162" t="str">
            <v>VIGENTE</v>
          </cell>
          <cell r="AM162">
            <v>344027</v>
          </cell>
          <cell r="AN162">
            <v>44640</v>
          </cell>
          <cell r="AO162">
            <v>0.3</v>
          </cell>
          <cell r="AP162">
            <v>0.86699999999999999</v>
          </cell>
          <cell r="AQ162">
            <v>0.56740000000000002</v>
          </cell>
          <cell r="AR162">
            <v>0.72641982400000005</v>
          </cell>
          <cell r="AS162">
            <v>10</v>
          </cell>
          <cell r="AX162">
            <v>2</v>
          </cell>
        </row>
        <row r="163">
          <cell r="E163" t="str">
            <v>LA CEIBA</v>
          </cell>
          <cell r="T163">
            <v>0</v>
          </cell>
          <cell r="U163">
            <v>2</v>
          </cell>
          <cell r="Z163" t="str">
            <v>1A</v>
          </cell>
          <cell r="AE163" t="str">
            <v>PRIVADO</v>
          </cell>
          <cell r="AF163" t="str">
            <v>ISMENIA CARREÑO MARTINEZ</v>
          </cell>
          <cell r="AG163" t="str">
            <v>FUMIVILLA LTDA</v>
          </cell>
          <cell r="AH163" t="str">
            <v>VIGENTE</v>
          </cell>
          <cell r="AM163">
            <v>344027</v>
          </cell>
          <cell r="AN163">
            <v>44640</v>
          </cell>
          <cell r="AO163">
            <v>0.5</v>
          </cell>
          <cell r="AP163">
            <v>0.86699999999999999</v>
          </cell>
          <cell r="AQ163">
            <v>0.56740000000000002</v>
          </cell>
          <cell r="AR163">
            <v>0.89082714600000001</v>
          </cell>
          <cell r="AS163">
            <v>10</v>
          </cell>
          <cell r="AX163">
            <v>2.1</v>
          </cell>
        </row>
        <row r="164">
          <cell r="E164" t="str">
            <v xml:space="preserve">LA COLONIA </v>
          </cell>
          <cell r="T164">
            <v>0</v>
          </cell>
          <cell r="U164">
            <v>1</v>
          </cell>
          <cell r="Z164" t="str">
            <v>1A</v>
          </cell>
          <cell r="AE164" t="str">
            <v>PUBLICO</v>
          </cell>
          <cell r="AF164" t="str">
            <v>OTRO - MILCIADES LUNA CUERVO</v>
          </cell>
          <cell r="AG164" t="str">
            <v>MUNICIPIO</v>
          </cell>
          <cell r="AH164" t="str">
            <v>VIGENTE</v>
          </cell>
          <cell r="AM164">
            <v>344027</v>
          </cell>
          <cell r="AN164">
            <v>44640</v>
          </cell>
          <cell r="AO164">
            <v>0.7</v>
          </cell>
          <cell r="AP164">
            <v>0.86699999999999999</v>
          </cell>
          <cell r="AQ164">
            <v>0.56740000000000002</v>
          </cell>
          <cell r="AR164">
            <v>0.458852961</v>
          </cell>
          <cell r="AS164">
            <v>10</v>
          </cell>
          <cell r="AU164">
            <v>1</v>
          </cell>
          <cell r="AX164">
            <v>1.8</v>
          </cell>
        </row>
        <row r="165">
          <cell r="E165" t="str">
            <v>LA CONCORDIA</v>
          </cell>
          <cell r="T165">
            <v>0</v>
          </cell>
          <cell r="U165">
            <v>2</v>
          </cell>
          <cell r="Z165" t="str">
            <v>1A</v>
          </cell>
          <cell r="AE165" t="str">
            <v>PRIVADO</v>
          </cell>
          <cell r="AF165" t="str">
            <v>VICTOR H-TORRES Z.</v>
          </cell>
          <cell r="AG165" t="str">
            <v>AVIOCOL LTDA.</v>
          </cell>
          <cell r="AH165" t="str">
            <v>VIGENTE</v>
          </cell>
          <cell r="AM165">
            <v>344027</v>
          </cell>
          <cell r="AN165">
            <v>44640</v>
          </cell>
          <cell r="AO165">
            <v>0.1</v>
          </cell>
          <cell r="AP165">
            <v>0.86699999999999999</v>
          </cell>
          <cell r="AQ165">
            <v>0.56740000000000002</v>
          </cell>
          <cell r="AR165">
            <v>0.59358378899999997</v>
          </cell>
          <cell r="AS165">
            <v>10</v>
          </cell>
          <cell r="AX165">
            <v>2</v>
          </cell>
        </row>
        <row r="166">
          <cell r="E166" t="str">
            <v>LA CULEBRA</v>
          </cell>
          <cell r="T166">
            <v>0</v>
          </cell>
          <cell r="U166">
            <v>2</v>
          </cell>
          <cell r="Z166" t="str">
            <v>1A</v>
          </cell>
          <cell r="AE166" t="str">
            <v>PRIVADO</v>
          </cell>
          <cell r="AF166" t="str">
            <v>JUAN MAURICIO MEDINA NIÑO</v>
          </cell>
          <cell r="AG166" t="str">
            <v>JUAN MAURICIO MEDINA NIÑO</v>
          </cell>
          <cell r="AH166" t="str">
            <v>VIGENTE</v>
          </cell>
          <cell r="AM166">
            <v>344027</v>
          </cell>
          <cell r="AN166">
            <v>44640</v>
          </cell>
          <cell r="AO166">
            <v>0.3</v>
          </cell>
          <cell r="AP166">
            <v>0.86699999999999999</v>
          </cell>
          <cell r="AQ166">
            <v>0.56740000000000002</v>
          </cell>
          <cell r="AR166">
            <v>0.72555276499999999</v>
          </cell>
          <cell r="AS166">
            <v>10</v>
          </cell>
          <cell r="AX166">
            <v>2</v>
          </cell>
        </row>
        <row r="167">
          <cell r="E167" t="str">
            <v>LA CHAPA</v>
          </cell>
          <cell r="T167">
            <v>0</v>
          </cell>
          <cell r="U167">
            <v>1</v>
          </cell>
          <cell r="Z167" t="str">
            <v>1A</v>
          </cell>
          <cell r="AE167" t="str">
            <v>PUBLICO</v>
          </cell>
          <cell r="AF167" t="str">
            <v>CORREGIMIENTO MUNICIPAL</v>
          </cell>
          <cell r="AG167" t="str">
            <v>CORREGIMIENTO MUNICIPAL</v>
          </cell>
          <cell r="AH167" t="str">
            <v>NO OPERATIVO</v>
          </cell>
          <cell r="AM167">
            <v>344027</v>
          </cell>
          <cell r="AN167">
            <v>44640</v>
          </cell>
          <cell r="AO167">
            <v>0.7</v>
          </cell>
          <cell r="AP167">
            <v>0.86699999999999999</v>
          </cell>
          <cell r="AQ167">
            <v>0.56740000000000002</v>
          </cell>
          <cell r="AR167">
            <v>0.71367751599999996</v>
          </cell>
          <cell r="AS167">
            <v>10</v>
          </cell>
          <cell r="AU167">
            <v>1</v>
          </cell>
          <cell r="AX167">
            <v>0</v>
          </cell>
        </row>
        <row r="168">
          <cell r="E168" t="str">
            <v>LA FLORA</v>
          </cell>
          <cell r="T168">
            <v>0</v>
          </cell>
          <cell r="U168">
            <v>2</v>
          </cell>
          <cell r="Z168" t="str">
            <v>1A</v>
          </cell>
          <cell r="AE168" t="str">
            <v>PRIVADO</v>
          </cell>
          <cell r="AF168" t="str">
            <v>GERARDO ZAMBRANO GUIO</v>
          </cell>
          <cell r="AG168" t="str">
            <v>PERENCO COLOMBIA LIMITED</v>
          </cell>
          <cell r="AH168" t="str">
            <v>VIGENTE</v>
          </cell>
          <cell r="AM168">
            <v>344027</v>
          </cell>
          <cell r="AN168">
            <v>44640</v>
          </cell>
          <cell r="AO168">
            <v>0.5</v>
          </cell>
          <cell r="AP168">
            <v>0.86699999999999999</v>
          </cell>
          <cell r="AQ168">
            <v>0.56740000000000002</v>
          </cell>
          <cell r="AR168">
            <v>0.70480522700000003</v>
          </cell>
          <cell r="AS168">
            <v>10</v>
          </cell>
          <cell r="AX168">
            <v>2</v>
          </cell>
        </row>
        <row r="169">
          <cell r="E169" t="str">
            <v>LA FORTALEZA</v>
          </cell>
          <cell r="T169">
            <v>0</v>
          </cell>
          <cell r="U169">
            <v>2</v>
          </cell>
          <cell r="Z169" t="str">
            <v>1A</v>
          </cell>
          <cell r="AE169" t="str">
            <v>PRIVADO</v>
          </cell>
          <cell r="AF169" t="str">
            <v>HENRY MARTINEZ C.</v>
          </cell>
          <cell r="AG169" t="str">
            <v>FAAC S.A.S.</v>
          </cell>
          <cell r="AH169" t="str">
            <v>VIGENTE</v>
          </cell>
          <cell r="AM169">
            <v>344027</v>
          </cell>
          <cell r="AN169">
            <v>44640</v>
          </cell>
          <cell r="AO169">
            <v>0.7</v>
          </cell>
          <cell r="AP169">
            <v>0.86699999999999999</v>
          </cell>
          <cell r="AQ169">
            <v>0.56740000000000002</v>
          </cell>
          <cell r="AR169">
            <v>0.458852961</v>
          </cell>
          <cell r="AS169">
            <v>10</v>
          </cell>
          <cell r="AX169">
            <v>2</v>
          </cell>
        </row>
        <row r="170">
          <cell r="E170" t="str">
            <v>LA GLORIA</v>
          </cell>
          <cell r="T170">
            <v>0</v>
          </cell>
          <cell r="U170">
            <v>2</v>
          </cell>
          <cell r="Z170" t="str">
            <v>1A</v>
          </cell>
          <cell r="AE170" t="str">
            <v>PRIVADO</v>
          </cell>
          <cell r="AF170" t="str">
            <v>CARMEN SEDANO</v>
          </cell>
          <cell r="AG170" t="str">
            <v>PERENCO COLOMBIA LIMITED</v>
          </cell>
          <cell r="AH170" t="str">
            <v>VIGENTE</v>
          </cell>
          <cell r="AM170">
            <v>344027</v>
          </cell>
          <cell r="AN170">
            <v>44640</v>
          </cell>
          <cell r="AO170">
            <v>0.3</v>
          </cell>
          <cell r="AP170">
            <v>0.86699999999999999</v>
          </cell>
          <cell r="AQ170">
            <v>0.56740000000000002</v>
          </cell>
          <cell r="AR170">
            <v>0.51728737400000002</v>
          </cell>
          <cell r="AS170">
            <v>10</v>
          </cell>
          <cell r="AX170">
            <v>2</v>
          </cell>
        </row>
        <row r="171">
          <cell r="E171" t="str">
            <v>LA HABANA</v>
          </cell>
          <cell r="T171">
            <v>0</v>
          </cell>
          <cell r="U171">
            <v>2</v>
          </cell>
          <cell r="Z171" t="str">
            <v>1A</v>
          </cell>
          <cell r="AE171" t="str">
            <v>PRIVADO</v>
          </cell>
          <cell r="AF171" t="str">
            <v>NELSON E. CRUZ G.</v>
          </cell>
          <cell r="AG171" t="str">
            <v>SAO S.A.S.</v>
          </cell>
          <cell r="AH171" t="str">
            <v>VIGENTE</v>
          </cell>
          <cell r="AM171">
            <v>344027</v>
          </cell>
          <cell r="AN171">
            <v>44640</v>
          </cell>
          <cell r="AO171">
            <v>0.5</v>
          </cell>
          <cell r="AP171">
            <v>0.86699999999999999</v>
          </cell>
          <cell r="AQ171">
            <v>0.56740000000000002</v>
          </cell>
          <cell r="AR171">
            <v>0.70480522700000003</v>
          </cell>
          <cell r="AS171">
            <v>10</v>
          </cell>
          <cell r="AX171">
            <v>2</v>
          </cell>
        </row>
        <row r="172">
          <cell r="E172" t="str">
            <v>LA HERMOSA</v>
          </cell>
          <cell r="T172">
            <v>0</v>
          </cell>
          <cell r="U172">
            <v>1</v>
          </cell>
          <cell r="Z172" t="str">
            <v>1A</v>
          </cell>
          <cell r="AE172" t="str">
            <v>PUBLICO</v>
          </cell>
          <cell r="AF172" t="str">
            <v>MUNICIPIO</v>
          </cell>
          <cell r="AG172" t="str">
            <v>MUNICIPIO</v>
          </cell>
          <cell r="AH172" t="str">
            <v>VIGENTE</v>
          </cell>
          <cell r="AM172">
            <v>344027</v>
          </cell>
          <cell r="AN172">
            <v>44640</v>
          </cell>
          <cell r="AO172">
            <v>0.7</v>
          </cell>
          <cell r="AP172">
            <v>0.86699999999999999</v>
          </cell>
          <cell r="AQ172">
            <v>0.56740000000000002</v>
          </cell>
          <cell r="AR172">
            <v>0.458852961</v>
          </cell>
          <cell r="AS172">
            <v>10</v>
          </cell>
          <cell r="AT172">
            <v>1</v>
          </cell>
          <cell r="AU172">
            <v>1</v>
          </cell>
          <cell r="AX172">
            <v>2</v>
          </cell>
        </row>
        <row r="173">
          <cell r="E173" t="str">
            <v>LA ILUSION</v>
          </cell>
          <cell r="T173">
            <v>0</v>
          </cell>
          <cell r="U173">
            <v>2</v>
          </cell>
          <cell r="Z173" t="str">
            <v>1A</v>
          </cell>
          <cell r="AE173" t="str">
            <v>PRIVADO</v>
          </cell>
          <cell r="AF173" t="str">
            <v>SIGRA S.A.</v>
          </cell>
          <cell r="AG173" t="str">
            <v>SIGRA S.A.</v>
          </cell>
          <cell r="AH173" t="str">
            <v>VIGENTE</v>
          </cell>
          <cell r="AM173">
            <v>344027</v>
          </cell>
          <cell r="AN173">
            <v>44640</v>
          </cell>
          <cell r="AO173">
            <v>0.3</v>
          </cell>
          <cell r="AP173">
            <v>0.86699999999999999</v>
          </cell>
          <cell r="AQ173">
            <v>0.56740000000000002</v>
          </cell>
          <cell r="AR173">
            <v>0.72641982400000005</v>
          </cell>
          <cell r="AS173">
            <v>10</v>
          </cell>
          <cell r="AX173">
            <v>2</v>
          </cell>
        </row>
        <row r="174">
          <cell r="E174" t="str">
            <v>LA LORENA</v>
          </cell>
          <cell r="T174">
            <v>0</v>
          </cell>
          <cell r="U174">
            <v>2</v>
          </cell>
          <cell r="Z174" t="str">
            <v>1A</v>
          </cell>
          <cell r="AE174" t="str">
            <v>PRIVADO</v>
          </cell>
          <cell r="AF174" t="str">
            <v>BUSHIRO TAKEMOTO</v>
          </cell>
          <cell r="AG174" t="str">
            <v>BUSHIRO TAKEMOTO</v>
          </cell>
          <cell r="AH174" t="str">
            <v>VIGENTE</v>
          </cell>
          <cell r="AM174">
            <v>344027</v>
          </cell>
          <cell r="AN174">
            <v>44640</v>
          </cell>
          <cell r="AO174">
            <v>0.7</v>
          </cell>
          <cell r="AP174">
            <v>0.86699999999999999</v>
          </cell>
          <cell r="AQ174">
            <v>0.56740000000000002</v>
          </cell>
          <cell r="AR174">
            <v>0.458852961</v>
          </cell>
          <cell r="AS174">
            <v>10</v>
          </cell>
          <cell r="AX174">
            <v>2</v>
          </cell>
        </row>
        <row r="175">
          <cell r="E175" t="str">
            <v>LA MACOYA</v>
          </cell>
          <cell r="T175">
            <v>0</v>
          </cell>
          <cell r="U175">
            <v>2</v>
          </cell>
          <cell r="Z175" t="str">
            <v>1A</v>
          </cell>
          <cell r="AE175" t="str">
            <v>PRIVADO</v>
          </cell>
          <cell r="AF175" t="str">
            <v xml:space="preserve">ELSON HERNANDO SIERRA </v>
          </cell>
          <cell r="AG175" t="str">
            <v>ELSON H. SIERRA QUICENO</v>
          </cell>
          <cell r="AH175" t="str">
            <v>VIGENTE</v>
          </cell>
          <cell r="AM175">
            <v>344027</v>
          </cell>
          <cell r="AN175">
            <v>44640</v>
          </cell>
          <cell r="AO175">
            <v>0.1</v>
          </cell>
          <cell r="AP175">
            <v>0.86699999999999999</v>
          </cell>
          <cell r="AQ175">
            <v>0.56740000000000002</v>
          </cell>
          <cell r="AR175">
            <v>0.51489524200000003</v>
          </cell>
          <cell r="AS175">
            <v>10</v>
          </cell>
          <cell r="AX175">
            <v>2</v>
          </cell>
        </row>
        <row r="176">
          <cell r="E176" t="str">
            <v>LA MAPORA</v>
          </cell>
          <cell r="T176">
            <v>0</v>
          </cell>
          <cell r="U176">
            <v>2</v>
          </cell>
          <cell r="Z176" t="str">
            <v>1A</v>
          </cell>
          <cell r="AE176" t="str">
            <v>PRIVADO</v>
          </cell>
          <cell r="AF176" t="str">
            <v>PAULA ANDREA CANO A.</v>
          </cell>
          <cell r="AG176" t="str">
            <v>PAULA ANDREA CANO</v>
          </cell>
          <cell r="AH176" t="str">
            <v>VIGENTE</v>
          </cell>
          <cell r="AM176">
            <v>344027</v>
          </cell>
          <cell r="AN176">
            <v>44640</v>
          </cell>
          <cell r="AO176">
            <v>0.5</v>
          </cell>
          <cell r="AP176">
            <v>0.86699999999999999</v>
          </cell>
          <cell r="AQ176">
            <v>0.56740000000000002</v>
          </cell>
          <cell r="AR176">
            <v>0.71415040200000002</v>
          </cell>
          <cell r="AS176">
            <v>10</v>
          </cell>
          <cell r="AX176">
            <v>2</v>
          </cell>
        </row>
        <row r="177">
          <cell r="E177" t="str">
            <v>LA MONICA</v>
          </cell>
          <cell r="T177">
            <v>0</v>
          </cell>
          <cell r="U177">
            <v>2</v>
          </cell>
          <cell r="Z177" t="str">
            <v>1A</v>
          </cell>
          <cell r="AE177" t="str">
            <v>PRIVADO</v>
          </cell>
          <cell r="AF177" t="str">
            <v>MAURICIO TORRES CUBIDES</v>
          </cell>
          <cell r="AG177" t="str">
            <v>ASAM LTDA.</v>
          </cell>
          <cell r="AH177" t="str">
            <v>VIGENTE</v>
          </cell>
          <cell r="AM177">
            <v>344027</v>
          </cell>
          <cell r="AN177">
            <v>44640</v>
          </cell>
          <cell r="AO177">
            <v>0.1</v>
          </cell>
          <cell r="AP177">
            <v>0.86699999999999999</v>
          </cell>
          <cell r="AQ177">
            <v>0.56740000000000002</v>
          </cell>
          <cell r="AR177">
            <v>0.59358378899999997</v>
          </cell>
          <cell r="AS177">
            <v>10</v>
          </cell>
          <cell r="AX177">
            <v>2</v>
          </cell>
        </row>
        <row r="178">
          <cell r="E178" t="str">
            <v>LA NEVERA</v>
          </cell>
          <cell r="T178">
            <v>0</v>
          </cell>
          <cell r="U178">
            <v>2</v>
          </cell>
          <cell r="Z178" t="str">
            <v>1A</v>
          </cell>
          <cell r="AE178" t="str">
            <v>PRIVADO</v>
          </cell>
          <cell r="AF178" t="str">
            <v>MAURICIO OLMOS</v>
          </cell>
          <cell r="AG178" t="str">
            <v>AGILL S.A.S.</v>
          </cell>
          <cell r="AH178" t="str">
            <v>VIGENTE</v>
          </cell>
          <cell r="AM178">
            <v>344027</v>
          </cell>
          <cell r="AN178">
            <v>44640</v>
          </cell>
          <cell r="AO178">
            <v>0.5</v>
          </cell>
          <cell r="AP178">
            <v>0.86699999999999999</v>
          </cell>
          <cell r="AQ178">
            <v>0.56740000000000002</v>
          </cell>
          <cell r="AR178">
            <v>0.89082714600000001</v>
          </cell>
          <cell r="AS178">
            <v>10</v>
          </cell>
          <cell r="AX178">
            <v>2.1</v>
          </cell>
        </row>
        <row r="179">
          <cell r="E179" t="str">
            <v>LA PROVINCIA</v>
          </cell>
          <cell r="T179">
            <v>0</v>
          </cell>
          <cell r="U179">
            <v>2</v>
          </cell>
          <cell r="Z179" t="str">
            <v>1A</v>
          </cell>
          <cell r="AE179" t="str">
            <v>PRIVADO</v>
          </cell>
          <cell r="AF179" t="str">
            <v>CARLOS H. MONTENEGRO</v>
          </cell>
          <cell r="AG179" t="str">
            <v>CARLOS H. MONTENEGRO</v>
          </cell>
          <cell r="AH179" t="str">
            <v>VIGENTE</v>
          </cell>
          <cell r="AM179">
            <v>344027</v>
          </cell>
          <cell r="AN179">
            <v>44640</v>
          </cell>
          <cell r="AO179">
            <v>0.7</v>
          </cell>
          <cell r="AP179">
            <v>0.86699999999999999</v>
          </cell>
          <cell r="AQ179">
            <v>0.56740000000000002</v>
          </cell>
          <cell r="AR179">
            <v>0.458852961</v>
          </cell>
          <cell r="AS179">
            <v>10</v>
          </cell>
          <cell r="AX179">
            <v>2</v>
          </cell>
        </row>
        <row r="180">
          <cell r="E180" t="str">
            <v>LA REDENCION</v>
          </cell>
          <cell r="T180">
            <v>0</v>
          </cell>
          <cell r="U180">
            <v>2</v>
          </cell>
          <cell r="Z180" t="str">
            <v>1A</v>
          </cell>
          <cell r="AE180" t="str">
            <v>PRIVADO</v>
          </cell>
          <cell r="AF180" t="str">
            <v>MARIA DEL S. MONTOYA</v>
          </cell>
          <cell r="AG180" t="str">
            <v>FRANCISCO H. MARTINEZ</v>
          </cell>
          <cell r="AH180" t="str">
            <v>VIGENTE</v>
          </cell>
          <cell r="AM180">
            <v>344027</v>
          </cell>
          <cell r="AN180">
            <v>44640</v>
          </cell>
          <cell r="AO180">
            <v>0.5</v>
          </cell>
          <cell r="AP180">
            <v>0.86699999999999999</v>
          </cell>
          <cell r="AQ180">
            <v>0.56740000000000002</v>
          </cell>
          <cell r="AR180">
            <v>0.71415040200000002</v>
          </cell>
          <cell r="AS180">
            <v>10</v>
          </cell>
          <cell r="AX180">
            <v>2</v>
          </cell>
        </row>
        <row r="181">
          <cell r="E181" t="str">
            <v>LA REFORMA</v>
          </cell>
          <cell r="T181">
            <v>0</v>
          </cell>
          <cell r="U181">
            <v>2</v>
          </cell>
          <cell r="Z181" t="str">
            <v>1A</v>
          </cell>
          <cell r="AE181" t="str">
            <v>PRIVADO</v>
          </cell>
          <cell r="AF181" t="str">
            <v>JUAN BERNARDO SERRANO A.</v>
          </cell>
          <cell r="AG181" t="str">
            <v>AEROPENORT S.A.S.</v>
          </cell>
          <cell r="AH181" t="str">
            <v>VIGENTE</v>
          </cell>
          <cell r="AM181">
            <v>344027</v>
          </cell>
          <cell r="AN181">
            <v>44640</v>
          </cell>
          <cell r="AO181">
            <v>0.5</v>
          </cell>
          <cell r="AP181">
            <v>0.86699999999999999</v>
          </cell>
          <cell r="AQ181">
            <v>0.56740000000000002</v>
          </cell>
          <cell r="AR181">
            <v>0.89082714600000001</v>
          </cell>
          <cell r="AS181">
            <v>10</v>
          </cell>
          <cell r="AX181">
            <v>2.1</v>
          </cell>
        </row>
        <row r="182">
          <cell r="E182" t="str">
            <v>LA SALVACION</v>
          </cell>
          <cell r="T182">
            <v>0</v>
          </cell>
          <cell r="U182">
            <v>1</v>
          </cell>
          <cell r="Z182" t="str">
            <v>1A</v>
          </cell>
          <cell r="AE182" t="str">
            <v>PUBLICO</v>
          </cell>
          <cell r="AF182" t="str">
            <v>MUNICIPIO</v>
          </cell>
          <cell r="AG182" t="str">
            <v>MUNICIPIO</v>
          </cell>
          <cell r="AH182" t="str">
            <v>VIGENTE</v>
          </cell>
          <cell r="AM182">
            <v>344027</v>
          </cell>
          <cell r="AN182">
            <v>44640</v>
          </cell>
          <cell r="AO182">
            <v>0.7</v>
          </cell>
          <cell r="AP182">
            <v>0.86699999999999999</v>
          </cell>
          <cell r="AQ182">
            <v>0.56740000000000002</v>
          </cell>
          <cell r="AR182">
            <v>0.458852961</v>
          </cell>
          <cell r="AS182">
            <v>10</v>
          </cell>
          <cell r="AU182">
            <v>1</v>
          </cell>
          <cell r="AX182">
            <v>1.8</v>
          </cell>
        </row>
        <row r="183">
          <cell r="E183" t="str">
            <v>LA UNION</v>
          </cell>
          <cell r="T183">
            <v>0</v>
          </cell>
          <cell r="U183">
            <v>2</v>
          </cell>
          <cell r="Z183" t="str">
            <v>1A</v>
          </cell>
          <cell r="AE183" t="str">
            <v>PRIVADO</v>
          </cell>
          <cell r="AF183" t="str">
            <v>MARTHA Y. VARGAS DE R.</v>
          </cell>
          <cell r="AG183" t="str">
            <v>GEOPARK COLOMBIA S.A.S.</v>
          </cell>
          <cell r="AH183" t="str">
            <v>VIGENTE</v>
          </cell>
          <cell r="AM183">
            <v>344027</v>
          </cell>
          <cell r="AN183">
            <v>44640</v>
          </cell>
          <cell r="AO183">
            <v>0.7</v>
          </cell>
          <cell r="AP183">
            <v>0.86699999999999999</v>
          </cell>
          <cell r="AQ183">
            <v>0.56740000000000002</v>
          </cell>
          <cell r="AR183">
            <v>0.458852961</v>
          </cell>
          <cell r="AS183">
            <v>10</v>
          </cell>
          <cell r="AX183">
            <v>2</v>
          </cell>
        </row>
        <row r="184">
          <cell r="E184" t="str">
            <v>LA VENGANZA</v>
          </cell>
          <cell r="T184">
            <v>0</v>
          </cell>
          <cell r="U184">
            <v>2</v>
          </cell>
          <cell r="Z184" t="str">
            <v>1A</v>
          </cell>
          <cell r="AE184" t="str">
            <v>PRIVADO</v>
          </cell>
          <cell r="AF184" t="str">
            <v>WALTER F. GOMEZ ACOSTA</v>
          </cell>
          <cell r="AG184" t="str">
            <v>WALTER F. GOMEZ ACOSTA</v>
          </cell>
          <cell r="AH184" t="str">
            <v>VIGENTE</v>
          </cell>
          <cell r="AM184">
            <v>344027</v>
          </cell>
          <cell r="AN184">
            <v>44640</v>
          </cell>
          <cell r="AO184">
            <v>0.7</v>
          </cell>
          <cell r="AP184">
            <v>0.86699999999999999</v>
          </cell>
          <cell r="AQ184">
            <v>0.56740000000000002</v>
          </cell>
          <cell r="AR184">
            <v>0.458852961</v>
          </cell>
          <cell r="AS184">
            <v>10</v>
          </cell>
          <cell r="AX184">
            <v>2</v>
          </cell>
        </row>
        <row r="185">
          <cell r="E185" t="str">
            <v>LA VENTUROSA</v>
          </cell>
          <cell r="T185">
            <v>0</v>
          </cell>
          <cell r="U185">
            <v>1</v>
          </cell>
          <cell r="Z185" t="str">
            <v>1A</v>
          </cell>
          <cell r="AE185" t="str">
            <v>PUBLICO</v>
          </cell>
          <cell r="AF185" t="str">
            <v>MUNICIPIO</v>
          </cell>
          <cell r="AG185" t="str">
            <v>MUNICIPIO</v>
          </cell>
          <cell r="AH185" t="str">
            <v>VIGENTE</v>
          </cell>
          <cell r="AM185">
            <v>344027</v>
          </cell>
          <cell r="AN185">
            <v>44640</v>
          </cell>
          <cell r="AO185">
            <v>0.5</v>
          </cell>
          <cell r="AP185">
            <v>0.86699999999999999</v>
          </cell>
          <cell r="AQ185">
            <v>0.56740000000000002</v>
          </cell>
          <cell r="AR185">
            <v>0.70480522700000003</v>
          </cell>
          <cell r="AS185">
            <v>10</v>
          </cell>
          <cell r="AX185">
            <v>1.7000000000000002</v>
          </cell>
        </row>
        <row r="186">
          <cell r="E186" t="str">
            <v>LA VEREMOS</v>
          </cell>
          <cell r="T186">
            <v>0</v>
          </cell>
          <cell r="U186">
            <v>2</v>
          </cell>
          <cell r="Z186" t="str">
            <v>1A</v>
          </cell>
          <cell r="AE186" t="str">
            <v>PRIVADO</v>
          </cell>
          <cell r="AF186" t="str">
            <v>ALVARO PEREZ</v>
          </cell>
          <cell r="AG186" t="str">
            <v>HELICE LTDA.</v>
          </cell>
          <cell r="AH186" t="str">
            <v>VIGENTE</v>
          </cell>
          <cell r="AM186">
            <v>344027</v>
          </cell>
          <cell r="AN186">
            <v>44640</v>
          </cell>
          <cell r="AO186">
            <v>0.5</v>
          </cell>
          <cell r="AP186">
            <v>0.86699999999999999</v>
          </cell>
          <cell r="AQ186">
            <v>0.56740000000000002</v>
          </cell>
          <cell r="AR186">
            <v>0.70480522700000003</v>
          </cell>
          <cell r="AS186">
            <v>10</v>
          </cell>
          <cell r="AX186">
            <v>2</v>
          </cell>
        </row>
        <row r="187">
          <cell r="E187" t="str">
            <v>LAS CAMASAS</v>
          </cell>
          <cell r="T187">
            <v>0</v>
          </cell>
          <cell r="U187">
            <v>2</v>
          </cell>
          <cell r="Z187" t="str">
            <v>1A</v>
          </cell>
          <cell r="AE187" t="str">
            <v>PRIVADO</v>
          </cell>
          <cell r="AF187" t="str">
            <v>JOSE NOE ALARCON</v>
          </cell>
          <cell r="AG187" t="str">
            <v>SAAC S. A. S.</v>
          </cell>
          <cell r="AH187" t="str">
            <v>VIGENTE</v>
          </cell>
          <cell r="AM187">
            <v>344027</v>
          </cell>
          <cell r="AN187">
            <v>44640</v>
          </cell>
          <cell r="AO187">
            <v>0.5</v>
          </cell>
          <cell r="AP187">
            <v>0.86699999999999999</v>
          </cell>
          <cell r="AQ187">
            <v>0.56740000000000002</v>
          </cell>
          <cell r="AR187">
            <v>0.89082714600000001</v>
          </cell>
          <cell r="AS187">
            <v>10</v>
          </cell>
          <cell r="AX187">
            <v>2.1</v>
          </cell>
        </row>
        <row r="188">
          <cell r="E188" t="str">
            <v>LAS DELICIAS</v>
          </cell>
          <cell r="T188">
            <v>0</v>
          </cell>
          <cell r="U188">
            <v>2</v>
          </cell>
          <cell r="Z188" t="str">
            <v>1A</v>
          </cell>
          <cell r="AE188" t="str">
            <v>PRIVADO</v>
          </cell>
          <cell r="AF188" t="str">
            <v>PERENCO COLOMBIA LIMITED</v>
          </cell>
          <cell r="AG188" t="str">
            <v>PERENCO COLOMBIA LIMITED</v>
          </cell>
          <cell r="AH188" t="str">
            <v>VIGENTE</v>
          </cell>
          <cell r="AM188">
            <v>344027</v>
          </cell>
          <cell r="AN188">
            <v>44640</v>
          </cell>
          <cell r="AO188">
            <v>0.5</v>
          </cell>
          <cell r="AP188">
            <v>0.86699999999999999</v>
          </cell>
          <cell r="AQ188">
            <v>0.56740000000000002</v>
          </cell>
          <cell r="AR188">
            <v>0.70480522700000003</v>
          </cell>
          <cell r="AS188">
            <v>10</v>
          </cell>
          <cell r="AX188">
            <v>2</v>
          </cell>
        </row>
        <row r="189">
          <cell r="E189" t="str">
            <v>LAS FURIAS</v>
          </cell>
          <cell r="T189">
            <v>0</v>
          </cell>
          <cell r="U189">
            <v>2</v>
          </cell>
          <cell r="Z189" t="str">
            <v>1A</v>
          </cell>
          <cell r="AE189" t="str">
            <v>PRIVADO</v>
          </cell>
          <cell r="AF189" t="str">
            <v>MAURICIO CALA PEREZ</v>
          </cell>
          <cell r="AG189" t="str">
            <v>SFA LTDA.</v>
          </cell>
          <cell r="AH189" t="str">
            <v>VIGENTE</v>
          </cell>
          <cell r="AM189">
            <v>344027</v>
          </cell>
          <cell r="AN189">
            <v>44640</v>
          </cell>
          <cell r="AO189">
            <v>0.5</v>
          </cell>
          <cell r="AP189">
            <v>0.86699999999999999</v>
          </cell>
          <cell r="AQ189">
            <v>0.56740000000000002</v>
          </cell>
          <cell r="AR189">
            <v>0.89082714600000001</v>
          </cell>
          <cell r="AS189">
            <v>10</v>
          </cell>
          <cell r="AX189">
            <v>2.1</v>
          </cell>
        </row>
        <row r="190">
          <cell r="E190" t="str">
            <v>LAS GUABINAS</v>
          </cell>
          <cell r="T190">
            <v>0</v>
          </cell>
          <cell r="U190">
            <v>2</v>
          </cell>
          <cell r="Z190" t="str">
            <v>1A</v>
          </cell>
          <cell r="AE190" t="str">
            <v>PRIVADO</v>
          </cell>
          <cell r="AF190" t="str">
            <v>INVERSIONES MARARAYES S.A.S</v>
          </cell>
          <cell r="AG190" t="str">
            <v>INV. MARARAYES S.A.S</v>
          </cell>
          <cell r="AH190" t="str">
            <v>VIGENTE</v>
          </cell>
          <cell r="AM190">
            <v>344027</v>
          </cell>
          <cell r="AN190">
            <v>44640</v>
          </cell>
          <cell r="AO190">
            <v>0.3</v>
          </cell>
          <cell r="AP190">
            <v>0.86699999999999999</v>
          </cell>
          <cell r="AQ190">
            <v>0.56740000000000002</v>
          </cell>
          <cell r="AR190">
            <v>0.72555276499999999</v>
          </cell>
          <cell r="AS190">
            <v>10</v>
          </cell>
          <cell r="AX190">
            <v>2</v>
          </cell>
        </row>
        <row r="191">
          <cell r="E191" t="str">
            <v>LAS TANGAS</v>
          </cell>
          <cell r="T191">
            <v>0</v>
          </cell>
          <cell r="U191">
            <v>2</v>
          </cell>
          <cell r="Z191" t="str">
            <v>1A</v>
          </cell>
          <cell r="AE191" t="str">
            <v>PRIVADO</v>
          </cell>
          <cell r="AF191" t="str">
            <v>RICARDO NIÑO P.</v>
          </cell>
          <cell r="AG191" t="str">
            <v>FIBA S.A.</v>
          </cell>
          <cell r="AH191" t="str">
            <v>VIGENTE</v>
          </cell>
          <cell r="AM191">
            <v>344027</v>
          </cell>
          <cell r="AN191">
            <v>44640</v>
          </cell>
          <cell r="AO191">
            <v>0.5</v>
          </cell>
          <cell r="AP191">
            <v>0.86699999999999999</v>
          </cell>
          <cell r="AQ191">
            <v>0.56740000000000002</v>
          </cell>
          <cell r="AR191">
            <v>0.70480522700000003</v>
          </cell>
          <cell r="AS191">
            <v>10</v>
          </cell>
          <cell r="AX191">
            <v>2</v>
          </cell>
        </row>
        <row r="192">
          <cell r="E192" t="str">
            <v>LAS VEGAS</v>
          </cell>
          <cell r="T192">
            <v>0</v>
          </cell>
          <cell r="U192">
            <v>2</v>
          </cell>
          <cell r="Z192" t="str">
            <v>1A</v>
          </cell>
          <cell r="AE192" t="str">
            <v>PRIVADO</v>
          </cell>
          <cell r="AF192" t="str">
            <v>ALEIDA JERONIMO NAVAS</v>
          </cell>
          <cell r="AG192" t="str">
            <v>ALEIDA JERONIMO NAVAS</v>
          </cell>
          <cell r="AH192" t="str">
            <v>VIGENTE</v>
          </cell>
          <cell r="AM192">
            <v>344027</v>
          </cell>
          <cell r="AN192">
            <v>44640</v>
          </cell>
          <cell r="AO192">
            <v>0.7</v>
          </cell>
          <cell r="AP192">
            <v>0.86699999999999999</v>
          </cell>
          <cell r="AQ192">
            <v>0.56740000000000002</v>
          </cell>
          <cell r="AR192">
            <v>0.458852961</v>
          </cell>
          <cell r="AS192">
            <v>10</v>
          </cell>
          <cell r="AX192">
            <v>2</v>
          </cell>
        </row>
        <row r="193">
          <cell r="E193" t="str">
            <v>LOS ARUCOS</v>
          </cell>
          <cell r="T193">
            <v>0</v>
          </cell>
          <cell r="U193">
            <v>2</v>
          </cell>
          <cell r="Z193" t="str">
            <v>1A</v>
          </cell>
          <cell r="AE193" t="str">
            <v>PRIVADO</v>
          </cell>
          <cell r="AF193" t="str">
            <v>LUIS A. SANTOS</v>
          </cell>
          <cell r="AG193" t="str">
            <v>SAAC S. A. S.</v>
          </cell>
          <cell r="AH193" t="str">
            <v>VIGENTE</v>
          </cell>
          <cell r="AM193">
            <v>344027</v>
          </cell>
          <cell r="AN193">
            <v>44640</v>
          </cell>
          <cell r="AO193">
            <v>0.3</v>
          </cell>
          <cell r="AP193">
            <v>0.86699999999999999</v>
          </cell>
          <cell r="AQ193">
            <v>0.56740000000000002</v>
          </cell>
          <cell r="AR193">
            <v>0.72641982400000005</v>
          </cell>
          <cell r="AS193">
            <v>10</v>
          </cell>
          <cell r="AX193">
            <v>2</v>
          </cell>
        </row>
        <row r="194">
          <cell r="E194" t="str">
            <v>LOS GUIRES</v>
          </cell>
          <cell r="T194">
            <v>0</v>
          </cell>
          <cell r="U194">
            <v>2</v>
          </cell>
          <cell r="Z194" t="str">
            <v>1A</v>
          </cell>
          <cell r="AE194" t="str">
            <v>PRIVADO</v>
          </cell>
          <cell r="AF194" t="str">
            <v>EDISON DELGADO</v>
          </cell>
          <cell r="AG194" t="str">
            <v>FAAC S.A.S.</v>
          </cell>
          <cell r="AH194" t="str">
            <v>VIGENTE</v>
          </cell>
          <cell r="AM194">
            <v>344027</v>
          </cell>
          <cell r="AN194">
            <v>44640</v>
          </cell>
          <cell r="AO194">
            <v>0.7</v>
          </cell>
          <cell r="AP194">
            <v>0.86699999999999999</v>
          </cell>
          <cell r="AQ194">
            <v>0.56740000000000002</v>
          </cell>
          <cell r="AR194">
            <v>0.71367751599999996</v>
          </cell>
          <cell r="AS194">
            <v>10</v>
          </cell>
          <cell r="AX194">
            <v>2.1</v>
          </cell>
        </row>
        <row r="195">
          <cell r="E195" t="str">
            <v>LOS LAURELES</v>
          </cell>
          <cell r="T195">
            <v>0</v>
          </cell>
          <cell r="U195">
            <v>2</v>
          </cell>
          <cell r="Z195" t="str">
            <v>1A</v>
          </cell>
          <cell r="AE195" t="str">
            <v>PRIVADO</v>
          </cell>
          <cell r="AF195" t="str">
            <v>JUAN RAFAEL LLANO</v>
          </cell>
          <cell r="AG195" t="str">
            <v>SAAC S. A. S.</v>
          </cell>
          <cell r="AH195" t="str">
            <v>VIGENTE</v>
          </cell>
          <cell r="AM195">
            <v>344027</v>
          </cell>
          <cell r="AN195">
            <v>44640</v>
          </cell>
          <cell r="AO195">
            <v>0.1</v>
          </cell>
          <cell r="AP195">
            <v>0.86699999999999999</v>
          </cell>
          <cell r="AQ195">
            <v>0.56740000000000002</v>
          </cell>
          <cell r="AR195">
            <v>0.59358378899999997</v>
          </cell>
          <cell r="AS195">
            <v>10</v>
          </cell>
          <cell r="AX195">
            <v>2</v>
          </cell>
        </row>
        <row r="196">
          <cell r="E196" t="str">
            <v>LOS LOBOS</v>
          </cell>
          <cell r="T196">
            <v>0</v>
          </cell>
          <cell r="U196">
            <v>2</v>
          </cell>
          <cell r="Z196" t="str">
            <v>1A</v>
          </cell>
          <cell r="AE196" t="str">
            <v>PRIVADO</v>
          </cell>
          <cell r="AF196" t="str">
            <v>AGROVIMART S.A.</v>
          </cell>
          <cell r="AG196" t="str">
            <v>AGROVIMART S.A.</v>
          </cell>
          <cell r="AH196" t="str">
            <v>VIGENTE</v>
          </cell>
          <cell r="AM196">
            <v>344027</v>
          </cell>
          <cell r="AN196">
            <v>44640</v>
          </cell>
          <cell r="AO196">
            <v>0.1</v>
          </cell>
          <cell r="AP196">
            <v>0.86699999999999999</v>
          </cell>
          <cell r="AQ196">
            <v>0.56740000000000002</v>
          </cell>
          <cell r="AR196">
            <v>0.59358378899999997</v>
          </cell>
          <cell r="AS196">
            <v>10</v>
          </cell>
          <cell r="AX196">
            <v>2</v>
          </cell>
        </row>
        <row r="197">
          <cell r="E197" t="str">
            <v>LOS MILAGROS</v>
          </cell>
          <cell r="T197">
            <v>0</v>
          </cell>
          <cell r="U197">
            <v>2</v>
          </cell>
          <cell r="Z197" t="str">
            <v>1A</v>
          </cell>
          <cell r="AE197" t="str">
            <v>PRIVADO</v>
          </cell>
          <cell r="AF197" t="str">
            <v>FUMIAGRIC LTDA.</v>
          </cell>
          <cell r="AG197" t="str">
            <v>AGILL S.A.S.</v>
          </cell>
          <cell r="AH197" t="str">
            <v>VIGENTE</v>
          </cell>
          <cell r="AM197">
            <v>344027</v>
          </cell>
          <cell r="AN197">
            <v>44640</v>
          </cell>
          <cell r="AO197">
            <v>0.3</v>
          </cell>
          <cell r="AP197">
            <v>0.86699999999999999</v>
          </cell>
          <cell r="AQ197">
            <v>0.56740000000000002</v>
          </cell>
          <cell r="AR197">
            <v>0.72641982400000005</v>
          </cell>
          <cell r="AS197">
            <v>10</v>
          </cell>
          <cell r="AX197">
            <v>2</v>
          </cell>
        </row>
        <row r="198">
          <cell r="E198" t="str">
            <v>LOS RIPIOS</v>
          </cell>
          <cell r="T198">
            <v>0</v>
          </cell>
          <cell r="U198">
            <v>2</v>
          </cell>
          <cell r="Z198" t="str">
            <v>1A</v>
          </cell>
          <cell r="AE198" t="str">
            <v>PRIVADO</v>
          </cell>
          <cell r="AF198" t="str">
            <v>SULY M. BARRIOS R.</v>
          </cell>
          <cell r="AG198" t="str">
            <v>SAO S.A.S.</v>
          </cell>
          <cell r="AH198" t="str">
            <v>VIGENTE</v>
          </cell>
          <cell r="AM198">
            <v>344027</v>
          </cell>
          <cell r="AN198">
            <v>44640</v>
          </cell>
          <cell r="AO198">
            <v>0.5</v>
          </cell>
          <cell r="AP198">
            <v>0.86699999999999999</v>
          </cell>
          <cell r="AQ198">
            <v>0.56740000000000002</v>
          </cell>
          <cell r="AR198">
            <v>0.70480522700000003</v>
          </cell>
          <cell r="AS198">
            <v>10</v>
          </cell>
          <cell r="AX198">
            <v>2</v>
          </cell>
        </row>
        <row r="199">
          <cell r="E199" t="str">
            <v>LOS TOROS</v>
          </cell>
          <cell r="T199">
            <v>0</v>
          </cell>
          <cell r="U199">
            <v>2</v>
          </cell>
          <cell r="Z199" t="str">
            <v>2A</v>
          </cell>
          <cell r="AE199" t="str">
            <v>PRIVADO</v>
          </cell>
          <cell r="AF199" t="str">
            <v>HORACIO PAN BARRAGAN</v>
          </cell>
          <cell r="AG199" t="str">
            <v>PERENCO COLOMBIA LIMITED</v>
          </cell>
          <cell r="AH199" t="str">
            <v>VIGENTE</v>
          </cell>
          <cell r="AM199">
            <v>344027</v>
          </cell>
          <cell r="AN199">
            <v>44640</v>
          </cell>
          <cell r="AO199">
            <v>0.5</v>
          </cell>
          <cell r="AP199">
            <v>0.86699999999999999</v>
          </cell>
          <cell r="AQ199">
            <v>0.56740000000000002</v>
          </cell>
          <cell r="AR199">
            <v>0.75888388299999998</v>
          </cell>
          <cell r="AS199">
            <v>10</v>
          </cell>
          <cell r="AX199">
            <v>2.1</v>
          </cell>
        </row>
        <row r="200">
          <cell r="E200" t="str">
            <v>LUCITANIA</v>
          </cell>
          <cell r="T200">
            <v>0</v>
          </cell>
          <cell r="U200">
            <v>2</v>
          </cell>
          <cell r="Z200" t="str">
            <v>1A</v>
          </cell>
          <cell r="AE200" t="str">
            <v>PRIVADO</v>
          </cell>
          <cell r="AF200" t="str">
            <v>AGROPECUARIA CRAVO SUR</v>
          </cell>
          <cell r="AG200" t="str">
            <v>AGROPECUARIA CRAVO SUR</v>
          </cell>
          <cell r="AH200" t="str">
            <v>VIGENTE</v>
          </cell>
          <cell r="AM200">
            <v>344027</v>
          </cell>
          <cell r="AN200">
            <v>44640</v>
          </cell>
          <cell r="AO200">
            <v>0.3</v>
          </cell>
          <cell r="AP200">
            <v>0.86699999999999999</v>
          </cell>
          <cell r="AQ200">
            <v>0.56740000000000002</v>
          </cell>
          <cell r="AR200">
            <v>0.72555276499999999</v>
          </cell>
          <cell r="AS200">
            <v>10</v>
          </cell>
          <cell r="AX200">
            <v>2</v>
          </cell>
        </row>
        <row r="201">
          <cell r="E201" t="str">
            <v>MACOLLA</v>
          </cell>
          <cell r="T201">
            <v>0</v>
          </cell>
          <cell r="U201">
            <v>2</v>
          </cell>
          <cell r="Z201" t="str">
            <v>1A</v>
          </cell>
          <cell r="AE201" t="str">
            <v>PRIVADO</v>
          </cell>
          <cell r="AF201" t="str">
            <v>GRAMERCY S.A.S.</v>
          </cell>
          <cell r="AG201" t="str">
            <v>AGROP.CACOLLA S.A.S.</v>
          </cell>
          <cell r="AH201" t="str">
            <v>VIGENTE</v>
          </cell>
          <cell r="AM201">
            <v>344027</v>
          </cell>
          <cell r="AN201">
            <v>44640</v>
          </cell>
          <cell r="AO201">
            <v>0.3</v>
          </cell>
          <cell r="AP201">
            <v>0.86699999999999999</v>
          </cell>
          <cell r="AQ201">
            <v>0.56740000000000002</v>
          </cell>
          <cell r="AR201">
            <v>0.72641982400000005</v>
          </cell>
          <cell r="AS201">
            <v>10</v>
          </cell>
          <cell r="AX201">
            <v>2</v>
          </cell>
        </row>
        <row r="202">
          <cell r="E202" t="str">
            <v>MADREVIEJA</v>
          </cell>
          <cell r="T202">
            <v>0</v>
          </cell>
          <cell r="U202">
            <v>2</v>
          </cell>
          <cell r="Z202" t="str">
            <v>1A</v>
          </cell>
          <cell r="AE202" t="str">
            <v>PRIVADO</v>
          </cell>
          <cell r="AF202" t="str">
            <v>CELMIRA BARRAGAN F.</v>
          </cell>
          <cell r="AG202" t="str">
            <v>CELMIRA BARRAGAN F.</v>
          </cell>
          <cell r="AH202" t="str">
            <v>VIGENTE</v>
          </cell>
          <cell r="AM202">
            <v>344027</v>
          </cell>
          <cell r="AN202">
            <v>44640</v>
          </cell>
          <cell r="AO202">
            <v>0.5</v>
          </cell>
          <cell r="AP202">
            <v>0.86699999999999999</v>
          </cell>
          <cell r="AQ202">
            <v>0.56740000000000002</v>
          </cell>
          <cell r="AR202">
            <v>0.89082714600000001</v>
          </cell>
          <cell r="AS202">
            <v>10</v>
          </cell>
          <cell r="AX202">
            <v>2.1</v>
          </cell>
        </row>
        <row r="203">
          <cell r="E203" t="str">
            <v>MAJAGUILLO</v>
          </cell>
          <cell r="T203">
            <v>0</v>
          </cell>
          <cell r="U203">
            <v>2</v>
          </cell>
          <cell r="Z203" t="str">
            <v>1A</v>
          </cell>
          <cell r="AE203" t="str">
            <v>PRIVADO</v>
          </cell>
          <cell r="AF203" t="str">
            <v>FELIPE GOMEZ H. y CIA.</v>
          </cell>
          <cell r="AG203" t="str">
            <v>FELIPE GOMEZ H. y CIA.</v>
          </cell>
          <cell r="AH203" t="str">
            <v>VIGENTE</v>
          </cell>
          <cell r="AM203">
            <v>344027</v>
          </cell>
          <cell r="AN203">
            <v>44640</v>
          </cell>
          <cell r="AO203">
            <v>0.3</v>
          </cell>
          <cell r="AP203">
            <v>0.86699999999999999</v>
          </cell>
          <cell r="AQ203">
            <v>0.56740000000000002</v>
          </cell>
          <cell r="AR203">
            <v>0.72555276499999999</v>
          </cell>
          <cell r="AS203">
            <v>10</v>
          </cell>
          <cell r="AX203">
            <v>2</v>
          </cell>
        </row>
        <row r="204">
          <cell r="E204" t="str">
            <v>MALABARES</v>
          </cell>
          <cell r="T204">
            <v>0</v>
          </cell>
          <cell r="U204">
            <v>2</v>
          </cell>
          <cell r="Z204" t="str">
            <v>1A</v>
          </cell>
          <cell r="AE204" t="str">
            <v>PRIVADO</v>
          </cell>
          <cell r="AF204" t="str">
            <v>JOAQUIN GALINDO</v>
          </cell>
          <cell r="AG204" t="str">
            <v>CELTA LTDA.</v>
          </cell>
          <cell r="AH204" t="str">
            <v>VIGENTE</v>
          </cell>
          <cell r="AM204">
            <v>344027</v>
          </cell>
          <cell r="AN204">
            <v>44640</v>
          </cell>
          <cell r="AO204">
            <v>0.1</v>
          </cell>
          <cell r="AP204">
            <v>0.86699999999999999</v>
          </cell>
          <cell r="AQ204">
            <v>0.56740000000000002</v>
          </cell>
          <cell r="AR204">
            <v>0.51489524200000003</v>
          </cell>
          <cell r="AS204">
            <v>10</v>
          </cell>
          <cell r="AX204">
            <v>2</v>
          </cell>
        </row>
        <row r="205">
          <cell r="E205" t="str">
            <v>MANARE</v>
          </cell>
          <cell r="T205">
            <v>0</v>
          </cell>
          <cell r="U205">
            <v>2</v>
          </cell>
          <cell r="Z205" t="str">
            <v>1A</v>
          </cell>
          <cell r="AE205" t="str">
            <v>PRIVADO</v>
          </cell>
          <cell r="AF205" t="str">
            <v>HERNAN GOMEZ NIÑO</v>
          </cell>
          <cell r="AG205" t="str">
            <v xml:space="preserve">HERNAN GOMEZ NIÑO </v>
          </cell>
          <cell r="AH205" t="str">
            <v>VIGENTE</v>
          </cell>
          <cell r="AM205">
            <v>344027</v>
          </cell>
          <cell r="AN205">
            <v>44640</v>
          </cell>
          <cell r="AO205">
            <v>0.7</v>
          </cell>
          <cell r="AP205">
            <v>0.86699999999999999</v>
          </cell>
          <cell r="AQ205">
            <v>0.56740000000000002</v>
          </cell>
          <cell r="AR205">
            <v>0.458852961</v>
          </cell>
          <cell r="AS205">
            <v>10</v>
          </cell>
          <cell r="AX205">
            <v>2</v>
          </cell>
        </row>
        <row r="206">
          <cell r="E206" t="str">
            <v>MATABRAVA</v>
          </cell>
          <cell r="T206">
            <v>0</v>
          </cell>
          <cell r="U206">
            <v>2</v>
          </cell>
          <cell r="Z206" t="str">
            <v>1A</v>
          </cell>
          <cell r="AE206" t="str">
            <v>PRIVADO</v>
          </cell>
          <cell r="AF206" t="str">
            <v>FRANCISCA REYES DIAZ</v>
          </cell>
          <cell r="AG206" t="str">
            <v>FRANCISCA REYES DIAZ</v>
          </cell>
          <cell r="AH206" t="str">
            <v>VIGENTE</v>
          </cell>
          <cell r="AM206">
            <v>344027</v>
          </cell>
          <cell r="AN206">
            <v>44640</v>
          </cell>
          <cell r="AO206">
            <v>0.5</v>
          </cell>
          <cell r="AP206">
            <v>0.86699999999999999</v>
          </cell>
          <cell r="AQ206">
            <v>0.56740000000000002</v>
          </cell>
          <cell r="AR206">
            <v>0.70480522700000003</v>
          </cell>
          <cell r="AS206">
            <v>10</v>
          </cell>
          <cell r="AX206">
            <v>2</v>
          </cell>
        </row>
        <row r="207">
          <cell r="E207" t="str">
            <v>MATENOVILLOS</v>
          </cell>
          <cell r="T207">
            <v>0</v>
          </cell>
          <cell r="U207">
            <v>2</v>
          </cell>
          <cell r="Z207" t="str">
            <v>1A</v>
          </cell>
          <cell r="AE207" t="str">
            <v>PRIVADO</v>
          </cell>
          <cell r="AF207" t="str">
            <v>SANTIAGO CAMILO REYES DIAZ</v>
          </cell>
          <cell r="AG207" t="str">
            <v>SANTIAGO CAMILO REYES DIAZ</v>
          </cell>
          <cell r="AH207" t="str">
            <v>VIGENTE</v>
          </cell>
          <cell r="AM207">
            <v>344027</v>
          </cell>
          <cell r="AN207">
            <v>44640</v>
          </cell>
          <cell r="AO207">
            <v>0.5</v>
          </cell>
          <cell r="AP207">
            <v>0.86699999999999999</v>
          </cell>
          <cell r="AQ207">
            <v>0.56740000000000002</v>
          </cell>
          <cell r="AR207">
            <v>0.70480522700000003</v>
          </cell>
          <cell r="AS207">
            <v>10</v>
          </cell>
          <cell r="AX207">
            <v>2</v>
          </cell>
        </row>
        <row r="208">
          <cell r="E208" t="str">
            <v>MARAREY</v>
          </cell>
          <cell r="T208">
            <v>0</v>
          </cell>
          <cell r="U208">
            <v>2</v>
          </cell>
          <cell r="Z208" t="str">
            <v>1A</v>
          </cell>
          <cell r="AE208" t="str">
            <v>PRIVADO</v>
          </cell>
          <cell r="AF208" t="str">
            <v>JULIAN VALENCIA I. Y OTROS</v>
          </cell>
          <cell r="AG208" t="str">
            <v>JULIAN VALENCIA I. Y OTROS</v>
          </cell>
          <cell r="AH208" t="str">
            <v>VIGENTE</v>
          </cell>
          <cell r="AM208">
            <v>344027</v>
          </cell>
          <cell r="AN208">
            <v>44640</v>
          </cell>
          <cell r="AO208">
            <v>0.3</v>
          </cell>
          <cell r="AP208">
            <v>0.86699999999999999</v>
          </cell>
          <cell r="AQ208">
            <v>0.56740000000000002</v>
          </cell>
          <cell r="AR208">
            <v>0.72555276499999999</v>
          </cell>
          <cell r="AS208">
            <v>10</v>
          </cell>
          <cell r="AX208">
            <v>2</v>
          </cell>
        </row>
        <row r="209">
          <cell r="E209" t="str">
            <v>MARIA ALEJANDRA</v>
          </cell>
          <cell r="T209">
            <v>0</v>
          </cell>
          <cell r="U209">
            <v>2</v>
          </cell>
          <cell r="Z209" t="str">
            <v>1A</v>
          </cell>
          <cell r="AE209" t="str">
            <v>PRIVADO</v>
          </cell>
          <cell r="AF209" t="str">
            <v>CIRO GUILLERMO VEGA N.</v>
          </cell>
          <cell r="AG209" t="str">
            <v>SAMBA LTDA.</v>
          </cell>
          <cell r="AH209" t="str">
            <v>VIGENTE</v>
          </cell>
          <cell r="AM209">
            <v>344027</v>
          </cell>
          <cell r="AN209">
            <v>44640</v>
          </cell>
          <cell r="AO209">
            <v>0.5</v>
          </cell>
          <cell r="AP209">
            <v>0.86699999999999999</v>
          </cell>
          <cell r="AQ209">
            <v>0.56740000000000002</v>
          </cell>
          <cell r="AR209">
            <v>0.89082714600000001</v>
          </cell>
          <cell r="AS209">
            <v>10</v>
          </cell>
          <cell r="AX209">
            <v>2.1</v>
          </cell>
        </row>
        <row r="210">
          <cell r="E210" t="str">
            <v>MARIA ISABEL (antes La Barquereña)</v>
          </cell>
          <cell r="T210">
            <v>0</v>
          </cell>
          <cell r="U210">
            <v>2</v>
          </cell>
          <cell r="Z210" t="str">
            <v>1A</v>
          </cell>
          <cell r="AE210" t="str">
            <v>PRIVADO</v>
          </cell>
          <cell r="AF210" t="str">
            <v>HUMBERTO CAMACHO</v>
          </cell>
          <cell r="AG210" t="str">
            <v>AGILL S.A.S.</v>
          </cell>
          <cell r="AH210" t="str">
            <v>VIGENTE</v>
          </cell>
          <cell r="AM210">
            <v>344027</v>
          </cell>
          <cell r="AN210">
            <v>44640</v>
          </cell>
          <cell r="AO210">
            <v>0.5</v>
          </cell>
          <cell r="AP210">
            <v>0.86699999999999999</v>
          </cell>
          <cell r="AQ210">
            <v>0.56740000000000002</v>
          </cell>
          <cell r="AR210">
            <v>0.89082714600000001</v>
          </cell>
          <cell r="AS210">
            <v>10</v>
          </cell>
          <cell r="AX210">
            <v>2.1</v>
          </cell>
        </row>
        <row r="211">
          <cell r="E211" t="str">
            <v>MAXIMENA</v>
          </cell>
          <cell r="T211">
            <v>0</v>
          </cell>
          <cell r="U211">
            <v>2</v>
          </cell>
          <cell r="Z211" t="str">
            <v>1A</v>
          </cell>
          <cell r="AE211" t="str">
            <v>PRIVADO</v>
          </cell>
          <cell r="AF211" t="str">
            <v>PALMERAS MAXIMENA S.A.S</v>
          </cell>
          <cell r="AG211" t="str">
            <v>PALMERAS MAXIMENA</v>
          </cell>
          <cell r="AH211" t="str">
            <v>VIGENTE</v>
          </cell>
          <cell r="AM211">
            <v>344027</v>
          </cell>
          <cell r="AN211">
            <v>44640</v>
          </cell>
          <cell r="AO211">
            <v>0.3</v>
          </cell>
          <cell r="AP211">
            <v>0.86699999999999999</v>
          </cell>
          <cell r="AQ211">
            <v>0.56740000000000002</v>
          </cell>
          <cell r="AR211">
            <v>0.72641982400000005</v>
          </cell>
          <cell r="AS211">
            <v>10</v>
          </cell>
          <cell r="AX211">
            <v>2</v>
          </cell>
        </row>
        <row r="212">
          <cell r="E212" t="str">
            <v>MIRADOR</v>
          </cell>
          <cell r="T212">
            <v>0</v>
          </cell>
          <cell r="U212">
            <v>2</v>
          </cell>
          <cell r="Z212" t="str">
            <v>1A</v>
          </cell>
          <cell r="AE212" t="str">
            <v>PRIVADO</v>
          </cell>
          <cell r="AF212" t="str">
            <v>ANGELICA VEGA</v>
          </cell>
          <cell r="AG212" t="str">
            <v>TAES LTDA.</v>
          </cell>
          <cell r="AH212" t="str">
            <v>VIGENTE</v>
          </cell>
          <cell r="AM212">
            <v>344027</v>
          </cell>
          <cell r="AN212">
            <v>44640</v>
          </cell>
          <cell r="AO212">
            <v>0.5</v>
          </cell>
          <cell r="AP212">
            <v>0.86699999999999999</v>
          </cell>
          <cell r="AQ212">
            <v>0.56740000000000002</v>
          </cell>
          <cell r="AR212">
            <v>0.75888388299999998</v>
          </cell>
          <cell r="AS212">
            <v>10</v>
          </cell>
          <cell r="AX212">
            <v>2.1</v>
          </cell>
        </row>
        <row r="213">
          <cell r="E213" t="str">
            <v>MINPRO</v>
          </cell>
          <cell r="T213">
            <v>0</v>
          </cell>
          <cell r="U213">
            <v>2</v>
          </cell>
          <cell r="Z213" t="str">
            <v>1A</v>
          </cell>
          <cell r="AE213" t="str">
            <v>PRIVADO</v>
          </cell>
          <cell r="AF213" t="str">
            <v>MINERA PROVIDENCIA S. A.</v>
          </cell>
          <cell r="AG213" t="str">
            <v>MINERA PROVIDENCIA S. A.</v>
          </cell>
          <cell r="AH213" t="str">
            <v>VIGENTE</v>
          </cell>
          <cell r="AM213">
            <v>344027</v>
          </cell>
          <cell r="AN213">
            <v>44640</v>
          </cell>
          <cell r="AO213">
            <v>0.3</v>
          </cell>
          <cell r="AP213">
            <v>0.86699999999999999</v>
          </cell>
          <cell r="AQ213">
            <v>0.56740000000000002</v>
          </cell>
          <cell r="AR213">
            <v>0.72555276499999999</v>
          </cell>
          <cell r="AS213">
            <v>10</v>
          </cell>
          <cell r="AX213">
            <v>2</v>
          </cell>
        </row>
        <row r="214">
          <cell r="E214" t="str">
            <v>MIRAMAR DE GUANAPALO</v>
          </cell>
          <cell r="T214">
            <v>0</v>
          </cell>
          <cell r="U214">
            <v>1</v>
          </cell>
          <cell r="Z214" t="str">
            <v>1A</v>
          </cell>
          <cell r="AE214" t="str">
            <v>PUBLICO</v>
          </cell>
          <cell r="AF214" t="str">
            <v>MUNICIPIO</v>
          </cell>
          <cell r="AG214" t="str">
            <v>MUNICIPIO</v>
          </cell>
          <cell r="AH214" t="str">
            <v>VIGENTE</v>
          </cell>
          <cell r="AM214">
            <v>344027</v>
          </cell>
          <cell r="AN214">
            <v>44640</v>
          </cell>
          <cell r="AO214">
            <v>0.5</v>
          </cell>
          <cell r="AP214">
            <v>0.86699999999999999</v>
          </cell>
          <cell r="AQ214">
            <v>0.56740000000000002</v>
          </cell>
          <cell r="AR214">
            <v>0.70480522700000003</v>
          </cell>
          <cell r="AS214">
            <v>10</v>
          </cell>
          <cell r="AX214">
            <v>1.7000000000000002</v>
          </cell>
        </row>
        <row r="215">
          <cell r="E215" t="str">
            <v>MIRAVISTA</v>
          </cell>
          <cell r="T215">
            <v>0</v>
          </cell>
          <cell r="U215">
            <v>2</v>
          </cell>
          <cell r="Z215" t="str">
            <v>1A</v>
          </cell>
          <cell r="AE215" t="str">
            <v>PRIVADO</v>
          </cell>
          <cell r="AF215" t="str">
            <v>SAO S.A.S.</v>
          </cell>
          <cell r="AG215" t="str">
            <v>SAO S.A.S.</v>
          </cell>
          <cell r="AH215" t="str">
            <v>VIGENTE</v>
          </cell>
          <cell r="AM215">
            <v>344027</v>
          </cell>
          <cell r="AN215">
            <v>44640</v>
          </cell>
          <cell r="AO215">
            <v>0.5</v>
          </cell>
          <cell r="AP215">
            <v>0.86699999999999999</v>
          </cell>
          <cell r="AQ215">
            <v>0.56740000000000002</v>
          </cell>
          <cell r="AR215">
            <v>0.75888388299999998</v>
          </cell>
          <cell r="AS215">
            <v>10</v>
          </cell>
          <cell r="AX215">
            <v>2.1</v>
          </cell>
        </row>
        <row r="216">
          <cell r="E216" t="str">
            <v>MARIA ANGELICA</v>
          </cell>
          <cell r="T216">
            <v>0</v>
          </cell>
          <cell r="U216">
            <v>2</v>
          </cell>
          <cell r="Z216" t="str">
            <v>1A</v>
          </cell>
          <cell r="AE216" t="str">
            <v>PRIVADO</v>
          </cell>
          <cell r="AF216" t="str">
            <v>SANAR S.A.S</v>
          </cell>
          <cell r="AG216" t="str">
            <v>SANAR S.A.S.</v>
          </cell>
          <cell r="AH216" t="str">
            <v>VIGENTE</v>
          </cell>
          <cell r="AM216">
            <v>344027</v>
          </cell>
          <cell r="AN216">
            <v>44640</v>
          </cell>
          <cell r="AO216">
            <v>0.3</v>
          </cell>
          <cell r="AP216">
            <v>0.86699999999999999</v>
          </cell>
          <cell r="AQ216">
            <v>0.56740000000000002</v>
          </cell>
          <cell r="AR216">
            <v>0.51728737400000002</v>
          </cell>
          <cell r="AS216">
            <v>10</v>
          </cell>
          <cell r="AX216">
            <v>2</v>
          </cell>
        </row>
        <row r="217">
          <cell r="E217" t="str">
            <v>MARIA JUANA</v>
          </cell>
          <cell r="T217">
            <v>0</v>
          </cell>
          <cell r="U217">
            <v>2</v>
          </cell>
          <cell r="Z217" t="str">
            <v>1A</v>
          </cell>
          <cell r="AE217" t="str">
            <v>PRIVADO</v>
          </cell>
          <cell r="AF217" t="str">
            <v>BLANCA E. BULLA PULIDO</v>
          </cell>
          <cell r="AG217" t="str">
            <v>SAAC S. A. S.</v>
          </cell>
          <cell r="AH217" t="str">
            <v>VIGENTE</v>
          </cell>
          <cell r="AM217">
            <v>344027</v>
          </cell>
          <cell r="AN217">
            <v>44640</v>
          </cell>
          <cell r="AO217">
            <v>0.3</v>
          </cell>
          <cell r="AP217">
            <v>0.86699999999999999</v>
          </cell>
          <cell r="AQ217">
            <v>0.56740000000000002</v>
          </cell>
          <cell r="AR217">
            <v>0.51728737400000002</v>
          </cell>
          <cell r="AS217">
            <v>10</v>
          </cell>
          <cell r="AX217">
            <v>2</v>
          </cell>
        </row>
        <row r="218">
          <cell r="E218" t="str">
            <v>MEXICO</v>
          </cell>
          <cell r="T218">
            <v>0</v>
          </cell>
          <cell r="U218">
            <v>2</v>
          </cell>
          <cell r="Z218" t="str">
            <v>1A</v>
          </cell>
          <cell r="AE218" t="str">
            <v>PRIVADO</v>
          </cell>
          <cell r="AF218" t="str">
            <v>CARLOS A. ARIZA</v>
          </cell>
          <cell r="AG218" t="str">
            <v>SAO S.A.S.</v>
          </cell>
          <cell r="AH218" t="str">
            <v>VIGENTE</v>
          </cell>
          <cell r="AM218">
            <v>344027</v>
          </cell>
          <cell r="AN218">
            <v>44640</v>
          </cell>
          <cell r="AO218">
            <v>0.5</v>
          </cell>
          <cell r="AP218">
            <v>0.86699999999999999</v>
          </cell>
          <cell r="AQ218">
            <v>0.56740000000000002</v>
          </cell>
          <cell r="AR218">
            <v>0.75888388299999998</v>
          </cell>
          <cell r="AS218">
            <v>10</v>
          </cell>
          <cell r="AX218">
            <v>2.1</v>
          </cell>
        </row>
        <row r="219">
          <cell r="E219" t="str">
            <v>MORICHITO</v>
          </cell>
          <cell r="T219">
            <v>0</v>
          </cell>
          <cell r="U219">
            <v>2</v>
          </cell>
          <cell r="Z219" t="str">
            <v>1A</v>
          </cell>
          <cell r="AE219" t="str">
            <v>PRIVADO</v>
          </cell>
          <cell r="AF219" t="str">
            <v>CARMEN NARANJO</v>
          </cell>
          <cell r="AG219" t="str">
            <v>ROBERTO C. RIAÑO P.</v>
          </cell>
          <cell r="AH219" t="str">
            <v>VIGENTE</v>
          </cell>
          <cell r="AM219">
            <v>344027</v>
          </cell>
          <cell r="AN219">
            <v>44640</v>
          </cell>
          <cell r="AO219">
            <v>0.7</v>
          </cell>
          <cell r="AP219">
            <v>0.86699999999999999</v>
          </cell>
          <cell r="AQ219">
            <v>0.56740000000000002</v>
          </cell>
          <cell r="AR219">
            <v>0.71367751599999996</v>
          </cell>
          <cell r="AS219">
            <v>10</v>
          </cell>
          <cell r="AX219">
            <v>2.1</v>
          </cell>
        </row>
        <row r="220">
          <cell r="E220" t="str">
            <v>MULETOS- CA</v>
          </cell>
          <cell r="T220">
            <v>0</v>
          </cell>
          <cell r="U220">
            <v>2</v>
          </cell>
          <cell r="Z220" t="str">
            <v>UL</v>
          </cell>
          <cell r="AE220" t="str">
            <v>PRIVADO</v>
          </cell>
          <cell r="AF220" t="str">
            <v>MULETOS S.A.S.</v>
          </cell>
          <cell r="AG220" t="str">
            <v>MULETOS S.A.S.</v>
          </cell>
          <cell r="AH220" t="str">
            <v>VIGENTE</v>
          </cell>
          <cell r="AM220">
            <v>344027</v>
          </cell>
          <cell r="AN220">
            <v>44640</v>
          </cell>
          <cell r="AO220">
            <v>0.3</v>
          </cell>
          <cell r="AP220">
            <v>0.86699999999999999</v>
          </cell>
          <cell r="AQ220">
            <v>0.56740000000000002</v>
          </cell>
          <cell r="AR220">
            <v>0.72641982400000005</v>
          </cell>
          <cell r="AS220">
            <v>10</v>
          </cell>
          <cell r="AX220">
            <v>2</v>
          </cell>
        </row>
        <row r="221">
          <cell r="E221" t="str">
            <v>MURIBA</v>
          </cell>
          <cell r="T221">
            <v>0</v>
          </cell>
          <cell r="U221">
            <v>2</v>
          </cell>
          <cell r="Z221" t="str">
            <v>1A</v>
          </cell>
          <cell r="AE221" t="str">
            <v>PRIVADO</v>
          </cell>
          <cell r="AF221" t="str">
            <v>VITIS OLEI S.A.S.</v>
          </cell>
          <cell r="AG221" t="str">
            <v>VITIS OLEI S.A.S.</v>
          </cell>
          <cell r="AH221" t="str">
            <v>VIGENTE</v>
          </cell>
          <cell r="AM221">
            <v>344027</v>
          </cell>
          <cell r="AN221">
            <v>44640</v>
          </cell>
          <cell r="AO221">
            <v>0.3</v>
          </cell>
          <cell r="AP221">
            <v>0.86699999999999999</v>
          </cell>
          <cell r="AQ221">
            <v>0.56740000000000002</v>
          </cell>
          <cell r="AR221">
            <v>0.72641982400000005</v>
          </cell>
          <cell r="AS221">
            <v>10</v>
          </cell>
          <cell r="AX221">
            <v>2</v>
          </cell>
        </row>
        <row r="222">
          <cell r="E222" t="str">
            <v>NUEVO MUNDO</v>
          </cell>
          <cell r="T222">
            <v>0</v>
          </cell>
          <cell r="U222">
            <v>2</v>
          </cell>
          <cell r="Z222" t="str">
            <v>1A</v>
          </cell>
          <cell r="AE222" t="str">
            <v>PRIVADO</v>
          </cell>
          <cell r="AF222" t="str">
            <v>INPROARROZ LTDA</v>
          </cell>
          <cell r="AG222" t="str">
            <v>SAO E.U.</v>
          </cell>
          <cell r="AH222" t="str">
            <v>VIGENTE</v>
          </cell>
          <cell r="AM222">
            <v>344027</v>
          </cell>
          <cell r="AN222">
            <v>44640</v>
          </cell>
          <cell r="AO222">
            <v>0.5</v>
          </cell>
          <cell r="AP222">
            <v>0.86699999999999999</v>
          </cell>
          <cell r="AQ222">
            <v>0.56740000000000002</v>
          </cell>
          <cell r="AR222">
            <v>0.75888388299999998</v>
          </cell>
          <cell r="AS222">
            <v>10</v>
          </cell>
          <cell r="AX222">
            <v>2.1</v>
          </cell>
        </row>
        <row r="223">
          <cell r="E223" t="str">
            <v>OROCUE</v>
          </cell>
          <cell r="T223">
            <v>0</v>
          </cell>
          <cell r="U223">
            <v>1</v>
          </cell>
          <cell r="Z223" t="str">
            <v>1A</v>
          </cell>
          <cell r="AE223" t="str">
            <v>PUBLICO</v>
          </cell>
          <cell r="AF223" t="str">
            <v>MUNICIPIO</v>
          </cell>
          <cell r="AG223" t="str">
            <v>MUNICIPIO</v>
          </cell>
          <cell r="AH223" t="str">
            <v>VIGENTE</v>
          </cell>
          <cell r="AM223">
            <v>344027</v>
          </cell>
          <cell r="AN223">
            <v>44640</v>
          </cell>
          <cell r="AO223">
            <v>0.3</v>
          </cell>
          <cell r="AP223">
            <v>0.86699999999999999</v>
          </cell>
          <cell r="AQ223">
            <v>0.56740000000000002</v>
          </cell>
          <cell r="AR223">
            <v>0.72555276499999999</v>
          </cell>
          <cell r="AS223">
            <v>10</v>
          </cell>
          <cell r="AT223">
            <v>2</v>
          </cell>
          <cell r="AU223">
            <v>1</v>
          </cell>
          <cell r="AX223">
            <v>2.1</v>
          </cell>
        </row>
        <row r="224">
          <cell r="E224" t="str">
            <v>PALMARITO 2</v>
          </cell>
          <cell r="T224">
            <v>0</v>
          </cell>
          <cell r="U224">
            <v>2</v>
          </cell>
          <cell r="Z224" t="str">
            <v>1A</v>
          </cell>
          <cell r="AE224" t="str">
            <v>PRIVADO</v>
          </cell>
          <cell r="AF224" t="str">
            <v>PERENCO COLOMBIA LIMITED</v>
          </cell>
          <cell r="AG224" t="str">
            <v>PERENCO COLOMBIA LIMITED</v>
          </cell>
          <cell r="AH224" t="str">
            <v>VIGENTE</v>
          </cell>
          <cell r="AM224">
            <v>344027</v>
          </cell>
          <cell r="AN224">
            <v>44640</v>
          </cell>
          <cell r="AO224">
            <v>0.5</v>
          </cell>
          <cell r="AP224">
            <v>0.86699999999999999</v>
          </cell>
          <cell r="AQ224">
            <v>0.56740000000000002</v>
          </cell>
          <cell r="AR224">
            <v>0.75888388299999998</v>
          </cell>
          <cell r="AS224">
            <v>10</v>
          </cell>
          <cell r="AX224">
            <v>2.1</v>
          </cell>
        </row>
        <row r="225">
          <cell r="E225" t="str">
            <v>PALMAROSA</v>
          </cell>
          <cell r="T225">
            <v>0</v>
          </cell>
          <cell r="U225">
            <v>2</v>
          </cell>
          <cell r="Z225" t="str">
            <v>1A</v>
          </cell>
          <cell r="AE225" t="str">
            <v>PRIVADO</v>
          </cell>
          <cell r="AF225" t="str">
            <v>FLORENCIO VARGAS PATIÑO</v>
          </cell>
          <cell r="AG225" t="str">
            <v>FIBA S.A.S.</v>
          </cell>
          <cell r="AH225" t="str">
            <v>VIGENTE</v>
          </cell>
          <cell r="AM225">
            <v>344027</v>
          </cell>
          <cell r="AN225">
            <v>44640</v>
          </cell>
          <cell r="AO225">
            <v>0.5</v>
          </cell>
          <cell r="AP225">
            <v>0.86699999999999999</v>
          </cell>
          <cell r="AQ225">
            <v>0.56740000000000002</v>
          </cell>
          <cell r="AR225">
            <v>0.89082714600000001</v>
          </cell>
          <cell r="AS225">
            <v>10</v>
          </cell>
          <cell r="AX225">
            <v>2.1</v>
          </cell>
        </row>
        <row r="226">
          <cell r="E226" t="str">
            <v>PALMAR DE ORIENTE</v>
          </cell>
          <cell r="T226">
            <v>0</v>
          </cell>
          <cell r="U226">
            <v>2</v>
          </cell>
          <cell r="Z226" t="str">
            <v>1A</v>
          </cell>
          <cell r="AE226" t="str">
            <v>PRIVADO</v>
          </cell>
          <cell r="AF226" t="str">
            <v>PALMAR DEL ORIENTE S.A.</v>
          </cell>
          <cell r="AG226" t="str">
            <v>PALMAR DEL ORIENTE S.A.</v>
          </cell>
          <cell r="AH226" t="str">
            <v>VIGENTE</v>
          </cell>
          <cell r="AM226">
            <v>344027</v>
          </cell>
          <cell r="AN226">
            <v>44640</v>
          </cell>
          <cell r="AO226">
            <v>0.3</v>
          </cell>
          <cell r="AP226">
            <v>0.86699999999999999</v>
          </cell>
          <cell r="AQ226">
            <v>0.56740000000000002</v>
          </cell>
          <cell r="AR226">
            <v>0.50403281899999997</v>
          </cell>
          <cell r="AS226">
            <v>10</v>
          </cell>
          <cell r="AX226">
            <v>2</v>
          </cell>
        </row>
        <row r="227">
          <cell r="E227" t="str">
            <v>PAZ DE ARIPORO</v>
          </cell>
          <cell r="F227">
            <v>6</v>
          </cell>
          <cell r="G227">
            <v>7</v>
          </cell>
          <cell r="H227">
            <v>5</v>
          </cell>
          <cell r="I227">
            <v>2</v>
          </cell>
          <cell r="J227">
            <v>3</v>
          </cell>
          <cell r="K227">
            <v>2</v>
          </cell>
          <cell r="N227">
            <v>3</v>
          </cell>
          <cell r="P227">
            <v>2</v>
          </cell>
          <cell r="Q227">
            <v>3</v>
          </cell>
          <cell r="R227">
            <v>6</v>
          </cell>
          <cell r="S227">
            <v>1677</v>
          </cell>
          <cell r="T227">
            <v>0.2</v>
          </cell>
          <cell r="U227">
            <v>3</v>
          </cell>
          <cell r="V227">
            <v>1</v>
          </cell>
          <cell r="W227" t="str">
            <v>Tipo 1 N</v>
          </cell>
          <cell r="X227">
            <v>0.11319193194527462</v>
          </cell>
          <cell r="Y227" t="str">
            <v>C</v>
          </cell>
          <cell r="Z227" t="str">
            <v>2B</v>
          </cell>
          <cell r="AD227">
            <v>5</v>
          </cell>
          <cell r="AE227" t="str">
            <v>PUBLICO</v>
          </cell>
          <cell r="AF227" t="str">
            <v>UAEAC - AEROCIVIL</v>
          </cell>
          <cell r="AG227" t="str">
            <v>UAEAC - AEROCIVIL</v>
          </cell>
          <cell r="AH227" t="str">
            <v>VIGENTE</v>
          </cell>
          <cell r="AK227">
            <v>2016</v>
          </cell>
          <cell r="AM227">
            <v>344027</v>
          </cell>
          <cell r="AN227">
            <v>44640</v>
          </cell>
          <cell r="AO227">
            <v>0.7</v>
          </cell>
          <cell r="AP227">
            <v>0.86699999999999999</v>
          </cell>
          <cell r="AQ227">
            <v>0.56740000000000002</v>
          </cell>
          <cell r="AR227">
            <v>0.458852961</v>
          </cell>
          <cell r="AS227">
            <v>10</v>
          </cell>
          <cell r="AT227">
            <v>2</v>
          </cell>
          <cell r="AU227">
            <v>1</v>
          </cell>
          <cell r="AV227">
            <v>1</v>
          </cell>
          <cell r="AX227">
            <v>8.9</v>
          </cell>
        </row>
        <row r="228">
          <cell r="E228" t="str">
            <v>PROVIDENCIA</v>
          </cell>
          <cell r="T228">
            <v>0</v>
          </cell>
          <cell r="U228">
            <v>2</v>
          </cell>
          <cell r="Z228" t="str">
            <v>1A</v>
          </cell>
          <cell r="AE228" t="str">
            <v>PRIVADO</v>
          </cell>
          <cell r="AF228" t="str">
            <v>SOCIEDAD VALDERRAMA MOYA</v>
          </cell>
          <cell r="AG228" t="str">
            <v>SERFABA S.A.S.</v>
          </cell>
          <cell r="AH228" t="str">
            <v>VIGENTE</v>
          </cell>
          <cell r="AM228">
            <v>344027</v>
          </cell>
          <cell r="AN228">
            <v>44640</v>
          </cell>
          <cell r="AO228">
            <v>0.1</v>
          </cell>
          <cell r="AP228">
            <v>0.86699999999999999</v>
          </cell>
          <cell r="AQ228">
            <v>0.56740000000000002</v>
          </cell>
          <cell r="AR228">
            <v>0.59358378899999997</v>
          </cell>
          <cell r="AS228">
            <v>10</v>
          </cell>
          <cell r="AX228">
            <v>2</v>
          </cell>
        </row>
        <row r="229">
          <cell r="E229" t="str">
            <v>REMACHE SUR</v>
          </cell>
          <cell r="T229">
            <v>0</v>
          </cell>
          <cell r="U229">
            <v>2</v>
          </cell>
          <cell r="Z229" t="str">
            <v>1A</v>
          </cell>
          <cell r="AE229" t="str">
            <v>PRIVADO</v>
          </cell>
          <cell r="AF229" t="str">
            <v>DESIDERIO CHAPARRO</v>
          </cell>
          <cell r="AG229" t="str">
            <v>PERENCO COLOMBIA LIMITED</v>
          </cell>
          <cell r="AH229" t="str">
            <v>VIGENTE</v>
          </cell>
          <cell r="AM229">
            <v>344027</v>
          </cell>
          <cell r="AN229">
            <v>44640</v>
          </cell>
          <cell r="AO229">
            <v>0.5</v>
          </cell>
          <cell r="AP229">
            <v>0.86699999999999999</v>
          </cell>
          <cell r="AQ229">
            <v>0.56740000000000002</v>
          </cell>
          <cell r="AR229">
            <v>0.70480522700000003</v>
          </cell>
          <cell r="AS229">
            <v>10</v>
          </cell>
          <cell r="AX229">
            <v>2</v>
          </cell>
        </row>
        <row r="230">
          <cell r="E230" t="str">
            <v>RENSO</v>
          </cell>
          <cell r="T230">
            <v>0</v>
          </cell>
          <cell r="U230">
            <v>2</v>
          </cell>
          <cell r="Z230" t="str">
            <v>1A</v>
          </cell>
          <cell r="AE230" t="str">
            <v>PRIVADO</v>
          </cell>
          <cell r="AF230" t="str">
            <v>MARTHA L. PAN A.</v>
          </cell>
          <cell r="AG230" t="str">
            <v>TAES LTDA.</v>
          </cell>
          <cell r="AH230" t="str">
            <v>VIGENTE</v>
          </cell>
          <cell r="AM230">
            <v>344027</v>
          </cell>
          <cell r="AN230">
            <v>44640</v>
          </cell>
          <cell r="AO230">
            <v>0.5</v>
          </cell>
          <cell r="AP230">
            <v>0.86699999999999999</v>
          </cell>
          <cell r="AQ230">
            <v>0.56740000000000002</v>
          </cell>
          <cell r="AR230">
            <v>0.75888388299999998</v>
          </cell>
          <cell r="AS230">
            <v>10</v>
          </cell>
          <cell r="AX230">
            <v>2.1</v>
          </cell>
        </row>
        <row r="231">
          <cell r="E231" t="str">
            <v>REPRESA DE LAS CANARIAS</v>
          </cell>
          <cell r="T231">
            <v>0</v>
          </cell>
          <cell r="U231">
            <v>2</v>
          </cell>
          <cell r="Z231" t="str">
            <v>1A</v>
          </cell>
          <cell r="AE231" t="str">
            <v>PRIVADO</v>
          </cell>
          <cell r="AF231" t="str">
            <v>OLGA BRAVO DE CANTOR</v>
          </cell>
          <cell r="AG231" t="str">
            <v>OLGA BRAVO DE CANTOR</v>
          </cell>
          <cell r="AH231" t="str">
            <v>VIGENTE</v>
          </cell>
          <cell r="AM231">
            <v>344027</v>
          </cell>
          <cell r="AN231">
            <v>44640</v>
          </cell>
          <cell r="AO231">
            <v>0.7</v>
          </cell>
          <cell r="AP231">
            <v>0.86699999999999999</v>
          </cell>
          <cell r="AQ231">
            <v>0.56740000000000002</v>
          </cell>
          <cell r="AR231">
            <v>0.458852961</v>
          </cell>
          <cell r="AS231">
            <v>10</v>
          </cell>
          <cell r="AX231">
            <v>2</v>
          </cell>
        </row>
        <row r="232">
          <cell r="E232" t="str">
            <v>RESERVA EL LAGUNAZO</v>
          </cell>
          <cell r="T232">
            <v>0</v>
          </cell>
          <cell r="U232">
            <v>2</v>
          </cell>
          <cell r="Z232" t="str">
            <v>1A</v>
          </cell>
          <cell r="AE232" t="str">
            <v>PRIVADO</v>
          </cell>
          <cell r="AF232" t="str">
            <v>MAGDIEL ARISMENDY M.</v>
          </cell>
          <cell r="AG232" t="str">
            <v>MAGDIEL ARISMENDY M.</v>
          </cell>
          <cell r="AH232" t="str">
            <v>VIGENTE</v>
          </cell>
          <cell r="AM232">
            <v>344027</v>
          </cell>
          <cell r="AN232">
            <v>44640</v>
          </cell>
          <cell r="AO232">
            <v>0.5</v>
          </cell>
          <cell r="AP232">
            <v>0.86699999999999999</v>
          </cell>
          <cell r="AQ232">
            <v>0.56740000000000002</v>
          </cell>
          <cell r="AR232">
            <v>0.75888388299999998</v>
          </cell>
          <cell r="AS232">
            <v>10</v>
          </cell>
          <cell r="AX232">
            <v>2.1</v>
          </cell>
        </row>
        <row r="233">
          <cell r="E233" t="str">
            <v>SARDINAS</v>
          </cell>
          <cell r="T233">
            <v>0</v>
          </cell>
          <cell r="U233">
            <v>2</v>
          </cell>
          <cell r="Z233" t="str">
            <v>1A</v>
          </cell>
          <cell r="AE233" t="str">
            <v>PRIVADO</v>
          </cell>
          <cell r="AF233" t="str">
            <v>IGNACIA GUALDRON</v>
          </cell>
          <cell r="AG233" t="str">
            <v>PERENCO COLOMBIA LIMITED</v>
          </cell>
          <cell r="AH233" t="str">
            <v>VIGENTE</v>
          </cell>
          <cell r="AM233">
            <v>344027</v>
          </cell>
          <cell r="AN233">
            <v>44640</v>
          </cell>
          <cell r="AO233">
            <v>0.3</v>
          </cell>
          <cell r="AP233">
            <v>0.86699999999999999</v>
          </cell>
          <cell r="AQ233">
            <v>0.56740000000000002</v>
          </cell>
          <cell r="AR233">
            <v>0.72555276499999999</v>
          </cell>
          <cell r="AS233">
            <v>10</v>
          </cell>
          <cell r="AX233">
            <v>2</v>
          </cell>
        </row>
        <row r="234">
          <cell r="E234" t="str">
            <v>SAN CARLOS</v>
          </cell>
          <cell r="T234">
            <v>0</v>
          </cell>
          <cell r="U234">
            <v>2</v>
          </cell>
          <cell r="Z234" t="str">
            <v>1A</v>
          </cell>
          <cell r="AE234" t="str">
            <v>PRIVADO</v>
          </cell>
          <cell r="AF234" t="str">
            <v xml:space="preserve">WILSON GAMEZ M. </v>
          </cell>
          <cell r="AG234" t="str">
            <v>AEROTEC LTDA.</v>
          </cell>
          <cell r="AH234" t="str">
            <v>VIGENTE</v>
          </cell>
          <cell r="AM234">
            <v>344027</v>
          </cell>
          <cell r="AN234">
            <v>44640</v>
          </cell>
          <cell r="AO234">
            <v>0.3</v>
          </cell>
          <cell r="AP234">
            <v>0.86699999999999999</v>
          </cell>
          <cell r="AQ234">
            <v>0.56740000000000002</v>
          </cell>
          <cell r="AR234">
            <v>0.72641982400000005</v>
          </cell>
          <cell r="AS234">
            <v>10</v>
          </cell>
          <cell r="AX234">
            <v>2</v>
          </cell>
        </row>
        <row r="235">
          <cell r="E235" t="str">
            <v>SAN EDUARDO</v>
          </cell>
          <cell r="T235">
            <v>0</v>
          </cell>
          <cell r="U235">
            <v>2</v>
          </cell>
          <cell r="Z235" t="str">
            <v>1A</v>
          </cell>
          <cell r="AE235" t="str">
            <v>PRIVADO</v>
          </cell>
          <cell r="AF235" t="str">
            <v>EDUARDO J. GONZALEZ A.</v>
          </cell>
          <cell r="AG235" t="str">
            <v>EDUARDO J- GONZALEZ</v>
          </cell>
          <cell r="AH235" t="str">
            <v>VIGENTE</v>
          </cell>
          <cell r="AM235">
            <v>344027</v>
          </cell>
          <cell r="AN235">
            <v>44640</v>
          </cell>
          <cell r="AO235">
            <v>0.3</v>
          </cell>
          <cell r="AP235">
            <v>0.86699999999999999</v>
          </cell>
          <cell r="AQ235">
            <v>0.56740000000000002</v>
          </cell>
          <cell r="AR235">
            <v>0.72555276499999999</v>
          </cell>
          <cell r="AS235">
            <v>10</v>
          </cell>
          <cell r="AX235">
            <v>2</v>
          </cell>
        </row>
        <row r="236">
          <cell r="E236" t="str">
            <v>SAN ESTEBAN</v>
          </cell>
          <cell r="T236">
            <v>0</v>
          </cell>
          <cell r="U236">
            <v>1</v>
          </cell>
          <cell r="Z236" t="str">
            <v>1A</v>
          </cell>
          <cell r="AE236" t="str">
            <v>PUBLICO</v>
          </cell>
          <cell r="AF236" t="str">
            <v>MUNICIPIO</v>
          </cell>
          <cell r="AG236" t="str">
            <v>MUNICIPIO</v>
          </cell>
          <cell r="AH236" t="str">
            <v>VIGENTE</v>
          </cell>
          <cell r="AM236">
            <v>344027</v>
          </cell>
          <cell r="AN236">
            <v>44640</v>
          </cell>
          <cell r="AO236">
            <v>0.7</v>
          </cell>
          <cell r="AP236">
            <v>0.86699999999999999</v>
          </cell>
          <cell r="AQ236">
            <v>0.56740000000000002</v>
          </cell>
          <cell r="AR236">
            <v>0.458852961</v>
          </cell>
          <cell r="AS236">
            <v>10</v>
          </cell>
          <cell r="AT236">
            <v>1</v>
          </cell>
          <cell r="AU236">
            <v>1</v>
          </cell>
          <cell r="AX236">
            <v>2</v>
          </cell>
        </row>
        <row r="237">
          <cell r="E237" t="str">
            <v xml:space="preserve">SAN FELIPE </v>
          </cell>
          <cell r="T237">
            <v>0</v>
          </cell>
          <cell r="U237">
            <v>2</v>
          </cell>
          <cell r="Z237" t="str">
            <v>1A</v>
          </cell>
          <cell r="AE237" t="str">
            <v>PRIVADO</v>
          </cell>
          <cell r="AF237" t="str">
            <v>MARIA LUCILA REYES ORDOÑEZ</v>
          </cell>
          <cell r="AG237" t="str">
            <v>MARIA LUCILA REYES O.</v>
          </cell>
          <cell r="AH237" t="str">
            <v>VIGENTE</v>
          </cell>
          <cell r="AM237">
            <v>344027</v>
          </cell>
          <cell r="AN237">
            <v>44640</v>
          </cell>
          <cell r="AO237">
            <v>0.3</v>
          </cell>
          <cell r="AP237">
            <v>0.86699999999999999</v>
          </cell>
          <cell r="AQ237">
            <v>0.56740000000000002</v>
          </cell>
          <cell r="AR237">
            <v>0.72555276499999999</v>
          </cell>
          <cell r="AS237">
            <v>10</v>
          </cell>
          <cell r="AX237">
            <v>2</v>
          </cell>
        </row>
        <row r="238">
          <cell r="E238" t="str">
            <v>SAN FELIPE DEL PAUTO</v>
          </cell>
          <cell r="T238">
            <v>0</v>
          </cell>
          <cell r="U238">
            <v>2</v>
          </cell>
          <cell r="Z238" t="str">
            <v>1A</v>
          </cell>
          <cell r="AE238" t="str">
            <v>PRIVADO</v>
          </cell>
          <cell r="AF238" t="str">
            <v>AGRAS S.A.S</v>
          </cell>
          <cell r="AG238" t="str">
            <v>AGRAS S.A.S</v>
          </cell>
          <cell r="AH238" t="str">
            <v>VIGENTE</v>
          </cell>
          <cell r="AM238">
            <v>344027</v>
          </cell>
          <cell r="AN238">
            <v>44640</v>
          </cell>
          <cell r="AO238">
            <v>0.5</v>
          </cell>
          <cell r="AP238">
            <v>0.86699999999999999</v>
          </cell>
          <cell r="AQ238">
            <v>0.56740000000000002</v>
          </cell>
          <cell r="AR238">
            <v>0.75888388299999998</v>
          </cell>
          <cell r="AS238">
            <v>10</v>
          </cell>
          <cell r="AX238">
            <v>2.1</v>
          </cell>
        </row>
        <row r="239">
          <cell r="E239" t="str">
            <v>SAN FERNANDO</v>
          </cell>
          <cell r="T239">
            <v>0</v>
          </cell>
          <cell r="U239">
            <v>2</v>
          </cell>
          <cell r="Z239" t="str">
            <v>1A</v>
          </cell>
          <cell r="AE239" t="str">
            <v>PRIVADO</v>
          </cell>
          <cell r="AF239" t="str">
            <v>ARENAS BERMUDEZ Y CIA.</v>
          </cell>
          <cell r="AG239" t="str">
            <v>ARENAS BERMUDEZ Y CIA.</v>
          </cell>
          <cell r="AH239" t="str">
            <v>VIGENTE</v>
          </cell>
          <cell r="AM239">
            <v>344027</v>
          </cell>
          <cell r="AN239">
            <v>44640</v>
          </cell>
          <cell r="AO239">
            <v>0.7</v>
          </cell>
          <cell r="AP239">
            <v>0.86699999999999999</v>
          </cell>
          <cell r="AQ239">
            <v>0.56740000000000002</v>
          </cell>
          <cell r="AR239">
            <v>0.458852961</v>
          </cell>
          <cell r="AS239">
            <v>10</v>
          </cell>
          <cell r="AX239">
            <v>2</v>
          </cell>
        </row>
        <row r="240">
          <cell r="E240" t="str">
            <v>SAN JUAN</v>
          </cell>
          <cell r="T240">
            <v>0</v>
          </cell>
          <cell r="U240">
            <v>2</v>
          </cell>
          <cell r="Z240" t="str">
            <v>1A</v>
          </cell>
          <cell r="AE240" t="str">
            <v>PRIVADO</v>
          </cell>
          <cell r="AF240" t="str">
            <v>MARIA ILSE BERRIO</v>
          </cell>
          <cell r="AG240" t="str">
            <v>AGIL LTDA.</v>
          </cell>
          <cell r="AH240" t="str">
            <v>VIGENTE</v>
          </cell>
          <cell r="AM240">
            <v>344027</v>
          </cell>
          <cell r="AN240">
            <v>44640</v>
          </cell>
          <cell r="AO240">
            <v>0.3</v>
          </cell>
          <cell r="AP240">
            <v>0.86699999999999999</v>
          </cell>
          <cell r="AQ240">
            <v>0.56740000000000002</v>
          </cell>
          <cell r="AR240">
            <v>0.72641982400000005</v>
          </cell>
          <cell r="AS240">
            <v>10</v>
          </cell>
          <cell r="AX240">
            <v>2</v>
          </cell>
        </row>
        <row r="241">
          <cell r="E241" t="str">
            <v>SAN JOSE DEL ARIPORO</v>
          </cell>
          <cell r="T241">
            <v>0</v>
          </cell>
          <cell r="U241">
            <v>1</v>
          </cell>
          <cell r="Z241" t="str">
            <v>1A</v>
          </cell>
          <cell r="AE241" t="str">
            <v>PUBLICO</v>
          </cell>
          <cell r="AF241" t="str">
            <v>MUNICIPIO</v>
          </cell>
          <cell r="AG241" t="str">
            <v>MUNICIPIO</v>
          </cell>
          <cell r="AH241" t="str">
            <v>VIGENTE</v>
          </cell>
          <cell r="AM241">
            <v>344027</v>
          </cell>
          <cell r="AN241">
            <v>44640</v>
          </cell>
          <cell r="AO241">
            <v>0.7</v>
          </cell>
          <cell r="AP241">
            <v>0.86699999999999999</v>
          </cell>
          <cell r="AQ241">
            <v>0.56740000000000002</v>
          </cell>
          <cell r="AR241">
            <v>0.458852961</v>
          </cell>
          <cell r="AS241">
            <v>10</v>
          </cell>
          <cell r="AT241">
            <v>1</v>
          </cell>
          <cell r="AU241">
            <v>1</v>
          </cell>
          <cell r="AX241">
            <v>2</v>
          </cell>
        </row>
        <row r="242">
          <cell r="E242" t="str">
            <v>SAN LUIS DE PALENQUE</v>
          </cell>
          <cell r="T242">
            <v>0</v>
          </cell>
          <cell r="U242">
            <v>1</v>
          </cell>
          <cell r="Z242" t="str">
            <v>1A</v>
          </cell>
          <cell r="AE242" t="str">
            <v>PUBLICO</v>
          </cell>
          <cell r="AF242" t="str">
            <v>MUNICIPIO</v>
          </cell>
          <cell r="AG242" t="str">
            <v>MUNICIPIO</v>
          </cell>
          <cell r="AH242" t="str">
            <v>NO OPERATIVO</v>
          </cell>
          <cell r="AM242">
            <v>344027</v>
          </cell>
          <cell r="AN242">
            <v>44640</v>
          </cell>
          <cell r="AO242">
            <v>0.5</v>
          </cell>
          <cell r="AP242">
            <v>0.86699999999999999</v>
          </cell>
          <cell r="AQ242">
            <v>0.56740000000000002</v>
          </cell>
          <cell r="AR242">
            <v>0.70480522700000003</v>
          </cell>
          <cell r="AS242">
            <v>10</v>
          </cell>
          <cell r="AT242">
            <v>1</v>
          </cell>
          <cell r="AX242">
            <v>0</v>
          </cell>
        </row>
        <row r="243">
          <cell r="E243" t="str">
            <v>SAN NICOLAS</v>
          </cell>
          <cell r="T243">
            <v>0</v>
          </cell>
          <cell r="U243">
            <v>2</v>
          </cell>
          <cell r="Z243" t="str">
            <v>1A</v>
          </cell>
          <cell r="AE243" t="str">
            <v>PRIVADO</v>
          </cell>
          <cell r="AF243" t="str">
            <v>CARLOS E. CONTRERAS</v>
          </cell>
          <cell r="AG243" t="str">
            <v>ASAM LTDA.</v>
          </cell>
          <cell r="AH243" t="str">
            <v>VIGENTE</v>
          </cell>
          <cell r="AM243">
            <v>344027</v>
          </cell>
          <cell r="AN243">
            <v>44640</v>
          </cell>
          <cell r="AO243">
            <v>0.1</v>
          </cell>
          <cell r="AP243">
            <v>0.86699999999999999</v>
          </cell>
          <cell r="AQ243">
            <v>0.56740000000000002</v>
          </cell>
          <cell r="AR243">
            <v>0.59358378899999997</v>
          </cell>
          <cell r="AS243">
            <v>10</v>
          </cell>
          <cell r="AX243">
            <v>2</v>
          </cell>
        </row>
        <row r="244">
          <cell r="E244" t="str">
            <v>SAN PABLO</v>
          </cell>
          <cell r="T244">
            <v>0</v>
          </cell>
          <cell r="U244">
            <v>2</v>
          </cell>
          <cell r="Z244" t="str">
            <v>1A</v>
          </cell>
          <cell r="AE244" t="str">
            <v>PRIVADO</v>
          </cell>
          <cell r="AF244" t="str">
            <v>INVERSIONES MARARAYES S.A.S</v>
          </cell>
          <cell r="AG244" t="str">
            <v>INV. MARARAYES S.A.S</v>
          </cell>
          <cell r="AH244" t="str">
            <v>VIGENTE</v>
          </cell>
          <cell r="AM244">
            <v>344027</v>
          </cell>
          <cell r="AN244">
            <v>44640</v>
          </cell>
          <cell r="AO244">
            <v>0.3</v>
          </cell>
          <cell r="AP244">
            <v>0.86699999999999999</v>
          </cell>
          <cell r="AQ244">
            <v>0.56740000000000002</v>
          </cell>
          <cell r="AR244">
            <v>0.72555276499999999</v>
          </cell>
          <cell r="AS244">
            <v>10</v>
          </cell>
          <cell r="AX244">
            <v>2</v>
          </cell>
        </row>
        <row r="245">
          <cell r="E245" t="str">
            <v>SAN PEDRO</v>
          </cell>
          <cell r="T245">
            <v>0</v>
          </cell>
          <cell r="U245">
            <v>2</v>
          </cell>
          <cell r="Z245" t="str">
            <v>1A</v>
          </cell>
          <cell r="AE245" t="str">
            <v>PRIVADO</v>
          </cell>
          <cell r="AF245" t="str">
            <v>DIOSELINO ACOSTA</v>
          </cell>
          <cell r="AG245" t="str">
            <v>AVIOCOL LTDA.</v>
          </cell>
          <cell r="AH245" t="str">
            <v>VIGENTE</v>
          </cell>
          <cell r="AM245">
            <v>344027</v>
          </cell>
          <cell r="AN245">
            <v>44640</v>
          </cell>
          <cell r="AO245">
            <v>0.5</v>
          </cell>
          <cell r="AP245">
            <v>0.86699999999999999</v>
          </cell>
          <cell r="AQ245">
            <v>0.56740000000000002</v>
          </cell>
          <cell r="AR245">
            <v>0.75888388299999998</v>
          </cell>
          <cell r="AS245">
            <v>10</v>
          </cell>
          <cell r="AX245">
            <v>2.1</v>
          </cell>
        </row>
        <row r="246">
          <cell r="E246" t="str">
            <v>SAN RAFAEL DE GUANAPALO</v>
          </cell>
          <cell r="T246">
            <v>0</v>
          </cell>
          <cell r="U246">
            <v>2</v>
          </cell>
          <cell r="Z246" t="str">
            <v>1A</v>
          </cell>
          <cell r="AE246" t="str">
            <v>PRIVADO</v>
          </cell>
          <cell r="AF246" t="str">
            <v>JAIME ARENAS CAICEDO</v>
          </cell>
          <cell r="AG246" t="str">
            <v>JAIME ARENAS CAICEDO</v>
          </cell>
          <cell r="AH246" t="str">
            <v>VIGENTE</v>
          </cell>
          <cell r="AM246">
            <v>344027</v>
          </cell>
          <cell r="AN246">
            <v>44640</v>
          </cell>
          <cell r="AO246">
            <v>0.5</v>
          </cell>
          <cell r="AP246">
            <v>0.86699999999999999</v>
          </cell>
          <cell r="AQ246">
            <v>0.56740000000000002</v>
          </cell>
          <cell r="AR246">
            <v>0.70480522700000003</v>
          </cell>
          <cell r="AS246">
            <v>10</v>
          </cell>
          <cell r="AX246">
            <v>2</v>
          </cell>
        </row>
        <row r="247">
          <cell r="E247" t="str">
            <v>SANTA ANA</v>
          </cell>
          <cell r="T247">
            <v>0</v>
          </cell>
          <cell r="U247">
            <v>2</v>
          </cell>
          <cell r="Z247" t="str">
            <v>1A</v>
          </cell>
          <cell r="AE247" t="str">
            <v>PRIVADO</v>
          </cell>
          <cell r="AF247" t="str">
            <v>FERNANDO REYES ISAZA Y CIA. S en C</v>
          </cell>
          <cell r="AG247" t="str">
            <v>FERNANDO REYES ISAZA Y CIA. S en C</v>
          </cell>
          <cell r="AH247" t="str">
            <v>VIGENTE</v>
          </cell>
          <cell r="AM247">
            <v>344027</v>
          </cell>
          <cell r="AN247">
            <v>44640</v>
          </cell>
          <cell r="AO247">
            <v>0.3</v>
          </cell>
          <cell r="AP247">
            <v>0.86699999999999999</v>
          </cell>
          <cell r="AQ247">
            <v>0.56740000000000002</v>
          </cell>
          <cell r="AR247">
            <v>0.72555276499999999</v>
          </cell>
          <cell r="AS247">
            <v>10</v>
          </cell>
          <cell r="AX247">
            <v>2</v>
          </cell>
        </row>
        <row r="248">
          <cell r="E248" t="str">
            <v>SANTA CLARA</v>
          </cell>
          <cell r="T248">
            <v>0</v>
          </cell>
          <cell r="U248">
            <v>2</v>
          </cell>
          <cell r="Z248" t="str">
            <v>1A</v>
          </cell>
          <cell r="AE248" t="str">
            <v>PRIVADO</v>
          </cell>
          <cell r="AF248" t="str">
            <v xml:space="preserve">ARMANDO SANCHEZ M. </v>
          </cell>
          <cell r="AG248" t="str">
            <v>TAES LTDA.</v>
          </cell>
          <cell r="AH248" t="str">
            <v>VIGENTE</v>
          </cell>
          <cell r="AM248">
            <v>344027</v>
          </cell>
          <cell r="AN248">
            <v>44640</v>
          </cell>
          <cell r="AO248">
            <v>0.5</v>
          </cell>
          <cell r="AP248">
            <v>0.86699999999999999</v>
          </cell>
          <cell r="AQ248">
            <v>0.56740000000000002</v>
          </cell>
          <cell r="AR248">
            <v>0.84752910699999995</v>
          </cell>
          <cell r="AS248">
            <v>10</v>
          </cell>
          <cell r="AT248">
            <v>1</v>
          </cell>
          <cell r="AX248">
            <v>2.2000000000000002</v>
          </cell>
        </row>
        <row r="249">
          <cell r="E249" t="str">
            <v>SANTA HELENA DE UPIA</v>
          </cell>
          <cell r="T249">
            <v>0</v>
          </cell>
          <cell r="U249">
            <v>2</v>
          </cell>
          <cell r="Z249" t="str">
            <v>1A</v>
          </cell>
          <cell r="AE249" t="str">
            <v>PRIVADO</v>
          </cell>
          <cell r="AF249" t="str">
            <v>RUBEN A. PINZON GALINDO</v>
          </cell>
          <cell r="AG249" t="str">
            <v>ASAM LTDA.</v>
          </cell>
          <cell r="AH249" t="str">
            <v>VIGENTE</v>
          </cell>
          <cell r="AM249">
            <v>344027</v>
          </cell>
          <cell r="AN249">
            <v>44640</v>
          </cell>
          <cell r="AO249">
            <v>0.3</v>
          </cell>
          <cell r="AP249">
            <v>0.86699999999999999</v>
          </cell>
          <cell r="AQ249">
            <v>0.56740000000000002</v>
          </cell>
          <cell r="AR249">
            <v>0.50403281899999997</v>
          </cell>
          <cell r="AS249">
            <v>10</v>
          </cell>
          <cell r="AX249">
            <v>2</v>
          </cell>
        </row>
        <row r="250">
          <cell r="E250" t="str">
            <v>SANTA MARIA DEL CAFÉ</v>
          </cell>
          <cell r="T250">
            <v>0</v>
          </cell>
          <cell r="U250">
            <v>1</v>
          </cell>
          <cell r="Z250" t="str">
            <v>1A</v>
          </cell>
          <cell r="AE250" t="str">
            <v>PUBLICO</v>
          </cell>
          <cell r="AF250" t="str">
            <v>MUNICIPIO</v>
          </cell>
          <cell r="AG250" t="str">
            <v>MUNICIPIO</v>
          </cell>
          <cell r="AH250" t="str">
            <v>VIGENTE</v>
          </cell>
          <cell r="AM250">
            <v>344027</v>
          </cell>
          <cell r="AN250">
            <v>44640</v>
          </cell>
          <cell r="AO250">
            <v>0.7</v>
          </cell>
          <cell r="AP250">
            <v>0.86699999999999999</v>
          </cell>
          <cell r="AQ250">
            <v>0.56740000000000002</v>
          </cell>
          <cell r="AR250">
            <v>0.71367751599999996</v>
          </cell>
          <cell r="AS250">
            <v>10</v>
          </cell>
          <cell r="AU250">
            <v>1</v>
          </cell>
          <cell r="AX250">
            <v>1.9000000000000001</v>
          </cell>
        </row>
        <row r="251">
          <cell r="E251" t="str">
            <v>SANTA MARTA</v>
          </cell>
          <cell r="T251">
            <v>0</v>
          </cell>
          <cell r="U251">
            <v>2</v>
          </cell>
          <cell r="Z251" t="str">
            <v>1A</v>
          </cell>
          <cell r="AE251" t="str">
            <v>PRIVADO</v>
          </cell>
          <cell r="AF251" t="str">
            <v>JAIME LASPRILLA</v>
          </cell>
          <cell r="AG251" t="str">
            <v>CELTA LTDA.</v>
          </cell>
          <cell r="AH251" t="str">
            <v>VIGENTE</v>
          </cell>
          <cell r="AM251">
            <v>344027</v>
          </cell>
          <cell r="AN251">
            <v>44640</v>
          </cell>
          <cell r="AO251">
            <v>0.3</v>
          </cell>
          <cell r="AP251">
            <v>0.86699999999999999</v>
          </cell>
          <cell r="AQ251">
            <v>0.56740000000000002</v>
          </cell>
          <cell r="AR251">
            <v>0.72555276499999999</v>
          </cell>
          <cell r="AS251">
            <v>10</v>
          </cell>
          <cell r="AX251">
            <v>2</v>
          </cell>
        </row>
        <row r="252">
          <cell r="E252" t="str">
            <v>SEÑORIAS</v>
          </cell>
          <cell r="T252">
            <v>0</v>
          </cell>
          <cell r="U252">
            <v>2</v>
          </cell>
          <cell r="Z252" t="str">
            <v>1A</v>
          </cell>
          <cell r="AE252" t="str">
            <v>PRIVADO</v>
          </cell>
          <cell r="AF252" t="str">
            <v>MAURO A. PINILLA VARGAS</v>
          </cell>
          <cell r="AG252" t="str">
            <v>TAES LTDA.</v>
          </cell>
          <cell r="AH252" t="str">
            <v>VIGENTE</v>
          </cell>
          <cell r="AM252">
            <v>344027</v>
          </cell>
          <cell r="AN252">
            <v>44640</v>
          </cell>
          <cell r="AO252">
            <v>0.3</v>
          </cell>
          <cell r="AP252">
            <v>0.86699999999999999</v>
          </cell>
          <cell r="AQ252">
            <v>0.56740000000000002</v>
          </cell>
          <cell r="AR252">
            <v>0.50403281899999997</v>
          </cell>
          <cell r="AS252">
            <v>10</v>
          </cell>
          <cell r="AX252">
            <v>2</v>
          </cell>
        </row>
        <row r="253">
          <cell r="E253" t="str">
            <v>SEVILLA</v>
          </cell>
          <cell r="T253">
            <v>0</v>
          </cell>
          <cell r="U253">
            <v>2</v>
          </cell>
          <cell r="Z253" t="str">
            <v>1A</v>
          </cell>
          <cell r="AE253" t="str">
            <v>PRIVADO</v>
          </cell>
          <cell r="AF253" t="str">
            <v>HELI CALA LOPEZ</v>
          </cell>
          <cell r="AG253" t="str">
            <v>HELI CALA LOPEZ</v>
          </cell>
          <cell r="AH253" t="str">
            <v>VIGENTE</v>
          </cell>
          <cell r="AM253">
            <v>344027</v>
          </cell>
          <cell r="AN253">
            <v>44640</v>
          </cell>
          <cell r="AO253">
            <v>0.7</v>
          </cell>
          <cell r="AP253">
            <v>0.86699999999999999</v>
          </cell>
          <cell r="AQ253">
            <v>0.56740000000000002</v>
          </cell>
          <cell r="AR253">
            <v>0.71367751599999996</v>
          </cell>
          <cell r="AS253">
            <v>10</v>
          </cell>
          <cell r="AX253">
            <v>2.1</v>
          </cell>
        </row>
        <row r="254">
          <cell r="E254" t="str">
            <v>SIRENAS</v>
          </cell>
          <cell r="T254">
            <v>0</v>
          </cell>
          <cell r="U254">
            <v>2</v>
          </cell>
          <cell r="Z254" t="str">
            <v>1A</v>
          </cell>
          <cell r="AE254" t="str">
            <v>PRIVADO</v>
          </cell>
          <cell r="AF254" t="str">
            <v>PERENCO COLOMBIA LIMITED</v>
          </cell>
          <cell r="AG254" t="str">
            <v>PERENCO COLOMBIA LIMITED</v>
          </cell>
          <cell r="AH254" t="str">
            <v>VIGENTE</v>
          </cell>
          <cell r="AM254">
            <v>344027</v>
          </cell>
          <cell r="AN254">
            <v>44640</v>
          </cell>
          <cell r="AO254">
            <v>0.5</v>
          </cell>
          <cell r="AP254">
            <v>0.86699999999999999</v>
          </cell>
          <cell r="AQ254">
            <v>0.56740000000000002</v>
          </cell>
          <cell r="AR254">
            <v>0.75888388299999998</v>
          </cell>
          <cell r="AS254">
            <v>10</v>
          </cell>
          <cell r="AX254">
            <v>2.1</v>
          </cell>
        </row>
        <row r="255">
          <cell r="E255" t="str">
            <v>SOCEAGRO</v>
          </cell>
          <cell r="T255">
            <v>0</v>
          </cell>
          <cell r="U255">
            <v>2</v>
          </cell>
          <cell r="Z255" t="str">
            <v>1A</v>
          </cell>
          <cell r="AE255" t="str">
            <v>PRIVADO</v>
          </cell>
          <cell r="AF255" t="str">
            <v>SOCEAGRO</v>
          </cell>
          <cell r="AG255" t="str">
            <v>ASAM LTDA.</v>
          </cell>
          <cell r="AH255" t="str">
            <v>VIGENTE</v>
          </cell>
          <cell r="AM255">
            <v>344027</v>
          </cell>
          <cell r="AN255">
            <v>44640</v>
          </cell>
          <cell r="AO255">
            <v>0.3</v>
          </cell>
          <cell r="AP255">
            <v>0.86699999999999999</v>
          </cell>
          <cell r="AQ255">
            <v>0.56740000000000002</v>
          </cell>
          <cell r="AR255">
            <v>0.50403281899999997</v>
          </cell>
          <cell r="AS255">
            <v>10</v>
          </cell>
          <cell r="AX255">
            <v>2</v>
          </cell>
        </row>
        <row r="256">
          <cell r="E256" t="str">
            <v>TABLON DE TAMARA</v>
          </cell>
          <cell r="F256">
            <v>6</v>
          </cell>
          <cell r="G256">
            <v>2</v>
          </cell>
          <cell r="H256">
            <v>2</v>
          </cell>
          <cell r="I256">
            <v>5</v>
          </cell>
          <cell r="J256">
            <v>6</v>
          </cell>
          <cell r="K256">
            <v>2</v>
          </cell>
          <cell r="N256">
            <v>10</v>
          </cell>
          <cell r="P256">
            <v>3</v>
          </cell>
          <cell r="Q256">
            <v>3</v>
          </cell>
          <cell r="R256">
            <v>2</v>
          </cell>
          <cell r="S256">
            <v>27</v>
          </cell>
          <cell r="T256">
            <v>-1.6</v>
          </cell>
          <cell r="U256">
            <v>3</v>
          </cell>
          <cell r="V256">
            <v>1</v>
          </cell>
          <cell r="W256" t="str">
            <v>Tipo 2 N</v>
          </cell>
          <cell r="X256">
            <v>1.8752798594734728E-4</v>
          </cell>
          <cell r="Y256" t="str">
            <v>C</v>
          </cell>
          <cell r="Z256" t="str">
            <v>2C</v>
          </cell>
          <cell r="AD256">
            <v>1</v>
          </cell>
          <cell r="AE256" t="str">
            <v>PUBLICO</v>
          </cell>
          <cell r="AF256" t="str">
            <v>UAEAC - AEROCIVIL</v>
          </cell>
          <cell r="AG256" t="str">
            <v>UAEAC - AEROCIVIL</v>
          </cell>
          <cell r="AH256" t="str">
            <v>VIGENTE</v>
          </cell>
          <cell r="AK256">
            <v>2018</v>
          </cell>
          <cell r="AM256">
            <v>344027</v>
          </cell>
          <cell r="AN256">
            <v>44640</v>
          </cell>
          <cell r="AO256">
            <v>0.7</v>
          </cell>
          <cell r="AP256">
            <v>0.86699999999999999</v>
          </cell>
          <cell r="AQ256">
            <v>0.56740000000000002</v>
          </cell>
          <cell r="AR256">
            <v>0.84975471300000005</v>
          </cell>
          <cell r="AS256">
            <v>10</v>
          </cell>
          <cell r="AT256">
            <v>1</v>
          </cell>
          <cell r="AV256">
            <v>1</v>
          </cell>
          <cell r="AX256">
            <v>7.3</v>
          </cell>
        </row>
        <row r="257">
          <cell r="E257" t="str">
            <v>TRINIDAD</v>
          </cell>
          <cell r="F257">
            <v>2</v>
          </cell>
          <cell r="G257">
            <v>2</v>
          </cell>
          <cell r="I257">
            <v>4</v>
          </cell>
          <cell r="J257">
            <v>6</v>
          </cell>
          <cell r="K257">
            <v>3</v>
          </cell>
          <cell r="M257">
            <v>6</v>
          </cell>
          <cell r="N257">
            <v>6</v>
          </cell>
          <cell r="O257">
            <v>7</v>
          </cell>
          <cell r="P257">
            <v>6</v>
          </cell>
          <cell r="Q257">
            <v>6</v>
          </cell>
          <cell r="R257">
            <v>6</v>
          </cell>
          <cell r="S257">
            <v>4672</v>
          </cell>
          <cell r="T257">
            <v>0.7</v>
          </cell>
          <cell r="U257">
            <v>3</v>
          </cell>
          <cell r="V257">
            <v>1</v>
          </cell>
          <cell r="W257" t="str">
            <v>Tipo 3 N</v>
          </cell>
          <cell r="X257">
            <v>7.3232168620811833E-2</v>
          </cell>
          <cell r="Y257" t="str">
            <v>C</v>
          </cell>
          <cell r="Z257" t="str">
            <v>2A</v>
          </cell>
          <cell r="AD257">
            <v>5</v>
          </cell>
          <cell r="AE257" t="str">
            <v>PUBLICO</v>
          </cell>
          <cell r="AF257" t="str">
            <v>UAEAC - AEROCIVIL</v>
          </cell>
          <cell r="AG257" t="str">
            <v>UAEAC - AEROCIVIL</v>
          </cell>
          <cell r="AH257" t="str">
            <v>VIGENTE</v>
          </cell>
          <cell r="AK257">
            <v>2018</v>
          </cell>
          <cell r="AM257">
            <v>344027</v>
          </cell>
          <cell r="AN257">
            <v>44640</v>
          </cell>
          <cell r="AO257">
            <v>0.5</v>
          </cell>
          <cell r="AP257">
            <v>0.86699999999999999</v>
          </cell>
          <cell r="AQ257">
            <v>0.56740000000000002</v>
          </cell>
          <cell r="AR257">
            <v>0.75888388299999998</v>
          </cell>
          <cell r="AS257">
            <v>10</v>
          </cell>
          <cell r="AT257">
            <v>1</v>
          </cell>
          <cell r="AV257">
            <v>1</v>
          </cell>
          <cell r="AX257">
            <v>7.3999999999999995</v>
          </cell>
        </row>
        <row r="258">
          <cell r="E258" t="str">
            <v>TROMPILLOS</v>
          </cell>
          <cell r="T258">
            <v>0</v>
          </cell>
          <cell r="U258">
            <v>2</v>
          </cell>
          <cell r="Z258" t="str">
            <v>1A</v>
          </cell>
          <cell r="AE258" t="str">
            <v>PRIVADO</v>
          </cell>
          <cell r="AF258" t="str">
            <v>ALEXANDER RIVERA</v>
          </cell>
          <cell r="AG258" t="str">
            <v>CELTA LTDA.</v>
          </cell>
          <cell r="AH258" t="str">
            <v>VIGENTE</v>
          </cell>
          <cell r="AM258">
            <v>344027</v>
          </cell>
          <cell r="AN258">
            <v>44640</v>
          </cell>
          <cell r="AO258">
            <v>0.1</v>
          </cell>
          <cell r="AP258">
            <v>0.86699999999999999</v>
          </cell>
          <cell r="AQ258">
            <v>0.56740000000000002</v>
          </cell>
          <cell r="AR258">
            <v>0.51489524200000003</v>
          </cell>
          <cell r="AS258">
            <v>10</v>
          </cell>
          <cell r="AX258">
            <v>2</v>
          </cell>
        </row>
        <row r="259">
          <cell r="E259" t="str">
            <v>VALLEMAR</v>
          </cell>
          <cell r="T259">
            <v>0</v>
          </cell>
          <cell r="U259">
            <v>2</v>
          </cell>
          <cell r="Z259" t="str">
            <v>1A</v>
          </cell>
          <cell r="AE259" t="str">
            <v>PRIVADO</v>
          </cell>
          <cell r="AF259" t="str">
            <v>JOSE A. CASTAÑEDA</v>
          </cell>
          <cell r="AG259" t="str">
            <v>SAO S.A.S.</v>
          </cell>
          <cell r="AH259" t="str">
            <v>VIGENTE</v>
          </cell>
          <cell r="AM259">
            <v>344027</v>
          </cell>
          <cell r="AN259">
            <v>44640</v>
          </cell>
          <cell r="AO259">
            <v>0.5</v>
          </cell>
          <cell r="AP259">
            <v>0.86699999999999999</v>
          </cell>
          <cell r="AQ259">
            <v>0.56740000000000002</v>
          </cell>
          <cell r="AR259">
            <v>0.70480522700000003</v>
          </cell>
          <cell r="AS259">
            <v>10</v>
          </cell>
          <cell r="AX259">
            <v>2</v>
          </cell>
        </row>
        <row r="260">
          <cell r="E260" t="str">
            <v>VARSOVIA</v>
          </cell>
          <cell r="T260">
            <v>0</v>
          </cell>
          <cell r="U260">
            <v>1</v>
          </cell>
          <cell r="Z260" t="str">
            <v>1A</v>
          </cell>
          <cell r="AE260" t="str">
            <v>PUBLICO</v>
          </cell>
          <cell r="AF260" t="str">
            <v>MUNICIPIO</v>
          </cell>
          <cell r="AG260" t="str">
            <v>MUNICIPIO</v>
          </cell>
          <cell r="AH260" t="str">
            <v>VIGENTE</v>
          </cell>
          <cell r="AM260">
            <v>344027</v>
          </cell>
          <cell r="AN260">
            <v>44640</v>
          </cell>
          <cell r="AO260">
            <v>0.7</v>
          </cell>
          <cell r="AP260">
            <v>0.86699999999999999</v>
          </cell>
          <cell r="AQ260">
            <v>0.56740000000000002</v>
          </cell>
          <cell r="AR260">
            <v>0.458852961</v>
          </cell>
          <cell r="AS260">
            <v>10</v>
          </cell>
          <cell r="AT260">
            <v>1</v>
          </cell>
          <cell r="AU260">
            <v>1</v>
          </cell>
          <cell r="AX260">
            <v>2</v>
          </cell>
        </row>
        <row r="261">
          <cell r="E261" t="str">
            <v>VENECIA DE GUANAPALO</v>
          </cell>
          <cell r="T261">
            <v>0</v>
          </cell>
          <cell r="U261">
            <v>2</v>
          </cell>
          <cell r="Z261" t="str">
            <v>1A</v>
          </cell>
          <cell r="AE261" t="str">
            <v>PRIVADO</v>
          </cell>
          <cell r="AF261" t="str">
            <v>COLCONSTRUC LTDA</v>
          </cell>
          <cell r="AG261" t="str">
            <v>COLCONSTRUC LTDA.</v>
          </cell>
          <cell r="AH261" t="str">
            <v>VIGENTE</v>
          </cell>
          <cell r="AM261">
            <v>344027</v>
          </cell>
          <cell r="AN261">
            <v>44640</v>
          </cell>
          <cell r="AO261">
            <v>0.5</v>
          </cell>
          <cell r="AP261">
            <v>0.86699999999999999</v>
          </cell>
          <cell r="AQ261">
            <v>0.56740000000000002</v>
          </cell>
          <cell r="AR261">
            <v>0.70480522700000003</v>
          </cell>
          <cell r="AS261">
            <v>10</v>
          </cell>
          <cell r="AX261">
            <v>2</v>
          </cell>
        </row>
        <row r="262">
          <cell r="E262" t="str">
            <v>VENECIA DE LAS GUAMAS</v>
          </cell>
          <cell r="T262">
            <v>0</v>
          </cell>
          <cell r="U262">
            <v>2</v>
          </cell>
          <cell r="Z262" t="str">
            <v>1A</v>
          </cell>
          <cell r="AE262" t="str">
            <v>PRIVADO</v>
          </cell>
          <cell r="AF262" t="str">
            <v>MAURICIO MEDINA NIÑO</v>
          </cell>
          <cell r="AG262" t="str">
            <v>MAURICIO MEDINA NIÑO</v>
          </cell>
          <cell r="AH262" t="str">
            <v>VIGENTE</v>
          </cell>
          <cell r="AM262">
            <v>344027</v>
          </cell>
          <cell r="AN262">
            <v>44640</v>
          </cell>
          <cell r="AO262">
            <v>0.7</v>
          </cell>
          <cell r="AP262">
            <v>0.86699999999999999</v>
          </cell>
          <cell r="AQ262">
            <v>0.56740000000000002</v>
          </cell>
          <cell r="AR262">
            <v>0.458852961</v>
          </cell>
          <cell r="AS262">
            <v>10</v>
          </cell>
          <cell r="AX262">
            <v>2</v>
          </cell>
        </row>
        <row r="263">
          <cell r="E263" t="str">
            <v>VILLA GEORGINA</v>
          </cell>
          <cell r="T263">
            <v>0</v>
          </cell>
          <cell r="U263">
            <v>2</v>
          </cell>
          <cell r="Z263" t="str">
            <v>1A</v>
          </cell>
          <cell r="AE263" t="str">
            <v>PRIVADO</v>
          </cell>
          <cell r="AF263" t="str">
            <v>SANTIAGO PULIDO NIÑO</v>
          </cell>
          <cell r="AG263" t="str">
            <v>COMERCIALIZAD. ECO</v>
          </cell>
          <cell r="AH263" t="str">
            <v>VIGENTE</v>
          </cell>
          <cell r="AM263">
            <v>344027</v>
          </cell>
          <cell r="AN263">
            <v>44640</v>
          </cell>
          <cell r="AO263">
            <v>0.1</v>
          </cell>
          <cell r="AP263">
            <v>0.86699999999999999</v>
          </cell>
          <cell r="AQ263">
            <v>0.56740000000000002</v>
          </cell>
          <cell r="AR263">
            <v>0.59358378899999997</v>
          </cell>
          <cell r="AS263">
            <v>10</v>
          </cell>
          <cell r="AX263">
            <v>2</v>
          </cell>
        </row>
        <row r="264">
          <cell r="E264" t="str">
            <v>VILLA ISABELLA</v>
          </cell>
          <cell r="T264">
            <v>0</v>
          </cell>
          <cell r="U264">
            <v>2</v>
          </cell>
          <cell r="Z264" t="str">
            <v>1A</v>
          </cell>
          <cell r="AE264" t="str">
            <v>PRIVADO</v>
          </cell>
          <cell r="AF264" t="str">
            <v>RAFAEL QUESADA</v>
          </cell>
          <cell r="AG264" t="str">
            <v>TAES LTDA.</v>
          </cell>
          <cell r="AH264" t="str">
            <v>VIGENTE</v>
          </cell>
          <cell r="AM264">
            <v>344027</v>
          </cell>
          <cell r="AN264">
            <v>44640</v>
          </cell>
          <cell r="AO264">
            <v>0.5</v>
          </cell>
          <cell r="AP264">
            <v>0.86699999999999999</v>
          </cell>
          <cell r="AQ264">
            <v>0.56740000000000002</v>
          </cell>
          <cell r="AR264">
            <v>0.75888388299999998</v>
          </cell>
          <cell r="AS264">
            <v>10</v>
          </cell>
          <cell r="AX264">
            <v>2.1</v>
          </cell>
        </row>
        <row r="265">
          <cell r="E265" t="str">
            <v>VILLA VERONICA</v>
          </cell>
          <cell r="T265">
            <v>0</v>
          </cell>
          <cell r="U265">
            <v>2</v>
          </cell>
          <cell r="Z265" t="str">
            <v>1A</v>
          </cell>
          <cell r="AE265" t="str">
            <v>PRIVADO</v>
          </cell>
          <cell r="AF265" t="str">
            <v>CRISTINA I. GONZALEZ</v>
          </cell>
          <cell r="AG265" t="str">
            <v>TAES LTDA.</v>
          </cell>
          <cell r="AH265" t="str">
            <v>VIGENTE</v>
          </cell>
          <cell r="AM265">
            <v>344027</v>
          </cell>
          <cell r="AN265">
            <v>44640</v>
          </cell>
          <cell r="AO265">
            <v>0.5</v>
          </cell>
          <cell r="AP265">
            <v>0.86699999999999999</v>
          </cell>
          <cell r="AQ265">
            <v>0.56740000000000002</v>
          </cell>
          <cell r="AR265">
            <v>0.75888388299999998</v>
          </cell>
          <cell r="AS265">
            <v>10</v>
          </cell>
          <cell r="AX265">
            <v>2.1</v>
          </cell>
        </row>
        <row r="266">
          <cell r="E266" t="str">
            <v>VILLANUEVA</v>
          </cell>
          <cell r="T266">
            <v>0</v>
          </cell>
          <cell r="U266">
            <v>2</v>
          </cell>
          <cell r="Z266" t="str">
            <v>2B</v>
          </cell>
          <cell r="AE266" t="str">
            <v>PRIVADO</v>
          </cell>
          <cell r="AF266" t="str">
            <v>MUNICIPIO</v>
          </cell>
          <cell r="AG266" t="str">
            <v>MUNICIPIO</v>
          </cell>
          <cell r="AH266" t="str">
            <v>VIGENTE</v>
          </cell>
          <cell r="AM266">
            <v>344027</v>
          </cell>
          <cell r="AN266">
            <v>44640</v>
          </cell>
          <cell r="AO266">
            <v>0.3</v>
          </cell>
          <cell r="AP266">
            <v>0.86699999999999999</v>
          </cell>
          <cell r="AQ266">
            <v>0.56740000000000002</v>
          </cell>
          <cell r="AR266">
            <v>0.50403281899999997</v>
          </cell>
          <cell r="AS266">
            <v>10</v>
          </cell>
          <cell r="AT266">
            <v>1</v>
          </cell>
          <cell r="AX266">
            <v>2.1</v>
          </cell>
        </row>
        <row r="267">
          <cell r="E267" t="str">
            <v xml:space="preserve">CACHIMBALITO </v>
          </cell>
          <cell r="T267">
            <v>0</v>
          </cell>
          <cell r="U267">
            <v>2</v>
          </cell>
          <cell r="Z267" t="str">
            <v>1A</v>
          </cell>
          <cell r="AE267" t="str">
            <v>PRIVADO</v>
          </cell>
          <cell r="AF267" t="str">
            <v>INCAUCA S. A.</v>
          </cell>
          <cell r="AG267" t="str">
            <v>INCAUCA S. A. - ASOCAÑA</v>
          </cell>
          <cell r="AH267" t="str">
            <v>VIGENTE</v>
          </cell>
          <cell r="AM267">
            <v>1404744</v>
          </cell>
          <cell r="AN267">
            <v>29308</v>
          </cell>
          <cell r="AO267">
            <v>0.9</v>
          </cell>
          <cell r="AP267">
            <v>0.78200000000000003</v>
          </cell>
          <cell r="AQ267">
            <v>0.70590000000000008</v>
          </cell>
          <cell r="AR267">
            <v>0.56398906800000004</v>
          </cell>
          <cell r="AS267">
            <v>10</v>
          </cell>
          <cell r="AX267">
            <v>2.1</v>
          </cell>
        </row>
        <row r="268">
          <cell r="E268" t="str">
            <v>EL GUAYABAL</v>
          </cell>
          <cell r="T268">
            <v>0</v>
          </cell>
          <cell r="U268">
            <v>2</v>
          </cell>
          <cell r="Z268" t="str">
            <v>1A</v>
          </cell>
          <cell r="AE268" t="str">
            <v>PRIVADO</v>
          </cell>
          <cell r="AF268" t="str">
            <v>ERNESTO DE LIMA LEFRANC</v>
          </cell>
          <cell r="AG268" t="str">
            <v>ERNESTO DE LIMA LEFRANC</v>
          </cell>
          <cell r="AH268" t="str">
            <v>VIGENTE</v>
          </cell>
          <cell r="AM268">
            <v>1404744</v>
          </cell>
          <cell r="AN268">
            <v>29308</v>
          </cell>
          <cell r="AO268">
            <v>0.7</v>
          </cell>
          <cell r="AP268">
            <v>0.78200000000000003</v>
          </cell>
          <cell r="AQ268">
            <v>0.70590000000000008</v>
          </cell>
          <cell r="AR268">
            <v>0.50772104200000001</v>
          </cell>
          <cell r="AS268">
            <v>10</v>
          </cell>
          <cell r="AX268">
            <v>2.1</v>
          </cell>
        </row>
        <row r="269">
          <cell r="E269" t="str">
            <v>JUAN CASIANO</v>
          </cell>
          <cell r="F269">
            <v>3</v>
          </cell>
          <cell r="G269">
            <v>10</v>
          </cell>
          <cell r="H269">
            <v>10</v>
          </cell>
          <cell r="I269">
            <v>10</v>
          </cell>
          <cell r="J269">
            <v>6</v>
          </cell>
          <cell r="K269">
            <v>7</v>
          </cell>
          <cell r="L269">
            <v>10</v>
          </cell>
          <cell r="M269">
            <v>3</v>
          </cell>
          <cell r="N269">
            <v>7</v>
          </cell>
          <cell r="O269">
            <v>2</v>
          </cell>
          <cell r="P269">
            <v>7</v>
          </cell>
          <cell r="Q269">
            <v>7</v>
          </cell>
          <cell r="R269">
            <v>10</v>
          </cell>
          <cell r="S269">
            <v>15631</v>
          </cell>
          <cell r="T269">
            <v>1.2</v>
          </cell>
          <cell r="U269">
            <v>6</v>
          </cell>
          <cell r="V269">
            <v>10</v>
          </cell>
          <cell r="W269" t="str">
            <v>Tipo 1 N</v>
          </cell>
          <cell r="X269">
            <v>0.30220746598275411</v>
          </cell>
          <cell r="Y269" t="str">
            <v>C</v>
          </cell>
          <cell r="Z269" t="str">
            <v>3C</v>
          </cell>
          <cell r="AA269">
            <v>4</v>
          </cell>
          <cell r="AC269">
            <v>3</v>
          </cell>
          <cell r="AD269">
            <v>10</v>
          </cell>
          <cell r="AE269" t="str">
            <v>PUBLICO</v>
          </cell>
          <cell r="AF269" t="str">
            <v>UAEAC - AEROCIVIL</v>
          </cell>
          <cell r="AG269" t="str">
            <v>UAEAC - AEROCIVIL</v>
          </cell>
          <cell r="AH269" t="str">
            <v>VIGENTE</v>
          </cell>
          <cell r="AK269">
            <v>2017</v>
          </cell>
          <cell r="AM269">
            <v>1404744</v>
          </cell>
          <cell r="AN269">
            <v>29308</v>
          </cell>
          <cell r="AO269">
            <v>0.9</v>
          </cell>
          <cell r="AP269">
            <v>0.78200000000000003</v>
          </cell>
          <cell r="AQ269">
            <v>0.70590000000000008</v>
          </cell>
          <cell r="AR269">
            <v>0.61149323099999997</v>
          </cell>
          <cell r="AS269">
            <v>10</v>
          </cell>
          <cell r="AT269">
            <v>3</v>
          </cell>
          <cell r="AU269">
            <v>1</v>
          </cell>
          <cell r="AV269">
            <v>1</v>
          </cell>
          <cell r="AX269">
            <v>15.2</v>
          </cell>
        </row>
        <row r="270">
          <cell r="E270" t="str">
            <v>INGENIO INCAUCA (C.A)</v>
          </cell>
          <cell r="T270">
            <v>0</v>
          </cell>
          <cell r="U270">
            <v>2</v>
          </cell>
          <cell r="Z270" t="str">
            <v>1A</v>
          </cell>
          <cell r="AE270" t="str">
            <v>PRIVADO</v>
          </cell>
          <cell r="AF270" t="str">
            <v>INGENIO DEL CAUCA S.A.</v>
          </cell>
          <cell r="AG270" t="str">
            <v>INCAUCA S. A. - ASOCAÑA</v>
          </cell>
          <cell r="AH270" t="str">
            <v>VIGENTE</v>
          </cell>
          <cell r="AM270">
            <v>1404744</v>
          </cell>
          <cell r="AN270">
            <v>29308</v>
          </cell>
          <cell r="AO270">
            <v>0.5</v>
          </cell>
          <cell r="AP270">
            <v>0.78200000000000003</v>
          </cell>
          <cell r="AQ270">
            <v>0.70590000000000008</v>
          </cell>
          <cell r="AR270">
            <v>0.73874821000000002</v>
          </cell>
          <cell r="AS270">
            <v>10</v>
          </cell>
          <cell r="AX270">
            <v>2.1</v>
          </cell>
        </row>
        <row r="271">
          <cell r="E271" t="str">
            <v>INGENIO LA CABAÑA -C.A.</v>
          </cell>
          <cell r="T271">
            <v>0</v>
          </cell>
          <cell r="U271">
            <v>2</v>
          </cell>
          <cell r="Z271" t="str">
            <v>1A</v>
          </cell>
          <cell r="AE271" t="str">
            <v>PRIVADO</v>
          </cell>
          <cell r="AF271" t="str">
            <v>INGENIO LA CABAÑAS.A.</v>
          </cell>
          <cell r="AG271" t="str">
            <v>INGENIO LA CABAÑA S.A.</v>
          </cell>
          <cell r="AH271" t="str">
            <v>VIGENTE</v>
          </cell>
          <cell r="AM271">
            <v>1404744</v>
          </cell>
          <cell r="AN271">
            <v>29308</v>
          </cell>
          <cell r="AO271">
            <v>0.7</v>
          </cell>
          <cell r="AP271">
            <v>0.78200000000000003</v>
          </cell>
          <cell r="AQ271">
            <v>0.70590000000000008</v>
          </cell>
          <cell r="AR271">
            <v>0.32277386400000002</v>
          </cell>
          <cell r="AS271">
            <v>10</v>
          </cell>
          <cell r="AX271">
            <v>2</v>
          </cell>
        </row>
        <row r="272">
          <cell r="E272" t="str">
            <v>LA ARROBLEDA</v>
          </cell>
          <cell r="T272">
            <v>0</v>
          </cell>
          <cell r="U272">
            <v>2</v>
          </cell>
          <cell r="Z272" t="str">
            <v>1A</v>
          </cell>
          <cell r="AE272" t="str">
            <v>PRIVADO</v>
          </cell>
          <cell r="AF272" t="str">
            <v>INCUBADORA SANTANDER</v>
          </cell>
          <cell r="AG272" t="str">
            <v>INCUBADORA SANTANDER</v>
          </cell>
          <cell r="AH272" t="str">
            <v>VIGENTE</v>
          </cell>
          <cell r="AM272">
            <v>1404744</v>
          </cell>
          <cell r="AN272">
            <v>29308</v>
          </cell>
          <cell r="AO272">
            <v>0.7</v>
          </cell>
          <cell r="AP272">
            <v>0.78200000000000003</v>
          </cell>
          <cell r="AQ272">
            <v>0.70590000000000008</v>
          </cell>
          <cell r="AR272">
            <v>0.32277386400000002</v>
          </cell>
          <cell r="AS272">
            <v>10</v>
          </cell>
          <cell r="AX272">
            <v>2</v>
          </cell>
        </row>
        <row r="273">
          <cell r="E273" t="str">
            <v>LOPEZ DE MICAY</v>
          </cell>
          <cell r="T273">
            <v>0</v>
          </cell>
          <cell r="U273">
            <v>1</v>
          </cell>
          <cell r="Z273" t="str">
            <v>1A</v>
          </cell>
          <cell r="AE273" t="str">
            <v>PUBLICO</v>
          </cell>
          <cell r="AF273" t="str">
            <v>MUNICIPIO</v>
          </cell>
          <cell r="AG273" t="str">
            <v>MUNICIPIO</v>
          </cell>
          <cell r="AH273" t="str">
            <v>VIGENTE</v>
          </cell>
          <cell r="AM273">
            <v>1404744</v>
          </cell>
          <cell r="AN273">
            <v>29308</v>
          </cell>
          <cell r="AO273">
            <v>0.9</v>
          </cell>
          <cell r="AP273">
            <v>0.78200000000000003</v>
          </cell>
          <cell r="AQ273">
            <v>0.70590000000000008</v>
          </cell>
          <cell r="AR273">
            <v>0.66091243899999996</v>
          </cell>
          <cell r="AS273">
            <v>10</v>
          </cell>
          <cell r="AT273">
            <v>3</v>
          </cell>
          <cell r="AU273">
            <v>1</v>
          </cell>
          <cell r="AX273">
            <v>2.4</v>
          </cell>
        </row>
        <row r="274">
          <cell r="E274" t="str">
            <v>GUILLERMO LEON VALENCIA</v>
          </cell>
          <cell r="F274">
            <v>2</v>
          </cell>
          <cell r="G274">
            <v>10</v>
          </cell>
          <cell r="H274">
            <v>10</v>
          </cell>
          <cell r="I274">
            <v>5</v>
          </cell>
          <cell r="J274">
            <v>7</v>
          </cell>
          <cell r="K274">
            <v>9</v>
          </cell>
          <cell r="L274">
            <v>9</v>
          </cell>
          <cell r="M274">
            <v>5</v>
          </cell>
          <cell r="N274">
            <v>10</v>
          </cell>
          <cell r="O274">
            <v>5</v>
          </cell>
          <cell r="P274">
            <v>3</v>
          </cell>
          <cell r="Q274">
            <v>10</v>
          </cell>
          <cell r="R274">
            <v>8</v>
          </cell>
          <cell r="S274">
            <v>36481</v>
          </cell>
          <cell r="T274">
            <v>1.6</v>
          </cell>
          <cell r="U274">
            <v>6</v>
          </cell>
          <cell r="V274">
            <v>10</v>
          </cell>
          <cell r="W274" t="str">
            <v>Tipo 1 N</v>
          </cell>
          <cell r="X274">
            <v>1.0609670620691507</v>
          </cell>
          <cell r="Y274" t="str">
            <v>B</v>
          </cell>
          <cell r="Z274" t="str">
            <v>4C</v>
          </cell>
          <cell r="AA274">
            <v>5</v>
          </cell>
          <cell r="AC274">
            <v>2</v>
          </cell>
          <cell r="AD274">
            <v>5</v>
          </cell>
          <cell r="AE274" t="str">
            <v>PUBLICO</v>
          </cell>
          <cell r="AF274" t="str">
            <v>UAEAC - AEROCIVIL</v>
          </cell>
          <cell r="AG274" t="str">
            <v>UAEAC - AEROCIVIL</v>
          </cell>
          <cell r="AH274" t="str">
            <v>VIGENTE</v>
          </cell>
          <cell r="AI274" t="str">
            <v>SI</v>
          </cell>
          <cell r="AK274">
            <v>2016</v>
          </cell>
          <cell r="AL274" t="str">
            <v>PMTI 1-2</v>
          </cell>
          <cell r="AM274">
            <v>1404744</v>
          </cell>
          <cell r="AN274">
            <v>29308</v>
          </cell>
          <cell r="AO274">
            <v>0.1</v>
          </cell>
          <cell r="AP274">
            <v>0.78200000000000003</v>
          </cell>
          <cell r="AQ274">
            <v>0.70590000000000008</v>
          </cell>
          <cell r="AR274">
            <v>0.45117383999999999</v>
          </cell>
          <cell r="AS274">
            <v>10</v>
          </cell>
          <cell r="AT274">
            <v>1</v>
          </cell>
          <cell r="AU274">
            <v>2</v>
          </cell>
          <cell r="AV274">
            <v>1</v>
          </cell>
          <cell r="AX274">
            <v>13</v>
          </cell>
        </row>
        <row r="275">
          <cell r="E275" t="str">
            <v>TIMBIQUI</v>
          </cell>
          <cell r="T275">
            <v>0</v>
          </cell>
          <cell r="U275">
            <v>1</v>
          </cell>
          <cell r="Z275" t="str">
            <v>1B</v>
          </cell>
          <cell r="AE275" t="str">
            <v>PUBLICO</v>
          </cell>
          <cell r="AF275" t="str">
            <v>MUNICIPIO</v>
          </cell>
          <cell r="AG275" t="str">
            <v>MUNICIPIO</v>
          </cell>
          <cell r="AH275" t="str">
            <v>VIGENTE</v>
          </cell>
          <cell r="AM275">
            <v>1404744</v>
          </cell>
          <cell r="AN275">
            <v>29308</v>
          </cell>
          <cell r="AO275">
            <v>1</v>
          </cell>
          <cell r="AP275">
            <v>0.78200000000000003</v>
          </cell>
          <cell r="AQ275">
            <v>0.70590000000000008</v>
          </cell>
          <cell r="AR275">
            <v>0.59972463600000003</v>
          </cell>
          <cell r="AS275">
            <v>10</v>
          </cell>
          <cell r="AT275">
            <v>4</v>
          </cell>
          <cell r="AU275">
            <v>2</v>
          </cell>
          <cell r="AX275">
            <v>2.6</v>
          </cell>
        </row>
        <row r="276">
          <cell r="E276" t="str">
            <v>HACARITAMA</v>
          </cell>
          <cell r="F276">
            <v>1</v>
          </cell>
          <cell r="G276">
            <v>1</v>
          </cell>
          <cell r="H276">
            <v>7</v>
          </cell>
          <cell r="I276">
            <v>3</v>
          </cell>
          <cell r="J276">
            <v>10</v>
          </cell>
          <cell r="K276">
            <v>10</v>
          </cell>
          <cell r="L276">
            <v>10</v>
          </cell>
          <cell r="M276">
            <v>8</v>
          </cell>
          <cell r="N276">
            <v>10</v>
          </cell>
          <cell r="O276">
            <v>10</v>
          </cell>
          <cell r="P276">
            <v>10</v>
          </cell>
          <cell r="Q276">
            <v>10</v>
          </cell>
          <cell r="R276">
            <v>10</v>
          </cell>
          <cell r="S276">
            <v>2628</v>
          </cell>
          <cell r="T276">
            <v>0.4</v>
          </cell>
          <cell r="U276">
            <v>6</v>
          </cell>
          <cell r="V276">
            <v>1</v>
          </cell>
          <cell r="W276" t="str">
            <v>Tipo 2 N</v>
          </cell>
          <cell r="X276">
            <v>2.1282881677154673E-3</v>
          </cell>
          <cell r="Y276">
            <v>0</v>
          </cell>
          <cell r="Z276" t="str">
            <v>2A</v>
          </cell>
          <cell r="AC276">
            <v>3</v>
          </cell>
          <cell r="AD276">
            <v>5</v>
          </cell>
          <cell r="AE276" t="str">
            <v>PUBLICO</v>
          </cell>
          <cell r="AF276" t="str">
            <v>UAEAC - AEROCIVIL</v>
          </cell>
          <cell r="AG276" t="str">
            <v>UAEAC - AEROCIVIL</v>
          </cell>
          <cell r="AH276" t="str">
            <v>VIGENTE</v>
          </cell>
          <cell r="AK276">
            <v>2017</v>
          </cell>
          <cell r="AM276">
            <v>1235425</v>
          </cell>
          <cell r="AN276">
            <v>22905</v>
          </cell>
          <cell r="AO276">
            <v>0.9</v>
          </cell>
          <cell r="AP276">
            <v>0.81</v>
          </cell>
          <cell r="AQ276">
            <v>0.66709999999999992</v>
          </cell>
          <cell r="AR276">
            <v>0.47820761000000001</v>
          </cell>
          <cell r="AS276">
            <v>10</v>
          </cell>
          <cell r="AT276">
            <v>1</v>
          </cell>
          <cell r="AV276">
            <v>1</v>
          </cell>
          <cell r="AX276">
            <v>10</v>
          </cell>
        </row>
        <row r="277">
          <cell r="E277" t="str">
            <v>AGUAS BLANCAS</v>
          </cell>
          <cell r="T277">
            <v>0</v>
          </cell>
          <cell r="U277">
            <v>2</v>
          </cell>
          <cell r="Z277" t="str">
            <v>1A</v>
          </cell>
          <cell r="AE277" t="str">
            <v>PRIVADO</v>
          </cell>
          <cell r="AF277" t="str">
            <v>PALMAS BELLAVISTA S.A.</v>
          </cell>
          <cell r="AG277" t="str">
            <v>CELTA LTDA.</v>
          </cell>
          <cell r="AH277" t="str">
            <v>VIGENTE</v>
          </cell>
          <cell r="AM277">
            <v>1235425</v>
          </cell>
          <cell r="AN277">
            <v>22905</v>
          </cell>
          <cell r="AO277">
            <v>0.7</v>
          </cell>
          <cell r="AP277">
            <v>0.81</v>
          </cell>
          <cell r="AQ277">
            <v>0.66709999999999992</v>
          </cell>
          <cell r="AR277">
            <v>0.56935388200000003</v>
          </cell>
          <cell r="AS277">
            <v>10</v>
          </cell>
          <cell r="AX277">
            <v>2.1</v>
          </cell>
        </row>
        <row r="278">
          <cell r="E278" t="str">
            <v>BASE PRINCIPAL CELTA</v>
          </cell>
          <cell r="T278">
            <v>0</v>
          </cell>
          <cell r="U278">
            <v>2</v>
          </cell>
          <cell r="Z278" t="str">
            <v>1A</v>
          </cell>
          <cell r="AE278" t="str">
            <v>PRIVADO</v>
          </cell>
          <cell r="AF278" t="str">
            <v>CIA. EN LABORES TEC Y A</v>
          </cell>
          <cell r="AG278" t="str">
            <v>CELTA LTDA.</v>
          </cell>
          <cell r="AH278" t="str">
            <v>VIGENTE</v>
          </cell>
          <cell r="AM278">
            <v>1235425</v>
          </cell>
          <cell r="AN278">
            <v>22905</v>
          </cell>
          <cell r="AO278">
            <v>0.9</v>
          </cell>
          <cell r="AP278">
            <v>0.81</v>
          </cell>
          <cell r="AQ278">
            <v>0.66709999999999992</v>
          </cell>
          <cell r="AR278">
            <v>0.47820761000000001</v>
          </cell>
          <cell r="AS278">
            <v>10</v>
          </cell>
          <cell r="AX278">
            <v>2.1</v>
          </cell>
        </row>
        <row r="279">
          <cell r="E279" t="str">
            <v>BECERRIL</v>
          </cell>
          <cell r="T279">
            <v>0</v>
          </cell>
          <cell r="U279">
            <v>2</v>
          </cell>
          <cell r="Z279" t="str">
            <v>3B</v>
          </cell>
          <cell r="AE279" t="str">
            <v>PRIVADO</v>
          </cell>
          <cell r="AF279" t="str">
            <v>MUNICIPIO</v>
          </cell>
          <cell r="AG279" t="str">
            <v>FUMILLANOS</v>
          </cell>
          <cell r="AH279" t="str">
            <v>NO OPERATIVO</v>
          </cell>
          <cell r="AM279">
            <v>1235425</v>
          </cell>
          <cell r="AN279">
            <v>22905</v>
          </cell>
          <cell r="AO279">
            <v>0.9</v>
          </cell>
          <cell r="AP279">
            <v>0.81</v>
          </cell>
          <cell r="AQ279">
            <v>0.66709999999999992</v>
          </cell>
          <cell r="AR279">
            <v>0.66501916000000005</v>
          </cell>
          <cell r="AS279">
            <v>10</v>
          </cell>
          <cell r="AX279">
            <v>0</v>
          </cell>
        </row>
        <row r="280">
          <cell r="E280" t="str">
            <v>BELLA CRUZ -SAN JUAN</v>
          </cell>
          <cell r="T280">
            <v>0</v>
          </cell>
          <cell r="U280">
            <v>2</v>
          </cell>
          <cell r="Z280" t="str">
            <v>1A</v>
          </cell>
          <cell r="AE280" t="str">
            <v>PRIVADO</v>
          </cell>
          <cell r="AF280" t="str">
            <v>SOC.MR.INVERSIONES LTDA</v>
          </cell>
          <cell r="AG280" t="str">
            <v>FASE CUBIDES Y CIA.</v>
          </cell>
          <cell r="AH280" t="str">
            <v>VIGENTE</v>
          </cell>
          <cell r="AM280">
            <v>1235425</v>
          </cell>
          <cell r="AN280">
            <v>22905</v>
          </cell>
          <cell r="AO280">
            <v>0.7</v>
          </cell>
          <cell r="AP280">
            <v>0.81</v>
          </cell>
          <cell r="AQ280">
            <v>0.66709999999999992</v>
          </cell>
          <cell r="AR280">
            <v>0.70501018800000004</v>
          </cell>
          <cell r="AS280">
            <v>10</v>
          </cell>
          <cell r="AX280">
            <v>2.1</v>
          </cell>
        </row>
        <row r="281">
          <cell r="E281" t="str">
            <v>BUENOS AIRES - FADELCE</v>
          </cell>
          <cell r="T281">
            <v>0</v>
          </cell>
          <cell r="U281">
            <v>2</v>
          </cell>
          <cell r="Z281" t="str">
            <v>2A</v>
          </cell>
          <cell r="AE281" t="str">
            <v>PRIVADO</v>
          </cell>
          <cell r="AF281" t="str">
            <v>FADELCE LTDA.</v>
          </cell>
          <cell r="AG281" t="str">
            <v>FADELCE LTDA.</v>
          </cell>
          <cell r="AH281" t="str">
            <v>VIGENTE</v>
          </cell>
          <cell r="AM281">
            <v>1235425</v>
          </cell>
          <cell r="AN281">
            <v>22905</v>
          </cell>
          <cell r="AO281">
            <v>0.9</v>
          </cell>
          <cell r="AP281">
            <v>0.81</v>
          </cell>
          <cell r="AQ281">
            <v>0.66709999999999992</v>
          </cell>
          <cell r="AR281">
            <v>0.64330776099999998</v>
          </cell>
          <cell r="AS281">
            <v>10</v>
          </cell>
          <cell r="AX281">
            <v>2.1</v>
          </cell>
        </row>
        <row r="282">
          <cell r="E282" t="str">
            <v>CALENTURITAS</v>
          </cell>
          <cell r="T282">
            <v>0</v>
          </cell>
          <cell r="U282">
            <v>2</v>
          </cell>
          <cell r="Z282" t="str">
            <v>2A</v>
          </cell>
          <cell r="AE282" t="str">
            <v>PRIVADO</v>
          </cell>
          <cell r="AF282" t="str">
            <v xml:space="preserve">C.I.PRODECO </v>
          </cell>
          <cell r="AG282" t="str">
            <v xml:space="preserve">C.I. PRODECO </v>
          </cell>
          <cell r="AH282" t="str">
            <v>VIGENTE</v>
          </cell>
          <cell r="AM282">
            <v>1235425</v>
          </cell>
          <cell r="AN282">
            <v>22905</v>
          </cell>
          <cell r="AO282">
            <v>0.9</v>
          </cell>
          <cell r="AP282">
            <v>0.81</v>
          </cell>
          <cell r="AQ282">
            <v>0.66709999999999992</v>
          </cell>
          <cell r="AR282">
            <v>0.52448271700000004</v>
          </cell>
          <cell r="AS282">
            <v>10</v>
          </cell>
          <cell r="AX282">
            <v>2.1</v>
          </cell>
        </row>
        <row r="283">
          <cell r="E283" t="str">
            <v>CALIMA</v>
          </cell>
          <cell r="T283">
            <v>0</v>
          </cell>
          <cell r="U283">
            <v>2</v>
          </cell>
          <cell r="Z283" t="str">
            <v>1A</v>
          </cell>
          <cell r="AE283" t="str">
            <v>PRIVADO</v>
          </cell>
          <cell r="AF283" t="str">
            <v>CELTA LTDA</v>
          </cell>
          <cell r="AG283" t="str">
            <v>CELTA LTDA.</v>
          </cell>
          <cell r="AH283" t="str">
            <v>VIGENTE</v>
          </cell>
          <cell r="AM283">
            <v>1235425</v>
          </cell>
          <cell r="AN283">
            <v>22905</v>
          </cell>
          <cell r="AO283">
            <v>0.9</v>
          </cell>
          <cell r="AP283">
            <v>0.81</v>
          </cell>
          <cell r="AQ283">
            <v>0.66709999999999992</v>
          </cell>
          <cell r="AR283">
            <v>0.47820761000000001</v>
          </cell>
          <cell r="AS283">
            <v>10</v>
          </cell>
          <cell r="AX283">
            <v>2.1</v>
          </cell>
        </row>
        <row r="284">
          <cell r="E284" t="str">
            <v>CASACARA CAYTA</v>
          </cell>
          <cell r="T284">
            <v>0</v>
          </cell>
          <cell r="U284">
            <v>2</v>
          </cell>
          <cell r="Z284" t="str">
            <v>1A</v>
          </cell>
          <cell r="AE284" t="str">
            <v>PRIVADO</v>
          </cell>
          <cell r="AF284" t="str">
            <v>FADELCE LTDA.</v>
          </cell>
          <cell r="AG284" t="str">
            <v>FADELCE LTDA.</v>
          </cell>
          <cell r="AH284" t="str">
            <v>VIGENTE</v>
          </cell>
          <cell r="AM284">
            <v>1235425</v>
          </cell>
          <cell r="AN284">
            <v>22905</v>
          </cell>
          <cell r="AO284">
            <v>0.5</v>
          </cell>
          <cell r="AP284">
            <v>0.81</v>
          </cell>
          <cell r="AQ284">
            <v>0.66709999999999992</v>
          </cell>
          <cell r="AR284">
            <v>0.67172073099999996</v>
          </cell>
          <cell r="AS284">
            <v>10</v>
          </cell>
          <cell r="AX284">
            <v>2</v>
          </cell>
        </row>
        <row r="285">
          <cell r="E285" t="str">
            <v>CURALITO - UL</v>
          </cell>
          <cell r="T285">
            <v>0</v>
          </cell>
          <cell r="U285">
            <v>2</v>
          </cell>
          <cell r="Z285" t="str">
            <v>UL</v>
          </cell>
          <cell r="AE285" t="str">
            <v>PRIVADO</v>
          </cell>
          <cell r="AF285" t="str">
            <v>JORGE LUIS PRIETO BERRIO</v>
          </cell>
          <cell r="AG285" t="str">
            <v>JORGE LUIS PRIETO B.</v>
          </cell>
          <cell r="AH285" t="str">
            <v>VIGENTE</v>
          </cell>
          <cell r="AM285">
            <v>1235425</v>
          </cell>
          <cell r="AN285">
            <v>22905</v>
          </cell>
          <cell r="AO285">
            <v>0.3</v>
          </cell>
          <cell r="AP285">
            <v>0.81</v>
          </cell>
          <cell r="AQ285">
            <v>0.66709999999999992</v>
          </cell>
          <cell r="AR285">
            <v>0.49478466399999999</v>
          </cell>
          <cell r="AS285">
            <v>10</v>
          </cell>
          <cell r="AX285">
            <v>2</v>
          </cell>
        </row>
        <row r="286">
          <cell r="E286" t="str">
            <v>CURUMANI</v>
          </cell>
          <cell r="T286">
            <v>0</v>
          </cell>
          <cell r="U286">
            <v>2</v>
          </cell>
          <cell r="Z286" t="str">
            <v>2A</v>
          </cell>
          <cell r="AE286" t="str">
            <v>PRIVADO</v>
          </cell>
          <cell r="AF286" t="str">
            <v>MUNICIPIO</v>
          </cell>
          <cell r="AG286" t="str">
            <v>FADELCE LTDA.</v>
          </cell>
          <cell r="AH286" t="str">
            <v>NO OPERATIVO</v>
          </cell>
          <cell r="AM286">
            <v>1235425</v>
          </cell>
          <cell r="AN286">
            <v>22905</v>
          </cell>
          <cell r="AO286">
            <v>0.5</v>
          </cell>
          <cell r="AP286">
            <v>0.81</v>
          </cell>
          <cell r="AQ286">
            <v>0.66709999999999992</v>
          </cell>
          <cell r="AR286">
            <v>0.69484473700000005</v>
          </cell>
          <cell r="AS286">
            <v>10</v>
          </cell>
          <cell r="AX286">
            <v>0</v>
          </cell>
        </row>
        <row r="287">
          <cell r="E287" t="str">
            <v>EL BORREGO</v>
          </cell>
          <cell r="T287">
            <v>0</v>
          </cell>
          <cell r="U287">
            <v>2</v>
          </cell>
          <cell r="Z287" t="str">
            <v>3C</v>
          </cell>
          <cell r="AE287" t="str">
            <v>PRIVADO</v>
          </cell>
          <cell r="AF287" t="str">
            <v>DRUMMOND LTD.</v>
          </cell>
          <cell r="AG287" t="str">
            <v>DRUMMOND LTD.</v>
          </cell>
          <cell r="AH287" t="str">
            <v>VIGENTE</v>
          </cell>
          <cell r="AM287">
            <v>1235425</v>
          </cell>
          <cell r="AN287">
            <v>22905</v>
          </cell>
          <cell r="AO287">
            <v>0.3</v>
          </cell>
          <cell r="AP287">
            <v>0.81</v>
          </cell>
          <cell r="AQ287">
            <v>0.66709999999999992</v>
          </cell>
          <cell r="AR287">
            <v>0.63041309099999998</v>
          </cell>
          <cell r="AS287">
            <v>10</v>
          </cell>
          <cell r="AX287">
            <v>2</v>
          </cell>
        </row>
        <row r="288">
          <cell r="E288" t="str">
            <v>EL PARAISO</v>
          </cell>
          <cell r="T288">
            <v>0</v>
          </cell>
          <cell r="U288">
            <v>2</v>
          </cell>
          <cell r="Z288" t="str">
            <v>1A</v>
          </cell>
          <cell r="AE288" t="str">
            <v>PRIVADO</v>
          </cell>
          <cell r="AF288" t="str">
            <v>SOCIEDAD CHARRY NARVAEZ</v>
          </cell>
          <cell r="AG288" t="str">
            <v>CELTA LTDA.</v>
          </cell>
          <cell r="AH288" t="str">
            <v>VIGENTE</v>
          </cell>
          <cell r="AM288">
            <v>1235425</v>
          </cell>
          <cell r="AN288">
            <v>22905</v>
          </cell>
          <cell r="AO288">
            <v>0.9</v>
          </cell>
          <cell r="AP288">
            <v>0.81</v>
          </cell>
          <cell r="AQ288">
            <v>0.66709999999999992</v>
          </cell>
          <cell r="AR288">
            <v>0.47820761000000001</v>
          </cell>
          <cell r="AS288">
            <v>10</v>
          </cell>
          <cell r="AX288">
            <v>2.1</v>
          </cell>
        </row>
        <row r="289">
          <cell r="E289" t="str">
            <v>FABAL-COALCESAR</v>
          </cell>
          <cell r="T289">
            <v>0</v>
          </cell>
          <cell r="U289">
            <v>2</v>
          </cell>
          <cell r="Z289" t="str">
            <v>1A</v>
          </cell>
          <cell r="AE289" t="str">
            <v>PRIVADO</v>
          </cell>
          <cell r="AF289" t="str">
            <v>COALCESAR</v>
          </cell>
          <cell r="AG289" t="str">
            <v>COALCESAR LTDA</v>
          </cell>
          <cell r="AH289" t="str">
            <v>VIGENTE</v>
          </cell>
          <cell r="AM289">
            <v>1235425</v>
          </cell>
          <cell r="AN289">
            <v>22905</v>
          </cell>
          <cell r="AO289">
            <v>0.9</v>
          </cell>
          <cell r="AP289">
            <v>0.81</v>
          </cell>
          <cell r="AQ289">
            <v>0.66709999999999992</v>
          </cell>
          <cell r="AR289">
            <v>0.64518051799999998</v>
          </cell>
          <cell r="AS289">
            <v>10</v>
          </cell>
          <cell r="AX289">
            <v>2.1</v>
          </cell>
        </row>
        <row r="290">
          <cell r="E290" t="str">
            <v>GERMANIA</v>
          </cell>
          <cell r="T290">
            <v>0</v>
          </cell>
          <cell r="U290">
            <v>2</v>
          </cell>
          <cell r="Z290" t="str">
            <v>1A</v>
          </cell>
          <cell r="AE290" t="str">
            <v>PRIVADO</v>
          </cell>
          <cell r="AF290" t="str">
            <v>INV. GERBEL S.A.S.</v>
          </cell>
          <cell r="AG290" t="str">
            <v>CELTA LTDA.</v>
          </cell>
          <cell r="AH290" t="str">
            <v>VIGENTE</v>
          </cell>
          <cell r="AM290">
            <v>1235425</v>
          </cell>
          <cell r="AN290">
            <v>22905</v>
          </cell>
          <cell r="AO290">
            <v>0.9</v>
          </cell>
          <cell r="AP290">
            <v>0.81</v>
          </cell>
          <cell r="AQ290">
            <v>0.66709999999999992</v>
          </cell>
          <cell r="AR290">
            <v>0.64518051799999998</v>
          </cell>
          <cell r="AS290">
            <v>10</v>
          </cell>
          <cell r="AX290">
            <v>2.1</v>
          </cell>
        </row>
        <row r="291">
          <cell r="E291" t="str">
            <v>HIPILANDIA</v>
          </cell>
          <cell r="T291">
            <v>0</v>
          </cell>
          <cell r="U291">
            <v>2</v>
          </cell>
          <cell r="Z291" t="str">
            <v>1A</v>
          </cell>
          <cell r="AE291" t="str">
            <v>PRIVADO</v>
          </cell>
          <cell r="AF291" t="str">
            <v>PALMAS DEL CESAR S.A</v>
          </cell>
          <cell r="AG291" t="str">
            <v>PALMAS DEL CESAR S.A.</v>
          </cell>
          <cell r="AH291" t="str">
            <v>VIGENTE</v>
          </cell>
          <cell r="AM291">
            <v>1235425</v>
          </cell>
          <cell r="AN291">
            <v>22905</v>
          </cell>
          <cell r="AO291">
            <v>0.7</v>
          </cell>
          <cell r="AP291">
            <v>0.81</v>
          </cell>
          <cell r="AQ291">
            <v>0.66709999999999992</v>
          </cell>
          <cell r="AR291">
            <v>0.73859365899999996</v>
          </cell>
          <cell r="AS291">
            <v>10</v>
          </cell>
          <cell r="AX291">
            <v>2.1</v>
          </cell>
        </row>
        <row r="292">
          <cell r="E292" t="str">
            <v>IRHO</v>
          </cell>
          <cell r="T292">
            <v>0</v>
          </cell>
          <cell r="U292">
            <v>2</v>
          </cell>
          <cell r="Z292" t="str">
            <v>1A</v>
          </cell>
          <cell r="AE292" t="str">
            <v>PRIVADO</v>
          </cell>
          <cell r="AF292" t="str">
            <v>INDUPALMA LTDA.</v>
          </cell>
          <cell r="AG292" t="str">
            <v>INDUPALMA LTDA.</v>
          </cell>
          <cell r="AH292" t="str">
            <v>VIGENTE</v>
          </cell>
          <cell r="AM292">
            <v>1235425</v>
          </cell>
          <cell r="AN292">
            <v>22905</v>
          </cell>
          <cell r="AO292">
            <v>0.5</v>
          </cell>
          <cell r="AP292">
            <v>0.81</v>
          </cell>
          <cell r="AQ292">
            <v>0.66709999999999992</v>
          </cell>
          <cell r="AR292">
            <v>0.52199822500000004</v>
          </cell>
          <cell r="AS292">
            <v>10</v>
          </cell>
          <cell r="AX292">
            <v>2</v>
          </cell>
        </row>
        <row r="293">
          <cell r="E293" t="str">
            <v>LABRADOR</v>
          </cell>
          <cell r="T293">
            <v>0</v>
          </cell>
          <cell r="U293">
            <v>2</v>
          </cell>
          <cell r="Z293" t="str">
            <v>1A</v>
          </cell>
          <cell r="AE293" t="str">
            <v>PRIVADO</v>
          </cell>
          <cell r="AF293" t="str">
            <v>NEGOCIOS AZUERO S.A.S.</v>
          </cell>
          <cell r="AG293" t="str">
            <v>NEGOCIOS AZUERO S.A.S.</v>
          </cell>
          <cell r="AH293" t="str">
            <v>VIGENTE</v>
          </cell>
          <cell r="AM293">
            <v>1235425</v>
          </cell>
          <cell r="AN293">
            <v>22905</v>
          </cell>
          <cell r="AO293">
            <v>0.7</v>
          </cell>
          <cell r="AP293">
            <v>0.81</v>
          </cell>
          <cell r="AQ293">
            <v>0.66709999999999992</v>
          </cell>
          <cell r="AR293">
            <v>0.71715680100000001</v>
          </cell>
          <cell r="AS293">
            <v>10</v>
          </cell>
          <cell r="AX293">
            <v>2.1</v>
          </cell>
        </row>
        <row r="294">
          <cell r="E294" t="str">
            <v>LA CACICA</v>
          </cell>
          <cell r="T294">
            <v>0</v>
          </cell>
          <cell r="U294">
            <v>2</v>
          </cell>
          <cell r="Z294" t="str">
            <v>1A</v>
          </cell>
          <cell r="AE294" t="str">
            <v>PRIVADO</v>
          </cell>
          <cell r="AF294" t="str">
            <v>LA CACICA LTDA.</v>
          </cell>
          <cell r="AG294" t="str">
            <v>LA CACICA LTDA.</v>
          </cell>
          <cell r="AH294" t="str">
            <v>VIGENTE</v>
          </cell>
          <cell r="AM294">
            <v>1235425</v>
          </cell>
          <cell r="AN294">
            <v>22905</v>
          </cell>
          <cell r="AO294">
            <v>0.7</v>
          </cell>
          <cell r="AP294">
            <v>0.81</v>
          </cell>
          <cell r="AQ294">
            <v>0.66709999999999992</v>
          </cell>
          <cell r="AR294">
            <v>0.73859365899999996</v>
          </cell>
          <cell r="AS294">
            <v>10</v>
          </cell>
          <cell r="AX294">
            <v>2.1</v>
          </cell>
        </row>
        <row r="295">
          <cell r="E295" t="str">
            <v>LA CAROLINA</v>
          </cell>
          <cell r="T295">
            <v>0</v>
          </cell>
          <cell r="U295">
            <v>2</v>
          </cell>
          <cell r="Z295" t="str">
            <v>UL</v>
          </cell>
          <cell r="AE295" t="str">
            <v>PRIVADO</v>
          </cell>
          <cell r="AF295" t="str">
            <v>JORGE AGUDELO RESTREPO</v>
          </cell>
          <cell r="AG295" t="str">
            <v>JORGE AGUDELO REST.</v>
          </cell>
          <cell r="AH295" t="str">
            <v>VIGENTE</v>
          </cell>
          <cell r="AM295">
            <v>1235425</v>
          </cell>
          <cell r="AN295">
            <v>22905</v>
          </cell>
          <cell r="AO295">
            <v>0.9</v>
          </cell>
          <cell r="AP295">
            <v>0.81</v>
          </cell>
          <cell r="AQ295">
            <v>0.66709999999999992</v>
          </cell>
          <cell r="AR295">
            <v>0.52448271700000004</v>
          </cell>
          <cell r="AS295">
            <v>10</v>
          </cell>
          <cell r="AX295">
            <v>2.1</v>
          </cell>
        </row>
        <row r="296">
          <cell r="E296" t="str">
            <v>LA DILIA</v>
          </cell>
          <cell r="T296">
            <v>0</v>
          </cell>
          <cell r="U296">
            <v>2</v>
          </cell>
          <cell r="Z296" t="str">
            <v>1A</v>
          </cell>
          <cell r="AE296" t="str">
            <v>PRIVADO</v>
          </cell>
          <cell r="AF296" t="str">
            <v>MURGAS MUÑOZ HERMANOS</v>
          </cell>
          <cell r="AG296" t="str">
            <v>CARLOS R. MURGAS G.</v>
          </cell>
          <cell r="AH296" t="str">
            <v>VIGENTE</v>
          </cell>
          <cell r="AM296">
            <v>1235425</v>
          </cell>
          <cell r="AN296">
            <v>22905</v>
          </cell>
          <cell r="AO296">
            <v>0.5</v>
          </cell>
          <cell r="AP296">
            <v>0.81</v>
          </cell>
          <cell r="AQ296">
            <v>0.66709999999999992</v>
          </cell>
          <cell r="AR296">
            <v>0.67172073099999996</v>
          </cell>
          <cell r="AS296">
            <v>10</v>
          </cell>
          <cell r="AX296">
            <v>2</v>
          </cell>
        </row>
        <row r="297">
          <cell r="E297" t="str">
            <v>LA FE</v>
          </cell>
          <cell r="T297">
            <v>0</v>
          </cell>
          <cell r="U297">
            <v>2</v>
          </cell>
          <cell r="Z297" t="str">
            <v>1A</v>
          </cell>
          <cell r="AE297" t="str">
            <v>PRIVADO</v>
          </cell>
          <cell r="AF297" t="str">
            <v>PALMERAS DE LA COSTA</v>
          </cell>
          <cell r="AG297" t="str">
            <v>PALMERAS DE LA COSTA</v>
          </cell>
          <cell r="AH297" t="str">
            <v>VIGENTE</v>
          </cell>
          <cell r="AM297">
            <v>1235425</v>
          </cell>
          <cell r="AN297">
            <v>22905</v>
          </cell>
          <cell r="AO297">
            <v>0.7</v>
          </cell>
          <cell r="AP297">
            <v>0.81</v>
          </cell>
          <cell r="AQ297">
            <v>0.66709999999999992</v>
          </cell>
          <cell r="AR297">
            <v>0.71715680100000001</v>
          </cell>
          <cell r="AS297">
            <v>10</v>
          </cell>
          <cell r="AX297">
            <v>2.1</v>
          </cell>
        </row>
        <row r="298">
          <cell r="E298" t="str">
            <v>LA FRANCIA</v>
          </cell>
          <cell r="T298">
            <v>0</v>
          </cell>
          <cell r="U298">
            <v>2</v>
          </cell>
          <cell r="Z298" t="str">
            <v>3D</v>
          </cell>
          <cell r="AE298" t="str">
            <v>PRIVADO</v>
          </cell>
          <cell r="AF298" t="str">
            <v>SOC.COLOMBIAN NATURAL RESOURCES</v>
          </cell>
          <cell r="AG298" t="str">
            <v>SOC.COLOMBIAN NATURAL RESOURCES</v>
          </cell>
          <cell r="AH298" t="str">
            <v>VIGENTE</v>
          </cell>
          <cell r="AM298">
            <v>1235425</v>
          </cell>
          <cell r="AN298">
            <v>22905</v>
          </cell>
          <cell r="AO298">
            <v>0.9</v>
          </cell>
          <cell r="AP298">
            <v>0.81</v>
          </cell>
          <cell r="AQ298">
            <v>0.66709999999999992</v>
          </cell>
          <cell r="AR298">
            <v>0.52448271700000004</v>
          </cell>
          <cell r="AS298">
            <v>10</v>
          </cell>
          <cell r="AX298">
            <v>2.1</v>
          </cell>
        </row>
        <row r="299">
          <cell r="E299" t="str">
            <v>LA JAGUA</v>
          </cell>
          <cell r="T299">
            <v>0</v>
          </cell>
          <cell r="U299">
            <v>2</v>
          </cell>
          <cell r="Z299" t="str">
            <v>2A</v>
          </cell>
          <cell r="AE299" t="str">
            <v>PRIVADO</v>
          </cell>
          <cell r="AF299" t="str">
            <v>CARBONES DE LA JAGUA S.A.</v>
          </cell>
          <cell r="AG299" t="str">
            <v>CARBO. DE LA JAGUA S.A.</v>
          </cell>
          <cell r="AH299" t="str">
            <v>VIGENTE</v>
          </cell>
          <cell r="AM299">
            <v>1235425</v>
          </cell>
          <cell r="AN299">
            <v>22905</v>
          </cell>
          <cell r="AO299">
            <v>0.3</v>
          </cell>
          <cell r="AP299">
            <v>0.81</v>
          </cell>
          <cell r="AQ299">
            <v>0.66709999999999992</v>
          </cell>
          <cell r="AR299">
            <v>0.63041309099999998</v>
          </cell>
          <cell r="AS299">
            <v>10</v>
          </cell>
          <cell r="AX299">
            <v>2</v>
          </cell>
        </row>
        <row r="300">
          <cell r="E300" t="str">
            <v>LA JAGUA DE IBIRICO</v>
          </cell>
          <cell r="T300">
            <v>0</v>
          </cell>
          <cell r="U300">
            <v>2</v>
          </cell>
          <cell r="Z300" t="str">
            <v>1A</v>
          </cell>
          <cell r="AE300" t="str">
            <v>PRIVADO</v>
          </cell>
          <cell r="AF300" t="str">
            <v>FADELCE LTDA.</v>
          </cell>
          <cell r="AG300" t="str">
            <v>FADELCE LTDA.</v>
          </cell>
          <cell r="AH300" t="str">
            <v>VIGENTE</v>
          </cell>
          <cell r="AM300">
            <v>1235425</v>
          </cell>
          <cell r="AN300">
            <v>22905</v>
          </cell>
          <cell r="AO300">
            <v>0.3</v>
          </cell>
          <cell r="AP300">
            <v>0.81</v>
          </cell>
          <cell r="AQ300">
            <v>0.66709999999999992</v>
          </cell>
          <cell r="AR300">
            <v>0.63041309099999998</v>
          </cell>
          <cell r="AS300">
            <v>10</v>
          </cell>
          <cell r="AX300">
            <v>2</v>
          </cell>
        </row>
        <row r="301">
          <cell r="E301" t="str">
            <v>LA SIERRITA</v>
          </cell>
          <cell r="T301">
            <v>0</v>
          </cell>
          <cell r="U301">
            <v>2</v>
          </cell>
          <cell r="Z301" t="str">
            <v>1A</v>
          </cell>
          <cell r="AE301" t="str">
            <v>PRIVADO</v>
          </cell>
          <cell r="AF301" t="str">
            <v>CARLOS A. CAMARGO C.</v>
          </cell>
          <cell r="AG301" t="str">
            <v>FADELCE LTDA.</v>
          </cell>
          <cell r="AH301" t="str">
            <v>VIGENTE</v>
          </cell>
          <cell r="AM301">
            <v>1235425</v>
          </cell>
          <cell r="AN301">
            <v>22905</v>
          </cell>
          <cell r="AO301">
            <v>0.5</v>
          </cell>
          <cell r="AP301">
            <v>0.81</v>
          </cell>
          <cell r="AQ301">
            <v>0.66709999999999992</v>
          </cell>
          <cell r="AR301">
            <v>0.66023457100000005</v>
          </cell>
          <cell r="AS301">
            <v>10</v>
          </cell>
          <cell r="AX301">
            <v>2</v>
          </cell>
        </row>
        <row r="302">
          <cell r="E302" t="str">
            <v>LA PALMA</v>
          </cell>
          <cell r="T302">
            <v>0</v>
          </cell>
          <cell r="U302">
            <v>2</v>
          </cell>
          <cell r="Z302" t="str">
            <v>1A</v>
          </cell>
          <cell r="AE302" t="str">
            <v>PRIVADO</v>
          </cell>
          <cell r="AF302" t="str">
            <v xml:space="preserve">HACIENDA LA PALMA </v>
          </cell>
          <cell r="AG302" t="str">
            <v>SAFUCO LTDA.</v>
          </cell>
          <cell r="AH302" t="str">
            <v>VIGENTE</v>
          </cell>
          <cell r="AM302">
            <v>1235425</v>
          </cell>
          <cell r="AN302">
            <v>22905</v>
          </cell>
          <cell r="AO302">
            <v>0.7</v>
          </cell>
          <cell r="AP302">
            <v>0.81</v>
          </cell>
          <cell r="AQ302">
            <v>0.66709999999999992</v>
          </cell>
          <cell r="AR302">
            <v>0.57966390800000001</v>
          </cell>
          <cell r="AS302">
            <v>10</v>
          </cell>
          <cell r="AX302">
            <v>2.1</v>
          </cell>
        </row>
        <row r="303">
          <cell r="E303" t="str">
            <v>LA PAULINA</v>
          </cell>
          <cell r="T303">
            <v>0</v>
          </cell>
          <cell r="U303">
            <v>2</v>
          </cell>
          <cell r="Z303" t="str">
            <v>1A</v>
          </cell>
          <cell r="AE303" t="str">
            <v>PRIVADO</v>
          </cell>
          <cell r="AF303" t="str">
            <v>AMA LTDA.</v>
          </cell>
          <cell r="AG303" t="str">
            <v>AMA LTDA.</v>
          </cell>
          <cell r="AH303" t="str">
            <v>VIGENTE</v>
          </cell>
          <cell r="AM303">
            <v>1235425</v>
          </cell>
          <cell r="AN303">
            <v>22905</v>
          </cell>
          <cell r="AO303">
            <v>0.5</v>
          </cell>
          <cell r="AP303">
            <v>0.81</v>
          </cell>
          <cell r="AQ303">
            <v>0.66709999999999992</v>
          </cell>
          <cell r="AR303">
            <v>0.67172073099999996</v>
          </cell>
          <cell r="AS303">
            <v>10</v>
          </cell>
          <cell r="AX303">
            <v>2</v>
          </cell>
        </row>
        <row r="304">
          <cell r="E304" t="str">
            <v>LA VICTORIA</v>
          </cell>
          <cell r="T304">
            <v>0</v>
          </cell>
          <cell r="U304">
            <v>2</v>
          </cell>
          <cell r="Z304" t="str">
            <v>1A</v>
          </cell>
          <cell r="AE304" t="str">
            <v>PRIVADO</v>
          </cell>
          <cell r="AF304" t="str">
            <v>AMA LTDA.</v>
          </cell>
          <cell r="AG304" t="str">
            <v>AMA LTDA.</v>
          </cell>
          <cell r="AH304" t="str">
            <v>VIGENTE</v>
          </cell>
          <cell r="AM304">
            <v>1235425</v>
          </cell>
          <cell r="AN304">
            <v>22905</v>
          </cell>
          <cell r="AO304">
            <v>0.5</v>
          </cell>
          <cell r="AP304">
            <v>0.81</v>
          </cell>
          <cell r="AQ304">
            <v>0.66709999999999992</v>
          </cell>
          <cell r="AR304">
            <v>0.67172073099999996</v>
          </cell>
          <cell r="AS304">
            <v>10</v>
          </cell>
          <cell r="AX304">
            <v>2</v>
          </cell>
        </row>
        <row r="305">
          <cell r="E305" t="str">
            <v>LAS FLORES</v>
          </cell>
          <cell r="T305">
            <v>0</v>
          </cell>
          <cell r="U305">
            <v>2</v>
          </cell>
          <cell r="Z305" t="str">
            <v>2A</v>
          </cell>
          <cell r="AE305" t="str">
            <v>PRIVADO</v>
          </cell>
          <cell r="AF305" t="str">
            <v>SOC. OLEOFLORES S.A.</v>
          </cell>
          <cell r="AG305" t="str">
            <v>SOC. OLEOFLORES S.A.</v>
          </cell>
          <cell r="AH305" t="str">
            <v>VIGENTE</v>
          </cell>
          <cell r="AM305">
            <v>1235425</v>
          </cell>
          <cell r="AN305">
            <v>22905</v>
          </cell>
          <cell r="AO305">
            <v>0.5</v>
          </cell>
          <cell r="AP305">
            <v>0.81</v>
          </cell>
          <cell r="AQ305">
            <v>0.66709999999999992</v>
          </cell>
          <cell r="AR305">
            <v>0.67172073099999996</v>
          </cell>
          <cell r="AS305">
            <v>10</v>
          </cell>
          <cell r="AX305">
            <v>2</v>
          </cell>
        </row>
        <row r="306">
          <cell r="E306" t="str">
            <v>LAS PALMAS</v>
          </cell>
          <cell r="T306">
            <v>0</v>
          </cell>
          <cell r="U306">
            <v>2</v>
          </cell>
          <cell r="Z306" t="str">
            <v>1A</v>
          </cell>
          <cell r="AE306" t="str">
            <v>PRIVADO</v>
          </cell>
          <cell r="AF306" t="str">
            <v>NAVIAGRI - NAVILOG S.A.</v>
          </cell>
          <cell r="AG306" t="str">
            <v>CELTA LTDA.</v>
          </cell>
          <cell r="AH306" t="str">
            <v>VIGENTE</v>
          </cell>
          <cell r="AM306">
            <v>1235425</v>
          </cell>
          <cell r="AN306">
            <v>22905</v>
          </cell>
          <cell r="AO306">
            <v>0.7</v>
          </cell>
          <cell r="AP306">
            <v>0.81</v>
          </cell>
          <cell r="AQ306">
            <v>0.66709999999999992</v>
          </cell>
          <cell r="AR306">
            <v>0.70501018800000004</v>
          </cell>
          <cell r="AS306">
            <v>10</v>
          </cell>
          <cell r="AX306">
            <v>2.1</v>
          </cell>
        </row>
        <row r="307">
          <cell r="E307" t="str">
            <v>LAS TAPIAS</v>
          </cell>
          <cell r="T307">
            <v>0</v>
          </cell>
          <cell r="U307">
            <v>2</v>
          </cell>
          <cell r="Z307" t="str">
            <v>1A</v>
          </cell>
          <cell r="AE307" t="str">
            <v>PRIVADO</v>
          </cell>
          <cell r="AF307" t="str">
            <v>ACBF Y CIA.</v>
          </cell>
          <cell r="AG307" t="str">
            <v>FELIPE D'ACOSTA M.</v>
          </cell>
          <cell r="AH307" t="str">
            <v>VIGENTE</v>
          </cell>
          <cell r="AM307">
            <v>1235425</v>
          </cell>
          <cell r="AN307">
            <v>22905</v>
          </cell>
          <cell r="AO307">
            <v>0.7</v>
          </cell>
          <cell r="AP307">
            <v>0.81</v>
          </cell>
          <cell r="AQ307">
            <v>0.66709999999999992</v>
          </cell>
          <cell r="AR307">
            <v>0.75059312700000003</v>
          </cell>
          <cell r="AS307">
            <v>10</v>
          </cell>
          <cell r="AX307">
            <v>2.1</v>
          </cell>
        </row>
        <row r="308">
          <cell r="E308" t="str">
            <v>PORORO</v>
          </cell>
          <cell r="T308">
            <v>0</v>
          </cell>
          <cell r="U308">
            <v>2</v>
          </cell>
          <cell r="Z308" t="str">
            <v>1A</v>
          </cell>
          <cell r="AE308" t="str">
            <v>PRIVADO</v>
          </cell>
          <cell r="AF308" t="str">
            <v>PALMAS PORORO SAS</v>
          </cell>
          <cell r="AG308" t="str">
            <v>PALMAS PORORO SAS</v>
          </cell>
          <cell r="AH308" t="str">
            <v>VIGENTE</v>
          </cell>
          <cell r="AM308">
            <v>1235425</v>
          </cell>
          <cell r="AN308">
            <v>22905</v>
          </cell>
          <cell r="AO308">
            <v>0.5</v>
          </cell>
          <cell r="AP308">
            <v>0.81</v>
          </cell>
          <cell r="AQ308">
            <v>0.66709999999999992</v>
          </cell>
          <cell r="AR308">
            <v>0.67172073099999996</v>
          </cell>
          <cell r="AS308">
            <v>10</v>
          </cell>
          <cell r="AX308">
            <v>2</v>
          </cell>
        </row>
        <row r="309">
          <cell r="E309" t="str">
            <v>SABANETA</v>
          </cell>
          <cell r="T309">
            <v>0</v>
          </cell>
          <cell r="U309">
            <v>2</v>
          </cell>
          <cell r="Z309" t="str">
            <v>1A</v>
          </cell>
          <cell r="AE309" t="str">
            <v>PRIVADO</v>
          </cell>
          <cell r="AF309" t="str">
            <v>ALVARO ESCOBAR SAAVEDRA</v>
          </cell>
          <cell r="AG309" t="str">
            <v>ALVARO ESCOBAR SAAVEDRA</v>
          </cell>
          <cell r="AH309" t="str">
            <v>VIGENTE</v>
          </cell>
          <cell r="AM309">
            <v>1235425</v>
          </cell>
          <cell r="AN309">
            <v>22905</v>
          </cell>
          <cell r="AO309">
            <v>0.7</v>
          </cell>
          <cell r="AP309">
            <v>0.81</v>
          </cell>
          <cell r="AQ309">
            <v>0.66709999999999992</v>
          </cell>
          <cell r="AR309">
            <v>0.56935388200000003</v>
          </cell>
          <cell r="AS309">
            <v>10</v>
          </cell>
          <cell r="AX309">
            <v>2.1</v>
          </cell>
        </row>
        <row r="310">
          <cell r="E310" t="str">
            <v>SALA 77</v>
          </cell>
          <cell r="T310">
            <v>0</v>
          </cell>
          <cell r="U310">
            <v>2</v>
          </cell>
          <cell r="Z310" t="str">
            <v>1A</v>
          </cell>
          <cell r="AE310" t="str">
            <v>PRIVADO</v>
          </cell>
          <cell r="AF310" t="str">
            <v>ALBERTO MARIO VARGAS</v>
          </cell>
          <cell r="AG310" t="str">
            <v>AMA LTDA.</v>
          </cell>
          <cell r="AH310" t="str">
            <v>VIGENTE</v>
          </cell>
          <cell r="AM310">
            <v>1235425</v>
          </cell>
          <cell r="AN310">
            <v>22905</v>
          </cell>
          <cell r="AO310">
            <v>0.3</v>
          </cell>
          <cell r="AP310">
            <v>0.81</v>
          </cell>
          <cell r="AQ310">
            <v>0.66709999999999992</v>
          </cell>
          <cell r="AR310">
            <v>0.49478466399999999</v>
          </cell>
          <cell r="AS310">
            <v>10</v>
          </cell>
          <cell r="AX310">
            <v>2</v>
          </cell>
        </row>
        <row r="311">
          <cell r="E311" t="str">
            <v>ALFONSO LOPEZ PUMAREJO</v>
          </cell>
          <cell r="F311">
            <v>2</v>
          </cell>
          <cell r="G311">
            <v>2</v>
          </cell>
          <cell r="H311">
            <v>2</v>
          </cell>
          <cell r="I311">
            <v>4</v>
          </cell>
          <cell r="J311">
            <v>3</v>
          </cell>
          <cell r="K311">
            <v>4</v>
          </cell>
          <cell r="L311">
            <v>5</v>
          </cell>
          <cell r="M311">
            <v>7</v>
          </cell>
          <cell r="N311">
            <v>5</v>
          </cell>
          <cell r="O311">
            <v>4</v>
          </cell>
          <cell r="P311">
            <v>7</v>
          </cell>
          <cell r="Q311">
            <v>10</v>
          </cell>
          <cell r="R311">
            <v>10</v>
          </cell>
          <cell r="S311">
            <v>47646</v>
          </cell>
          <cell r="T311">
            <v>1.7</v>
          </cell>
          <cell r="U311">
            <v>10</v>
          </cell>
          <cell r="V311">
            <v>10</v>
          </cell>
          <cell r="W311" t="str">
            <v>Tipo 1 N</v>
          </cell>
          <cell r="X311">
            <v>1.0468350515508131</v>
          </cell>
          <cell r="Y311" t="str">
            <v>A</v>
          </cell>
          <cell r="Z311" t="str">
            <v>4C</v>
          </cell>
          <cell r="AA311">
            <v>6</v>
          </cell>
          <cell r="AB311">
            <v>2</v>
          </cell>
          <cell r="AC311">
            <v>2</v>
          </cell>
          <cell r="AD311">
            <v>5</v>
          </cell>
          <cell r="AE311" t="str">
            <v>PUBLICO</v>
          </cell>
          <cell r="AF311" t="str">
            <v>UAEAC - AEROCIVIL</v>
          </cell>
          <cell r="AG311" t="str">
            <v>CONCESION - ORIENTE SAS</v>
          </cell>
          <cell r="AH311" t="str">
            <v>VIGENTE</v>
          </cell>
          <cell r="AI311" t="str">
            <v>SI</v>
          </cell>
          <cell r="AL311" t="str">
            <v>PMTI 1-2</v>
          </cell>
          <cell r="AM311">
            <v>1235425</v>
          </cell>
          <cell r="AN311">
            <v>22905</v>
          </cell>
          <cell r="AO311">
            <v>0.3</v>
          </cell>
          <cell r="AP311">
            <v>0.81</v>
          </cell>
          <cell r="AQ311">
            <v>0.66709999999999992</v>
          </cell>
          <cell r="AR311">
            <v>0.49478466399999999</v>
          </cell>
          <cell r="AS311">
            <v>10</v>
          </cell>
          <cell r="AU311">
            <v>1</v>
          </cell>
          <cell r="AV311">
            <v>10</v>
          </cell>
          <cell r="AX311">
            <v>12</v>
          </cell>
        </row>
        <row r="312">
          <cell r="E312" t="str">
            <v>BERASTEGUI</v>
          </cell>
          <cell r="F312">
            <v>8</v>
          </cell>
          <cell r="G312">
            <v>8</v>
          </cell>
          <cell r="H312">
            <v>8</v>
          </cell>
          <cell r="I312">
            <v>8</v>
          </cell>
          <cell r="J312">
            <v>1</v>
          </cell>
          <cell r="K312">
            <v>4</v>
          </cell>
          <cell r="P312">
            <v>10</v>
          </cell>
          <cell r="Q312">
            <v>10</v>
          </cell>
          <cell r="R312">
            <v>5</v>
          </cell>
          <cell r="S312">
            <v>2</v>
          </cell>
          <cell r="T312">
            <v>-2.7</v>
          </cell>
          <cell r="U312">
            <v>3</v>
          </cell>
          <cell r="V312">
            <v>1</v>
          </cell>
          <cell r="Z312" t="str">
            <v>3B</v>
          </cell>
          <cell r="AC312">
            <v>3</v>
          </cell>
          <cell r="AD312">
            <v>5</v>
          </cell>
          <cell r="AE312" t="str">
            <v>PUBLICO</v>
          </cell>
          <cell r="AF312" t="str">
            <v>UAEAC - AEROCIVIL</v>
          </cell>
          <cell r="AG312" t="str">
            <v>UAEAC - AEROCIVIL</v>
          </cell>
          <cell r="AH312" t="str">
            <v>VIGENTE</v>
          </cell>
          <cell r="AK312">
            <v>2018</v>
          </cell>
          <cell r="AM312">
            <v>1858090</v>
          </cell>
          <cell r="AN312">
            <v>25020</v>
          </cell>
          <cell r="AO312">
            <v>0.7</v>
          </cell>
          <cell r="AP312">
            <v>0.79800000000000004</v>
          </cell>
          <cell r="AQ312">
            <v>0.7964</v>
          </cell>
          <cell r="AR312">
            <v>0.82933077600000005</v>
          </cell>
          <cell r="AS312">
            <v>3.33</v>
          </cell>
          <cell r="AT312">
            <v>1</v>
          </cell>
          <cell r="AV312">
            <v>1</v>
          </cell>
          <cell r="AX312">
            <v>9.7999999999999989</v>
          </cell>
        </row>
        <row r="313">
          <cell r="E313" t="str">
            <v>BONAIRE  - CA</v>
          </cell>
          <cell r="T313">
            <v>0</v>
          </cell>
          <cell r="U313">
            <v>2</v>
          </cell>
          <cell r="Z313" t="str">
            <v>UL</v>
          </cell>
          <cell r="AE313" t="str">
            <v>PRIVADO</v>
          </cell>
          <cell r="AF313" t="str">
            <v>INDUSTRIAS DIPSA S.A.S.</v>
          </cell>
          <cell r="AG313" t="str">
            <v>INDUSTRIAS DIPSA S.A.S.</v>
          </cell>
          <cell r="AH313" t="str">
            <v>VIGENTE</v>
          </cell>
          <cell r="AM313">
            <v>1858090</v>
          </cell>
          <cell r="AN313">
            <v>25020</v>
          </cell>
          <cell r="AO313">
            <v>0.7</v>
          </cell>
          <cell r="AP313">
            <v>0.79800000000000004</v>
          </cell>
          <cell r="AQ313">
            <v>0.7964</v>
          </cell>
          <cell r="AR313">
            <v>0.75795233100000003</v>
          </cell>
          <cell r="AS313">
            <v>10</v>
          </cell>
          <cell r="AX313">
            <v>2.1</v>
          </cell>
        </row>
        <row r="314">
          <cell r="E314" t="str">
            <v>DUBAI</v>
          </cell>
          <cell r="T314">
            <v>0</v>
          </cell>
          <cell r="U314">
            <v>2</v>
          </cell>
          <cell r="Z314" t="str">
            <v>1A</v>
          </cell>
          <cell r="AE314" t="str">
            <v>PRIVADO</v>
          </cell>
          <cell r="AF314" t="str">
            <v>ANDRES D. LONDOÑO T.</v>
          </cell>
          <cell r="AG314" t="str">
            <v>ANDRES D: LONDOÑO T.</v>
          </cell>
          <cell r="AH314" t="str">
            <v>VIGENTE</v>
          </cell>
          <cell r="AM314">
            <v>1858090</v>
          </cell>
          <cell r="AN314">
            <v>25020</v>
          </cell>
          <cell r="AO314">
            <v>0.7</v>
          </cell>
          <cell r="AP314">
            <v>0.79800000000000004</v>
          </cell>
          <cell r="AQ314">
            <v>0.7964</v>
          </cell>
          <cell r="AR314">
            <v>0.75795233100000003</v>
          </cell>
          <cell r="AS314">
            <v>10</v>
          </cell>
          <cell r="AX314">
            <v>2.1</v>
          </cell>
        </row>
        <row r="315">
          <cell r="E315" t="str">
            <v>EL CEBRUNO</v>
          </cell>
          <cell r="T315">
            <v>0</v>
          </cell>
          <cell r="U315">
            <v>1</v>
          </cell>
          <cell r="Z315" t="str">
            <v>2A</v>
          </cell>
          <cell r="AE315" t="str">
            <v>PUBLICO</v>
          </cell>
          <cell r="AF315" t="str">
            <v>MUNICIPIO</v>
          </cell>
          <cell r="AG315" t="str">
            <v>MUNICIPIO</v>
          </cell>
          <cell r="AH315" t="str">
            <v>VIGENTE</v>
          </cell>
          <cell r="AM315">
            <v>1858090</v>
          </cell>
          <cell r="AN315">
            <v>25020</v>
          </cell>
          <cell r="AO315">
            <v>0.7</v>
          </cell>
          <cell r="AP315">
            <v>0.79800000000000004</v>
          </cell>
          <cell r="AQ315">
            <v>0.7964</v>
          </cell>
          <cell r="AR315">
            <v>0.75795233100000003</v>
          </cell>
          <cell r="AS315">
            <v>10</v>
          </cell>
          <cell r="AT315">
            <v>1</v>
          </cell>
          <cell r="AX315">
            <v>2</v>
          </cell>
        </row>
        <row r="316">
          <cell r="E316" t="str">
            <v>LOMA GRANDE - CA</v>
          </cell>
          <cell r="T316">
            <v>0</v>
          </cell>
          <cell r="U316">
            <v>2</v>
          </cell>
          <cell r="Z316" t="str">
            <v>UL</v>
          </cell>
          <cell r="AE316" t="str">
            <v>PRIVADO</v>
          </cell>
          <cell r="AF316" t="str">
            <v>O.V. OROZCO Y CIA. S.C.A.</v>
          </cell>
          <cell r="AG316" t="str">
            <v>O.V. OROZCO Y CIA. S.C.A.</v>
          </cell>
          <cell r="AH316" t="str">
            <v>VIGENTE</v>
          </cell>
          <cell r="AM316">
            <v>1858090</v>
          </cell>
          <cell r="AN316">
            <v>25020</v>
          </cell>
          <cell r="AO316">
            <v>0.7</v>
          </cell>
          <cell r="AP316">
            <v>0.79800000000000004</v>
          </cell>
          <cell r="AQ316">
            <v>0.7964</v>
          </cell>
          <cell r="AR316">
            <v>0.75795233100000003</v>
          </cell>
          <cell r="AS316">
            <v>10</v>
          </cell>
          <cell r="AX316">
            <v>2.1</v>
          </cell>
        </row>
        <row r="317">
          <cell r="E317" t="str">
            <v>LA ATARRAYA - CA.</v>
          </cell>
          <cell r="T317">
            <v>0</v>
          </cell>
          <cell r="U317">
            <v>2</v>
          </cell>
          <cell r="Z317" t="str">
            <v>UL</v>
          </cell>
          <cell r="AE317" t="str">
            <v>PRIVADO</v>
          </cell>
          <cell r="AF317" t="str">
            <v>FELIPE BRAVO BOTERO</v>
          </cell>
          <cell r="AG317" t="str">
            <v>FELIPE BRAVO BOTERO</v>
          </cell>
          <cell r="AH317" t="str">
            <v>VIGENTE</v>
          </cell>
          <cell r="AM317">
            <v>1858090</v>
          </cell>
          <cell r="AN317">
            <v>25020</v>
          </cell>
          <cell r="AO317">
            <v>0.7</v>
          </cell>
          <cell r="AP317">
            <v>0.79800000000000004</v>
          </cell>
          <cell r="AQ317">
            <v>0.7964</v>
          </cell>
          <cell r="AR317">
            <v>0.75795233100000003</v>
          </cell>
          <cell r="AS317">
            <v>10</v>
          </cell>
          <cell r="AX317">
            <v>2.1</v>
          </cell>
        </row>
        <row r="318">
          <cell r="E318" t="str">
            <v>LOS MANGOS</v>
          </cell>
          <cell r="T318">
            <v>0</v>
          </cell>
          <cell r="U318">
            <v>2</v>
          </cell>
          <cell r="Z318" t="str">
            <v>UL</v>
          </cell>
          <cell r="AE318" t="str">
            <v>PRIVADO</v>
          </cell>
          <cell r="AF318" t="str">
            <v>MANUEL LOPEZ ORTEGA</v>
          </cell>
          <cell r="AG318" t="str">
            <v>MANUEL LOPEZ ORTEGA</v>
          </cell>
          <cell r="AH318" t="str">
            <v>VIGENTE</v>
          </cell>
          <cell r="AM318">
            <v>1858090</v>
          </cell>
          <cell r="AN318">
            <v>25020</v>
          </cell>
          <cell r="AO318">
            <v>0.7</v>
          </cell>
          <cell r="AP318">
            <v>0.79800000000000004</v>
          </cell>
          <cell r="AQ318">
            <v>0.7964</v>
          </cell>
          <cell r="AR318">
            <v>0.75795233100000003</v>
          </cell>
          <cell r="AS318">
            <v>10</v>
          </cell>
          <cell r="AX318">
            <v>2.1</v>
          </cell>
        </row>
        <row r="319">
          <cell r="E319" t="str">
            <v>LOS MOCHUELOS</v>
          </cell>
          <cell r="T319">
            <v>0</v>
          </cell>
          <cell r="U319">
            <v>2</v>
          </cell>
          <cell r="Z319" t="str">
            <v>1A</v>
          </cell>
          <cell r="AE319" t="str">
            <v>PRIVADO</v>
          </cell>
          <cell r="AF319" t="str">
            <v>FASE LTDA</v>
          </cell>
          <cell r="AG319" t="str">
            <v>FASE. LTDA.</v>
          </cell>
          <cell r="AH319" t="str">
            <v>VIGENTE</v>
          </cell>
          <cell r="AM319">
            <v>1858090</v>
          </cell>
          <cell r="AN319">
            <v>25020</v>
          </cell>
          <cell r="AO319">
            <v>0.7</v>
          </cell>
          <cell r="AP319">
            <v>0.79800000000000004</v>
          </cell>
          <cell r="AQ319">
            <v>0.7964</v>
          </cell>
          <cell r="AR319">
            <v>0.75011534400000002</v>
          </cell>
          <cell r="AS319">
            <v>10</v>
          </cell>
          <cell r="AX319">
            <v>2.1</v>
          </cell>
        </row>
        <row r="320">
          <cell r="E320" t="str">
            <v>EL PINDO</v>
          </cell>
          <cell r="F320">
            <v>6</v>
          </cell>
          <cell r="G320">
            <v>3</v>
          </cell>
          <cell r="H320">
            <v>3</v>
          </cell>
          <cell r="I320">
            <v>7</v>
          </cell>
          <cell r="J320">
            <v>4</v>
          </cell>
          <cell r="K320">
            <v>5</v>
          </cell>
          <cell r="N320">
            <v>5</v>
          </cell>
          <cell r="P320">
            <v>6</v>
          </cell>
          <cell r="Q320">
            <v>5</v>
          </cell>
          <cell r="S320">
            <v>3727</v>
          </cell>
          <cell r="T320">
            <v>0.6</v>
          </cell>
          <cell r="U320">
            <v>3</v>
          </cell>
          <cell r="V320">
            <v>1</v>
          </cell>
          <cell r="W320" t="str">
            <v>Tipo 3 N</v>
          </cell>
          <cell r="X320">
            <v>2.1081396917011434E-2</v>
          </cell>
          <cell r="Y320" t="str">
            <v>D</v>
          </cell>
          <cell r="Z320" t="str">
            <v>2C</v>
          </cell>
          <cell r="AC320">
            <v>3</v>
          </cell>
          <cell r="AD320">
            <v>5</v>
          </cell>
          <cell r="AE320" t="str">
            <v>PUBLICO</v>
          </cell>
          <cell r="AF320" t="str">
            <v>UAEAC - AEROCIVIL</v>
          </cell>
          <cell r="AG320" t="str">
            <v>UAEAC - AEROCIVIL</v>
          </cell>
          <cell r="AH320" t="str">
            <v>VIGENTE</v>
          </cell>
          <cell r="AK320">
            <v>2017</v>
          </cell>
          <cell r="AM320">
            <v>1858090</v>
          </cell>
          <cell r="AN320">
            <v>25020</v>
          </cell>
          <cell r="AO320">
            <v>0.5</v>
          </cell>
          <cell r="AP320">
            <v>0.79800000000000004</v>
          </cell>
          <cell r="AQ320">
            <v>0.7964</v>
          </cell>
          <cell r="AR320">
            <v>0.54128711100000004</v>
          </cell>
          <cell r="AS320">
            <v>10</v>
          </cell>
          <cell r="AT320">
            <v>2</v>
          </cell>
          <cell r="AV320">
            <v>1</v>
          </cell>
          <cell r="AX320">
            <v>9</v>
          </cell>
        </row>
        <row r="321">
          <cell r="E321" t="str">
            <v>LOS GARZONES</v>
          </cell>
          <cell r="M321">
            <v>8</v>
          </cell>
          <cell r="O321">
            <v>3</v>
          </cell>
          <cell r="S321">
            <v>146951</v>
          </cell>
          <cell r="T321">
            <v>2.2000000000000002</v>
          </cell>
          <cell r="U321">
            <v>6</v>
          </cell>
          <cell r="V321">
            <v>10</v>
          </cell>
          <cell r="W321" t="str">
            <v>Tipo 1 N</v>
          </cell>
          <cell r="X321">
            <v>3.6051150838100394</v>
          </cell>
          <cell r="Y321" t="str">
            <v>A</v>
          </cell>
          <cell r="Z321" t="str">
            <v>4C</v>
          </cell>
          <cell r="AA321">
            <v>7</v>
          </cell>
          <cell r="AB321">
            <v>1</v>
          </cell>
          <cell r="AC321">
            <v>2</v>
          </cell>
          <cell r="AD321">
            <v>1</v>
          </cell>
          <cell r="AE321" t="str">
            <v>PUBLICO</v>
          </cell>
          <cell r="AF321" t="str">
            <v>UAEAC - AEROCIVIL</v>
          </cell>
          <cell r="AG321" t="str">
            <v>CONCESION - SOACN (Sociedad Operadora de Aeropuertos Centro Norte)</v>
          </cell>
          <cell r="AH321" t="str">
            <v>VIGENTE</v>
          </cell>
          <cell r="AI321" t="str">
            <v>SI</v>
          </cell>
          <cell r="AL321" t="str">
            <v>PMTI 1-2</v>
          </cell>
          <cell r="AM321">
            <v>1858090</v>
          </cell>
          <cell r="AN321">
            <v>25020</v>
          </cell>
          <cell r="AO321">
            <v>0.3</v>
          </cell>
          <cell r="AP321">
            <v>0.79800000000000004</v>
          </cell>
          <cell r="AQ321">
            <v>0.7964</v>
          </cell>
          <cell r="AR321">
            <v>0.570783767</v>
          </cell>
          <cell r="AS321">
            <v>10</v>
          </cell>
          <cell r="AV321">
            <v>10</v>
          </cell>
          <cell r="AX321">
            <v>6.6</v>
          </cell>
        </row>
        <row r="322">
          <cell r="E322" t="str">
            <v>SAN PABLO</v>
          </cell>
          <cell r="T322">
            <v>0</v>
          </cell>
          <cell r="U322">
            <v>2</v>
          </cell>
          <cell r="Z322" t="str">
            <v>1A</v>
          </cell>
          <cell r="AE322" t="str">
            <v>PRIVADO</v>
          </cell>
          <cell r="AF322" t="str">
            <v>PROAGROCOR  S.A.</v>
          </cell>
          <cell r="AG322" t="str">
            <v>AEROPENORT LTDA.</v>
          </cell>
          <cell r="AH322" t="str">
            <v>VIGENTE</v>
          </cell>
          <cell r="AM322">
            <v>1858090</v>
          </cell>
          <cell r="AN322">
            <v>25020</v>
          </cell>
          <cell r="AO322">
            <v>0.5</v>
          </cell>
          <cell r="AP322">
            <v>0.79800000000000004</v>
          </cell>
          <cell r="AQ322">
            <v>0.7964</v>
          </cell>
          <cell r="AR322">
            <v>0.79396735299999999</v>
          </cell>
          <cell r="AS322">
            <v>10</v>
          </cell>
          <cell r="AX322">
            <v>2.1</v>
          </cell>
        </row>
        <row r="323">
          <cell r="E323" t="str">
            <v>ELDORADO 13H</v>
          </cell>
          <cell r="F323">
            <v>2</v>
          </cell>
          <cell r="H323">
            <v>2</v>
          </cell>
          <cell r="I323">
            <v>2</v>
          </cell>
          <cell r="J323">
            <v>2</v>
          </cell>
          <cell r="K323">
            <v>2</v>
          </cell>
          <cell r="M323">
            <v>1</v>
          </cell>
          <cell r="S323">
            <v>2848518</v>
          </cell>
          <cell r="T323">
            <v>3.5</v>
          </cell>
          <cell r="U323">
            <v>10</v>
          </cell>
          <cell r="V323">
            <v>10</v>
          </cell>
          <cell r="W323" t="str">
            <v>Tipo 1 I</v>
          </cell>
          <cell r="X323">
            <v>137.3075864313125</v>
          </cell>
          <cell r="Y323" t="str">
            <v>A</v>
          </cell>
          <cell r="Z323" t="str">
            <v>4E</v>
          </cell>
          <cell r="AA323">
            <v>10</v>
          </cell>
          <cell r="AB323">
            <v>1</v>
          </cell>
          <cell r="AC323">
            <v>1</v>
          </cell>
          <cell r="AD323">
            <v>1</v>
          </cell>
          <cell r="AE323" t="str">
            <v>PUBLICO</v>
          </cell>
          <cell r="AF323" t="str">
            <v>UAEAC - AEROCIVIL</v>
          </cell>
          <cell r="AG323" t="str">
            <v>CONCESION - CODAD</v>
          </cell>
          <cell r="AH323" t="str">
            <v>VIGENTE</v>
          </cell>
          <cell r="AI323" t="str">
            <v>SI</v>
          </cell>
          <cell r="AL323" t="str">
            <v>PMTI 1-2</v>
          </cell>
          <cell r="AM323">
            <v>10988740</v>
          </cell>
          <cell r="AN323">
            <v>24220</v>
          </cell>
          <cell r="AO323">
            <v>0</v>
          </cell>
          <cell r="AP323">
            <v>0.83699999999999997</v>
          </cell>
          <cell r="AQ323">
            <v>0.4138</v>
          </cell>
          <cell r="AR323">
            <v>0</v>
          </cell>
          <cell r="AS323">
            <v>2.5</v>
          </cell>
          <cell r="AV323">
            <v>10</v>
          </cell>
          <cell r="AX323">
            <v>7.8999999999999995</v>
          </cell>
        </row>
        <row r="324">
          <cell r="E324" t="str">
            <v>ELDORADO 13L</v>
          </cell>
          <cell r="F324">
            <v>2</v>
          </cell>
          <cell r="H324">
            <v>2</v>
          </cell>
          <cell r="I324">
            <v>2</v>
          </cell>
          <cell r="K324">
            <v>2</v>
          </cell>
          <cell r="S324">
            <v>2848518</v>
          </cell>
          <cell r="T324">
            <v>3.5</v>
          </cell>
          <cell r="U324">
            <v>10</v>
          </cell>
          <cell r="V324">
            <v>10</v>
          </cell>
          <cell r="W324" t="str">
            <v>Tipo 1 I</v>
          </cell>
          <cell r="X324">
            <v>25.139406230270488</v>
          </cell>
          <cell r="Y324" t="str">
            <v>A</v>
          </cell>
          <cell r="Z324" t="str">
            <v>4E</v>
          </cell>
          <cell r="AA324">
            <v>10</v>
          </cell>
          <cell r="AB324">
            <v>1</v>
          </cell>
          <cell r="AC324">
            <v>1</v>
          </cell>
          <cell r="AD324">
            <v>1</v>
          </cell>
          <cell r="AE324" t="str">
            <v>PUBLICO</v>
          </cell>
          <cell r="AF324" t="str">
            <v>UAEAC - AEROCIVIL</v>
          </cell>
          <cell r="AG324" t="str">
            <v>CONCESION - CODAD</v>
          </cell>
          <cell r="AH324" t="str">
            <v>VIGENTE</v>
          </cell>
          <cell r="AI324" t="str">
            <v>SI</v>
          </cell>
          <cell r="AL324" t="str">
            <v>PMTI 1-2</v>
          </cell>
          <cell r="AM324">
            <v>10988740</v>
          </cell>
          <cell r="AN324">
            <v>24220</v>
          </cell>
          <cell r="AO324">
            <v>0</v>
          </cell>
          <cell r="AP324">
            <v>0.83699999999999997</v>
          </cell>
          <cell r="AQ324">
            <v>0.4138</v>
          </cell>
          <cell r="AR324">
            <v>0</v>
          </cell>
          <cell r="AS324">
            <v>2.5</v>
          </cell>
          <cell r="AV324">
            <v>10</v>
          </cell>
          <cell r="AX324">
            <v>7.8</v>
          </cell>
        </row>
        <row r="325">
          <cell r="E325" t="str">
            <v>EL VATICANO</v>
          </cell>
          <cell r="T325">
            <v>0</v>
          </cell>
          <cell r="U325">
            <v>2</v>
          </cell>
          <cell r="Z325" t="str">
            <v>1A</v>
          </cell>
          <cell r="AE325" t="str">
            <v>PRIVADO</v>
          </cell>
          <cell r="AF325" t="str">
            <v>ROMULO PINEDA GARCIA</v>
          </cell>
          <cell r="AG325" t="str">
            <v>HELICE LTDA.</v>
          </cell>
          <cell r="AH325" t="str">
            <v>VIGENTE</v>
          </cell>
          <cell r="AM325">
            <v>10988740</v>
          </cell>
          <cell r="AN325">
            <v>24220</v>
          </cell>
          <cell r="AO325">
            <v>0.5</v>
          </cell>
          <cell r="AP325">
            <v>0.83699999999999997</v>
          </cell>
          <cell r="AQ325">
            <v>0.4138</v>
          </cell>
          <cell r="AR325">
            <v>0.78036378299999998</v>
          </cell>
          <cell r="AS325">
            <v>10</v>
          </cell>
          <cell r="AX325">
            <v>2</v>
          </cell>
        </row>
        <row r="326">
          <cell r="E326" t="str">
            <v>GENERAL ADELMO RUIZ M.</v>
          </cell>
          <cell r="T326">
            <v>0</v>
          </cell>
          <cell r="U326">
            <v>2</v>
          </cell>
          <cell r="Z326" t="str">
            <v>1A</v>
          </cell>
          <cell r="AE326" t="str">
            <v>PRIVADO</v>
          </cell>
          <cell r="AF326" t="str">
            <v>EDUARDO A. VIVEROS</v>
          </cell>
          <cell r="AG326" t="str">
            <v>ACAF</v>
          </cell>
          <cell r="AH326" t="str">
            <v>VIGENTE</v>
          </cell>
          <cell r="AM326">
            <v>10988740</v>
          </cell>
          <cell r="AN326">
            <v>24220</v>
          </cell>
          <cell r="AO326">
            <v>0.3</v>
          </cell>
          <cell r="AP326">
            <v>0.83699999999999997</v>
          </cell>
          <cell r="AQ326">
            <v>0.4138</v>
          </cell>
          <cell r="AR326">
            <v>0.75417252400000001</v>
          </cell>
          <cell r="AS326">
            <v>10</v>
          </cell>
          <cell r="AX326">
            <v>2</v>
          </cell>
        </row>
        <row r="327">
          <cell r="E327" t="str">
            <v>GUACHARACAS(antes COLOMBAIMA)</v>
          </cell>
          <cell r="T327">
            <v>0</v>
          </cell>
          <cell r="U327">
            <v>2</v>
          </cell>
          <cell r="Z327" t="str">
            <v>1A</v>
          </cell>
          <cell r="AE327" t="str">
            <v>PRIVADO</v>
          </cell>
          <cell r="AF327" t="str">
            <v>EMPRESA GUACHARACAS</v>
          </cell>
          <cell r="AG327" t="str">
            <v>CCA. LTDA</v>
          </cell>
          <cell r="AH327" t="str">
            <v>VIGENTE</v>
          </cell>
          <cell r="AM327">
            <v>10988740</v>
          </cell>
          <cell r="AN327">
            <v>24220</v>
          </cell>
          <cell r="AO327">
            <v>0.7</v>
          </cell>
          <cell r="AP327">
            <v>0.83699999999999997</v>
          </cell>
          <cell r="AQ327">
            <v>0.4138</v>
          </cell>
          <cell r="AR327">
            <v>0.86605438999999995</v>
          </cell>
          <cell r="AS327">
            <v>10</v>
          </cell>
          <cell r="AX327">
            <v>2.1</v>
          </cell>
        </row>
        <row r="328">
          <cell r="E328" t="str">
            <v>FLAMINIO S CAMACHO</v>
          </cell>
          <cell r="F328">
            <v>3</v>
          </cell>
          <cell r="G328">
            <v>8</v>
          </cell>
          <cell r="H328">
            <v>3</v>
          </cell>
          <cell r="I328">
            <v>6</v>
          </cell>
          <cell r="J328">
            <v>2</v>
          </cell>
          <cell r="K328">
            <v>4</v>
          </cell>
          <cell r="L328">
            <v>3</v>
          </cell>
          <cell r="M328">
            <v>3</v>
          </cell>
          <cell r="O328">
            <v>5</v>
          </cell>
          <cell r="P328">
            <v>1</v>
          </cell>
          <cell r="Q328">
            <v>4</v>
          </cell>
          <cell r="S328">
            <v>9437</v>
          </cell>
          <cell r="T328">
            <v>1</v>
          </cell>
          <cell r="U328">
            <v>6</v>
          </cell>
          <cell r="V328">
            <v>10</v>
          </cell>
          <cell r="W328" t="str">
            <v>Tipo 2 N</v>
          </cell>
          <cell r="X328">
            <v>8.2320676846684435</v>
          </cell>
          <cell r="Y328" t="str">
            <v>B</v>
          </cell>
          <cell r="Z328" t="str">
            <v>2B</v>
          </cell>
          <cell r="AA328">
            <v>3</v>
          </cell>
          <cell r="AB328">
            <v>2</v>
          </cell>
          <cell r="AD328">
            <v>5</v>
          </cell>
          <cell r="AE328" t="str">
            <v>PUBLICO</v>
          </cell>
          <cell r="AF328" t="str">
            <v>UAEAC - AEROCIVIL</v>
          </cell>
          <cell r="AG328" t="str">
            <v>UAEAC - AEROCIVIL</v>
          </cell>
          <cell r="AH328" t="str">
            <v>VIGENTE</v>
          </cell>
          <cell r="AI328" t="str">
            <v>SI</v>
          </cell>
          <cell r="AK328">
            <v>2018</v>
          </cell>
          <cell r="AM328">
            <v>10988740</v>
          </cell>
          <cell r="AN328">
            <v>24220</v>
          </cell>
          <cell r="AO328">
            <v>0.1</v>
          </cell>
          <cell r="AP328">
            <v>0.83699999999999997</v>
          </cell>
          <cell r="AQ328">
            <v>0.4138</v>
          </cell>
          <cell r="AR328">
            <v>0.68319228700000001</v>
          </cell>
          <cell r="AS328">
            <v>10</v>
          </cell>
          <cell r="AT328">
            <v>1</v>
          </cell>
          <cell r="AV328">
            <v>1</v>
          </cell>
          <cell r="AX328">
            <v>10.299999999999999</v>
          </cell>
        </row>
        <row r="329">
          <cell r="E329" t="str">
            <v>LA AURORA</v>
          </cell>
          <cell r="T329">
            <v>0</v>
          </cell>
          <cell r="U329">
            <v>2</v>
          </cell>
          <cell r="Z329" t="str">
            <v>1A</v>
          </cell>
          <cell r="AE329" t="str">
            <v>PRIVADO</v>
          </cell>
          <cell r="AF329" t="str">
            <v>LILIANA CORONADO</v>
          </cell>
          <cell r="AG329" t="str">
            <v>SERV.AEREO DEL ORIENTE-SAO</v>
          </cell>
          <cell r="AH329" t="str">
            <v>VIGENTE</v>
          </cell>
          <cell r="AM329">
            <v>10988740</v>
          </cell>
          <cell r="AN329">
            <v>24220</v>
          </cell>
          <cell r="AO329">
            <v>0.5</v>
          </cell>
          <cell r="AP329">
            <v>0.83699999999999997</v>
          </cell>
          <cell r="AQ329">
            <v>0.4138</v>
          </cell>
          <cell r="AR329">
            <v>0.78036378299999998</v>
          </cell>
          <cell r="AS329">
            <v>10</v>
          </cell>
          <cell r="AX329">
            <v>2</v>
          </cell>
        </row>
        <row r="330">
          <cell r="E330" t="str">
            <v>LAS ACACIAS</v>
          </cell>
          <cell r="T330">
            <v>0</v>
          </cell>
          <cell r="U330">
            <v>2</v>
          </cell>
          <cell r="Z330" t="str">
            <v>3C</v>
          </cell>
          <cell r="AE330" t="str">
            <v>PRIVADO</v>
          </cell>
          <cell r="AF330" t="str">
            <v>JUAN BERNANDO SANINT G</v>
          </cell>
          <cell r="AG330" t="str">
            <v>JUAN BERNANDO SANINT G</v>
          </cell>
          <cell r="AH330" t="str">
            <v>VIGENTE</v>
          </cell>
          <cell r="AM330">
            <v>10988740</v>
          </cell>
          <cell r="AN330">
            <v>24220</v>
          </cell>
          <cell r="AO330">
            <v>0.5</v>
          </cell>
          <cell r="AP330">
            <v>0.83699999999999997</v>
          </cell>
          <cell r="AQ330">
            <v>0.4138</v>
          </cell>
          <cell r="AR330">
            <v>0.90710388799999997</v>
          </cell>
          <cell r="AS330">
            <v>10</v>
          </cell>
          <cell r="AX330">
            <v>2</v>
          </cell>
        </row>
        <row r="331">
          <cell r="E331" t="str">
            <v>MEDINA</v>
          </cell>
          <cell r="T331">
            <v>0</v>
          </cell>
          <cell r="U331">
            <v>1</v>
          </cell>
          <cell r="Z331" t="str">
            <v>2A</v>
          </cell>
          <cell r="AE331" t="str">
            <v>PUBLICO</v>
          </cell>
          <cell r="AF331" t="str">
            <v>MUNICIPIO</v>
          </cell>
          <cell r="AG331" t="str">
            <v>MUNICIPIO</v>
          </cell>
          <cell r="AH331" t="str">
            <v>NO OPERATIVO</v>
          </cell>
          <cell r="AM331">
            <v>10988740</v>
          </cell>
          <cell r="AN331">
            <v>24220</v>
          </cell>
          <cell r="AO331">
            <v>0.9</v>
          </cell>
          <cell r="AP331">
            <v>0.83699999999999997</v>
          </cell>
          <cell r="AQ331">
            <v>0.4138</v>
          </cell>
          <cell r="AR331">
            <v>0.52312444999999996</v>
          </cell>
          <cell r="AS331">
            <v>10</v>
          </cell>
          <cell r="AT331">
            <v>1</v>
          </cell>
          <cell r="AX331">
            <v>0</v>
          </cell>
        </row>
        <row r="332">
          <cell r="E332" t="str">
            <v>GERMAN OLANO</v>
          </cell>
          <cell r="T332">
            <v>0</v>
          </cell>
          <cell r="U332">
            <v>2</v>
          </cell>
          <cell r="Z332" t="str">
            <v>4B</v>
          </cell>
          <cell r="AE332" t="str">
            <v>MILITAR</v>
          </cell>
          <cell r="AF332" t="str">
            <v>F. A. C.</v>
          </cell>
          <cell r="AG332" t="str">
            <v>F. A. C.</v>
          </cell>
          <cell r="AH332" t="str">
            <v>VIGENTE</v>
          </cell>
          <cell r="AM332">
            <v>10988740</v>
          </cell>
          <cell r="AN332">
            <v>24220</v>
          </cell>
          <cell r="AO332">
            <v>0.3</v>
          </cell>
          <cell r="AP332">
            <v>0.83699999999999997</v>
          </cell>
          <cell r="AQ332">
            <v>0.4138</v>
          </cell>
          <cell r="AR332">
            <v>0.72038618899999995</v>
          </cell>
          <cell r="AS332">
            <v>10</v>
          </cell>
          <cell r="AX332">
            <v>2</v>
          </cell>
        </row>
        <row r="333">
          <cell r="E333" t="str">
            <v>PRIMERO DE MAYO</v>
          </cell>
          <cell r="T333">
            <v>0</v>
          </cell>
          <cell r="U333">
            <v>2</v>
          </cell>
          <cell r="Z333" t="str">
            <v>1A</v>
          </cell>
          <cell r="AE333" t="str">
            <v>PRIVADO</v>
          </cell>
          <cell r="AF333" t="str">
            <v>SAUL E. OTALORA DAZA</v>
          </cell>
          <cell r="AG333" t="str">
            <v>COMERCIALIZADORA ECO</v>
          </cell>
          <cell r="AH333" t="str">
            <v>VIGENTE</v>
          </cell>
          <cell r="AM333">
            <v>10988740</v>
          </cell>
          <cell r="AN333">
            <v>24220</v>
          </cell>
          <cell r="AO333">
            <v>0.5</v>
          </cell>
          <cell r="AP333">
            <v>0.83699999999999997</v>
          </cell>
          <cell r="AQ333">
            <v>0.4138</v>
          </cell>
          <cell r="AR333">
            <v>0.78036378299999998</v>
          </cell>
          <cell r="AS333">
            <v>10</v>
          </cell>
          <cell r="AX333">
            <v>2</v>
          </cell>
        </row>
        <row r="334">
          <cell r="E334" t="str">
            <v>ACANDI</v>
          </cell>
          <cell r="F334">
            <v>3</v>
          </cell>
          <cell r="G334">
            <v>5</v>
          </cell>
          <cell r="H334">
            <v>5</v>
          </cell>
          <cell r="I334">
            <v>4</v>
          </cell>
          <cell r="J334">
            <v>3</v>
          </cell>
          <cell r="K334">
            <v>4</v>
          </cell>
          <cell r="N334">
            <v>5</v>
          </cell>
          <cell r="Q334">
            <v>5</v>
          </cell>
          <cell r="R334">
            <v>8</v>
          </cell>
          <cell r="T334">
            <v>0</v>
          </cell>
          <cell r="U334">
            <v>1</v>
          </cell>
          <cell r="V334">
            <v>1</v>
          </cell>
          <cell r="Z334" t="str">
            <v>3A</v>
          </cell>
          <cell r="AE334" t="str">
            <v>PUBLICO</v>
          </cell>
          <cell r="AF334" t="str">
            <v>OTRO - INCORA LTDA.</v>
          </cell>
          <cell r="AG334" t="str">
            <v>MUNICIPIO</v>
          </cell>
          <cell r="AH334" t="str">
            <v>VIGENTE</v>
          </cell>
          <cell r="AM334">
            <v>510327</v>
          </cell>
          <cell r="AN334">
            <v>46530</v>
          </cell>
          <cell r="AO334">
            <v>0.7</v>
          </cell>
          <cell r="AP334">
            <v>0.73099999999999998</v>
          </cell>
          <cell r="AQ334">
            <v>0.85790000000000011</v>
          </cell>
          <cell r="AR334">
            <v>0.690233965</v>
          </cell>
          <cell r="AS334">
            <v>10</v>
          </cell>
          <cell r="AT334">
            <v>4</v>
          </cell>
          <cell r="AU334">
            <v>3</v>
          </cell>
          <cell r="AX334">
            <v>6.3</v>
          </cell>
        </row>
        <row r="335">
          <cell r="E335" t="str">
            <v>JOSE CELESTINO MUTIS</v>
          </cell>
          <cell r="F335">
            <v>4</v>
          </cell>
          <cell r="G335">
            <v>4</v>
          </cell>
          <cell r="H335">
            <v>4</v>
          </cell>
          <cell r="I335">
            <v>4</v>
          </cell>
          <cell r="J335">
            <v>8</v>
          </cell>
          <cell r="K335">
            <v>4</v>
          </cell>
          <cell r="L335">
            <v>8</v>
          </cell>
          <cell r="M335">
            <v>5</v>
          </cell>
          <cell r="N335">
            <v>6</v>
          </cell>
          <cell r="Q335">
            <v>8</v>
          </cell>
          <cell r="R335">
            <v>10</v>
          </cell>
          <cell r="T335">
            <v>0</v>
          </cell>
          <cell r="U335">
            <v>1</v>
          </cell>
          <cell r="V335">
            <v>1</v>
          </cell>
          <cell r="Z335" t="str">
            <v>2C</v>
          </cell>
          <cell r="AE335" t="str">
            <v>PUBLICO</v>
          </cell>
          <cell r="AF335" t="str">
            <v>MUNICIPIO</v>
          </cell>
          <cell r="AG335" t="str">
            <v>MUNICIPIO</v>
          </cell>
          <cell r="AH335" t="str">
            <v>VIGENTE</v>
          </cell>
          <cell r="AM335">
            <v>510327</v>
          </cell>
          <cell r="AN335">
            <v>46530</v>
          </cell>
          <cell r="AO335">
            <v>0.9</v>
          </cell>
          <cell r="AP335">
            <v>0.73099999999999998</v>
          </cell>
          <cell r="AQ335">
            <v>0.85790000000000011</v>
          </cell>
          <cell r="AR335">
            <v>0.70415431799999995</v>
          </cell>
          <cell r="AS335">
            <v>10</v>
          </cell>
          <cell r="AT335">
            <v>3</v>
          </cell>
          <cell r="AU335">
            <v>3</v>
          </cell>
          <cell r="AX335">
            <v>7.1</v>
          </cell>
        </row>
        <row r="336">
          <cell r="E336" t="str">
            <v xml:space="preserve">CABO MARZO </v>
          </cell>
          <cell r="T336">
            <v>0</v>
          </cell>
          <cell r="U336">
            <v>2</v>
          </cell>
          <cell r="Z336" t="str">
            <v>1A</v>
          </cell>
          <cell r="AE336" t="str">
            <v>PRIVADO</v>
          </cell>
          <cell r="AF336" t="str">
            <v>SERVICIALES LTDA.</v>
          </cell>
          <cell r="AG336" t="str">
            <v xml:space="preserve">SERVICIALES LTDA. </v>
          </cell>
          <cell r="AH336" t="str">
            <v>VIGENTE</v>
          </cell>
          <cell r="AM336">
            <v>510327</v>
          </cell>
          <cell r="AN336">
            <v>46530</v>
          </cell>
          <cell r="AO336">
            <v>1</v>
          </cell>
          <cell r="AP336">
            <v>0.73099999999999998</v>
          </cell>
          <cell r="AQ336">
            <v>0.85790000000000011</v>
          </cell>
          <cell r="AR336">
            <v>0.54530775799999998</v>
          </cell>
          <cell r="AS336">
            <v>10</v>
          </cell>
          <cell r="AX336">
            <v>2.1</v>
          </cell>
        </row>
        <row r="337">
          <cell r="E337" t="str">
            <v>CAPURGANA</v>
          </cell>
          <cell r="F337">
            <v>3</v>
          </cell>
          <cell r="G337">
            <v>4</v>
          </cell>
          <cell r="H337">
            <v>5</v>
          </cell>
          <cell r="I337">
            <v>3</v>
          </cell>
          <cell r="J337">
            <v>8</v>
          </cell>
          <cell r="K337">
            <v>8</v>
          </cell>
          <cell r="L337">
            <v>6</v>
          </cell>
          <cell r="N337">
            <v>7</v>
          </cell>
          <cell r="Q337">
            <v>6</v>
          </cell>
          <cell r="R337">
            <v>7</v>
          </cell>
          <cell r="T337">
            <v>0</v>
          </cell>
          <cell r="U337">
            <v>1</v>
          </cell>
          <cell r="V337">
            <v>1</v>
          </cell>
          <cell r="Z337" t="str">
            <v>1A</v>
          </cell>
          <cell r="AE337" t="str">
            <v>PUBLICO</v>
          </cell>
          <cell r="AF337" t="str">
            <v>JUNTA ACCION COMUNAL</v>
          </cell>
          <cell r="AG337" t="str">
            <v>ACCION COMUNAL</v>
          </cell>
          <cell r="AH337" t="str">
            <v>VIGENTE</v>
          </cell>
          <cell r="AM337">
            <v>510327</v>
          </cell>
          <cell r="AN337">
            <v>46530</v>
          </cell>
          <cell r="AO337">
            <v>0.7</v>
          </cell>
          <cell r="AP337">
            <v>0.73099999999999998</v>
          </cell>
          <cell r="AQ337">
            <v>0.85790000000000011</v>
          </cell>
          <cell r="AR337">
            <v>0.690233965</v>
          </cell>
          <cell r="AS337">
            <v>10</v>
          </cell>
          <cell r="AT337">
            <v>4</v>
          </cell>
          <cell r="AU337">
            <v>3</v>
          </cell>
          <cell r="AX337">
            <v>6.8</v>
          </cell>
        </row>
        <row r="338">
          <cell r="E338" t="str">
            <v>CHOCO</v>
          </cell>
          <cell r="T338">
            <v>0</v>
          </cell>
          <cell r="U338">
            <v>2</v>
          </cell>
          <cell r="Z338" t="str">
            <v>1A</v>
          </cell>
          <cell r="AE338" t="str">
            <v>PRIVADO</v>
          </cell>
          <cell r="AF338" t="str">
            <v>GLADYS E. GOMEZ U.</v>
          </cell>
          <cell r="AG338" t="str">
            <v>INV. ZULU PACIFICO S.A.S.</v>
          </cell>
          <cell r="AH338" t="str">
            <v>NO OPERATIVO</v>
          </cell>
          <cell r="AM338">
            <v>510327</v>
          </cell>
          <cell r="AN338">
            <v>46530</v>
          </cell>
          <cell r="AO338">
            <v>0.7</v>
          </cell>
          <cell r="AP338">
            <v>0.73099999999999998</v>
          </cell>
          <cell r="AQ338">
            <v>0.85790000000000011</v>
          </cell>
          <cell r="AR338">
            <v>0.495182607</v>
          </cell>
          <cell r="AS338">
            <v>10</v>
          </cell>
          <cell r="AX338">
            <v>0</v>
          </cell>
        </row>
        <row r="339">
          <cell r="E339" t="str">
            <v>MANDINGA</v>
          </cell>
          <cell r="F339">
            <v>6</v>
          </cell>
          <cell r="G339">
            <v>6</v>
          </cell>
          <cell r="H339">
            <v>4</v>
          </cell>
          <cell r="I339">
            <v>5</v>
          </cell>
          <cell r="J339">
            <v>4</v>
          </cell>
          <cell r="K339">
            <v>6</v>
          </cell>
          <cell r="M339">
            <v>6</v>
          </cell>
          <cell r="N339">
            <v>3</v>
          </cell>
          <cell r="O339">
            <v>4</v>
          </cell>
          <cell r="P339">
            <v>5</v>
          </cell>
          <cell r="Q339">
            <v>2</v>
          </cell>
          <cell r="R339">
            <v>8</v>
          </cell>
          <cell r="S339">
            <v>17378</v>
          </cell>
          <cell r="T339">
            <v>1.2</v>
          </cell>
          <cell r="U339">
            <v>3</v>
          </cell>
          <cell r="V339">
            <v>1</v>
          </cell>
          <cell r="W339" t="str">
            <v>Tipo 2 N</v>
          </cell>
          <cell r="X339">
            <v>0.14331139410365581</v>
          </cell>
          <cell r="Y339" t="str">
            <v>C</v>
          </cell>
          <cell r="Z339" t="str">
            <v>2C</v>
          </cell>
          <cell r="AC339">
            <v>3</v>
          </cell>
          <cell r="AD339">
            <v>5</v>
          </cell>
          <cell r="AE339" t="str">
            <v>PUBLICO</v>
          </cell>
          <cell r="AF339" t="str">
            <v>UAEAC - AEROCIVIL</v>
          </cell>
          <cell r="AG339" t="str">
            <v>UAEAC - AEROCIVIL</v>
          </cell>
          <cell r="AH339" t="str">
            <v>VIGENTE</v>
          </cell>
          <cell r="AK339">
            <v>2017</v>
          </cell>
          <cell r="AM339">
            <v>510327</v>
          </cell>
          <cell r="AN339">
            <v>46530</v>
          </cell>
          <cell r="AO339">
            <v>0.5</v>
          </cell>
          <cell r="AP339">
            <v>0.73099999999999998</v>
          </cell>
          <cell r="AQ339">
            <v>0.85790000000000011</v>
          </cell>
          <cell r="AR339">
            <v>0.73108558400000001</v>
          </cell>
          <cell r="AS339">
            <v>10</v>
          </cell>
          <cell r="AT339">
            <v>3</v>
          </cell>
          <cell r="AU339">
            <v>1</v>
          </cell>
          <cell r="AV339">
            <v>1</v>
          </cell>
          <cell r="AX339">
            <v>9.9</v>
          </cell>
        </row>
        <row r="340">
          <cell r="E340" t="str">
            <v>CUPICA</v>
          </cell>
          <cell r="F340">
            <v>8</v>
          </cell>
          <cell r="K340">
            <v>10</v>
          </cell>
          <cell r="T340">
            <v>0</v>
          </cell>
          <cell r="U340">
            <v>1</v>
          </cell>
          <cell r="V340">
            <v>1</v>
          </cell>
          <cell r="Z340" t="str">
            <v>1A</v>
          </cell>
          <cell r="AE340" t="str">
            <v>PUBLICO</v>
          </cell>
          <cell r="AF340" t="str">
            <v>MUNICIPIO</v>
          </cell>
          <cell r="AG340" t="str">
            <v>MUNICIPIO</v>
          </cell>
          <cell r="AH340" t="str">
            <v>VIGENTE</v>
          </cell>
          <cell r="AM340">
            <v>510327</v>
          </cell>
          <cell r="AN340">
            <v>46530</v>
          </cell>
          <cell r="AO340">
            <v>0.9</v>
          </cell>
          <cell r="AP340">
            <v>0.73099999999999998</v>
          </cell>
          <cell r="AQ340">
            <v>0.85790000000000011</v>
          </cell>
          <cell r="AR340">
            <v>0.70415431799999995</v>
          </cell>
          <cell r="AS340">
            <v>10</v>
          </cell>
          <cell r="AU340">
            <v>3</v>
          </cell>
          <cell r="AX340">
            <v>5.1999999999999993</v>
          </cell>
        </row>
        <row r="341">
          <cell r="E341" t="str">
            <v>JURADO</v>
          </cell>
          <cell r="F341">
            <v>9</v>
          </cell>
          <cell r="G341">
            <v>9</v>
          </cell>
          <cell r="H341">
            <v>9</v>
          </cell>
          <cell r="J341">
            <v>10</v>
          </cell>
          <cell r="K341">
            <v>10</v>
          </cell>
          <cell r="N341">
            <v>6</v>
          </cell>
          <cell r="Q341">
            <v>9</v>
          </cell>
          <cell r="T341">
            <v>0</v>
          </cell>
          <cell r="U341">
            <v>1</v>
          </cell>
          <cell r="V341">
            <v>1</v>
          </cell>
          <cell r="Z341" t="str">
            <v>1A</v>
          </cell>
          <cell r="AE341" t="str">
            <v>PUBLICO</v>
          </cell>
          <cell r="AF341" t="str">
            <v>MUNICIPIO</v>
          </cell>
          <cell r="AG341" t="str">
            <v>MUNICIPIO</v>
          </cell>
          <cell r="AH341" t="str">
            <v>VIGENTE</v>
          </cell>
          <cell r="AM341">
            <v>510327</v>
          </cell>
          <cell r="AN341">
            <v>46530</v>
          </cell>
          <cell r="AO341">
            <v>1</v>
          </cell>
          <cell r="AP341">
            <v>0.73099999999999998</v>
          </cell>
          <cell r="AQ341">
            <v>0.85790000000000011</v>
          </cell>
          <cell r="AR341">
            <v>0.54530775799999998</v>
          </cell>
          <cell r="AS341">
            <v>10</v>
          </cell>
          <cell r="AT341">
            <v>3</v>
          </cell>
          <cell r="AU341">
            <v>2</v>
          </cell>
          <cell r="AX341">
            <v>9.5</v>
          </cell>
        </row>
        <row r="342">
          <cell r="E342" t="str">
            <v>REYES MURILLO</v>
          </cell>
          <cell r="F342">
            <v>5</v>
          </cell>
          <cell r="G342">
            <v>4</v>
          </cell>
          <cell r="H342">
            <v>4</v>
          </cell>
          <cell r="I342">
            <v>9</v>
          </cell>
          <cell r="J342">
            <v>8</v>
          </cell>
          <cell r="K342">
            <v>5</v>
          </cell>
          <cell r="M342">
            <v>4</v>
          </cell>
          <cell r="N342">
            <v>6</v>
          </cell>
          <cell r="O342">
            <v>6</v>
          </cell>
          <cell r="P342">
            <v>6</v>
          </cell>
          <cell r="Q342">
            <v>8</v>
          </cell>
          <cell r="R342">
            <v>10</v>
          </cell>
          <cell r="S342">
            <v>29112</v>
          </cell>
          <cell r="T342">
            <v>1.5</v>
          </cell>
          <cell r="U342">
            <v>6</v>
          </cell>
          <cell r="V342">
            <v>1</v>
          </cell>
          <cell r="W342" t="str">
            <v>Tipo 2 N</v>
          </cell>
          <cell r="X342">
            <v>0.2867039629164928</v>
          </cell>
          <cell r="Y342" t="str">
            <v>C</v>
          </cell>
          <cell r="Z342" t="str">
            <v>1A</v>
          </cell>
          <cell r="AC342">
            <v>3</v>
          </cell>
          <cell r="AD342">
            <v>5</v>
          </cell>
          <cell r="AE342" t="str">
            <v>PUBLICO</v>
          </cell>
          <cell r="AF342" t="str">
            <v>UAEAC - AEROCIVIL</v>
          </cell>
          <cell r="AG342" t="str">
            <v>UAEAC - AEROCIVIL</v>
          </cell>
          <cell r="AH342" t="str">
            <v>VIGENTE</v>
          </cell>
          <cell r="AK342">
            <v>2016</v>
          </cell>
          <cell r="AM342">
            <v>510327</v>
          </cell>
          <cell r="AN342">
            <v>46530</v>
          </cell>
          <cell r="AO342">
            <v>1</v>
          </cell>
          <cell r="AP342">
            <v>0.73099999999999998</v>
          </cell>
          <cell r="AQ342">
            <v>0.85790000000000011</v>
          </cell>
          <cell r="AR342">
            <v>0.78561458200000001</v>
          </cell>
          <cell r="AS342">
            <v>10</v>
          </cell>
          <cell r="AT342">
            <v>3</v>
          </cell>
          <cell r="AU342">
            <v>2</v>
          </cell>
          <cell r="AV342">
            <v>1</v>
          </cell>
          <cell r="AX342">
            <v>11.299999999999999</v>
          </cell>
        </row>
        <row r="343">
          <cell r="E343" t="str">
            <v>PIZARRO</v>
          </cell>
          <cell r="F343">
            <v>3</v>
          </cell>
          <cell r="G343">
            <v>8</v>
          </cell>
          <cell r="H343">
            <v>8</v>
          </cell>
          <cell r="J343">
            <v>7</v>
          </cell>
          <cell r="K343">
            <v>5</v>
          </cell>
          <cell r="N343">
            <v>4</v>
          </cell>
          <cell r="T343">
            <v>0</v>
          </cell>
          <cell r="U343">
            <v>1</v>
          </cell>
          <cell r="V343">
            <v>1</v>
          </cell>
          <cell r="Z343" t="str">
            <v>1A</v>
          </cell>
          <cell r="AE343" t="str">
            <v>PUBLICO</v>
          </cell>
          <cell r="AF343" t="str">
            <v>MUNICIPIO</v>
          </cell>
          <cell r="AG343" t="str">
            <v>MUNICIPIO</v>
          </cell>
          <cell r="AH343" t="str">
            <v>VIGENTE</v>
          </cell>
          <cell r="AM343">
            <v>510327</v>
          </cell>
          <cell r="AN343">
            <v>46530</v>
          </cell>
          <cell r="AO343">
            <v>0.9</v>
          </cell>
          <cell r="AP343">
            <v>0.73099999999999998</v>
          </cell>
          <cell r="AQ343">
            <v>0.85790000000000011</v>
          </cell>
          <cell r="AR343">
            <v>0.64734451000000004</v>
          </cell>
          <cell r="AS343">
            <v>10</v>
          </cell>
          <cell r="AT343">
            <v>3</v>
          </cell>
          <cell r="AU343">
            <v>2</v>
          </cell>
          <cell r="AX343">
            <v>6.5</v>
          </cell>
        </row>
        <row r="344">
          <cell r="E344" t="str">
            <v>EL CARAÑO</v>
          </cell>
          <cell r="M344">
            <v>3</v>
          </cell>
          <cell r="O344">
            <v>3</v>
          </cell>
          <cell r="S344">
            <v>183935</v>
          </cell>
          <cell r="T344">
            <v>2.2999999999999998</v>
          </cell>
          <cell r="U344">
            <v>6</v>
          </cell>
          <cell r="V344">
            <v>10</v>
          </cell>
          <cell r="W344" t="str">
            <v>Tipo 1 N</v>
          </cell>
          <cell r="X344">
            <v>2.5492590640418293</v>
          </cell>
          <cell r="Y344" t="str">
            <v>A</v>
          </cell>
          <cell r="Z344" t="str">
            <v>3C</v>
          </cell>
          <cell r="AA344">
            <v>4</v>
          </cell>
          <cell r="AB344">
            <v>2</v>
          </cell>
          <cell r="AC344">
            <v>2</v>
          </cell>
          <cell r="AD344">
            <v>1</v>
          </cell>
          <cell r="AE344" t="str">
            <v>PUBLICO</v>
          </cell>
          <cell r="AF344" t="str">
            <v>UAEAC - AEROCIVIL</v>
          </cell>
          <cell r="AG344" t="str">
            <v>CONCESION - SOACN (Sociedad Operadora de Aeropuertos Centro Norte)</v>
          </cell>
          <cell r="AH344" t="str">
            <v>VIGENTE</v>
          </cell>
          <cell r="AI344" t="str">
            <v>SI</v>
          </cell>
          <cell r="AL344" t="str">
            <v>PMTI 1-2</v>
          </cell>
          <cell r="AM344">
            <v>510327</v>
          </cell>
          <cell r="AN344">
            <v>46530</v>
          </cell>
          <cell r="AO344">
            <v>0.3</v>
          </cell>
          <cell r="AP344">
            <v>0.73099999999999998</v>
          </cell>
          <cell r="AQ344">
            <v>0.85790000000000011</v>
          </cell>
          <cell r="AR344">
            <v>0.35404393200000001</v>
          </cell>
          <cell r="AS344">
            <v>1.82</v>
          </cell>
          <cell r="AT344">
            <v>1</v>
          </cell>
          <cell r="AU344">
            <v>1</v>
          </cell>
          <cell r="AV344">
            <v>10</v>
          </cell>
          <cell r="AX344">
            <v>5.6999999999999993</v>
          </cell>
        </row>
        <row r="345">
          <cell r="E345" t="str">
            <v>RIOSUCIO</v>
          </cell>
          <cell r="F345">
            <v>3</v>
          </cell>
          <cell r="I345">
            <v>9</v>
          </cell>
          <cell r="J345">
            <v>5</v>
          </cell>
          <cell r="K345">
            <v>6</v>
          </cell>
          <cell r="T345">
            <v>0</v>
          </cell>
          <cell r="U345">
            <v>1</v>
          </cell>
          <cell r="V345">
            <v>1</v>
          </cell>
          <cell r="Z345" t="str">
            <v>1A</v>
          </cell>
          <cell r="AE345" t="str">
            <v>PUBLICO</v>
          </cell>
          <cell r="AF345" t="str">
            <v>MUNICIPIO</v>
          </cell>
          <cell r="AG345" t="str">
            <v>MUNICIPIO</v>
          </cell>
          <cell r="AH345" t="str">
            <v>VIGENTE</v>
          </cell>
          <cell r="AM345">
            <v>510327</v>
          </cell>
          <cell r="AN345">
            <v>46530</v>
          </cell>
          <cell r="AO345">
            <v>0.9</v>
          </cell>
          <cell r="AP345">
            <v>0.73099999999999998</v>
          </cell>
          <cell r="AQ345">
            <v>0.85790000000000011</v>
          </cell>
          <cell r="AR345">
            <v>0.67421628899999997</v>
          </cell>
          <cell r="AS345">
            <v>10</v>
          </cell>
          <cell r="AU345">
            <v>2</v>
          </cell>
          <cell r="AX345">
            <v>4.1999999999999993</v>
          </cell>
        </row>
        <row r="346">
          <cell r="E346" t="str">
            <v>BARRANCO MINAS</v>
          </cell>
          <cell r="T346">
            <v>0</v>
          </cell>
          <cell r="U346">
            <v>1</v>
          </cell>
          <cell r="Z346" t="str">
            <v>1A</v>
          </cell>
          <cell r="AE346" t="str">
            <v>PUBLICO</v>
          </cell>
          <cell r="AF346" t="str">
            <v>GOBERNACION DEPTAL</v>
          </cell>
          <cell r="AG346" t="str">
            <v>GOBERNACION DEPTAL</v>
          </cell>
          <cell r="AH346" t="str">
            <v>VIGENTE</v>
          </cell>
          <cell r="AM346">
            <v>41203</v>
          </cell>
          <cell r="AN346">
            <v>72238</v>
          </cell>
          <cell r="AO346">
            <v>0.3</v>
          </cell>
          <cell r="AP346">
            <v>0.76800000000000002</v>
          </cell>
          <cell r="AQ346">
            <v>0.77829999999999999</v>
          </cell>
          <cell r="AR346">
            <v>0.64296295800000003</v>
          </cell>
          <cell r="AS346">
            <v>10</v>
          </cell>
          <cell r="AT346">
            <v>2</v>
          </cell>
          <cell r="AU346">
            <v>1</v>
          </cell>
          <cell r="AX346">
            <v>2.1</v>
          </cell>
        </row>
        <row r="347">
          <cell r="E347" t="str">
            <v>CAMPO ALEGRE</v>
          </cell>
          <cell r="T347">
            <v>0</v>
          </cell>
          <cell r="U347">
            <v>1</v>
          </cell>
          <cell r="Z347" t="str">
            <v>1A</v>
          </cell>
          <cell r="AE347" t="str">
            <v>PUBLICO</v>
          </cell>
          <cell r="AF347" t="str">
            <v>GOBERNACION DEPTAL</v>
          </cell>
          <cell r="AG347" t="str">
            <v>GOBERNACION DEPTAL</v>
          </cell>
          <cell r="AH347" t="str">
            <v>VIGENTE</v>
          </cell>
          <cell r="AM347">
            <v>41203</v>
          </cell>
          <cell r="AN347">
            <v>72238</v>
          </cell>
          <cell r="AO347">
            <v>0.3</v>
          </cell>
          <cell r="AP347">
            <v>0.76800000000000002</v>
          </cell>
          <cell r="AQ347">
            <v>0.77829999999999999</v>
          </cell>
          <cell r="AR347">
            <v>0.64296295800000003</v>
          </cell>
          <cell r="AS347">
            <v>10</v>
          </cell>
          <cell r="AU347">
            <v>2</v>
          </cell>
          <cell r="AX347">
            <v>1.9000000000000001</v>
          </cell>
        </row>
        <row r="348">
          <cell r="E348" t="str">
            <v>CAÑO COLORADO</v>
          </cell>
          <cell r="T348">
            <v>0</v>
          </cell>
          <cell r="U348">
            <v>1</v>
          </cell>
          <cell r="Z348" t="str">
            <v>1C</v>
          </cell>
          <cell r="AE348" t="str">
            <v>PUBLICO</v>
          </cell>
          <cell r="AF348" t="str">
            <v>GOBERNACION DEPTAL</v>
          </cell>
          <cell r="AG348" t="str">
            <v>GOBERNACION DEPTAL</v>
          </cell>
          <cell r="AH348" t="str">
            <v>VIGENTE</v>
          </cell>
          <cell r="AM348">
            <v>41203</v>
          </cell>
          <cell r="AN348">
            <v>72238</v>
          </cell>
          <cell r="AO348">
            <v>0.3</v>
          </cell>
          <cell r="AP348">
            <v>0.76800000000000002</v>
          </cell>
          <cell r="AQ348">
            <v>0.77829999999999999</v>
          </cell>
          <cell r="AR348">
            <v>0.64296295800000003</v>
          </cell>
          <cell r="AS348">
            <v>10</v>
          </cell>
          <cell r="AU348">
            <v>2</v>
          </cell>
          <cell r="AX348">
            <v>1.9000000000000001</v>
          </cell>
        </row>
        <row r="349">
          <cell r="E349" t="str">
            <v>GARZA MORICHAL</v>
          </cell>
          <cell r="T349">
            <v>0</v>
          </cell>
          <cell r="U349">
            <v>1</v>
          </cell>
          <cell r="Z349" t="str">
            <v>1A</v>
          </cell>
          <cell r="AE349" t="str">
            <v>PUBLICO</v>
          </cell>
          <cell r="AF349" t="str">
            <v>GOBERNACION DEPTAL</v>
          </cell>
          <cell r="AG349" t="str">
            <v>GOBERNACION DEPTAL</v>
          </cell>
          <cell r="AH349" t="str">
            <v>VIGENTE</v>
          </cell>
          <cell r="AM349">
            <v>41203</v>
          </cell>
          <cell r="AN349">
            <v>72238</v>
          </cell>
          <cell r="AO349">
            <v>0.3</v>
          </cell>
          <cell r="AP349">
            <v>0.76800000000000002</v>
          </cell>
          <cell r="AQ349">
            <v>0.77829999999999999</v>
          </cell>
          <cell r="AR349">
            <v>0.64296295800000003</v>
          </cell>
          <cell r="AS349">
            <v>10</v>
          </cell>
          <cell r="AU349">
            <v>2</v>
          </cell>
          <cell r="AX349">
            <v>1.9000000000000001</v>
          </cell>
        </row>
        <row r="350">
          <cell r="E350" t="str">
            <v>CESAR GAVIRIA TRUJILLO</v>
          </cell>
          <cell r="T350">
            <v>0</v>
          </cell>
          <cell r="U350">
            <v>1</v>
          </cell>
          <cell r="Z350" t="str">
            <v>3C</v>
          </cell>
          <cell r="AE350" t="str">
            <v>PUBLICO</v>
          </cell>
          <cell r="AF350" t="str">
            <v>GOBERNACION DEPTAL</v>
          </cell>
          <cell r="AG350" t="str">
            <v>GOBERNACION DEPTAL</v>
          </cell>
          <cell r="AH350" t="str">
            <v>VIGENTE</v>
          </cell>
          <cell r="AM350">
            <v>41203</v>
          </cell>
          <cell r="AN350">
            <v>72238</v>
          </cell>
          <cell r="AO350">
            <v>0.3</v>
          </cell>
          <cell r="AP350">
            <v>0.76800000000000002</v>
          </cell>
          <cell r="AQ350">
            <v>0.77829999999999999</v>
          </cell>
          <cell r="AR350">
            <v>0.64296295800000003</v>
          </cell>
          <cell r="AS350">
            <v>10</v>
          </cell>
          <cell r="AT350">
            <v>3</v>
          </cell>
          <cell r="AU350">
            <v>2</v>
          </cell>
          <cell r="AX350">
            <v>2.4</v>
          </cell>
        </row>
        <row r="351">
          <cell r="E351" t="str">
            <v>PUNTA TIGRE</v>
          </cell>
          <cell r="T351">
            <v>0</v>
          </cell>
          <cell r="U351">
            <v>1</v>
          </cell>
          <cell r="Z351" t="str">
            <v>1A</v>
          </cell>
          <cell r="AE351" t="str">
            <v>PUBLICO</v>
          </cell>
          <cell r="AF351" t="str">
            <v>GOBERNACION DEPTAL</v>
          </cell>
          <cell r="AG351" t="str">
            <v>GOBERNACION DEPTAL</v>
          </cell>
          <cell r="AH351" t="str">
            <v>VIGENTE</v>
          </cell>
          <cell r="AM351">
            <v>41203</v>
          </cell>
          <cell r="AN351">
            <v>72238</v>
          </cell>
          <cell r="AO351">
            <v>0.3</v>
          </cell>
          <cell r="AP351">
            <v>0.76800000000000002</v>
          </cell>
          <cell r="AQ351">
            <v>0.77829999999999999</v>
          </cell>
          <cell r="AR351">
            <v>0.64296295800000003</v>
          </cell>
          <cell r="AS351">
            <v>10</v>
          </cell>
          <cell r="AU351">
            <v>2</v>
          </cell>
          <cell r="AX351">
            <v>1.9000000000000001</v>
          </cell>
        </row>
        <row r="352">
          <cell r="E352" t="str">
            <v>SAN FELIPE</v>
          </cell>
          <cell r="T352">
            <v>0</v>
          </cell>
          <cell r="U352">
            <v>1</v>
          </cell>
          <cell r="Z352" t="str">
            <v>1A</v>
          </cell>
          <cell r="AE352" t="str">
            <v>PUBLICO</v>
          </cell>
          <cell r="AF352" t="str">
            <v>GOBERNACION DEPTAL</v>
          </cell>
          <cell r="AG352" t="str">
            <v>GOBERNACION DEPTAL</v>
          </cell>
          <cell r="AH352" t="str">
            <v>VIGENTE</v>
          </cell>
          <cell r="AM352">
            <v>41203</v>
          </cell>
          <cell r="AN352">
            <v>72238</v>
          </cell>
          <cell r="AO352">
            <v>0.3</v>
          </cell>
          <cell r="AP352">
            <v>0.76800000000000002</v>
          </cell>
          <cell r="AQ352">
            <v>0.77829999999999999</v>
          </cell>
          <cell r="AR352">
            <v>0.64296295800000003</v>
          </cell>
          <cell r="AS352">
            <v>10</v>
          </cell>
          <cell r="AT352">
            <v>2</v>
          </cell>
          <cell r="AU352">
            <v>1</v>
          </cell>
          <cell r="AX352">
            <v>2.1</v>
          </cell>
        </row>
        <row r="353">
          <cell r="E353" t="str">
            <v>VENADO ISANA</v>
          </cell>
          <cell r="T353">
            <v>0</v>
          </cell>
          <cell r="U353">
            <v>1</v>
          </cell>
          <cell r="Z353" t="str">
            <v>1A</v>
          </cell>
          <cell r="AE353" t="str">
            <v>PUBLICO</v>
          </cell>
          <cell r="AF353" t="str">
            <v>GOBERNACION DEPTAL</v>
          </cell>
          <cell r="AG353" t="str">
            <v>GOBERNACION DEPTAL</v>
          </cell>
          <cell r="AH353" t="str">
            <v>VIGENTE</v>
          </cell>
          <cell r="AM353">
            <v>41203</v>
          </cell>
          <cell r="AN353">
            <v>72238</v>
          </cell>
          <cell r="AO353">
            <v>0.3</v>
          </cell>
          <cell r="AP353">
            <v>0.76800000000000002</v>
          </cell>
          <cell r="AQ353">
            <v>0.77829999999999999</v>
          </cell>
          <cell r="AR353">
            <v>0.64296295800000003</v>
          </cell>
          <cell r="AS353">
            <v>10</v>
          </cell>
          <cell r="AU353">
            <v>2</v>
          </cell>
          <cell r="AX353">
            <v>1.9000000000000001</v>
          </cell>
        </row>
        <row r="354">
          <cell r="E354" t="str">
            <v>ASA SAN MARTIN</v>
          </cell>
          <cell r="T354">
            <v>0</v>
          </cell>
          <cell r="U354">
            <v>2</v>
          </cell>
          <cell r="Z354" t="str">
            <v>1A</v>
          </cell>
          <cell r="AE354" t="str">
            <v>PRIVADO</v>
          </cell>
          <cell r="AF354" t="str">
            <v>ASA S EN C</v>
          </cell>
          <cell r="AG354" t="str">
            <v>ASA S. EN C.</v>
          </cell>
          <cell r="AH354" t="str">
            <v>VIGENTE</v>
          </cell>
          <cell r="AM354">
            <v>1013028</v>
          </cell>
          <cell r="AN354">
            <v>20848</v>
          </cell>
          <cell r="AO354">
            <v>0.5</v>
          </cell>
          <cell r="AP354">
            <v>0.69099999999999995</v>
          </cell>
          <cell r="AQ354">
            <v>0.79720000000000002</v>
          </cell>
          <cell r="AR354">
            <v>0.50603549000000003</v>
          </cell>
          <cell r="AS354">
            <v>10</v>
          </cell>
          <cell r="AX354">
            <v>2</v>
          </cell>
        </row>
        <row r="355">
          <cell r="E355" t="str">
            <v>BUENAVISTA</v>
          </cell>
          <cell r="T355">
            <v>0</v>
          </cell>
          <cell r="U355">
            <v>2</v>
          </cell>
          <cell r="Z355" t="str">
            <v>3C</v>
          </cell>
          <cell r="AE355" t="str">
            <v>MILITAR</v>
          </cell>
          <cell r="AF355" t="str">
            <v>EJERCITO NACIONAL</v>
          </cell>
          <cell r="AG355" t="str">
            <v>EJERCITO NACIONAL</v>
          </cell>
          <cell r="AH355" t="str">
            <v>VIGENTE</v>
          </cell>
          <cell r="AM355">
            <v>1013028</v>
          </cell>
          <cell r="AN355">
            <v>20848</v>
          </cell>
          <cell r="AO355">
            <v>0.7</v>
          </cell>
          <cell r="AP355">
            <v>0.69099999999999995</v>
          </cell>
          <cell r="AQ355">
            <v>0.79720000000000002</v>
          </cell>
          <cell r="AR355">
            <v>0.80473123899999999</v>
          </cell>
          <cell r="AS355">
            <v>10</v>
          </cell>
          <cell r="AX355">
            <v>2.1</v>
          </cell>
        </row>
        <row r="356">
          <cell r="E356" t="str">
            <v>JORGE ISAACS- (antes LA MINA)</v>
          </cell>
          <cell r="T356">
            <v>0</v>
          </cell>
          <cell r="U356">
            <v>2</v>
          </cell>
          <cell r="Z356" t="str">
            <v>3D</v>
          </cell>
          <cell r="AE356" t="str">
            <v>PRIVADO</v>
          </cell>
          <cell r="AF356" t="str">
            <v>CARBONES DEL CERREJON</v>
          </cell>
          <cell r="AG356" t="str">
            <v>CARBONES DEL CERREJON</v>
          </cell>
          <cell r="AH356" t="str">
            <v>VIGENTE</v>
          </cell>
          <cell r="AM356">
            <v>1013028</v>
          </cell>
          <cell r="AN356">
            <v>20848</v>
          </cell>
          <cell r="AO356">
            <v>0.7</v>
          </cell>
          <cell r="AP356">
            <v>0.69099999999999995</v>
          </cell>
          <cell r="AQ356">
            <v>0.79720000000000002</v>
          </cell>
          <cell r="AR356">
            <v>0.46903014100000001</v>
          </cell>
          <cell r="AS356">
            <v>10</v>
          </cell>
          <cell r="AX356">
            <v>2</v>
          </cell>
        </row>
        <row r="357">
          <cell r="E357" t="str">
            <v>MAICAO</v>
          </cell>
          <cell r="T357">
            <v>0</v>
          </cell>
          <cell r="U357">
            <v>1</v>
          </cell>
          <cell r="Z357" t="str">
            <v>3C</v>
          </cell>
          <cell r="AE357" t="str">
            <v>PUBLICO</v>
          </cell>
          <cell r="AF357" t="str">
            <v>MUNICIPIO</v>
          </cell>
          <cell r="AG357" t="str">
            <v>MUNICIPIO</v>
          </cell>
          <cell r="AH357" t="str">
            <v>NO OPERATIVO</v>
          </cell>
          <cell r="AM357">
            <v>1013028</v>
          </cell>
          <cell r="AN357">
            <v>20848</v>
          </cell>
          <cell r="AO357">
            <v>0.7</v>
          </cell>
          <cell r="AP357">
            <v>0.69099999999999995</v>
          </cell>
          <cell r="AQ357">
            <v>0.79720000000000002</v>
          </cell>
          <cell r="AR357">
            <v>0.46903014100000001</v>
          </cell>
          <cell r="AS357">
            <v>10</v>
          </cell>
          <cell r="AT357">
            <v>2</v>
          </cell>
          <cell r="AX357">
            <v>0</v>
          </cell>
        </row>
        <row r="358">
          <cell r="E358" t="str">
            <v>MANAURE</v>
          </cell>
          <cell r="T358">
            <v>0</v>
          </cell>
          <cell r="U358">
            <v>2</v>
          </cell>
          <cell r="Z358" t="str">
            <v>2C</v>
          </cell>
          <cell r="AE358" t="str">
            <v>PRIVADO</v>
          </cell>
          <cell r="AF358" t="str">
            <v>CONCESION DE SALINAS-IFI</v>
          </cell>
          <cell r="AG358" t="str">
            <v>CONCESION DE SALINAS-IFI</v>
          </cell>
          <cell r="AH358" t="str">
            <v>NO OPERATIVO</v>
          </cell>
          <cell r="AM358">
            <v>1013028</v>
          </cell>
          <cell r="AN358">
            <v>20848</v>
          </cell>
          <cell r="AO358">
            <v>0.7</v>
          </cell>
          <cell r="AP358">
            <v>0.69099999999999995</v>
          </cell>
          <cell r="AQ358">
            <v>0.79720000000000002</v>
          </cell>
          <cell r="AR358">
            <v>0.85788022799999997</v>
          </cell>
          <cell r="AS358">
            <v>10</v>
          </cell>
          <cell r="AX358">
            <v>0</v>
          </cell>
        </row>
        <row r="359">
          <cell r="E359" t="str">
            <v>PUERTO BOLIVAR</v>
          </cell>
          <cell r="T359">
            <v>0</v>
          </cell>
          <cell r="U359">
            <v>2</v>
          </cell>
          <cell r="Z359" t="str">
            <v>3D</v>
          </cell>
          <cell r="AE359" t="str">
            <v>PRIVADO</v>
          </cell>
          <cell r="AF359" t="str">
            <v>CARBONES DEL CERREJON</v>
          </cell>
          <cell r="AG359" t="str">
            <v>CARBONES DEL CERREJON</v>
          </cell>
          <cell r="AH359" t="str">
            <v>VIGENTE</v>
          </cell>
          <cell r="AM359">
            <v>1013028</v>
          </cell>
          <cell r="AN359">
            <v>20848</v>
          </cell>
          <cell r="AO359">
            <v>0.7</v>
          </cell>
          <cell r="AP359">
            <v>0.69099999999999995</v>
          </cell>
          <cell r="AQ359">
            <v>0.79720000000000002</v>
          </cell>
          <cell r="AR359">
            <v>0.89055053100000003</v>
          </cell>
          <cell r="AS359">
            <v>10</v>
          </cell>
          <cell r="AX359">
            <v>2.1</v>
          </cell>
        </row>
        <row r="360">
          <cell r="E360" t="str">
            <v>PUERTO ESTRELLA</v>
          </cell>
          <cell r="T360">
            <v>0</v>
          </cell>
          <cell r="U360">
            <v>1</v>
          </cell>
          <cell r="Z360" t="str">
            <v>2B</v>
          </cell>
          <cell r="AE360" t="str">
            <v>PUBLICO</v>
          </cell>
          <cell r="AF360" t="str">
            <v>CORREGIMIENTO MUNICIPAL</v>
          </cell>
          <cell r="AG360" t="str">
            <v>CORREGIMIENTO MUNICIPAL</v>
          </cell>
          <cell r="AH360" t="str">
            <v>NO OPERATIVO</v>
          </cell>
          <cell r="AM360">
            <v>1013028</v>
          </cell>
          <cell r="AN360">
            <v>20848</v>
          </cell>
          <cell r="AO360">
            <v>0.7</v>
          </cell>
          <cell r="AP360">
            <v>0.69099999999999995</v>
          </cell>
          <cell r="AQ360">
            <v>0.79720000000000002</v>
          </cell>
          <cell r="AR360">
            <v>0.89055053100000003</v>
          </cell>
          <cell r="AS360">
            <v>10</v>
          </cell>
          <cell r="AT360">
            <v>1</v>
          </cell>
          <cell r="AU360">
            <v>1</v>
          </cell>
          <cell r="AX360">
            <v>0</v>
          </cell>
        </row>
        <row r="361">
          <cell r="E361" t="str">
            <v>ALMIRANTE PADILLA</v>
          </cell>
          <cell r="F361">
            <v>5</v>
          </cell>
          <cell r="G361">
            <v>2</v>
          </cell>
          <cell r="H361">
            <v>5</v>
          </cell>
          <cell r="I361">
            <v>5</v>
          </cell>
          <cell r="J361">
            <v>2</v>
          </cell>
          <cell r="K361">
            <v>10</v>
          </cell>
          <cell r="L361">
            <v>5</v>
          </cell>
          <cell r="M361">
            <v>4</v>
          </cell>
          <cell r="N361">
            <v>4</v>
          </cell>
          <cell r="O361">
            <v>4</v>
          </cell>
          <cell r="P361">
            <v>5</v>
          </cell>
          <cell r="Q361">
            <v>10</v>
          </cell>
          <cell r="R361">
            <v>10</v>
          </cell>
          <cell r="S361">
            <v>14307</v>
          </cell>
          <cell r="T361">
            <v>1.2</v>
          </cell>
          <cell r="U361">
            <v>10</v>
          </cell>
          <cell r="V361">
            <v>10</v>
          </cell>
          <cell r="W361" t="str">
            <v>Tipo 1 I</v>
          </cell>
          <cell r="X361">
            <v>0.35784702627579229</v>
          </cell>
          <cell r="Y361" t="str">
            <v>A</v>
          </cell>
          <cell r="Z361" t="str">
            <v>4C</v>
          </cell>
          <cell r="AA361">
            <v>5</v>
          </cell>
          <cell r="AC361">
            <v>2</v>
          </cell>
          <cell r="AD361">
            <v>5</v>
          </cell>
          <cell r="AE361" t="str">
            <v>PUBLICO</v>
          </cell>
          <cell r="AF361" t="str">
            <v>UAEAC - AEROCIVIL</v>
          </cell>
          <cell r="AG361" t="str">
            <v>CONCESION - ORIENTE SAS</v>
          </cell>
          <cell r="AH361" t="str">
            <v>VIGENTE</v>
          </cell>
          <cell r="AI361" t="str">
            <v>SI</v>
          </cell>
          <cell r="AL361" t="str">
            <v>PMTI 1-2</v>
          </cell>
          <cell r="AM361">
            <v>1013028</v>
          </cell>
          <cell r="AN361">
            <v>20848</v>
          </cell>
          <cell r="AO361">
            <v>0.5</v>
          </cell>
          <cell r="AP361">
            <v>0.69099999999999995</v>
          </cell>
          <cell r="AQ361">
            <v>0.79720000000000002</v>
          </cell>
          <cell r="AR361">
            <v>0.50603549000000003</v>
          </cell>
          <cell r="AS361">
            <v>3.33</v>
          </cell>
          <cell r="AT361">
            <v>1</v>
          </cell>
          <cell r="AU361">
            <v>2</v>
          </cell>
          <cell r="AV361">
            <v>10</v>
          </cell>
          <cell r="AX361">
            <v>12.6</v>
          </cell>
        </row>
        <row r="362">
          <cell r="E362" t="str">
            <v>SAN JUAN DEL CESAR</v>
          </cell>
          <cell r="T362">
            <v>0</v>
          </cell>
          <cell r="U362">
            <v>1</v>
          </cell>
          <cell r="Z362" t="str">
            <v>1A</v>
          </cell>
          <cell r="AE362" t="str">
            <v>PUBLICO</v>
          </cell>
          <cell r="AF362" t="str">
            <v>MUNICIPIO</v>
          </cell>
          <cell r="AG362" t="str">
            <v>MUNICIPIO</v>
          </cell>
          <cell r="AH362" t="str">
            <v>VIGENTE</v>
          </cell>
          <cell r="AM362">
            <v>1013028</v>
          </cell>
          <cell r="AN362">
            <v>20848</v>
          </cell>
          <cell r="AO362">
            <v>0.7</v>
          </cell>
          <cell r="AP362">
            <v>0.69099999999999995</v>
          </cell>
          <cell r="AQ362">
            <v>0.79720000000000002</v>
          </cell>
          <cell r="AR362">
            <v>0.71301620700000001</v>
          </cell>
          <cell r="AS362">
            <v>10</v>
          </cell>
          <cell r="AT362">
            <v>1</v>
          </cell>
          <cell r="AX362">
            <v>1.9000000000000001</v>
          </cell>
        </row>
        <row r="363">
          <cell r="E363" t="str">
            <v>SHANGRI-LA</v>
          </cell>
          <cell r="T363">
            <v>0</v>
          </cell>
          <cell r="U363">
            <v>2</v>
          </cell>
          <cell r="Z363" t="str">
            <v>1A</v>
          </cell>
          <cell r="AE363" t="str">
            <v>PRIVADO</v>
          </cell>
          <cell r="AF363" t="str">
            <v>CI. SAMARIA</v>
          </cell>
          <cell r="AG363" t="str">
            <v>ASA S.A.S.</v>
          </cell>
          <cell r="AH363" t="str">
            <v>VIGENTE</v>
          </cell>
          <cell r="AM363">
            <v>1013028</v>
          </cell>
          <cell r="AN363">
            <v>20848</v>
          </cell>
          <cell r="AO363">
            <v>0.5</v>
          </cell>
          <cell r="AP363">
            <v>0.69099999999999995</v>
          </cell>
          <cell r="AQ363">
            <v>0.79720000000000002</v>
          </cell>
          <cell r="AR363">
            <v>0.50603549000000003</v>
          </cell>
          <cell r="AS363">
            <v>10</v>
          </cell>
          <cell r="AX363">
            <v>2</v>
          </cell>
        </row>
        <row r="364">
          <cell r="E364" t="str">
            <v>VILLANUEVA</v>
          </cell>
          <cell r="T364">
            <v>0</v>
          </cell>
          <cell r="U364">
            <v>1</v>
          </cell>
          <cell r="Z364" t="str">
            <v>1A</v>
          </cell>
          <cell r="AE364" t="str">
            <v>PUBLICO</v>
          </cell>
          <cell r="AF364" t="str">
            <v>MUNICIPIO</v>
          </cell>
          <cell r="AG364" t="str">
            <v>MUNICIPIO</v>
          </cell>
          <cell r="AH364" t="str">
            <v>NO OPERATIVO</v>
          </cell>
          <cell r="AM364">
            <v>1013028</v>
          </cell>
          <cell r="AN364">
            <v>20848</v>
          </cell>
          <cell r="AO364">
            <v>0.7</v>
          </cell>
          <cell r="AP364">
            <v>0.69099999999999995</v>
          </cell>
          <cell r="AQ364">
            <v>0.79720000000000002</v>
          </cell>
          <cell r="AR364">
            <v>0.74309864599999997</v>
          </cell>
          <cell r="AS364">
            <v>10</v>
          </cell>
          <cell r="AT364">
            <v>1</v>
          </cell>
          <cell r="AX364">
            <v>0</v>
          </cell>
        </row>
        <row r="365">
          <cell r="E365" t="str">
            <v>BARRANQUILLITA</v>
          </cell>
          <cell r="T365">
            <v>0</v>
          </cell>
          <cell r="U365">
            <v>1</v>
          </cell>
          <cell r="Z365" t="str">
            <v>1A</v>
          </cell>
          <cell r="AE365" t="str">
            <v>PUBLICO</v>
          </cell>
          <cell r="AF365" t="str">
            <v>GOBERNACION DEPTAL</v>
          </cell>
          <cell r="AG365" t="str">
            <v>INS POL BARRANQUILLITA</v>
          </cell>
          <cell r="AH365" t="str">
            <v>NO OPERATIVO</v>
          </cell>
          <cell r="AM365">
            <v>117934</v>
          </cell>
          <cell r="AN365">
            <v>53460</v>
          </cell>
          <cell r="AO365">
            <v>1</v>
          </cell>
          <cell r="AP365">
            <v>0.76800000000000002</v>
          </cell>
          <cell r="AQ365">
            <v>0.77829999999999999</v>
          </cell>
          <cell r="AR365">
            <v>0.62716762699999995</v>
          </cell>
          <cell r="AS365">
            <v>10</v>
          </cell>
          <cell r="AU365">
            <v>1</v>
          </cell>
          <cell r="AX365">
            <v>0</v>
          </cell>
        </row>
        <row r="366">
          <cell r="E366" t="str">
            <v>CALAMAR GUAVIARE</v>
          </cell>
          <cell r="T366">
            <v>0</v>
          </cell>
          <cell r="U366">
            <v>1</v>
          </cell>
          <cell r="Z366" t="str">
            <v>2A</v>
          </cell>
          <cell r="AE366" t="str">
            <v>PUBLICO</v>
          </cell>
          <cell r="AF366" t="str">
            <v>MUNICIPIO</v>
          </cell>
          <cell r="AG366" t="str">
            <v>MUNICIPIO</v>
          </cell>
          <cell r="AH366" t="str">
            <v>VIGENTE</v>
          </cell>
          <cell r="AM366">
            <v>117934</v>
          </cell>
          <cell r="AN366">
            <v>53460</v>
          </cell>
          <cell r="AO366">
            <v>1</v>
          </cell>
          <cell r="AP366">
            <v>0.76800000000000002</v>
          </cell>
          <cell r="AQ366">
            <v>0.77829999999999999</v>
          </cell>
          <cell r="AR366">
            <v>0.48718026599999997</v>
          </cell>
          <cell r="AS366">
            <v>10</v>
          </cell>
          <cell r="AT366">
            <v>2</v>
          </cell>
          <cell r="AU366">
            <v>1</v>
          </cell>
          <cell r="AX366">
            <v>2.2000000000000002</v>
          </cell>
        </row>
        <row r="367">
          <cell r="E367" t="str">
            <v>MIRAFLORES</v>
          </cell>
          <cell r="T367">
            <v>0</v>
          </cell>
          <cell r="U367">
            <v>1</v>
          </cell>
          <cell r="Z367" t="str">
            <v>3B</v>
          </cell>
          <cell r="AE367" t="str">
            <v>PUBLICO</v>
          </cell>
          <cell r="AF367" t="str">
            <v>MUNICIPIO</v>
          </cell>
          <cell r="AG367" t="str">
            <v>MUNICIPIO</v>
          </cell>
          <cell r="AH367" t="str">
            <v>VIGENTE</v>
          </cell>
          <cell r="AM367">
            <v>117934</v>
          </cell>
          <cell r="AN367">
            <v>53460</v>
          </cell>
          <cell r="AO367">
            <v>1</v>
          </cell>
          <cell r="AP367">
            <v>0.76800000000000002</v>
          </cell>
          <cell r="AQ367">
            <v>0.77829999999999999</v>
          </cell>
          <cell r="AR367">
            <v>0.62716762699999995</v>
          </cell>
          <cell r="AS367">
            <v>10</v>
          </cell>
          <cell r="AT367">
            <v>3</v>
          </cell>
          <cell r="AU367">
            <v>1</v>
          </cell>
          <cell r="AX367">
            <v>2.4</v>
          </cell>
        </row>
        <row r="368">
          <cell r="E368" t="str">
            <v>PAPUNAGUA</v>
          </cell>
          <cell r="T368">
            <v>0</v>
          </cell>
          <cell r="U368">
            <v>1</v>
          </cell>
          <cell r="Z368" t="str">
            <v>1B</v>
          </cell>
          <cell r="AE368" t="str">
            <v>PUBLICO</v>
          </cell>
          <cell r="AF368" t="str">
            <v>MUNICIPIO</v>
          </cell>
          <cell r="AG368" t="str">
            <v>MUNICIPIO</v>
          </cell>
          <cell r="AH368" t="str">
            <v>NO OPERATIVO</v>
          </cell>
          <cell r="AM368">
            <v>117934</v>
          </cell>
          <cell r="AN368">
            <v>53460</v>
          </cell>
          <cell r="AO368">
            <v>1</v>
          </cell>
          <cell r="AP368">
            <v>0.76800000000000002</v>
          </cell>
          <cell r="AQ368">
            <v>0.77829999999999999</v>
          </cell>
          <cell r="AR368">
            <v>0.5641756</v>
          </cell>
          <cell r="AS368">
            <v>10</v>
          </cell>
          <cell r="AT368">
            <v>1</v>
          </cell>
          <cell r="AX368">
            <v>0</v>
          </cell>
        </row>
        <row r="369">
          <cell r="E369" t="str">
            <v>MORICHAL VIEJO</v>
          </cell>
          <cell r="T369">
            <v>0</v>
          </cell>
          <cell r="U369">
            <v>1</v>
          </cell>
          <cell r="Z369" t="str">
            <v>1A</v>
          </cell>
          <cell r="AE369" t="str">
            <v>PUBLICO</v>
          </cell>
          <cell r="AF369" t="str">
            <v>GOBERNACION DEPTAL</v>
          </cell>
          <cell r="AG369" t="str">
            <v>GOBERNACION DEPTAL</v>
          </cell>
          <cell r="AH369" t="str">
            <v>VIGENTE</v>
          </cell>
          <cell r="AM369">
            <v>117934</v>
          </cell>
          <cell r="AN369">
            <v>53460</v>
          </cell>
          <cell r="AO369">
            <v>1</v>
          </cell>
          <cell r="AP369">
            <v>0.76800000000000002</v>
          </cell>
          <cell r="AQ369">
            <v>0.77829999999999999</v>
          </cell>
          <cell r="AR369">
            <v>0.5641756</v>
          </cell>
          <cell r="AS369">
            <v>10</v>
          </cell>
          <cell r="AU369">
            <v>1</v>
          </cell>
          <cell r="AX369">
            <v>1.9000000000000001</v>
          </cell>
        </row>
        <row r="370">
          <cell r="E370" t="str">
            <v>JORGE E GONZALEZ TORRES.</v>
          </cell>
          <cell r="T370">
            <v>0</v>
          </cell>
          <cell r="U370">
            <v>1</v>
          </cell>
          <cell r="Z370" t="str">
            <v>2B</v>
          </cell>
          <cell r="AE370" t="str">
            <v>PUBLICO</v>
          </cell>
          <cell r="AF370" t="str">
            <v>GOBERNACION DEPTAL</v>
          </cell>
          <cell r="AG370" t="str">
            <v>GOBERNACION DEPTAL</v>
          </cell>
          <cell r="AH370" t="str">
            <v>VIGENTE</v>
          </cell>
          <cell r="AM370">
            <v>117934</v>
          </cell>
          <cell r="AN370">
            <v>53460</v>
          </cell>
          <cell r="AO370">
            <v>0.7</v>
          </cell>
          <cell r="AP370">
            <v>0.76800000000000002</v>
          </cell>
          <cell r="AQ370">
            <v>0.77829999999999999</v>
          </cell>
          <cell r="AR370">
            <v>0.397474033</v>
          </cell>
          <cell r="AS370">
            <v>10</v>
          </cell>
          <cell r="AT370">
            <v>2</v>
          </cell>
          <cell r="AU370">
            <v>1</v>
          </cell>
          <cell r="AX370">
            <v>2.1</v>
          </cell>
        </row>
        <row r="371">
          <cell r="E371" t="str">
            <v>TOMACHIPAN</v>
          </cell>
          <cell r="T371">
            <v>0</v>
          </cell>
          <cell r="U371">
            <v>1</v>
          </cell>
          <cell r="Z371" t="str">
            <v>1A</v>
          </cell>
          <cell r="AE371" t="str">
            <v>PUBLICO</v>
          </cell>
          <cell r="AF371" t="str">
            <v>GOBERNACION DEPTAL</v>
          </cell>
          <cell r="AG371" t="str">
            <v>JUNTA DE ACCION COMUNAL</v>
          </cell>
          <cell r="AH371" t="str">
            <v>VIGENTE</v>
          </cell>
          <cell r="AM371">
            <v>117934</v>
          </cell>
          <cell r="AN371">
            <v>53460</v>
          </cell>
          <cell r="AO371">
            <v>0.7</v>
          </cell>
          <cell r="AP371">
            <v>0.76800000000000002</v>
          </cell>
          <cell r="AQ371">
            <v>0.77829999999999999</v>
          </cell>
          <cell r="AR371">
            <v>0.397474033</v>
          </cell>
          <cell r="AS371">
            <v>10</v>
          </cell>
          <cell r="AU371">
            <v>1</v>
          </cell>
          <cell r="AX371">
            <v>1.8</v>
          </cell>
        </row>
        <row r="372">
          <cell r="E372" t="str">
            <v>EL JUNCAL</v>
          </cell>
          <cell r="T372">
            <v>0</v>
          </cell>
          <cell r="U372">
            <v>2</v>
          </cell>
          <cell r="Z372" t="str">
            <v>1A</v>
          </cell>
          <cell r="AE372" t="str">
            <v>PRIVADO</v>
          </cell>
          <cell r="AF372" t="str">
            <v>ASOJUNCAL</v>
          </cell>
          <cell r="AG372" t="str">
            <v>TEA S.A.S.</v>
          </cell>
          <cell r="AH372" t="str">
            <v>VIGENTE</v>
          </cell>
          <cell r="AM372">
            <v>1182314</v>
          </cell>
          <cell r="AN372">
            <v>19890</v>
          </cell>
          <cell r="AO372">
            <v>0.5</v>
          </cell>
          <cell r="AP372">
            <v>0.80700000000000005</v>
          </cell>
          <cell r="AQ372">
            <v>0.58030000000000004</v>
          </cell>
          <cell r="AR372">
            <v>0.49503082300000001</v>
          </cell>
          <cell r="AS372">
            <v>10</v>
          </cell>
          <cell r="AX372">
            <v>2</v>
          </cell>
        </row>
        <row r="373">
          <cell r="E373" t="str">
            <v>EL LIMONAR</v>
          </cell>
          <cell r="T373">
            <v>0</v>
          </cell>
          <cell r="U373">
            <v>2</v>
          </cell>
          <cell r="Z373" t="str">
            <v>1A</v>
          </cell>
          <cell r="AE373" t="str">
            <v>PRIVADO</v>
          </cell>
          <cell r="AF373" t="str">
            <v>SANIDAD VEGETAL CRUZ VERDE</v>
          </cell>
          <cell r="AG373" t="str">
            <v>SANIDAD VEGETAL CRUZ VERDE</v>
          </cell>
          <cell r="AH373" t="str">
            <v>VIGENTE</v>
          </cell>
          <cell r="AM373">
            <v>1182314</v>
          </cell>
          <cell r="AN373">
            <v>19890</v>
          </cell>
          <cell r="AO373">
            <v>0.3</v>
          </cell>
          <cell r="AP373">
            <v>0.80700000000000005</v>
          </cell>
          <cell r="AQ373">
            <v>0.58030000000000004</v>
          </cell>
          <cell r="AR373">
            <v>0.58985969599999999</v>
          </cell>
          <cell r="AS373">
            <v>10</v>
          </cell>
          <cell r="AX373">
            <v>2</v>
          </cell>
        </row>
        <row r="374">
          <cell r="E374" t="str">
            <v>EL VISO</v>
          </cell>
          <cell r="T374">
            <v>0</v>
          </cell>
          <cell r="U374">
            <v>2</v>
          </cell>
          <cell r="Z374" t="str">
            <v>1A</v>
          </cell>
          <cell r="AE374" t="str">
            <v>PRIVADO</v>
          </cell>
          <cell r="AF374" t="str">
            <v>SANIDAD VEGETAL CRUZ VERDE</v>
          </cell>
          <cell r="AG374" t="str">
            <v>SANIDAD VEGETAL CRUZ VERDE</v>
          </cell>
          <cell r="AH374" t="str">
            <v>VIGENTE</v>
          </cell>
          <cell r="AM374">
            <v>1182314</v>
          </cell>
          <cell r="AN374">
            <v>19890</v>
          </cell>
          <cell r="AO374">
            <v>0.3</v>
          </cell>
          <cell r="AP374">
            <v>0.80700000000000005</v>
          </cell>
          <cell r="AQ374">
            <v>0.58030000000000004</v>
          </cell>
          <cell r="AR374">
            <v>0.58985969599999999</v>
          </cell>
          <cell r="AS374">
            <v>10</v>
          </cell>
          <cell r="AX374">
            <v>2</v>
          </cell>
        </row>
        <row r="375">
          <cell r="E375" t="str">
            <v>LA JAGUA</v>
          </cell>
          <cell r="T375">
            <v>0</v>
          </cell>
          <cell r="U375">
            <v>2</v>
          </cell>
          <cell r="Z375" t="str">
            <v>2B</v>
          </cell>
          <cell r="AE375" t="str">
            <v>MILITAR</v>
          </cell>
          <cell r="AF375" t="str">
            <v>MINISTERIO DE DEFENSA</v>
          </cell>
          <cell r="AG375" t="str">
            <v>EJERCITO NACIONAL</v>
          </cell>
          <cell r="AH375" t="str">
            <v>VIGENTE</v>
          </cell>
          <cell r="AM375">
            <v>1182314</v>
          </cell>
          <cell r="AN375">
            <v>19890</v>
          </cell>
          <cell r="AO375">
            <v>0.3</v>
          </cell>
          <cell r="AP375">
            <v>0.80700000000000005</v>
          </cell>
          <cell r="AQ375">
            <v>0.58030000000000004</v>
          </cell>
          <cell r="AR375">
            <v>0.64629514799999999</v>
          </cell>
          <cell r="AS375">
            <v>10</v>
          </cell>
          <cell r="AT375">
            <v>1</v>
          </cell>
          <cell r="AX375">
            <v>2.2000000000000002</v>
          </cell>
        </row>
        <row r="376">
          <cell r="E376" t="str">
            <v>GUAMITOS</v>
          </cell>
          <cell r="T376">
            <v>0</v>
          </cell>
          <cell r="U376">
            <v>2</v>
          </cell>
          <cell r="Z376" t="str">
            <v>1A</v>
          </cell>
          <cell r="AE376" t="str">
            <v>PRIVADO</v>
          </cell>
          <cell r="AF376" t="str">
            <v>AGROPECUARIA GUAMITOS LTDA</v>
          </cell>
          <cell r="AG376" t="str">
            <v>TEA S.A.</v>
          </cell>
          <cell r="AH376" t="str">
            <v>VIGENTE</v>
          </cell>
          <cell r="AM376">
            <v>1182314</v>
          </cell>
          <cell r="AN376">
            <v>19890</v>
          </cell>
          <cell r="AO376">
            <v>0.5</v>
          </cell>
          <cell r="AP376">
            <v>0.80700000000000005</v>
          </cell>
          <cell r="AQ376">
            <v>0.58030000000000004</v>
          </cell>
          <cell r="AR376">
            <v>0.49503082300000001</v>
          </cell>
          <cell r="AS376">
            <v>10</v>
          </cell>
          <cell r="AX376">
            <v>2</v>
          </cell>
        </row>
        <row r="377">
          <cell r="E377" t="str">
            <v>BENITO SALAS VARGAS</v>
          </cell>
          <cell r="F377">
            <v>6</v>
          </cell>
          <cell r="G377">
            <v>4</v>
          </cell>
          <cell r="H377">
            <v>6</v>
          </cell>
          <cell r="I377">
            <v>7</v>
          </cell>
          <cell r="J377">
            <v>10</v>
          </cell>
          <cell r="K377">
            <v>8</v>
          </cell>
          <cell r="L377">
            <v>2</v>
          </cell>
          <cell r="M377">
            <v>8</v>
          </cell>
          <cell r="N377">
            <v>6</v>
          </cell>
          <cell r="O377">
            <v>6</v>
          </cell>
          <cell r="P377">
            <v>6</v>
          </cell>
          <cell r="Q377">
            <v>5</v>
          </cell>
          <cell r="S377">
            <v>133322</v>
          </cell>
          <cell r="T377">
            <v>2.1</v>
          </cell>
          <cell r="U377">
            <v>6</v>
          </cell>
          <cell r="V377">
            <v>10</v>
          </cell>
          <cell r="W377" t="str">
            <v>Tipo 1 N</v>
          </cell>
          <cell r="X377">
            <v>3.0475823263827433</v>
          </cell>
          <cell r="Y377" t="str">
            <v>A</v>
          </cell>
          <cell r="Z377" t="str">
            <v>3C</v>
          </cell>
          <cell r="AA377">
            <v>6</v>
          </cell>
          <cell r="AB377">
            <v>1</v>
          </cell>
          <cell r="AC377">
            <v>2</v>
          </cell>
          <cell r="AD377">
            <v>1</v>
          </cell>
          <cell r="AE377" t="str">
            <v>PUBLICO</v>
          </cell>
          <cell r="AF377" t="str">
            <v>UAEAC - AEROCIVIL</v>
          </cell>
          <cell r="AG377" t="str">
            <v>UAEAC - AEROCIVIL</v>
          </cell>
          <cell r="AH377" t="str">
            <v>VIGENTE</v>
          </cell>
          <cell r="AI377" t="str">
            <v>SI</v>
          </cell>
          <cell r="AK377">
            <v>2016</v>
          </cell>
          <cell r="AL377" t="str">
            <v>PMTI 1-2</v>
          </cell>
          <cell r="AM377">
            <v>1182314</v>
          </cell>
          <cell r="AN377">
            <v>19890</v>
          </cell>
          <cell r="AO377">
            <v>0.1</v>
          </cell>
          <cell r="AP377">
            <v>0.80700000000000005</v>
          </cell>
          <cell r="AQ377">
            <v>0.58030000000000004</v>
          </cell>
          <cell r="AR377">
            <v>0.45834105200000003</v>
          </cell>
          <cell r="AS377">
            <v>2.5</v>
          </cell>
          <cell r="AU377">
            <v>1</v>
          </cell>
          <cell r="AV377">
            <v>1</v>
          </cell>
          <cell r="AX377">
            <v>10.9</v>
          </cell>
        </row>
        <row r="378">
          <cell r="E378" t="str">
            <v>CONTADOR</v>
          </cell>
          <cell r="F378">
            <v>5</v>
          </cell>
          <cell r="G378">
            <v>5</v>
          </cell>
          <cell r="H378">
            <v>5</v>
          </cell>
          <cell r="I378">
            <v>5</v>
          </cell>
          <cell r="J378">
            <v>9</v>
          </cell>
          <cell r="K378">
            <v>9</v>
          </cell>
          <cell r="L378">
            <v>10</v>
          </cell>
          <cell r="M378">
            <v>6</v>
          </cell>
          <cell r="N378">
            <v>6</v>
          </cell>
          <cell r="O378">
            <v>5</v>
          </cell>
          <cell r="P378">
            <v>4</v>
          </cell>
          <cell r="Q378">
            <v>5</v>
          </cell>
          <cell r="R378">
            <v>1</v>
          </cell>
          <cell r="S378">
            <v>2712</v>
          </cell>
          <cell r="T378">
            <v>0.4</v>
          </cell>
          <cell r="U378">
            <v>6</v>
          </cell>
          <cell r="V378">
            <v>1</v>
          </cell>
          <cell r="W378" t="str">
            <v>Tipo 2 N</v>
          </cell>
          <cell r="X378">
            <v>2.0353875737994447E-2</v>
          </cell>
          <cell r="Y378" t="str">
            <v>C</v>
          </cell>
          <cell r="Z378" t="str">
            <v>2B</v>
          </cell>
          <cell r="AC378">
            <v>3</v>
          </cell>
          <cell r="AD378">
            <v>10</v>
          </cell>
          <cell r="AE378" t="str">
            <v>PUBLICO</v>
          </cell>
          <cell r="AF378" t="str">
            <v>UAEAC - AEROCIVIL</v>
          </cell>
          <cell r="AG378" t="str">
            <v>UAEAC - AEROCIVIL</v>
          </cell>
          <cell r="AH378" t="str">
            <v>VIGENTE</v>
          </cell>
          <cell r="AK378">
            <v>2018</v>
          </cell>
          <cell r="AM378">
            <v>1182314</v>
          </cell>
          <cell r="AN378">
            <v>19890</v>
          </cell>
          <cell r="AO378">
            <v>0.5</v>
          </cell>
          <cell r="AP378">
            <v>0.80700000000000005</v>
          </cell>
          <cell r="AQ378">
            <v>0.58030000000000004</v>
          </cell>
          <cell r="AR378">
            <v>0.36734144899999999</v>
          </cell>
          <cell r="AS378">
            <v>10</v>
          </cell>
          <cell r="AT378">
            <v>4</v>
          </cell>
          <cell r="AU378">
            <v>2</v>
          </cell>
          <cell r="AV378">
            <v>1</v>
          </cell>
          <cell r="AX378">
            <v>12.799999999999999</v>
          </cell>
        </row>
        <row r="379">
          <cell r="E379" t="str">
            <v>POLONIA</v>
          </cell>
          <cell r="T379">
            <v>0</v>
          </cell>
          <cell r="U379">
            <v>1</v>
          </cell>
          <cell r="Z379" t="str">
            <v>1A</v>
          </cell>
          <cell r="AE379" t="str">
            <v>PUBLICO</v>
          </cell>
          <cell r="AF379" t="str">
            <v>OTRO - INCORA LTDA.</v>
          </cell>
          <cell r="AG379" t="str">
            <v>INCORA LTDA.</v>
          </cell>
          <cell r="AH379" t="str">
            <v>VIGENTE</v>
          </cell>
          <cell r="AM379">
            <v>1182314</v>
          </cell>
          <cell r="AN379">
            <v>19890</v>
          </cell>
          <cell r="AO379">
            <v>0.5</v>
          </cell>
          <cell r="AP379">
            <v>0.80700000000000005</v>
          </cell>
          <cell r="AQ379">
            <v>0.58030000000000004</v>
          </cell>
          <cell r="AR379">
            <v>0.77746410499999996</v>
          </cell>
          <cell r="AS379">
            <v>10</v>
          </cell>
          <cell r="AX379">
            <v>1.7000000000000002</v>
          </cell>
        </row>
        <row r="380">
          <cell r="E380" t="str">
            <v>SAN DIEGO</v>
          </cell>
          <cell r="T380">
            <v>0</v>
          </cell>
          <cell r="U380">
            <v>2</v>
          </cell>
          <cell r="Z380" t="str">
            <v>1A</v>
          </cell>
          <cell r="AE380" t="str">
            <v>PRIVADO</v>
          </cell>
          <cell r="AF380" t="str">
            <v>ALICIA SOLANO Y CIA.</v>
          </cell>
          <cell r="AG380" t="str">
            <v>SANAR S.A.</v>
          </cell>
          <cell r="AH380" t="str">
            <v>VIGENTE</v>
          </cell>
          <cell r="AM380">
            <v>1182314</v>
          </cell>
          <cell r="AN380">
            <v>19890</v>
          </cell>
          <cell r="AO380">
            <v>0.7</v>
          </cell>
          <cell r="AP380">
            <v>0.80700000000000005</v>
          </cell>
          <cell r="AQ380">
            <v>0.58030000000000004</v>
          </cell>
          <cell r="AR380">
            <v>0.67033760899999995</v>
          </cell>
          <cell r="AS380">
            <v>10</v>
          </cell>
          <cell r="AX380">
            <v>2.1</v>
          </cell>
        </row>
        <row r="381">
          <cell r="E381" t="str">
            <v>SANTA BARBARA</v>
          </cell>
          <cell r="T381">
            <v>0</v>
          </cell>
          <cell r="U381">
            <v>2</v>
          </cell>
          <cell r="Z381" t="str">
            <v>1A</v>
          </cell>
          <cell r="AE381" t="str">
            <v>PRIVADO</v>
          </cell>
          <cell r="AF381" t="str">
            <v>TEA S.A.</v>
          </cell>
          <cell r="AG381" t="str">
            <v>TEA S.A.</v>
          </cell>
          <cell r="AH381" t="str">
            <v>VIGENTE</v>
          </cell>
          <cell r="AM381">
            <v>1182314</v>
          </cell>
          <cell r="AN381">
            <v>19890</v>
          </cell>
          <cell r="AO381">
            <v>0.5</v>
          </cell>
          <cell r="AP381">
            <v>0.80700000000000005</v>
          </cell>
          <cell r="AQ381">
            <v>0.58030000000000004</v>
          </cell>
          <cell r="AR381">
            <v>0.75523748499999999</v>
          </cell>
          <cell r="AS381">
            <v>10</v>
          </cell>
          <cell r="AX381">
            <v>2</v>
          </cell>
        </row>
        <row r="382">
          <cell r="E382" t="str">
            <v>SINAI</v>
          </cell>
          <cell r="T382">
            <v>0</v>
          </cell>
          <cell r="U382">
            <v>2</v>
          </cell>
          <cell r="Z382" t="str">
            <v>1A</v>
          </cell>
          <cell r="AE382" t="str">
            <v>PRIVADO</v>
          </cell>
          <cell r="AF382" t="str">
            <v>SANIDAD VEGETAL CRUZ VERDE</v>
          </cell>
          <cell r="AG382" t="str">
            <v>SANIDAD VEGETAL CRUZ VERDE</v>
          </cell>
          <cell r="AH382" t="str">
            <v>VIGENTE</v>
          </cell>
          <cell r="AM382">
            <v>1182314</v>
          </cell>
          <cell r="AN382">
            <v>19890</v>
          </cell>
          <cell r="AO382">
            <v>0.5</v>
          </cell>
          <cell r="AP382">
            <v>0.80700000000000005</v>
          </cell>
          <cell r="AQ382">
            <v>0.58030000000000004</v>
          </cell>
          <cell r="AR382">
            <v>0.77746410499999996</v>
          </cell>
          <cell r="AS382">
            <v>10</v>
          </cell>
          <cell r="AX382">
            <v>2</v>
          </cell>
        </row>
        <row r="383">
          <cell r="E383" t="str">
            <v>LAS FLORES</v>
          </cell>
          <cell r="F383">
            <v>10</v>
          </cell>
          <cell r="G383">
            <v>10</v>
          </cell>
          <cell r="H383">
            <v>10</v>
          </cell>
          <cell r="I383">
            <v>10</v>
          </cell>
          <cell r="J383">
            <v>8</v>
          </cell>
          <cell r="K383">
            <v>8</v>
          </cell>
          <cell r="L383">
            <v>10</v>
          </cell>
          <cell r="M383">
            <v>8</v>
          </cell>
          <cell r="N383">
            <v>10</v>
          </cell>
          <cell r="O383">
            <v>4</v>
          </cell>
          <cell r="P383">
            <v>10</v>
          </cell>
          <cell r="Q383">
            <v>10</v>
          </cell>
          <cell r="R383">
            <v>10</v>
          </cell>
          <cell r="S383">
            <v>1192</v>
          </cell>
          <cell r="T383">
            <v>0.1</v>
          </cell>
          <cell r="U383">
            <v>3</v>
          </cell>
          <cell r="V383">
            <v>1</v>
          </cell>
          <cell r="Y383" t="str">
            <v>C</v>
          </cell>
          <cell r="Z383" t="str">
            <v>3B</v>
          </cell>
          <cell r="AC383">
            <v>3</v>
          </cell>
          <cell r="AD383">
            <v>5</v>
          </cell>
          <cell r="AE383" t="str">
            <v>PUBLICO</v>
          </cell>
          <cell r="AF383" t="str">
            <v>UAEAC - AEROCIVIL</v>
          </cell>
          <cell r="AG383" t="str">
            <v>UAEAC - AEROCIVIL</v>
          </cell>
          <cell r="AH383" t="str">
            <v>VIGENTE</v>
          </cell>
          <cell r="AK383">
            <v>2018</v>
          </cell>
          <cell r="AM383">
            <v>1295425</v>
          </cell>
          <cell r="AN383">
            <v>23188</v>
          </cell>
          <cell r="AO383">
            <v>0.9</v>
          </cell>
          <cell r="AP383">
            <v>0.78500000000000003</v>
          </cell>
          <cell r="AQ383">
            <v>0.69680000000000009</v>
          </cell>
          <cell r="AR383">
            <v>0.739204745</v>
          </cell>
          <cell r="AS383">
            <v>10</v>
          </cell>
          <cell r="AT383">
            <v>1</v>
          </cell>
          <cell r="AV383">
            <v>1</v>
          </cell>
          <cell r="AX383">
            <v>14</v>
          </cell>
        </row>
        <row r="384">
          <cell r="E384" t="str">
            <v>EL CARMEN DE GUAMAL</v>
          </cell>
          <cell r="T384">
            <v>0</v>
          </cell>
          <cell r="U384">
            <v>1</v>
          </cell>
          <cell r="Z384" t="str">
            <v>1A</v>
          </cell>
          <cell r="AE384" t="str">
            <v>PUBLICO</v>
          </cell>
          <cell r="AF384" t="str">
            <v>MUNICIPIO</v>
          </cell>
          <cell r="AG384" t="str">
            <v>MUNICIPIO</v>
          </cell>
          <cell r="AH384" t="str">
            <v>NO OPERATIVO</v>
          </cell>
          <cell r="AM384">
            <v>1295425</v>
          </cell>
          <cell r="AN384">
            <v>23188</v>
          </cell>
          <cell r="AO384">
            <v>0.9</v>
          </cell>
          <cell r="AP384">
            <v>0.78500000000000003</v>
          </cell>
          <cell r="AQ384">
            <v>0.69680000000000009</v>
          </cell>
          <cell r="AR384">
            <v>0.79344376100000003</v>
          </cell>
          <cell r="AS384">
            <v>10</v>
          </cell>
          <cell r="AT384">
            <v>1</v>
          </cell>
          <cell r="AX384">
            <v>0</v>
          </cell>
        </row>
        <row r="385">
          <cell r="E385" t="str">
            <v>EL CORAJE</v>
          </cell>
          <cell r="T385">
            <v>0</v>
          </cell>
          <cell r="U385">
            <v>2</v>
          </cell>
          <cell r="Z385" t="str">
            <v>1A</v>
          </cell>
          <cell r="AE385" t="str">
            <v>PRIVADO</v>
          </cell>
          <cell r="AF385" t="str">
            <v>CAMAGUEY S.A.</v>
          </cell>
          <cell r="AG385" t="str">
            <v>CAMAGUEY S.A.</v>
          </cell>
          <cell r="AH385" t="str">
            <v>VIGENTE</v>
          </cell>
          <cell r="AM385">
            <v>1295425</v>
          </cell>
          <cell r="AN385">
            <v>23188</v>
          </cell>
          <cell r="AO385">
            <v>1</v>
          </cell>
          <cell r="AP385">
            <v>0.78500000000000003</v>
          </cell>
          <cell r="AQ385">
            <v>0.69680000000000009</v>
          </cell>
          <cell r="AR385">
            <v>0.68969632999999997</v>
          </cell>
          <cell r="AS385">
            <v>10</v>
          </cell>
          <cell r="AX385">
            <v>2.1</v>
          </cell>
        </row>
        <row r="386">
          <cell r="E386" t="str">
            <v>EL EDEN</v>
          </cell>
          <cell r="T386">
            <v>0</v>
          </cell>
          <cell r="U386">
            <v>2</v>
          </cell>
          <cell r="Z386" t="str">
            <v>1A</v>
          </cell>
          <cell r="AE386" t="str">
            <v>PRIVADO</v>
          </cell>
          <cell r="AF386" t="str">
            <v>JORGE IGNACIO AGUDELO</v>
          </cell>
          <cell r="AG386" t="str">
            <v>JORGE I. AGUDELO RESTREPO</v>
          </cell>
          <cell r="AH386" t="str">
            <v>VIGENTE</v>
          </cell>
          <cell r="AM386">
            <v>1295425</v>
          </cell>
          <cell r="AN386">
            <v>23188</v>
          </cell>
          <cell r="AO386">
            <v>0.9</v>
          </cell>
          <cell r="AP386">
            <v>0.78500000000000003</v>
          </cell>
          <cell r="AQ386">
            <v>0.69680000000000009</v>
          </cell>
          <cell r="AR386">
            <v>0.87609451100000002</v>
          </cell>
          <cell r="AS386">
            <v>10</v>
          </cell>
          <cell r="AX386">
            <v>2.1</v>
          </cell>
        </row>
        <row r="387">
          <cell r="E387" t="str">
            <v>EL PORVENIR - CA</v>
          </cell>
          <cell r="T387">
            <v>0</v>
          </cell>
          <cell r="U387">
            <v>2</v>
          </cell>
          <cell r="Z387" t="str">
            <v>UL</v>
          </cell>
          <cell r="AE387" t="str">
            <v>PRIVADO</v>
          </cell>
          <cell r="AF387" t="str">
            <v>LA CEIBA S.A.</v>
          </cell>
          <cell r="AG387" t="str">
            <v>LA CEIBA S.A.</v>
          </cell>
          <cell r="AH387" t="str">
            <v>VIGENTE</v>
          </cell>
          <cell r="AM387">
            <v>1295425</v>
          </cell>
          <cell r="AN387">
            <v>23188</v>
          </cell>
          <cell r="AO387">
            <v>0.9</v>
          </cell>
          <cell r="AP387">
            <v>0.78500000000000003</v>
          </cell>
          <cell r="AQ387">
            <v>0.69680000000000009</v>
          </cell>
          <cell r="AR387">
            <v>0.87609451100000002</v>
          </cell>
          <cell r="AS387">
            <v>10</v>
          </cell>
          <cell r="AX387">
            <v>2.1</v>
          </cell>
        </row>
        <row r="388">
          <cell r="E388" t="str">
            <v>EL TRIANGULO</v>
          </cell>
          <cell r="T388">
            <v>0</v>
          </cell>
          <cell r="U388">
            <v>2</v>
          </cell>
          <cell r="Z388" t="str">
            <v>1A</v>
          </cell>
          <cell r="AE388" t="str">
            <v>PRIVADO</v>
          </cell>
          <cell r="AF388" t="str">
            <v>GANADERIA EL TRIANGULO</v>
          </cell>
          <cell r="AG388" t="str">
            <v>GANADERIA EL TRIANGULO</v>
          </cell>
          <cell r="AH388" t="str">
            <v>VIGENTE</v>
          </cell>
          <cell r="AM388">
            <v>1295425</v>
          </cell>
          <cell r="AN388">
            <v>23188</v>
          </cell>
          <cell r="AO388">
            <v>0.3</v>
          </cell>
          <cell r="AP388">
            <v>0.78500000000000003</v>
          </cell>
          <cell r="AQ388">
            <v>0.69680000000000009</v>
          </cell>
          <cell r="AR388">
            <v>0.67086916600000002</v>
          </cell>
          <cell r="AS388">
            <v>10</v>
          </cell>
          <cell r="AT388">
            <v>1</v>
          </cell>
          <cell r="AX388">
            <v>2.2000000000000002</v>
          </cell>
        </row>
        <row r="389">
          <cell r="E389" t="str">
            <v>LA AMALIA</v>
          </cell>
          <cell r="T389">
            <v>0</v>
          </cell>
          <cell r="U389">
            <v>2</v>
          </cell>
          <cell r="Z389" t="str">
            <v>1A</v>
          </cell>
          <cell r="AE389" t="str">
            <v>PRIVADO</v>
          </cell>
          <cell r="AF389" t="str">
            <v>ADMINISTRACIONES Y SERVICIOS AEREOS S.A.S.</v>
          </cell>
          <cell r="AG389" t="str">
            <v>ASA S.A.S.</v>
          </cell>
          <cell r="AH389" t="str">
            <v>VIGENTE</v>
          </cell>
          <cell r="AM389">
            <v>1295425</v>
          </cell>
          <cell r="AN389">
            <v>23188</v>
          </cell>
          <cell r="AO389">
            <v>0.3</v>
          </cell>
          <cell r="AP389">
            <v>0.78500000000000003</v>
          </cell>
          <cell r="AQ389">
            <v>0.69680000000000009</v>
          </cell>
          <cell r="AR389">
            <v>0.58306944800000005</v>
          </cell>
          <cell r="AS389">
            <v>10</v>
          </cell>
          <cell r="AX389">
            <v>2</v>
          </cell>
        </row>
        <row r="390">
          <cell r="E390" t="str">
            <v>LA CEIBA</v>
          </cell>
          <cell r="T390">
            <v>0</v>
          </cell>
          <cell r="U390">
            <v>2</v>
          </cell>
          <cell r="Z390" t="str">
            <v>1A</v>
          </cell>
          <cell r="AE390" t="str">
            <v>PRIVADO</v>
          </cell>
          <cell r="AF390" t="str">
            <v>CALIMA S.A.</v>
          </cell>
          <cell r="AG390" t="str">
            <v>CALIMA S.A.</v>
          </cell>
          <cell r="AH390" t="str">
            <v>VIGENTE</v>
          </cell>
          <cell r="AM390">
            <v>1295425</v>
          </cell>
          <cell r="AN390">
            <v>23188</v>
          </cell>
          <cell r="AO390">
            <v>0.3</v>
          </cell>
          <cell r="AP390">
            <v>0.78500000000000003</v>
          </cell>
          <cell r="AQ390">
            <v>0.69680000000000009</v>
          </cell>
          <cell r="AR390">
            <v>0.58306944800000005</v>
          </cell>
          <cell r="AS390">
            <v>10</v>
          </cell>
          <cell r="AX390">
            <v>2</v>
          </cell>
        </row>
        <row r="391">
          <cell r="E391" t="str">
            <v>LA CHEKA</v>
          </cell>
          <cell r="T391">
            <v>0</v>
          </cell>
          <cell r="U391">
            <v>2</v>
          </cell>
          <cell r="Z391" t="str">
            <v>1A</v>
          </cell>
          <cell r="AE391" t="str">
            <v>PRIVADO</v>
          </cell>
          <cell r="AF391" t="str">
            <v>CALIMA S.A.</v>
          </cell>
          <cell r="AG391" t="str">
            <v>CALIMA S.A.</v>
          </cell>
          <cell r="AH391" t="str">
            <v>NO OPERATIVO</v>
          </cell>
          <cell r="AM391">
            <v>1295425</v>
          </cell>
          <cell r="AN391">
            <v>23188</v>
          </cell>
          <cell r="AO391">
            <v>0.3</v>
          </cell>
          <cell r="AP391">
            <v>0.78500000000000003</v>
          </cell>
          <cell r="AQ391">
            <v>0.69680000000000009</v>
          </cell>
          <cell r="AR391">
            <v>0.58306944800000005</v>
          </cell>
          <cell r="AS391">
            <v>10</v>
          </cell>
          <cell r="AX391">
            <v>0</v>
          </cell>
        </row>
        <row r="392">
          <cell r="E392" t="str">
            <v>LA DIVA</v>
          </cell>
          <cell r="T392">
            <v>0</v>
          </cell>
          <cell r="U392">
            <v>2</v>
          </cell>
          <cell r="Z392" t="str">
            <v>1A</v>
          </cell>
          <cell r="AE392" t="str">
            <v>PRIVADO</v>
          </cell>
          <cell r="AF392" t="str">
            <v>INVERSIONES TIN S.A.S.</v>
          </cell>
          <cell r="AG392" t="str">
            <v>ASA S.A.S.</v>
          </cell>
          <cell r="AH392" t="str">
            <v>VIGENTE</v>
          </cell>
          <cell r="AM392">
            <v>1295425</v>
          </cell>
          <cell r="AN392">
            <v>23188</v>
          </cell>
          <cell r="AO392">
            <v>0.1</v>
          </cell>
          <cell r="AP392">
            <v>0.78500000000000003</v>
          </cell>
          <cell r="AQ392">
            <v>0.69680000000000009</v>
          </cell>
          <cell r="AR392">
            <v>0.30636646099999998</v>
          </cell>
          <cell r="AS392">
            <v>10</v>
          </cell>
          <cell r="AX392">
            <v>1.9000000000000001</v>
          </cell>
        </row>
        <row r="393">
          <cell r="E393" t="str">
            <v>LA FE</v>
          </cell>
          <cell r="T393">
            <v>0</v>
          </cell>
          <cell r="U393">
            <v>2</v>
          </cell>
          <cell r="Z393" t="str">
            <v>1A</v>
          </cell>
          <cell r="AE393" t="str">
            <v>PRIVADO</v>
          </cell>
          <cell r="AF393" t="str">
            <v>MARCO A. GIL PINTO</v>
          </cell>
          <cell r="AG393" t="str">
            <v>ASA S. EN C.</v>
          </cell>
          <cell r="AH393" t="str">
            <v>NO OPERATIVO</v>
          </cell>
          <cell r="AM393">
            <v>1295425</v>
          </cell>
          <cell r="AN393">
            <v>23188</v>
          </cell>
          <cell r="AO393">
            <v>0.3</v>
          </cell>
          <cell r="AP393">
            <v>0.78500000000000003</v>
          </cell>
          <cell r="AQ393">
            <v>0.69680000000000009</v>
          </cell>
          <cell r="AR393">
            <v>0.58306944800000005</v>
          </cell>
          <cell r="AS393">
            <v>10</v>
          </cell>
          <cell r="AX393">
            <v>0</v>
          </cell>
        </row>
        <row r="394">
          <cell r="E394" t="str">
            <v>LA LUCHA</v>
          </cell>
          <cell r="T394">
            <v>0</v>
          </cell>
          <cell r="U394">
            <v>2</v>
          </cell>
          <cell r="Z394" t="str">
            <v>1A</v>
          </cell>
          <cell r="AE394" t="str">
            <v>PRIVADO</v>
          </cell>
          <cell r="AF394" t="str">
            <v>FUMIGARAY S.A.</v>
          </cell>
          <cell r="AG394" t="str">
            <v>FUMIGARAY S.A.</v>
          </cell>
          <cell r="AH394" t="str">
            <v>VIGENTE</v>
          </cell>
          <cell r="AM394">
            <v>1295425</v>
          </cell>
          <cell r="AN394">
            <v>23188</v>
          </cell>
          <cell r="AO394">
            <v>0.3</v>
          </cell>
          <cell r="AP394">
            <v>0.78500000000000003</v>
          </cell>
          <cell r="AQ394">
            <v>0.69680000000000009</v>
          </cell>
          <cell r="AR394">
            <v>0.58306944800000005</v>
          </cell>
          <cell r="AS394">
            <v>10</v>
          </cell>
          <cell r="AX394">
            <v>2</v>
          </cell>
        </row>
        <row r="395">
          <cell r="E395" t="str">
            <v>LA PALESTINA</v>
          </cell>
          <cell r="T395">
            <v>0</v>
          </cell>
          <cell r="U395">
            <v>2</v>
          </cell>
          <cell r="Z395" t="str">
            <v>1A</v>
          </cell>
          <cell r="AE395" t="str">
            <v>PRIVADO</v>
          </cell>
          <cell r="AF395" t="str">
            <v>SAFUCO</v>
          </cell>
          <cell r="AG395" t="str">
            <v>SAFUCO</v>
          </cell>
          <cell r="AH395" t="str">
            <v>VIGENTE</v>
          </cell>
          <cell r="AM395">
            <v>1295425</v>
          </cell>
          <cell r="AN395">
            <v>23188</v>
          </cell>
          <cell r="AO395">
            <v>0.5</v>
          </cell>
          <cell r="AP395">
            <v>0.78500000000000003</v>
          </cell>
          <cell r="AQ395">
            <v>0.69680000000000009</v>
          </cell>
          <cell r="AR395">
            <v>0.74135174599999998</v>
          </cell>
          <cell r="AS395">
            <v>10</v>
          </cell>
          <cell r="AX395">
            <v>2.1</v>
          </cell>
        </row>
        <row r="396">
          <cell r="E396" t="str">
            <v>LA YE</v>
          </cell>
          <cell r="T396">
            <v>0</v>
          </cell>
          <cell r="U396">
            <v>2</v>
          </cell>
          <cell r="Z396" t="str">
            <v>1A</v>
          </cell>
          <cell r="AE396" t="str">
            <v>PRIVADO</v>
          </cell>
          <cell r="AF396" t="str">
            <v>INVER. AGROP. DEL LITORAL LTDA.</v>
          </cell>
          <cell r="AG396" t="str">
            <v>CALIMA S.A.</v>
          </cell>
          <cell r="AH396" t="str">
            <v>NO OPERATIVO</v>
          </cell>
          <cell r="AM396">
            <v>1295425</v>
          </cell>
          <cell r="AN396">
            <v>23188</v>
          </cell>
          <cell r="AO396">
            <v>0.3</v>
          </cell>
          <cell r="AP396">
            <v>0.78500000000000003</v>
          </cell>
          <cell r="AQ396">
            <v>0.69680000000000009</v>
          </cell>
          <cell r="AR396">
            <v>0.58306944800000005</v>
          </cell>
          <cell r="AS396">
            <v>10</v>
          </cell>
          <cell r="AX396">
            <v>0</v>
          </cell>
        </row>
        <row r="397">
          <cell r="E397" t="str">
            <v>LIMA</v>
          </cell>
          <cell r="T397">
            <v>0</v>
          </cell>
          <cell r="U397">
            <v>2</v>
          </cell>
          <cell r="Z397" t="str">
            <v>1A</v>
          </cell>
          <cell r="AE397" t="str">
            <v>PRIVADO</v>
          </cell>
          <cell r="AF397" t="str">
            <v>JORGE SOLANO RECIO</v>
          </cell>
          <cell r="AG397" t="str">
            <v>JORGE SOLANO RECIO</v>
          </cell>
          <cell r="AH397" t="str">
            <v>VIGENTE</v>
          </cell>
          <cell r="AM397">
            <v>1295425</v>
          </cell>
          <cell r="AN397">
            <v>23188</v>
          </cell>
          <cell r="AO397">
            <v>0.3</v>
          </cell>
          <cell r="AP397">
            <v>0.78500000000000003</v>
          </cell>
          <cell r="AQ397">
            <v>0.69680000000000009</v>
          </cell>
          <cell r="AR397">
            <v>0.67086916600000002</v>
          </cell>
          <cell r="AS397">
            <v>10</v>
          </cell>
          <cell r="AT397">
            <v>1</v>
          </cell>
          <cell r="AX397">
            <v>2.2000000000000002</v>
          </cell>
        </row>
        <row r="398">
          <cell r="E398" t="str">
            <v>NUEVA ROMA</v>
          </cell>
          <cell r="T398">
            <v>0</v>
          </cell>
          <cell r="U398">
            <v>2</v>
          </cell>
          <cell r="Z398" t="str">
            <v>1A</v>
          </cell>
          <cell r="AE398" t="str">
            <v>PRIVADO</v>
          </cell>
          <cell r="AF398" t="str">
            <v>JORGE SOLANO RECIO</v>
          </cell>
          <cell r="AG398" t="str">
            <v>JORGE SOLANO RECIO</v>
          </cell>
          <cell r="AH398" t="str">
            <v>VIGENTE</v>
          </cell>
          <cell r="AM398">
            <v>1295425</v>
          </cell>
          <cell r="AN398">
            <v>23188</v>
          </cell>
          <cell r="AO398">
            <v>0.5</v>
          </cell>
          <cell r="AP398">
            <v>0.78500000000000003</v>
          </cell>
          <cell r="AQ398">
            <v>0.69680000000000009</v>
          </cell>
          <cell r="AR398">
            <v>0.79973456300000001</v>
          </cell>
          <cell r="AS398">
            <v>10</v>
          </cell>
          <cell r="AX398">
            <v>2.1</v>
          </cell>
        </row>
        <row r="399">
          <cell r="E399" t="str">
            <v>NUEVA UNION- CA</v>
          </cell>
          <cell r="T399">
            <v>0</v>
          </cell>
          <cell r="U399">
            <v>2</v>
          </cell>
          <cell r="Z399" t="str">
            <v>UL</v>
          </cell>
          <cell r="AE399" t="str">
            <v>PRIVADO</v>
          </cell>
          <cell r="AF399" t="str">
            <v>MAURICIO E. VASQUEZ M</v>
          </cell>
          <cell r="AG399" t="str">
            <v>MAURICIO E. VASQUEZ M</v>
          </cell>
          <cell r="AH399" t="str">
            <v>VIGENTE</v>
          </cell>
          <cell r="AM399">
            <v>1295425</v>
          </cell>
          <cell r="AN399">
            <v>23188</v>
          </cell>
          <cell r="AO399">
            <v>0.9</v>
          </cell>
          <cell r="AP399">
            <v>0.78500000000000003</v>
          </cell>
          <cell r="AQ399">
            <v>0.69680000000000009</v>
          </cell>
          <cell r="AR399">
            <v>0.87609451100000002</v>
          </cell>
          <cell r="AS399">
            <v>10</v>
          </cell>
          <cell r="AX399">
            <v>2.1</v>
          </cell>
        </row>
        <row r="400">
          <cell r="E400" t="str">
            <v>ORIHUECA</v>
          </cell>
          <cell r="T400">
            <v>0</v>
          </cell>
          <cell r="U400">
            <v>2</v>
          </cell>
          <cell r="Z400" t="str">
            <v>1A</v>
          </cell>
          <cell r="AE400" t="str">
            <v>PRIVADO</v>
          </cell>
          <cell r="AF400" t="str">
            <v>ELCIDA DIAZ GUERRERO</v>
          </cell>
          <cell r="AG400" t="str">
            <v>AEROPENORT</v>
          </cell>
          <cell r="AH400" t="str">
            <v>VIGENTE</v>
          </cell>
          <cell r="AM400">
            <v>1295425</v>
          </cell>
          <cell r="AN400">
            <v>23188</v>
          </cell>
          <cell r="AO400">
            <v>0.3</v>
          </cell>
          <cell r="AP400">
            <v>0.78500000000000003</v>
          </cell>
          <cell r="AQ400">
            <v>0.69680000000000009</v>
          </cell>
          <cell r="AR400">
            <v>0.58306944800000005</v>
          </cell>
          <cell r="AS400">
            <v>10</v>
          </cell>
          <cell r="AX400">
            <v>2</v>
          </cell>
        </row>
        <row r="401">
          <cell r="E401" t="str">
            <v>LAS FLORES</v>
          </cell>
          <cell r="F401">
            <v>10</v>
          </cell>
          <cell r="G401">
            <v>10</v>
          </cell>
          <cell r="H401">
            <v>10</v>
          </cell>
          <cell r="I401">
            <v>10</v>
          </cell>
          <cell r="J401">
            <v>1</v>
          </cell>
          <cell r="K401">
            <v>8</v>
          </cell>
          <cell r="L401">
            <v>10</v>
          </cell>
          <cell r="M401">
            <v>8</v>
          </cell>
          <cell r="N401">
            <v>7</v>
          </cell>
          <cell r="O401">
            <v>6</v>
          </cell>
          <cell r="P401">
            <v>8</v>
          </cell>
          <cell r="Q401">
            <v>10</v>
          </cell>
          <cell r="R401">
            <v>10</v>
          </cell>
          <cell r="S401">
            <v>586</v>
          </cell>
          <cell r="T401">
            <v>-0.2</v>
          </cell>
          <cell r="U401">
            <v>3</v>
          </cell>
          <cell r="V401">
            <v>1</v>
          </cell>
          <cell r="Z401" t="str">
            <v>2A</v>
          </cell>
          <cell r="AC401">
            <v>3</v>
          </cell>
          <cell r="AD401">
            <v>5</v>
          </cell>
          <cell r="AE401" t="str">
            <v>PUBLICO</v>
          </cell>
          <cell r="AF401" t="str">
            <v>UAEAC - AEROCIVIL</v>
          </cell>
          <cell r="AG401" t="str">
            <v>UAEAC - AEROCIVIL</v>
          </cell>
          <cell r="AH401" t="str">
            <v>VIGENTE</v>
          </cell>
          <cell r="AK401">
            <v>2018</v>
          </cell>
          <cell r="AM401">
            <v>1295425</v>
          </cell>
          <cell r="AN401">
            <v>23188</v>
          </cell>
          <cell r="AO401">
            <v>0.5</v>
          </cell>
          <cell r="AP401">
            <v>0.78500000000000003</v>
          </cell>
          <cell r="AQ401">
            <v>0.69680000000000009</v>
          </cell>
          <cell r="AR401">
            <v>0.79973456300000001</v>
          </cell>
          <cell r="AS401">
            <v>10</v>
          </cell>
          <cell r="AT401">
            <v>1</v>
          </cell>
          <cell r="AV401">
            <v>1</v>
          </cell>
          <cell r="AX401">
            <v>13.299999999999999</v>
          </cell>
        </row>
        <row r="402">
          <cell r="E402" t="str">
            <v>SIMON BOLIVAR</v>
          </cell>
          <cell r="F402">
            <v>2</v>
          </cell>
          <cell r="G402">
            <v>2</v>
          </cell>
          <cell r="H402">
            <v>2</v>
          </cell>
          <cell r="I402">
            <v>2</v>
          </cell>
          <cell r="J402">
            <v>3</v>
          </cell>
          <cell r="K402">
            <v>3</v>
          </cell>
          <cell r="L402">
            <v>7</v>
          </cell>
          <cell r="M402">
            <v>4</v>
          </cell>
          <cell r="N402">
            <v>5</v>
          </cell>
          <cell r="O402">
            <v>3</v>
          </cell>
          <cell r="P402">
            <v>5</v>
          </cell>
          <cell r="Q402">
            <v>5</v>
          </cell>
          <cell r="R402">
            <v>5</v>
          </cell>
          <cell r="S402">
            <v>95659</v>
          </cell>
          <cell r="T402">
            <v>2</v>
          </cell>
          <cell r="U402">
            <v>10</v>
          </cell>
          <cell r="V402">
            <v>10</v>
          </cell>
          <cell r="W402" t="str">
            <v>Tipo 1 I</v>
          </cell>
          <cell r="X402">
            <v>3.0297190192509804</v>
          </cell>
          <cell r="Y402" t="str">
            <v>A</v>
          </cell>
          <cell r="Z402" t="str">
            <v>3C</v>
          </cell>
          <cell r="AA402">
            <v>6</v>
          </cell>
          <cell r="AB402">
            <v>2</v>
          </cell>
          <cell r="AC402">
            <v>2</v>
          </cell>
          <cell r="AD402">
            <v>5</v>
          </cell>
          <cell r="AE402" t="str">
            <v>PUBLICO</v>
          </cell>
          <cell r="AF402" t="str">
            <v>UAEAC - AEROCIVIL</v>
          </cell>
          <cell r="AG402" t="str">
            <v>CONCESION - ORIENTE SAS</v>
          </cell>
          <cell r="AH402" t="str">
            <v>VIGENTE</v>
          </cell>
          <cell r="AI402" t="str">
            <v>SI</v>
          </cell>
          <cell r="AL402" t="str">
            <v>PMTI 1-2</v>
          </cell>
          <cell r="AM402">
            <v>1295425</v>
          </cell>
          <cell r="AN402">
            <v>23188</v>
          </cell>
          <cell r="AO402">
            <v>0.1</v>
          </cell>
          <cell r="AP402">
            <v>0.78500000000000003</v>
          </cell>
          <cell r="AQ402">
            <v>0.69680000000000009</v>
          </cell>
          <cell r="AR402">
            <v>0.30636646099999998</v>
          </cell>
          <cell r="AS402">
            <v>3.33</v>
          </cell>
          <cell r="AU402">
            <v>2</v>
          </cell>
          <cell r="AV402">
            <v>10</v>
          </cell>
          <cell r="AX402">
            <v>10.9</v>
          </cell>
        </row>
        <row r="403">
          <cell r="E403" t="str">
            <v>APIAY - FAC</v>
          </cell>
          <cell r="T403">
            <v>0</v>
          </cell>
          <cell r="U403">
            <v>2</v>
          </cell>
          <cell r="Z403" t="str">
            <v>4D</v>
          </cell>
          <cell r="AE403" t="str">
            <v>MILITAR</v>
          </cell>
          <cell r="AF403" t="str">
            <v>F. A. C.</v>
          </cell>
          <cell r="AG403" t="str">
            <v>F. A. C.</v>
          </cell>
          <cell r="AH403" t="str">
            <v>VIGENTE</v>
          </cell>
          <cell r="AM403">
            <v>1024843</v>
          </cell>
          <cell r="AN403">
            <v>85635</v>
          </cell>
          <cell r="AO403">
            <v>0.1</v>
          </cell>
          <cell r="AP403">
            <v>0.82199999999999995</v>
          </cell>
          <cell r="AQ403">
            <v>0.51060000000000005</v>
          </cell>
          <cell r="AR403">
            <v>0.36445959500000003</v>
          </cell>
          <cell r="AS403">
            <v>10</v>
          </cell>
          <cell r="AX403">
            <v>1.9000000000000001</v>
          </cell>
        </row>
        <row r="404">
          <cell r="E404" t="str">
            <v>CARIMAGUA</v>
          </cell>
          <cell r="T404">
            <v>0</v>
          </cell>
          <cell r="U404">
            <v>1</v>
          </cell>
          <cell r="Z404" t="str">
            <v>3B</v>
          </cell>
          <cell r="AE404" t="str">
            <v>PUBLICO</v>
          </cell>
          <cell r="AF404" t="str">
            <v>OTRO - ICA</v>
          </cell>
          <cell r="AG404" t="str">
            <v>ICA</v>
          </cell>
          <cell r="AH404" t="str">
            <v>VIGENTE</v>
          </cell>
          <cell r="AM404">
            <v>1024843</v>
          </cell>
          <cell r="AN404">
            <v>85635</v>
          </cell>
          <cell r="AO404">
            <v>0.5</v>
          </cell>
          <cell r="AP404">
            <v>0.82199999999999995</v>
          </cell>
          <cell r="AQ404">
            <v>0.51060000000000005</v>
          </cell>
          <cell r="AR404">
            <v>0.41842648199999999</v>
          </cell>
          <cell r="AS404">
            <v>10</v>
          </cell>
          <cell r="AT404">
            <v>1</v>
          </cell>
          <cell r="AU404">
            <v>1</v>
          </cell>
          <cell r="AX404">
            <v>1.9000000000000001</v>
          </cell>
        </row>
        <row r="405">
          <cell r="E405" t="str">
            <v>COROCITO</v>
          </cell>
          <cell r="T405">
            <v>0</v>
          </cell>
          <cell r="U405">
            <v>2</v>
          </cell>
          <cell r="Z405" t="str">
            <v>1A</v>
          </cell>
          <cell r="AE405" t="str">
            <v>PRIVADO</v>
          </cell>
          <cell r="AF405" t="str">
            <v>AGROINVERSIONES COROCITO</v>
          </cell>
          <cell r="AG405" t="str">
            <v>AGROINVERSIONES COROCITO</v>
          </cell>
          <cell r="AH405" t="str">
            <v>VIGENTE</v>
          </cell>
          <cell r="AM405">
            <v>1024843</v>
          </cell>
          <cell r="AN405">
            <v>85635</v>
          </cell>
          <cell r="AO405">
            <v>0.5</v>
          </cell>
          <cell r="AP405">
            <v>0.82199999999999995</v>
          </cell>
          <cell r="AQ405">
            <v>0.51060000000000005</v>
          </cell>
          <cell r="AR405">
            <v>0.41842648199999999</v>
          </cell>
          <cell r="AS405">
            <v>10</v>
          </cell>
          <cell r="AX405">
            <v>2</v>
          </cell>
        </row>
        <row r="406">
          <cell r="E406" t="str">
            <v>CUMARE</v>
          </cell>
          <cell r="T406">
            <v>0</v>
          </cell>
          <cell r="U406">
            <v>2</v>
          </cell>
          <cell r="Z406" t="str">
            <v>1A</v>
          </cell>
          <cell r="AE406" t="str">
            <v>PRIVADO</v>
          </cell>
          <cell r="AF406" t="str">
            <v>REFORESTADORA CUMARE S.A.S.</v>
          </cell>
          <cell r="AG406" t="str">
            <v>REFORESTAD. CUMARE S.A.S.</v>
          </cell>
          <cell r="AH406" t="str">
            <v>VIGENTE</v>
          </cell>
          <cell r="AM406">
            <v>1024843</v>
          </cell>
          <cell r="AN406">
            <v>85635</v>
          </cell>
          <cell r="AO406">
            <v>0.5</v>
          </cell>
          <cell r="AP406">
            <v>0.82199999999999995</v>
          </cell>
          <cell r="AQ406">
            <v>0.51060000000000005</v>
          </cell>
          <cell r="AR406">
            <v>0.36322490099999999</v>
          </cell>
          <cell r="AS406">
            <v>10</v>
          </cell>
          <cell r="AX406">
            <v>2</v>
          </cell>
        </row>
        <row r="407">
          <cell r="E407" t="str">
            <v>EL CAPRICHO</v>
          </cell>
          <cell r="T407">
            <v>0</v>
          </cell>
          <cell r="U407">
            <v>2</v>
          </cell>
          <cell r="Z407" t="str">
            <v>1A</v>
          </cell>
          <cell r="AE407" t="str">
            <v>PRIVADO</v>
          </cell>
          <cell r="AF407" t="str">
            <v>JORGE E. SALAZAR B.</v>
          </cell>
          <cell r="AG407" t="str">
            <v>JORGE E. SALAZAR B.</v>
          </cell>
          <cell r="AH407" t="str">
            <v>VIGENTE</v>
          </cell>
          <cell r="AM407">
            <v>1024843</v>
          </cell>
          <cell r="AN407">
            <v>85635</v>
          </cell>
          <cell r="AO407">
            <v>0.7</v>
          </cell>
          <cell r="AP407">
            <v>0.82199999999999995</v>
          </cell>
          <cell r="AQ407">
            <v>0.51060000000000005</v>
          </cell>
          <cell r="AR407">
            <v>0</v>
          </cell>
          <cell r="AS407">
            <v>10</v>
          </cell>
          <cell r="AX407">
            <v>2</v>
          </cell>
        </row>
        <row r="408">
          <cell r="E408" t="str">
            <v>EL CONVENTO</v>
          </cell>
          <cell r="T408">
            <v>0</v>
          </cell>
          <cell r="U408">
            <v>2</v>
          </cell>
          <cell r="Z408" t="str">
            <v>1A</v>
          </cell>
          <cell r="AE408" t="str">
            <v>PRIVADO</v>
          </cell>
          <cell r="AF408" t="str">
            <v>EFA LTDA.</v>
          </cell>
          <cell r="AG408" t="str">
            <v>EFA LTDA.</v>
          </cell>
          <cell r="AH408" t="str">
            <v>VIGENTE</v>
          </cell>
          <cell r="AM408">
            <v>1024843</v>
          </cell>
          <cell r="AN408">
            <v>85635</v>
          </cell>
          <cell r="AO408">
            <v>0.1</v>
          </cell>
          <cell r="AP408">
            <v>0.82199999999999995</v>
          </cell>
          <cell r="AQ408">
            <v>0.51060000000000005</v>
          </cell>
          <cell r="AR408">
            <v>0.36445959500000003</v>
          </cell>
          <cell r="AS408">
            <v>10</v>
          </cell>
          <cell r="AX408">
            <v>1.9000000000000001</v>
          </cell>
        </row>
        <row r="409">
          <cell r="E409" t="str">
            <v>EL DIAMANTE</v>
          </cell>
          <cell r="T409">
            <v>0</v>
          </cell>
          <cell r="U409">
            <v>2</v>
          </cell>
          <cell r="Z409" t="str">
            <v>1A</v>
          </cell>
          <cell r="AE409" t="str">
            <v>PRIVADO</v>
          </cell>
          <cell r="AF409" t="str">
            <v>EFA LTDA.</v>
          </cell>
          <cell r="AG409" t="str">
            <v>EFA LTDA.</v>
          </cell>
          <cell r="AH409" t="str">
            <v>VIGENTE</v>
          </cell>
          <cell r="AM409">
            <v>1024843</v>
          </cell>
          <cell r="AN409">
            <v>85635</v>
          </cell>
          <cell r="AO409">
            <v>0.3</v>
          </cell>
          <cell r="AP409">
            <v>0.82199999999999995</v>
          </cell>
          <cell r="AQ409">
            <v>0.51060000000000005</v>
          </cell>
          <cell r="AR409">
            <v>0.68185934599999998</v>
          </cell>
          <cell r="AS409">
            <v>10</v>
          </cell>
          <cell r="AX409">
            <v>2</v>
          </cell>
        </row>
        <row r="410">
          <cell r="E410" t="str">
            <v>EL GUAYABETO</v>
          </cell>
          <cell r="T410">
            <v>0</v>
          </cell>
          <cell r="U410">
            <v>2</v>
          </cell>
          <cell r="Z410" t="str">
            <v>1A</v>
          </cell>
          <cell r="AE410" t="str">
            <v>PRIVADO</v>
          </cell>
          <cell r="AF410" t="str">
            <v>MARTHA I. RUSINQUE ACOST</v>
          </cell>
          <cell r="AG410" t="str">
            <v>MARTHA I. RUSINQUE ACOST</v>
          </cell>
          <cell r="AH410" t="str">
            <v>VIGENTE</v>
          </cell>
          <cell r="AM410">
            <v>1024843</v>
          </cell>
          <cell r="AN410">
            <v>85635</v>
          </cell>
          <cell r="AO410">
            <v>0.7</v>
          </cell>
          <cell r="AP410">
            <v>0.82199999999999995</v>
          </cell>
          <cell r="AQ410">
            <v>0.51060000000000005</v>
          </cell>
          <cell r="AR410">
            <v>0</v>
          </cell>
          <cell r="AS410">
            <v>10</v>
          </cell>
          <cell r="AX410">
            <v>2</v>
          </cell>
        </row>
        <row r="411">
          <cell r="E411" t="str">
            <v>EL MONASTERIO</v>
          </cell>
          <cell r="T411">
            <v>0</v>
          </cell>
          <cell r="U411">
            <v>2</v>
          </cell>
          <cell r="Z411" t="str">
            <v>1A</v>
          </cell>
          <cell r="AE411" t="str">
            <v>PRIVADO</v>
          </cell>
          <cell r="AF411" t="str">
            <v>EFA LTDA.</v>
          </cell>
          <cell r="AG411" t="str">
            <v>EFA LTDA.</v>
          </cell>
          <cell r="AH411" t="str">
            <v>VIGENTE</v>
          </cell>
          <cell r="AM411">
            <v>1024843</v>
          </cell>
          <cell r="AN411">
            <v>85635</v>
          </cell>
          <cell r="AO411">
            <v>0.1</v>
          </cell>
          <cell r="AP411">
            <v>0.82199999999999995</v>
          </cell>
          <cell r="AQ411">
            <v>0.51060000000000005</v>
          </cell>
          <cell r="AR411">
            <v>0.56079559199999995</v>
          </cell>
          <cell r="AS411">
            <v>10</v>
          </cell>
          <cell r="AX411">
            <v>1.9000000000000001</v>
          </cell>
        </row>
        <row r="412">
          <cell r="E412" t="str">
            <v>EL NOGAL</v>
          </cell>
          <cell r="T412">
            <v>0</v>
          </cell>
          <cell r="U412">
            <v>2</v>
          </cell>
          <cell r="Z412" t="str">
            <v>1A</v>
          </cell>
          <cell r="AE412" t="str">
            <v>PRIVADO</v>
          </cell>
          <cell r="AF412" t="str">
            <v>GLORIA L.TIUSO</v>
          </cell>
          <cell r="AG412" t="str">
            <v>AEROTEC LTDA.</v>
          </cell>
          <cell r="AH412" t="str">
            <v>VIGENTE</v>
          </cell>
          <cell r="AM412">
            <v>1024843</v>
          </cell>
          <cell r="AN412">
            <v>85635</v>
          </cell>
          <cell r="AO412">
            <v>0.1</v>
          </cell>
          <cell r="AP412">
            <v>0.82199999999999995</v>
          </cell>
          <cell r="AQ412">
            <v>0.51060000000000005</v>
          </cell>
          <cell r="AR412">
            <v>0.36445959500000003</v>
          </cell>
          <cell r="AS412">
            <v>10</v>
          </cell>
          <cell r="AX412">
            <v>1.9000000000000001</v>
          </cell>
        </row>
        <row r="413">
          <cell r="E413" t="str">
            <v>EL RUBY</v>
          </cell>
          <cell r="T413">
            <v>0</v>
          </cell>
          <cell r="U413">
            <v>2</v>
          </cell>
          <cell r="Z413" t="str">
            <v>1A</v>
          </cell>
          <cell r="AE413" t="str">
            <v>PRIVADO</v>
          </cell>
          <cell r="AF413" t="str">
            <v>NATALY RODRIGUEZ</v>
          </cell>
          <cell r="AG413" t="str">
            <v>FARO LTDA.</v>
          </cell>
          <cell r="AH413" t="str">
            <v>VIGENTE</v>
          </cell>
          <cell r="AM413">
            <v>1024843</v>
          </cell>
          <cell r="AN413">
            <v>85635</v>
          </cell>
          <cell r="AO413">
            <v>0.1</v>
          </cell>
          <cell r="AP413">
            <v>0.82199999999999995</v>
          </cell>
          <cell r="AQ413">
            <v>0.51060000000000005</v>
          </cell>
          <cell r="AR413">
            <v>0.54757626800000003</v>
          </cell>
          <cell r="AS413">
            <v>10</v>
          </cell>
          <cell r="AX413">
            <v>1.9000000000000001</v>
          </cell>
        </row>
        <row r="414">
          <cell r="E414" t="str">
            <v>EL VERGEL</v>
          </cell>
          <cell r="T414">
            <v>0</v>
          </cell>
          <cell r="U414">
            <v>2</v>
          </cell>
          <cell r="Z414" t="str">
            <v>1A</v>
          </cell>
          <cell r="AE414" t="str">
            <v>PRIVADO</v>
          </cell>
          <cell r="AF414" t="str">
            <v>AVIAL LTDA</v>
          </cell>
          <cell r="AG414" t="str">
            <v>AVIAL LTDA.</v>
          </cell>
          <cell r="AH414" t="str">
            <v>VIGENTE</v>
          </cell>
          <cell r="AM414">
            <v>1024843</v>
          </cell>
          <cell r="AN414">
            <v>85635</v>
          </cell>
          <cell r="AO414">
            <v>0.3</v>
          </cell>
          <cell r="AP414">
            <v>0.82199999999999995</v>
          </cell>
          <cell r="AQ414">
            <v>0.51060000000000005</v>
          </cell>
          <cell r="AR414">
            <v>0.62888535800000001</v>
          </cell>
          <cell r="AS414">
            <v>10</v>
          </cell>
          <cell r="AX414">
            <v>2</v>
          </cell>
        </row>
        <row r="415">
          <cell r="E415" t="str">
            <v>GAVIOTAS</v>
          </cell>
          <cell r="T415">
            <v>0</v>
          </cell>
          <cell r="U415">
            <v>2</v>
          </cell>
          <cell r="Z415" t="str">
            <v>1A</v>
          </cell>
          <cell r="AE415" t="str">
            <v>PRIVADO</v>
          </cell>
          <cell r="AF415" t="str">
            <v>MISAEL RODRIGUEZ CASTAÑEDA</v>
          </cell>
          <cell r="AG415" t="str">
            <v>FAGA LTDA.</v>
          </cell>
          <cell r="AH415" t="str">
            <v>VIGENTE</v>
          </cell>
          <cell r="AM415">
            <v>1024843</v>
          </cell>
          <cell r="AN415">
            <v>85635</v>
          </cell>
          <cell r="AO415">
            <v>0.7</v>
          </cell>
          <cell r="AP415">
            <v>0.82199999999999995</v>
          </cell>
          <cell r="AQ415">
            <v>0.51060000000000005</v>
          </cell>
          <cell r="AR415">
            <v>0.58089241199999997</v>
          </cell>
          <cell r="AS415">
            <v>10</v>
          </cell>
          <cell r="AX415">
            <v>2</v>
          </cell>
        </row>
        <row r="416">
          <cell r="E416" t="str">
            <v xml:space="preserve">GUAICARAMO </v>
          </cell>
          <cell r="T416">
            <v>0</v>
          </cell>
          <cell r="U416">
            <v>2</v>
          </cell>
          <cell r="Z416" t="str">
            <v>1A</v>
          </cell>
          <cell r="AE416" t="str">
            <v>PRIVADO</v>
          </cell>
          <cell r="AF416" t="str">
            <v>GUAICARAMO S.A.</v>
          </cell>
          <cell r="AG416" t="str">
            <v>GUAICARAMO S.A.</v>
          </cell>
          <cell r="AH416" t="str">
            <v>VIGENTE</v>
          </cell>
          <cell r="AM416">
            <v>1024843</v>
          </cell>
          <cell r="AN416">
            <v>85635</v>
          </cell>
          <cell r="AO416">
            <v>0.7</v>
          </cell>
          <cell r="AP416">
            <v>0.82199999999999995</v>
          </cell>
          <cell r="AQ416">
            <v>0.51060000000000005</v>
          </cell>
          <cell r="AR416">
            <v>0.38689515299999999</v>
          </cell>
          <cell r="AS416">
            <v>10</v>
          </cell>
          <cell r="AX416">
            <v>2</v>
          </cell>
        </row>
        <row r="417">
          <cell r="E417" t="str">
            <v>GUANAYAS</v>
          </cell>
          <cell r="T417">
            <v>0</v>
          </cell>
          <cell r="U417">
            <v>2</v>
          </cell>
          <cell r="Z417" t="str">
            <v>1A</v>
          </cell>
          <cell r="AE417" t="str">
            <v>PRIVADO</v>
          </cell>
          <cell r="AF417" t="str">
            <v>RAFAEL AYALA CELY INV. GUANAYA Y CIA S EN C.</v>
          </cell>
          <cell r="AG417" t="str">
            <v>RAFAEL AYALA ..INVERSIONES GUANAYAS</v>
          </cell>
          <cell r="AH417" t="str">
            <v>VIGENTE</v>
          </cell>
          <cell r="AM417">
            <v>1024843</v>
          </cell>
          <cell r="AN417">
            <v>85635</v>
          </cell>
          <cell r="AO417">
            <v>0.7</v>
          </cell>
          <cell r="AP417">
            <v>0.82199999999999995</v>
          </cell>
          <cell r="AQ417">
            <v>0.51060000000000005</v>
          </cell>
          <cell r="AR417">
            <v>0.58089241199999997</v>
          </cell>
          <cell r="AS417">
            <v>10</v>
          </cell>
          <cell r="AX417">
            <v>2</v>
          </cell>
        </row>
        <row r="418">
          <cell r="E418" t="str">
            <v>HACIENDA CASCABELES</v>
          </cell>
          <cell r="T418">
            <v>0</v>
          </cell>
          <cell r="U418">
            <v>2</v>
          </cell>
          <cell r="Z418" t="str">
            <v>1A</v>
          </cell>
          <cell r="AE418" t="str">
            <v>PRIVADO</v>
          </cell>
          <cell r="AF418" t="str">
            <v>MAURICIO NEIRA CORTES</v>
          </cell>
          <cell r="AG418" t="str">
            <v>MAURICIO NEIRA CORTES</v>
          </cell>
          <cell r="AH418" t="str">
            <v>VIGENTE</v>
          </cell>
          <cell r="AM418">
            <v>1024843</v>
          </cell>
          <cell r="AN418">
            <v>85635</v>
          </cell>
          <cell r="AO418">
            <v>0.7</v>
          </cell>
          <cell r="AP418">
            <v>0.82199999999999995</v>
          </cell>
          <cell r="AQ418">
            <v>0.51060000000000005</v>
          </cell>
          <cell r="AR418">
            <v>0</v>
          </cell>
          <cell r="AS418">
            <v>10</v>
          </cell>
          <cell r="AX418">
            <v>2</v>
          </cell>
        </row>
        <row r="419">
          <cell r="E419" t="str">
            <v>HALCONES</v>
          </cell>
          <cell r="T419">
            <v>0</v>
          </cell>
          <cell r="U419">
            <v>2</v>
          </cell>
          <cell r="Z419" t="str">
            <v>1A</v>
          </cell>
          <cell r="AE419" t="str">
            <v>PRIVADO</v>
          </cell>
          <cell r="AF419" t="str">
            <v xml:space="preserve">GIOVANNY OROZCO </v>
          </cell>
          <cell r="AG419" t="str">
            <v>FARI LTDA</v>
          </cell>
          <cell r="AH419" t="str">
            <v>VIGENTE</v>
          </cell>
          <cell r="AM419">
            <v>1024843</v>
          </cell>
          <cell r="AN419">
            <v>85635</v>
          </cell>
          <cell r="AO419">
            <v>0.7</v>
          </cell>
          <cell r="AP419">
            <v>0.82199999999999995</v>
          </cell>
          <cell r="AQ419">
            <v>0.51060000000000005</v>
          </cell>
          <cell r="AR419">
            <v>0.58089241199999997</v>
          </cell>
          <cell r="AS419">
            <v>10</v>
          </cell>
          <cell r="AX419">
            <v>2</v>
          </cell>
        </row>
        <row r="420">
          <cell r="E420" t="str">
            <v>HATO GRANDE</v>
          </cell>
          <cell r="T420">
            <v>0</v>
          </cell>
          <cell r="U420">
            <v>2</v>
          </cell>
          <cell r="Z420" t="str">
            <v>1A</v>
          </cell>
          <cell r="AE420" t="str">
            <v>PRIVADO</v>
          </cell>
          <cell r="AF420" t="str">
            <v>FALVIO MOLINA</v>
          </cell>
          <cell r="AG420" t="str">
            <v>FARO S.A.S.</v>
          </cell>
          <cell r="AH420" t="str">
            <v>VIGENTE</v>
          </cell>
          <cell r="AM420">
            <v>1024843</v>
          </cell>
          <cell r="AN420">
            <v>85635</v>
          </cell>
          <cell r="AO420">
            <v>0.5</v>
          </cell>
          <cell r="AP420">
            <v>0.82199999999999995</v>
          </cell>
          <cell r="AQ420">
            <v>0.51060000000000005</v>
          </cell>
          <cell r="AR420">
            <v>0.41842648199999999</v>
          </cell>
          <cell r="AS420">
            <v>10</v>
          </cell>
          <cell r="AX420">
            <v>2</v>
          </cell>
        </row>
        <row r="421">
          <cell r="E421" t="str">
            <v>HOTEL SAN DIEGO</v>
          </cell>
          <cell r="T421">
            <v>0</v>
          </cell>
          <cell r="U421">
            <v>2</v>
          </cell>
          <cell r="Z421" t="str">
            <v>1A</v>
          </cell>
          <cell r="AE421" t="str">
            <v>PRIVADO</v>
          </cell>
          <cell r="AF421" t="str">
            <v>MADYGAN S.A.S.</v>
          </cell>
          <cell r="AG421" t="str">
            <v>MADYGAN S.A.S.</v>
          </cell>
          <cell r="AH421" t="str">
            <v>VIGENTE</v>
          </cell>
          <cell r="AM421">
            <v>1024843</v>
          </cell>
          <cell r="AN421">
            <v>85635</v>
          </cell>
          <cell r="AO421">
            <v>0.7</v>
          </cell>
          <cell r="AP421">
            <v>0.82199999999999995</v>
          </cell>
          <cell r="AQ421">
            <v>0.51060000000000005</v>
          </cell>
          <cell r="AR421">
            <v>0</v>
          </cell>
          <cell r="AS421">
            <v>10</v>
          </cell>
          <cell r="AX421">
            <v>2</v>
          </cell>
        </row>
        <row r="422">
          <cell r="E422" t="str">
            <v>JAGUAR</v>
          </cell>
          <cell r="T422">
            <v>0</v>
          </cell>
          <cell r="U422">
            <v>2</v>
          </cell>
          <cell r="Z422" t="str">
            <v>2B</v>
          </cell>
          <cell r="AE422" t="str">
            <v>PRIVADO</v>
          </cell>
          <cell r="AF422" t="str">
            <v>CEPCOLSA</v>
          </cell>
          <cell r="AG422" t="str">
            <v>CEPCOLSA</v>
          </cell>
          <cell r="AH422" t="str">
            <v>VIGENTE</v>
          </cell>
          <cell r="AM422">
            <v>1024843</v>
          </cell>
          <cell r="AN422">
            <v>85635</v>
          </cell>
          <cell r="AO422">
            <v>0.7</v>
          </cell>
          <cell r="AP422">
            <v>0.82199999999999995</v>
          </cell>
          <cell r="AQ422">
            <v>0.51060000000000005</v>
          </cell>
          <cell r="AR422">
            <v>0</v>
          </cell>
          <cell r="AS422">
            <v>10</v>
          </cell>
          <cell r="AX422">
            <v>2</v>
          </cell>
        </row>
        <row r="423">
          <cell r="E423" t="str">
            <v>JULIAN</v>
          </cell>
          <cell r="T423">
            <v>0</v>
          </cell>
          <cell r="U423">
            <v>2</v>
          </cell>
          <cell r="Z423" t="str">
            <v>1A</v>
          </cell>
          <cell r="AE423" t="str">
            <v>PRIVADO</v>
          </cell>
          <cell r="AF423" t="str">
            <v>HERNANDO JIMENEZ</v>
          </cell>
          <cell r="AG423" t="str">
            <v>ASAM LTDA.</v>
          </cell>
          <cell r="AH423" t="str">
            <v>VIGENTE</v>
          </cell>
          <cell r="AM423">
            <v>1024843</v>
          </cell>
          <cell r="AN423">
            <v>85635</v>
          </cell>
          <cell r="AO423">
            <v>0.3</v>
          </cell>
          <cell r="AP423">
            <v>0.82199999999999995</v>
          </cell>
          <cell r="AQ423">
            <v>0.51060000000000005</v>
          </cell>
          <cell r="AR423">
            <v>0.62888535800000001</v>
          </cell>
          <cell r="AS423">
            <v>10</v>
          </cell>
          <cell r="AX423">
            <v>2</v>
          </cell>
        </row>
        <row r="424">
          <cell r="E424" t="str">
            <v>LAJITAS</v>
          </cell>
          <cell r="T424">
            <v>0</v>
          </cell>
          <cell r="U424">
            <v>2</v>
          </cell>
          <cell r="Z424" t="str">
            <v>1A</v>
          </cell>
          <cell r="AE424" t="str">
            <v>PRIVADO</v>
          </cell>
          <cell r="AF424" t="str">
            <v>COMPENSAR</v>
          </cell>
          <cell r="AG424" t="str">
            <v>COMPENSAR</v>
          </cell>
          <cell r="AH424" t="str">
            <v>VIGENTE</v>
          </cell>
          <cell r="AM424">
            <v>1024843</v>
          </cell>
          <cell r="AN424">
            <v>85635</v>
          </cell>
          <cell r="AO424">
            <v>0.5</v>
          </cell>
          <cell r="AP424">
            <v>0.82199999999999995</v>
          </cell>
          <cell r="AQ424">
            <v>0.51060000000000005</v>
          </cell>
          <cell r="AR424">
            <v>0.41842648199999999</v>
          </cell>
          <cell r="AS424">
            <v>10</v>
          </cell>
          <cell r="AX424">
            <v>2</v>
          </cell>
        </row>
        <row r="425">
          <cell r="E425" t="str">
            <v>LA ARABIA</v>
          </cell>
          <cell r="T425">
            <v>0</v>
          </cell>
          <cell r="U425">
            <v>2</v>
          </cell>
          <cell r="Z425" t="str">
            <v>1A</v>
          </cell>
          <cell r="AE425" t="str">
            <v>PRIVADO</v>
          </cell>
          <cell r="AF425" t="str">
            <v xml:space="preserve">GERMAN REYES GARCIA </v>
          </cell>
          <cell r="AG425" t="str">
            <v>SADELL  LTDA.</v>
          </cell>
          <cell r="AH425" t="str">
            <v>VIGENTE</v>
          </cell>
          <cell r="AM425">
            <v>1024843</v>
          </cell>
          <cell r="AN425">
            <v>85635</v>
          </cell>
          <cell r="AO425">
            <v>0.3</v>
          </cell>
          <cell r="AP425">
            <v>0.82199999999999995</v>
          </cell>
          <cell r="AQ425">
            <v>0.51060000000000005</v>
          </cell>
          <cell r="AR425">
            <v>0.62888535800000001</v>
          </cell>
          <cell r="AS425">
            <v>10</v>
          </cell>
          <cell r="AX425">
            <v>2</v>
          </cell>
        </row>
        <row r="426">
          <cell r="E426" t="str">
            <v>LA CABAÑA</v>
          </cell>
          <cell r="T426">
            <v>0</v>
          </cell>
          <cell r="U426">
            <v>2</v>
          </cell>
          <cell r="Z426" t="str">
            <v>1A</v>
          </cell>
          <cell r="AE426" t="str">
            <v>PRIVADO</v>
          </cell>
          <cell r="AF426" t="str">
            <v>HACIENDA LA CABAÑA</v>
          </cell>
          <cell r="AG426" t="str">
            <v>HACIENDA LA CABAÑA</v>
          </cell>
          <cell r="AH426" t="str">
            <v>VIGENTE</v>
          </cell>
          <cell r="AM426">
            <v>1024843</v>
          </cell>
          <cell r="AN426">
            <v>85635</v>
          </cell>
          <cell r="AO426">
            <v>0.3</v>
          </cell>
          <cell r="AP426">
            <v>0.82199999999999995</v>
          </cell>
          <cell r="AQ426">
            <v>0.51060000000000005</v>
          </cell>
          <cell r="AR426">
            <v>0.56109257599999995</v>
          </cell>
          <cell r="AS426">
            <v>10</v>
          </cell>
          <cell r="AX426">
            <v>2</v>
          </cell>
        </row>
        <row r="427">
          <cell r="E427" t="str">
            <v>LA CANDELARIA</v>
          </cell>
          <cell r="T427">
            <v>0</v>
          </cell>
          <cell r="U427">
            <v>2</v>
          </cell>
          <cell r="Z427" t="str">
            <v>1A</v>
          </cell>
          <cell r="AE427" t="str">
            <v>PRIVADO</v>
          </cell>
          <cell r="AF427" t="str">
            <v>GIOVANNI H.  OROZCO MOJICA</v>
          </cell>
          <cell r="AG427" t="str">
            <v>FARI LTDA</v>
          </cell>
          <cell r="AH427" t="str">
            <v>VIGENTE</v>
          </cell>
          <cell r="AM427">
            <v>1024843</v>
          </cell>
          <cell r="AN427">
            <v>85635</v>
          </cell>
          <cell r="AO427">
            <v>0.7</v>
          </cell>
          <cell r="AP427">
            <v>0.82199999999999995</v>
          </cell>
          <cell r="AQ427">
            <v>0.51060000000000005</v>
          </cell>
          <cell r="AR427">
            <v>0.58089241199999997</v>
          </cell>
          <cell r="AS427">
            <v>10</v>
          </cell>
          <cell r="AX427">
            <v>2</v>
          </cell>
        </row>
        <row r="428">
          <cell r="E428" t="str">
            <v>LA COLINA</v>
          </cell>
          <cell r="T428">
            <v>0</v>
          </cell>
          <cell r="U428">
            <v>2</v>
          </cell>
          <cell r="Z428" t="str">
            <v>1A</v>
          </cell>
          <cell r="AE428" t="str">
            <v>PRIVADO</v>
          </cell>
          <cell r="AF428" t="str">
            <v>ERNESTO PEDRAZA GALEANO</v>
          </cell>
          <cell r="AG428" t="str">
            <v>AEROTEC LTDA.</v>
          </cell>
          <cell r="AH428" t="str">
            <v>VIGENTE</v>
          </cell>
          <cell r="AM428">
            <v>1024843</v>
          </cell>
          <cell r="AN428">
            <v>85635</v>
          </cell>
          <cell r="AO428">
            <v>0.1</v>
          </cell>
          <cell r="AP428">
            <v>0.82199999999999995</v>
          </cell>
          <cell r="AQ428">
            <v>0.51060000000000005</v>
          </cell>
          <cell r="AR428">
            <v>0.36445959500000003</v>
          </cell>
          <cell r="AS428">
            <v>10</v>
          </cell>
          <cell r="AX428">
            <v>1.9000000000000001</v>
          </cell>
        </row>
        <row r="429">
          <cell r="E429" t="str">
            <v>LA ESCONDIDA</v>
          </cell>
          <cell r="T429">
            <v>0</v>
          </cell>
          <cell r="U429">
            <v>2</v>
          </cell>
          <cell r="Z429" t="str">
            <v>1A</v>
          </cell>
          <cell r="AE429" t="str">
            <v>PRIVADO</v>
          </cell>
          <cell r="AF429" t="str">
            <v>PALMAS SICARARE S.A.S.</v>
          </cell>
          <cell r="AG429" t="str">
            <v>COSARGO S.A.S.</v>
          </cell>
          <cell r="AH429" t="str">
            <v>VIGENTE</v>
          </cell>
          <cell r="AM429">
            <v>1024843</v>
          </cell>
          <cell r="AN429">
            <v>85635</v>
          </cell>
          <cell r="AO429">
            <v>0.7</v>
          </cell>
          <cell r="AP429">
            <v>0.82199999999999995</v>
          </cell>
          <cell r="AQ429">
            <v>0.51060000000000005</v>
          </cell>
          <cell r="AR429">
            <v>0</v>
          </cell>
          <cell r="AS429">
            <v>10</v>
          </cell>
          <cell r="AX429">
            <v>2</v>
          </cell>
        </row>
        <row r="430">
          <cell r="E430" t="str">
            <v>LA ESMERALDA</v>
          </cell>
          <cell r="T430">
            <v>0</v>
          </cell>
          <cell r="U430">
            <v>2</v>
          </cell>
          <cell r="Z430" t="str">
            <v>1A</v>
          </cell>
          <cell r="AE430" t="str">
            <v>PRIVADO</v>
          </cell>
          <cell r="AF430" t="str">
            <v>GILMA LOZANO DE G.</v>
          </cell>
          <cell r="AG430" t="str">
            <v>ASAM LTDA.</v>
          </cell>
          <cell r="AH430" t="str">
            <v>VIGENTE</v>
          </cell>
          <cell r="AM430">
            <v>1024843</v>
          </cell>
          <cell r="AN430">
            <v>85635</v>
          </cell>
          <cell r="AO430">
            <v>0.1</v>
          </cell>
          <cell r="AP430">
            <v>0.82199999999999995</v>
          </cell>
          <cell r="AQ430">
            <v>0.51060000000000005</v>
          </cell>
          <cell r="AR430">
            <v>0.36445959500000003</v>
          </cell>
          <cell r="AS430">
            <v>10</v>
          </cell>
          <cell r="AX430">
            <v>1.9000000000000001</v>
          </cell>
        </row>
        <row r="431">
          <cell r="E431" t="str">
            <v>LA ESPERANCITA</v>
          </cell>
          <cell r="T431">
            <v>0</v>
          </cell>
          <cell r="U431">
            <v>2</v>
          </cell>
          <cell r="Z431" t="str">
            <v>1A</v>
          </cell>
          <cell r="AE431" t="str">
            <v>PRIVADO</v>
          </cell>
          <cell r="AF431" t="str">
            <v>ANTONIO ARANGO Y OTROS</v>
          </cell>
          <cell r="AG431" t="str">
            <v>AEROTEC LTDA.</v>
          </cell>
          <cell r="AH431" t="str">
            <v>VIGENTE</v>
          </cell>
          <cell r="AM431">
            <v>1024843</v>
          </cell>
          <cell r="AN431">
            <v>85635</v>
          </cell>
          <cell r="AO431">
            <v>0.7</v>
          </cell>
          <cell r="AP431">
            <v>0.82199999999999995</v>
          </cell>
          <cell r="AQ431">
            <v>0.51060000000000005</v>
          </cell>
          <cell r="AR431">
            <v>0</v>
          </cell>
          <cell r="AS431">
            <v>10</v>
          </cell>
          <cell r="AX431">
            <v>2</v>
          </cell>
        </row>
        <row r="432">
          <cell r="E432" t="str">
            <v>LA ESTRELLA-CA.</v>
          </cell>
          <cell r="T432">
            <v>0</v>
          </cell>
          <cell r="U432">
            <v>2</v>
          </cell>
          <cell r="Z432" t="str">
            <v>1A</v>
          </cell>
          <cell r="AE432" t="str">
            <v>PRIVADO</v>
          </cell>
          <cell r="AF432" t="str">
            <v>CLUB LA LIBELULA</v>
          </cell>
          <cell r="AG432" t="str">
            <v>CLUB LA LIBELULA</v>
          </cell>
          <cell r="AH432" t="str">
            <v>VIGENTE</v>
          </cell>
          <cell r="AM432">
            <v>1024843</v>
          </cell>
          <cell r="AN432">
            <v>85635</v>
          </cell>
          <cell r="AO432">
            <v>0.5</v>
          </cell>
          <cell r="AP432">
            <v>0.82199999999999995</v>
          </cell>
          <cell r="AQ432">
            <v>0.51060000000000005</v>
          </cell>
          <cell r="AR432">
            <v>0.36322490099999999</v>
          </cell>
          <cell r="AS432">
            <v>10</v>
          </cell>
          <cell r="AX432">
            <v>2</v>
          </cell>
        </row>
        <row r="433">
          <cell r="E433" t="str">
            <v>LA FAZENDA</v>
          </cell>
          <cell r="T433">
            <v>0</v>
          </cell>
          <cell r="U433">
            <v>2</v>
          </cell>
          <cell r="Z433" t="str">
            <v>2A</v>
          </cell>
          <cell r="AE433" t="str">
            <v>PRIVADO</v>
          </cell>
          <cell r="AF433" t="str">
            <v>ALIAR S.A.</v>
          </cell>
          <cell r="AG433" t="str">
            <v>ALIAR S.A.</v>
          </cell>
          <cell r="AH433" t="str">
            <v>VIGENTE</v>
          </cell>
          <cell r="AM433">
            <v>1024843</v>
          </cell>
          <cell r="AN433">
            <v>85635</v>
          </cell>
          <cell r="AO433">
            <v>0.5</v>
          </cell>
          <cell r="AP433">
            <v>0.82199999999999995</v>
          </cell>
          <cell r="AQ433">
            <v>0.51060000000000005</v>
          </cell>
          <cell r="AR433">
            <v>0.41842648199999999</v>
          </cell>
          <cell r="AS433">
            <v>10</v>
          </cell>
          <cell r="AX433">
            <v>2</v>
          </cell>
        </row>
        <row r="434">
          <cell r="E434" t="str">
            <v>LA FLORIDA</v>
          </cell>
          <cell r="T434">
            <v>0</v>
          </cell>
          <cell r="U434">
            <v>2</v>
          </cell>
          <cell r="Z434" t="str">
            <v>1A</v>
          </cell>
          <cell r="AE434" t="str">
            <v>PRIVADO</v>
          </cell>
          <cell r="AF434" t="str">
            <v>GILBERTO LOPEZ S.</v>
          </cell>
          <cell r="AG434" t="str">
            <v>FARO LTDA.</v>
          </cell>
          <cell r="AH434" t="str">
            <v>NO OPERATIVO</v>
          </cell>
          <cell r="AM434">
            <v>1024843</v>
          </cell>
          <cell r="AN434">
            <v>85635</v>
          </cell>
          <cell r="AO434">
            <v>0.3</v>
          </cell>
          <cell r="AP434">
            <v>0.82199999999999995</v>
          </cell>
          <cell r="AQ434">
            <v>0.51060000000000005</v>
          </cell>
          <cell r="AR434">
            <v>0.68185934599999998</v>
          </cell>
          <cell r="AS434">
            <v>10</v>
          </cell>
          <cell r="AX434">
            <v>0</v>
          </cell>
        </row>
        <row r="435">
          <cell r="E435" t="str">
            <v>LA FORTUNA</v>
          </cell>
          <cell r="T435">
            <v>0</v>
          </cell>
          <cell r="U435">
            <v>2</v>
          </cell>
          <cell r="Z435" t="str">
            <v>1A</v>
          </cell>
          <cell r="AE435" t="str">
            <v>PRIVADO</v>
          </cell>
          <cell r="AF435" t="str">
            <v>SAAC S.A.S</v>
          </cell>
          <cell r="AG435" t="str">
            <v>SAAC S. A. S.</v>
          </cell>
          <cell r="AH435" t="str">
            <v>VIGENTE</v>
          </cell>
          <cell r="AM435">
            <v>1024843</v>
          </cell>
          <cell r="AN435">
            <v>85635</v>
          </cell>
          <cell r="AO435">
            <v>0.5</v>
          </cell>
          <cell r="AP435">
            <v>0.82199999999999995</v>
          </cell>
          <cell r="AQ435">
            <v>0.51060000000000005</v>
          </cell>
          <cell r="AR435">
            <v>0.41842648199999999</v>
          </cell>
          <cell r="AS435">
            <v>10</v>
          </cell>
          <cell r="AX435">
            <v>2</v>
          </cell>
        </row>
        <row r="436">
          <cell r="E436" t="str">
            <v>LA FORTUNA 1</v>
          </cell>
          <cell r="T436">
            <v>0</v>
          </cell>
          <cell r="U436">
            <v>2</v>
          </cell>
          <cell r="Z436" t="str">
            <v>1A</v>
          </cell>
          <cell r="AE436" t="str">
            <v>PRIVADO</v>
          </cell>
          <cell r="AF436" t="str">
            <v>LUIS C, CASTRO M.</v>
          </cell>
          <cell r="AG436" t="str">
            <v xml:space="preserve">RAFAEL FDO. GAVIRIA A. </v>
          </cell>
          <cell r="AH436" t="str">
            <v>VIGENTE</v>
          </cell>
          <cell r="AM436">
            <v>1024843</v>
          </cell>
          <cell r="AN436">
            <v>85635</v>
          </cell>
          <cell r="AO436">
            <v>0.5</v>
          </cell>
          <cell r="AP436">
            <v>0.82199999999999995</v>
          </cell>
          <cell r="AQ436">
            <v>0.51060000000000005</v>
          </cell>
          <cell r="AR436">
            <v>0.36322490099999999</v>
          </cell>
          <cell r="AS436">
            <v>10</v>
          </cell>
          <cell r="AX436">
            <v>2</v>
          </cell>
        </row>
        <row r="437">
          <cell r="E437" t="str">
            <v>LA FUGA</v>
          </cell>
          <cell r="T437">
            <v>0</v>
          </cell>
          <cell r="U437">
            <v>2</v>
          </cell>
          <cell r="Z437" t="str">
            <v>1A</v>
          </cell>
          <cell r="AE437" t="str">
            <v>PRIVADO</v>
          </cell>
          <cell r="AF437" t="str">
            <v>INV. CALDERON DOUSDEBES</v>
          </cell>
          <cell r="AG437" t="str">
            <v>CARLOS A. GUTIERREZ C.</v>
          </cell>
          <cell r="AH437" t="str">
            <v>VIGENTE</v>
          </cell>
          <cell r="AM437">
            <v>1024843</v>
          </cell>
          <cell r="AN437">
            <v>85635</v>
          </cell>
          <cell r="AO437">
            <v>0.5</v>
          </cell>
          <cell r="AP437">
            <v>0.82199999999999995</v>
          </cell>
          <cell r="AQ437">
            <v>0.51060000000000005</v>
          </cell>
          <cell r="AR437">
            <v>0.41842648199999999</v>
          </cell>
          <cell r="AS437">
            <v>10</v>
          </cell>
          <cell r="AX437">
            <v>2</v>
          </cell>
        </row>
        <row r="438">
          <cell r="E438" t="str">
            <v xml:space="preserve">LA GAITANA </v>
          </cell>
          <cell r="T438">
            <v>0</v>
          </cell>
          <cell r="U438">
            <v>2</v>
          </cell>
          <cell r="Z438" t="str">
            <v>1A</v>
          </cell>
          <cell r="AE438" t="str">
            <v>PRIVADO</v>
          </cell>
          <cell r="AF438" t="str">
            <v xml:space="preserve">P.VICENTE PERALES </v>
          </cell>
          <cell r="AG438" t="str">
            <v>FACOL LTDA.</v>
          </cell>
          <cell r="AH438" t="str">
            <v>NO OPERATIVO</v>
          </cell>
          <cell r="AM438">
            <v>1024843</v>
          </cell>
          <cell r="AN438">
            <v>85635</v>
          </cell>
          <cell r="AO438">
            <v>0.3</v>
          </cell>
          <cell r="AP438">
            <v>0.82199999999999995</v>
          </cell>
          <cell r="AQ438">
            <v>0.51060000000000005</v>
          </cell>
          <cell r="AR438">
            <v>0.62888535800000001</v>
          </cell>
          <cell r="AS438">
            <v>10</v>
          </cell>
          <cell r="AX438">
            <v>0</v>
          </cell>
        </row>
        <row r="439">
          <cell r="E439" t="str">
            <v>LA ISLA</v>
          </cell>
          <cell r="T439">
            <v>0</v>
          </cell>
          <cell r="U439">
            <v>2</v>
          </cell>
          <cell r="Z439" t="str">
            <v>1A</v>
          </cell>
          <cell r="AE439" t="str">
            <v>PRIVADO</v>
          </cell>
          <cell r="AF439" t="str">
            <v>LA ISLA Y EL ROSARIO S.A.</v>
          </cell>
          <cell r="AG439" t="str">
            <v xml:space="preserve">LA CEIBA S.A. </v>
          </cell>
          <cell r="AH439" t="str">
            <v>VIGENTE</v>
          </cell>
          <cell r="AM439">
            <v>1024843</v>
          </cell>
          <cell r="AN439">
            <v>85635</v>
          </cell>
          <cell r="AO439">
            <v>0.7</v>
          </cell>
          <cell r="AP439">
            <v>0.82199999999999995</v>
          </cell>
          <cell r="AQ439">
            <v>0.51060000000000005</v>
          </cell>
          <cell r="AR439">
            <v>0</v>
          </cell>
          <cell r="AS439">
            <v>10</v>
          </cell>
          <cell r="AX439">
            <v>2</v>
          </cell>
        </row>
        <row r="440">
          <cell r="E440" t="str">
            <v>LA LOMA</v>
          </cell>
          <cell r="T440">
            <v>0</v>
          </cell>
          <cell r="U440">
            <v>2</v>
          </cell>
          <cell r="Z440" t="str">
            <v>1A</v>
          </cell>
          <cell r="AE440" t="str">
            <v>PRIVADO</v>
          </cell>
          <cell r="AF440" t="str">
            <v>INV.BOHORQUEZ CASTAÑO E HIJOS</v>
          </cell>
          <cell r="AG440" t="str">
            <v>FAGAN S. EN C.</v>
          </cell>
          <cell r="AH440" t="str">
            <v>VIGENTE</v>
          </cell>
          <cell r="AM440">
            <v>1024843</v>
          </cell>
          <cell r="AN440">
            <v>85635</v>
          </cell>
          <cell r="AO440">
            <v>0.5</v>
          </cell>
          <cell r="AP440">
            <v>0.82199999999999995</v>
          </cell>
          <cell r="AQ440">
            <v>0.51060000000000005</v>
          </cell>
          <cell r="AR440">
            <v>0.36322490099999999</v>
          </cell>
          <cell r="AS440">
            <v>10</v>
          </cell>
          <cell r="AX440">
            <v>2</v>
          </cell>
        </row>
        <row r="441">
          <cell r="E441" t="str">
            <v>LA LUNA</v>
          </cell>
          <cell r="T441">
            <v>0</v>
          </cell>
          <cell r="U441">
            <v>2</v>
          </cell>
          <cell r="Z441" t="str">
            <v>1A</v>
          </cell>
          <cell r="AE441" t="str">
            <v>PRIVADO</v>
          </cell>
          <cell r="AF441" t="str">
            <v>GIOVANNI OROZCO</v>
          </cell>
          <cell r="AG441" t="str">
            <v>FARI LTDA</v>
          </cell>
          <cell r="AH441" t="str">
            <v>VIGENTE</v>
          </cell>
          <cell r="AM441">
            <v>1024843</v>
          </cell>
          <cell r="AN441">
            <v>85635</v>
          </cell>
          <cell r="AO441">
            <v>0.7</v>
          </cell>
          <cell r="AP441">
            <v>0.82199999999999995</v>
          </cell>
          <cell r="AQ441">
            <v>0.51060000000000005</v>
          </cell>
          <cell r="AR441">
            <v>0.58089241199999997</v>
          </cell>
          <cell r="AS441">
            <v>10</v>
          </cell>
          <cell r="AX441">
            <v>2</v>
          </cell>
        </row>
        <row r="442">
          <cell r="E442" t="str">
            <v>LA MACARENA</v>
          </cell>
          <cell r="T442">
            <v>0</v>
          </cell>
          <cell r="U442">
            <v>1</v>
          </cell>
          <cell r="Z442" t="str">
            <v>2C</v>
          </cell>
          <cell r="AE442" t="str">
            <v>PUBLICO</v>
          </cell>
          <cell r="AF442" t="str">
            <v>MUNICIPIO</v>
          </cell>
          <cell r="AG442" t="str">
            <v>MUNICIPIO</v>
          </cell>
          <cell r="AH442" t="str">
            <v>VIGENTE</v>
          </cell>
          <cell r="AM442">
            <v>1024843</v>
          </cell>
          <cell r="AN442">
            <v>85635</v>
          </cell>
          <cell r="AO442">
            <v>0.7</v>
          </cell>
          <cell r="AP442">
            <v>0.82199999999999995</v>
          </cell>
          <cell r="AQ442">
            <v>0.51060000000000005</v>
          </cell>
          <cell r="AR442">
            <v>0.53578057099999998</v>
          </cell>
          <cell r="AS442">
            <v>10</v>
          </cell>
          <cell r="AT442">
            <v>3</v>
          </cell>
          <cell r="AU442">
            <v>2</v>
          </cell>
          <cell r="AX442">
            <v>2.4</v>
          </cell>
        </row>
        <row r="443">
          <cell r="E443" t="str">
            <v>LA MARIA</v>
          </cell>
          <cell r="T443">
            <v>0</v>
          </cell>
          <cell r="U443">
            <v>2</v>
          </cell>
          <cell r="Z443" t="str">
            <v>1A</v>
          </cell>
          <cell r="AE443" t="str">
            <v>PRIVADO</v>
          </cell>
          <cell r="AF443" t="str">
            <v>HELICE LTDA.</v>
          </cell>
          <cell r="AG443" t="str">
            <v>HELICE LTDA.</v>
          </cell>
          <cell r="AH443" t="str">
            <v>VIGENTE</v>
          </cell>
          <cell r="AM443">
            <v>1024843</v>
          </cell>
          <cell r="AN443">
            <v>85635</v>
          </cell>
          <cell r="AO443">
            <v>0.3</v>
          </cell>
          <cell r="AP443">
            <v>0.82199999999999995</v>
          </cell>
          <cell r="AQ443">
            <v>0.51060000000000005</v>
          </cell>
          <cell r="AR443">
            <v>0.56109257599999995</v>
          </cell>
          <cell r="AS443">
            <v>10</v>
          </cell>
          <cell r="AX443">
            <v>2</v>
          </cell>
        </row>
        <row r="444">
          <cell r="E444" t="str">
            <v>LA MEJOR</v>
          </cell>
          <cell r="T444">
            <v>0</v>
          </cell>
          <cell r="U444">
            <v>2</v>
          </cell>
          <cell r="Z444" t="str">
            <v>1A</v>
          </cell>
          <cell r="AE444" t="str">
            <v>PRIVADO</v>
          </cell>
          <cell r="AF444" t="str">
            <v>JOSE A. REINA P.</v>
          </cell>
          <cell r="AG444" t="str">
            <v>SADELL S.A.S.</v>
          </cell>
          <cell r="AH444" t="str">
            <v>NO OPERATIVO</v>
          </cell>
          <cell r="AM444">
            <v>1024843</v>
          </cell>
          <cell r="AN444">
            <v>85635</v>
          </cell>
          <cell r="AO444">
            <v>0.3</v>
          </cell>
          <cell r="AP444">
            <v>0.82199999999999995</v>
          </cell>
          <cell r="AQ444">
            <v>0.51060000000000005</v>
          </cell>
          <cell r="AR444">
            <v>0.62301104100000004</v>
          </cell>
          <cell r="AS444">
            <v>10</v>
          </cell>
          <cell r="AX444">
            <v>0</v>
          </cell>
        </row>
        <row r="445">
          <cell r="E445" t="str">
            <v>LA PLATA PUERTO TRUJILLO</v>
          </cell>
          <cell r="T445">
            <v>0</v>
          </cell>
          <cell r="U445">
            <v>1</v>
          </cell>
          <cell r="Z445" t="str">
            <v>1A</v>
          </cell>
          <cell r="AE445" t="str">
            <v>PUBLICO</v>
          </cell>
          <cell r="AF445" t="str">
            <v>MUNICIPIO</v>
          </cell>
          <cell r="AG445" t="str">
            <v>MUNICIPIO</v>
          </cell>
          <cell r="AH445" t="str">
            <v>VIGENTE</v>
          </cell>
          <cell r="AM445">
            <v>1024843</v>
          </cell>
          <cell r="AN445">
            <v>85635</v>
          </cell>
          <cell r="AO445">
            <v>0.7</v>
          </cell>
          <cell r="AP445">
            <v>0.82199999999999995</v>
          </cell>
          <cell r="AQ445">
            <v>0.51060000000000005</v>
          </cell>
          <cell r="AR445">
            <v>0</v>
          </cell>
          <cell r="AS445">
            <v>10</v>
          </cell>
          <cell r="AT445">
            <v>1</v>
          </cell>
          <cell r="AU445">
            <v>1</v>
          </cell>
          <cell r="AX445">
            <v>1.9000000000000001</v>
          </cell>
        </row>
        <row r="446">
          <cell r="E446" t="str">
            <v>LA PONDEROSA</v>
          </cell>
          <cell r="T446">
            <v>0</v>
          </cell>
          <cell r="U446">
            <v>2</v>
          </cell>
          <cell r="Z446" t="str">
            <v>2A</v>
          </cell>
          <cell r="AE446" t="str">
            <v>PRIVADO</v>
          </cell>
          <cell r="AF446" t="str">
            <v>MONICA COLOMBIA LTDA.</v>
          </cell>
          <cell r="AG446" t="str">
            <v>MONICA COLOMBIA LTDA</v>
          </cell>
          <cell r="AH446" t="str">
            <v>VIGENTE</v>
          </cell>
          <cell r="AM446">
            <v>1024843</v>
          </cell>
          <cell r="AN446">
            <v>85635</v>
          </cell>
          <cell r="AO446">
            <v>0.7</v>
          </cell>
          <cell r="AP446">
            <v>0.82199999999999995</v>
          </cell>
          <cell r="AQ446">
            <v>0.51060000000000005</v>
          </cell>
          <cell r="AR446">
            <v>0</v>
          </cell>
          <cell r="AS446">
            <v>10</v>
          </cell>
          <cell r="AX446">
            <v>2</v>
          </cell>
        </row>
        <row r="447">
          <cell r="E447" t="str">
            <v>LA REALIDAD</v>
          </cell>
          <cell r="T447">
            <v>0</v>
          </cell>
          <cell r="U447">
            <v>2</v>
          </cell>
          <cell r="Z447" t="str">
            <v>1A</v>
          </cell>
          <cell r="AE447" t="str">
            <v>PRIVADO</v>
          </cell>
          <cell r="AF447" t="str">
            <v>JAVIER DIAZ BARON</v>
          </cell>
          <cell r="AG447" t="str">
            <v>COMERCIALIZADORA ECO</v>
          </cell>
          <cell r="AH447" t="str">
            <v>VIGENTE</v>
          </cell>
          <cell r="AM447">
            <v>1024843</v>
          </cell>
          <cell r="AN447">
            <v>85635</v>
          </cell>
          <cell r="AO447">
            <v>0.1</v>
          </cell>
          <cell r="AP447">
            <v>0.82199999999999995</v>
          </cell>
          <cell r="AQ447">
            <v>0.51060000000000005</v>
          </cell>
          <cell r="AR447">
            <v>0.36445959500000003</v>
          </cell>
          <cell r="AS447">
            <v>10</v>
          </cell>
          <cell r="AX447">
            <v>1.9000000000000001</v>
          </cell>
        </row>
        <row r="448">
          <cell r="E448" t="str">
            <v>LA REFORMA</v>
          </cell>
          <cell r="T448">
            <v>0</v>
          </cell>
          <cell r="U448">
            <v>2</v>
          </cell>
          <cell r="Z448" t="str">
            <v>1A</v>
          </cell>
          <cell r="AE448" t="str">
            <v>PRIVADO</v>
          </cell>
          <cell r="AF448" t="str">
            <v>SOCIEDAD DE ACTIVOS</v>
          </cell>
          <cell r="AG448" t="str">
            <v>FARO LTDA.</v>
          </cell>
          <cell r="AH448" t="str">
            <v>VIGENTE</v>
          </cell>
          <cell r="AM448">
            <v>1024843</v>
          </cell>
          <cell r="AN448">
            <v>85635</v>
          </cell>
          <cell r="AO448">
            <v>0.5</v>
          </cell>
          <cell r="AP448">
            <v>0.82199999999999995</v>
          </cell>
          <cell r="AQ448">
            <v>0.51060000000000005</v>
          </cell>
          <cell r="AR448">
            <v>0.41842648199999999</v>
          </cell>
          <cell r="AS448">
            <v>10</v>
          </cell>
          <cell r="AX448">
            <v>2</v>
          </cell>
        </row>
        <row r="449">
          <cell r="E449" t="str">
            <v>LA RINCONADA</v>
          </cell>
          <cell r="T449">
            <v>0</v>
          </cell>
          <cell r="U449">
            <v>2</v>
          </cell>
          <cell r="Z449" t="str">
            <v>1A</v>
          </cell>
          <cell r="AE449" t="str">
            <v>PRIVADO</v>
          </cell>
          <cell r="AF449" t="str">
            <v>ELSON H. SIERRA QUICENO</v>
          </cell>
          <cell r="AG449" t="str">
            <v>ELSON H. SIERRA QUICENO</v>
          </cell>
          <cell r="AH449" t="str">
            <v>VIGENTE</v>
          </cell>
          <cell r="AM449">
            <v>1024843</v>
          </cell>
          <cell r="AN449">
            <v>85635</v>
          </cell>
          <cell r="AO449">
            <v>0.5</v>
          </cell>
          <cell r="AP449">
            <v>0.82199999999999995</v>
          </cell>
          <cell r="AQ449">
            <v>0.51060000000000005</v>
          </cell>
          <cell r="AR449">
            <v>0.36322490099999999</v>
          </cell>
          <cell r="AS449">
            <v>10</v>
          </cell>
          <cell r="AX449">
            <v>2</v>
          </cell>
        </row>
        <row r="450">
          <cell r="E450" t="str">
            <v>LA TRANQUERA</v>
          </cell>
          <cell r="T450">
            <v>0</v>
          </cell>
          <cell r="U450">
            <v>2</v>
          </cell>
          <cell r="Z450" t="str">
            <v>1A</v>
          </cell>
          <cell r="AE450" t="str">
            <v>PRIVADO</v>
          </cell>
          <cell r="AF450" t="str">
            <v>LLANOMAX S.A.S.</v>
          </cell>
          <cell r="AG450" t="str">
            <v>LLANOMAX S.A.S.</v>
          </cell>
          <cell r="AH450" t="str">
            <v>VIGENTE</v>
          </cell>
          <cell r="AM450">
            <v>1024843</v>
          </cell>
          <cell r="AN450">
            <v>85635</v>
          </cell>
          <cell r="AO450">
            <v>0.5</v>
          </cell>
          <cell r="AP450">
            <v>0.82199999999999995</v>
          </cell>
          <cell r="AQ450">
            <v>0.51060000000000005</v>
          </cell>
          <cell r="AR450">
            <v>0.41842648199999999</v>
          </cell>
          <cell r="AS450">
            <v>10</v>
          </cell>
          <cell r="AX450">
            <v>2</v>
          </cell>
        </row>
        <row r="451">
          <cell r="E451" t="str">
            <v>LA UNION</v>
          </cell>
          <cell r="T451">
            <v>0</v>
          </cell>
          <cell r="U451">
            <v>2</v>
          </cell>
          <cell r="Z451" t="str">
            <v>1A</v>
          </cell>
          <cell r="AE451" t="str">
            <v>PRIVADO</v>
          </cell>
          <cell r="AF451" t="str">
            <v>RUBIELA AVILA S.</v>
          </cell>
          <cell r="AG451" t="str">
            <v>COMERCIALIZADORA ECO</v>
          </cell>
          <cell r="AH451" t="str">
            <v>VIGENTE</v>
          </cell>
          <cell r="AM451">
            <v>1024843</v>
          </cell>
          <cell r="AN451">
            <v>85635</v>
          </cell>
          <cell r="AO451">
            <v>0.1</v>
          </cell>
          <cell r="AP451">
            <v>0.82199999999999995</v>
          </cell>
          <cell r="AQ451">
            <v>0.51060000000000005</v>
          </cell>
          <cell r="AR451">
            <v>0.54757626800000003</v>
          </cell>
          <cell r="AS451">
            <v>10</v>
          </cell>
          <cell r="AX451">
            <v>1.9000000000000001</v>
          </cell>
        </row>
        <row r="452">
          <cell r="E452" t="str">
            <v>LAS JUANAS</v>
          </cell>
          <cell r="T452">
            <v>0</v>
          </cell>
          <cell r="U452">
            <v>2</v>
          </cell>
          <cell r="Z452" t="str">
            <v>1A</v>
          </cell>
          <cell r="AE452" t="str">
            <v>PRIVADO</v>
          </cell>
          <cell r="AF452" t="str">
            <v>GILBERTO GALINDO M.</v>
          </cell>
          <cell r="AG452" t="str">
            <v>SADELL S.A.S.</v>
          </cell>
          <cell r="AH452" t="str">
            <v>VIGENTE</v>
          </cell>
          <cell r="AM452">
            <v>1024843</v>
          </cell>
          <cell r="AN452">
            <v>85635</v>
          </cell>
          <cell r="AO452">
            <v>0.1</v>
          </cell>
          <cell r="AP452">
            <v>0.82199999999999995</v>
          </cell>
          <cell r="AQ452">
            <v>0.51060000000000005</v>
          </cell>
          <cell r="AR452">
            <v>0.54757626800000003</v>
          </cell>
          <cell r="AS452">
            <v>10</v>
          </cell>
          <cell r="AX452">
            <v>1.9000000000000001</v>
          </cell>
        </row>
        <row r="453">
          <cell r="E453" t="str">
            <v>LAS NUBES</v>
          </cell>
          <cell r="T453">
            <v>0</v>
          </cell>
          <cell r="U453">
            <v>2</v>
          </cell>
          <cell r="Z453" t="str">
            <v>1A</v>
          </cell>
          <cell r="AE453" t="str">
            <v>PRIVADO</v>
          </cell>
          <cell r="AF453" t="str">
            <v>AGMO NUBES INVER.S.A.S</v>
          </cell>
          <cell r="AG453" t="str">
            <v>AGMO NUBES INVERSIONES</v>
          </cell>
          <cell r="AH453" t="str">
            <v>VIGENTE</v>
          </cell>
          <cell r="AM453">
            <v>1024843</v>
          </cell>
          <cell r="AN453">
            <v>85635</v>
          </cell>
          <cell r="AO453">
            <v>0.7</v>
          </cell>
          <cell r="AP453">
            <v>0.82199999999999995</v>
          </cell>
          <cell r="AQ453">
            <v>0.51060000000000005</v>
          </cell>
          <cell r="AR453">
            <v>0</v>
          </cell>
          <cell r="AS453">
            <v>10</v>
          </cell>
          <cell r="AX453">
            <v>2</v>
          </cell>
        </row>
        <row r="454">
          <cell r="E454" t="str">
            <v>LAS VIOLETAS- CA</v>
          </cell>
          <cell r="T454">
            <v>0</v>
          </cell>
          <cell r="U454">
            <v>2</v>
          </cell>
          <cell r="Z454" t="str">
            <v>1A</v>
          </cell>
          <cell r="AE454" t="str">
            <v>PRIVADO</v>
          </cell>
          <cell r="AF454" t="str">
            <v>FRANCELINA CADENA</v>
          </cell>
          <cell r="AG454" t="str">
            <v>AERO-STOL</v>
          </cell>
          <cell r="AH454" t="str">
            <v>VIGENTE</v>
          </cell>
          <cell r="AM454">
            <v>1024843</v>
          </cell>
          <cell r="AN454">
            <v>85635</v>
          </cell>
          <cell r="AO454">
            <v>0.1</v>
          </cell>
          <cell r="AP454">
            <v>0.82199999999999995</v>
          </cell>
          <cell r="AQ454">
            <v>0.51060000000000005</v>
          </cell>
          <cell r="AR454">
            <v>0.54757626800000003</v>
          </cell>
          <cell r="AS454">
            <v>10</v>
          </cell>
          <cell r="AX454">
            <v>1.9000000000000001</v>
          </cell>
        </row>
        <row r="455">
          <cell r="E455" t="str">
            <v>LOS BALTICOS</v>
          </cell>
          <cell r="T455">
            <v>0</v>
          </cell>
          <cell r="U455">
            <v>2</v>
          </cell>
          <cell r="Z455" t="str">
            <v>1A</v>
          </cell>
          <cell r="AE455" t="str">
            <v>PRIVADO</v>
          </cell>
          <cell r="AF455" t="str">
            <v>FERNANDO TOVAR TAMAYO</v>
          </cell>
          <cell r="AG455" t="str">
            <v>ECO LTDA.</v>
          </cell>
          <cell r="AH455" t="str">
            <v>VIGENTE</v>
          </cell>
          <cell r="AM455">
            <v>1024843</v>
          </cell>
          <cell r="AN455">
            <v>85635</v>
          </cell>
          <cell r="AO455">
            <v>0.5</v>
          </cell>
          <cell r="AP455">
            <v>0.82199999999999995</v>
          </cell>
          <cell r="AQ455">
            <v>0.51060000000000005</v>
          </cell>
          <cell r="AR455">
            <v>0.41842648199999999</v>
          </cell>
          <cell r="AS455">
            <v>10</v>
          </cell>
          <cell r="AX455">
            <v>2</v>
          </cell>
        </row>
        <row r="456">
          <cell r="E456" t="str">
            <v>LOS GAVANES</v>
          </cell>
          <cell r="T456">
            <v>0</v>
          </cell>
          <cell r="U456">
            <v>2</v>
          </cell>
          <cell r="Z456" t="str">
            <v>1A</v>
          </cell>
          <cell r="AE456" t="str">
            <v>PRIVADO</v>
          </cell>
          <cell r="AF456" t="str">
            <v>FAGAN S. EN C.</v>
          </cell>
          <cell r="AG456" t="str">
            <v>FAGAN S. EN C.</v>
          </cell>
          <cell r="AH456" t="str">
            <v>VIGENTE</v>
          </cell>
          <cell r="AM456">
            <v>1024843</v>
          </cell>
          <cell r="AN456">
            <v>85635</v>
          </cell>
          <cell r="AO456">
            <v>0.3</v>
          </cell>
          <cell r="AP456">
            <v>0.82199999999999995</v>
          </cell>
          <cell r="AQ456">
            <v>0.51060000000000005</v>
          </cell>
          <cell r="AR456">
            <v>0.62888535800000001</v>
          </cell>
          <cell r="AS456">
            <v>10</v>
          </cell>
          <cell r="AX456">
            <v>2</v>
          </cell>
        </row>
        <row r="457">
          <cell r="E457" t="str">
            <v>LOS KIOSCOS</v>
          </cell>
          <cell r="T457">
            <v>0</v>
          </cell>
          <cell r="U457">
            <v>2</v>
          </cell>
          <cell r="Z457" t="str">
            <v>1A</v>
          </cell>
          <cell r="AE457" t="str">
            <v>PRIVADO</v>
          </cell>
          <cell r="AF457" t="str">
            <v>MARTHA I. PABON PADILLA</v>
          </cell>
          <cell r="AG457" t="str">
            <v>MARTHA I. PABON PADILLA</v>
          </cell>
          <cell r="AH457" t="str">
            <v>VIGENTE</v>
          </cell>
          <cell r="AM457">
            <v>1024843</v>
          </cell>
          <cell r="AN457">
            <v>85635</v>
          </cell>
          <cell r="AO457">
            <v>0.7</v>
          </cell>
          <cell r="AP457">
            <v>0.82199999999999995</v>
          </cell>
          <cell r="AQ457">
            <v>0.51060000000000005</v>
          </cell>
          <cell r="AR457">
            <v>0</v>
          </cell>
          <cell r="AS457">
            <v>10</v>
          </cell>
          <cell r="AX457">
            <v>2</v>
          </cell>
        </row>
        <row r="458">
          <cell r="E458" t="str">
            <v>LOS SABANALES</v>
          </cell>
          <cell r="T458">
            <v>0</v>
          </cell>
          <cell r="U458">
            <v>2</v>
          </cell>
          <cell r="Z458" t="str">
            <v>1A</v>
          </cell>
          <cell r="AE458" t="str">
            <v>PRIVADO</v>
          </cell>
          <cell r="AF458" t="str">
            <v>MISAEL RODRIGUEZ CASTAÑEDA</v>
          </cell>
          <cell r="AG458" t="str">
            <v>FAGA LTDA.</v>
          </cell>
          <cell r="AH458" t="str">
            <v>VIGENTE</v>
          </cell>
          <cell r="AM458">
            <v>1024843</v>
          </cell>
          <cell r="AN458">
            <v>85635</v>
          </cell>
          <cell r="AO458">
            <v>0.7</v>
          </cell>
          <cell r="AP458">
            <v>0.82199999999999995</v>
          </cell>
          <cell r="AQ458">
            <v>0.51060000000000005</v>
          </cell>
          <cell r="AR458">
            <v>0.58089241199999997</v>
          </cell>
          <cell r="AS458">
            <v>10</v>
          </cell>
          <cell r="AX458">
            <v>2</v>
          </cell>
        </row>
        <row r="459">
          <cell r="E459" t="str">
            <v>MAJAGUAL</v>
          </cell>
          <cell r="T459">
            <v>0</v>
          </cell>
          <cell r="U459">
            <v>2</v>
          </cell>
          <cell r="Z459" t="str">
            <v>1A</v>
          </cell>
          <cell r="AE459" t="str">
            <v>PRIVADO</v>
          </cell>
          <cell r="AF459" t="str">
            <v>MARTHA BAYONA Y OTROS</v>
          </cell>
          <cell r="AG459" t="str">
            <v>ASEM LTDA.</v>
          </cell>
          <cell r="AH459" t="str">
            <v>VIGENTE</v>
          </cell>
          <cell r="AM459">
            <v>1024843</v>
          </cell>
          <cell r="AN459">
            <v>85635</v>
          </cell>
          <cell r="AO459">
            <v>0.7</v>
          </cell>
          <cell r="AP459">
            <v>0.82199999999999995</v>
          </cell>
          <cell r="AQ459">
            <v>0.51060000000000005</v>
          </cell>
          <cell r="AR459">
            <v>0.58089241199999997</v>
          </cell>
          <cell r="AS459">
            <v>10</v>
          </cell>
          <cell r="AX459">
            <v>2</v>
          </cell>
        </row>
        <row r="460">
          <cell r="E460" t="str">
            <v>MALVINAS</v>
          </cell>
          <cell r="T460">
            <v>0</v>
          </cell>
          <cell r="U460">
            <v>2</v>
          </cell>
          <cell r="Z460" t="str">
            <v>1A</v>
          </cell>
          <cell r="AE460" t="str">
            <v>PRIVADO</v>
          </cell>
          <cell r="AF460" t="str">
            <v>FREDY REYES VALDERRAMA</v>
          </cell>
          <cell r="AG460" t="str">
            <v>FARI LTDA</v>
          </cell>
          <cell r="AH460" t="str">
            <v>VIGENTE</v>
          </cell>
          <cell r="AM460">
            <v>1024843</v>
          </cell>
          <cell r="AN460">
            <v>85635</v>
          </cell>
          <cell r="AO460">
            <v>0.5</v>
          </cell>
          <cell r="AP460">
            <v>0.82199999999999995</v>
          </cell>
          <cell r="AQ460">
            <v>0.51060000000000005</v>
          </cell>
          <cell r="AR460">
            <v>0.37790635</v>
          </cell>
          <cell r="AS460">
            <v>10</v>
          </cell>
          <cell r="AX460">
            <v>2</v>
          </cell>
        </row>
        <row r="461">
          <cell r="E461" t="str">
            <v>MAPIRIPAN</v>
          </cell>
          <cell r="T461">
            <v>0</v>
          </cell>
          <cell r="U461">
            <v>1</v>
          </cell>
          <cell r="Z461" t="str">
            <v>2B</v>
          </cell>
          <cell r="AE461" t="str">
            <v>PUBLICO</v>
          </cell>
          <cell r="AF461" t="str">
            <v>MUNICIPIO</v>
          </cell>
          <cell r="AG461" t="str">
            <v>MUNICIPIO</v>
          </cell>
          <cell r="AH461" t="str">
            <v>VIGENTE</v>
          </cell>
          <cell r="AM461">
            <v>1024843</v>
          </cell>
          <cell r="AN461">
            <v>85635</v>
          </cell>
          <cell r="AO461">
            <v>0.9</v>
          </cell>
          <cell r="AP461">
            <v>0.82199999999999995</v>
          </cell>
          <cell r="AQ461">
            <v>0.51060000000000005</v>
          </cell>
          <cell r="AR461">
            <v>0.62685786799999998</v>
          </cell>
          <cell r="AS461">
            <v>10</v>
          </cell>
          <cell r="AU461">
            <v>1</v>
          </cell>
          <cell r="AX461">
            <v>1.9000000000000001</v>
          </cell>
        </row>
        <row r="462">
          <cell r="E462" t="str">
            <v xml:space="preserve">MORELIA </v>
          </cell>
          <cell r="T462">
            <v>0</v>
          </cell>
          <cell r="U462">
            <v>2</v>
          </cell>
          <cell r="Z462" t="str">
            <v>2B</v>
          </cell>
          <cell r="AE462" t="str">
            <v>PRIVADO</v>
          </cell>
          <cell r="AF462" t="str">
            <v>ECOPETROL S. A.</v>
          </cell>
          <cell r="AG462" t="str">
            <v>ECOPETROL S. A.</v>
          </cell>
          <cell r="AH462" t="str">
            <v>VIGENTE</v>
          </cell>
          <cell r="AM462">
            <v>1024843</v>
          </cell>
          <cell r="AN462">
            <v>85635</v>
          </cell>
          <cell r="AO462">
            <v>0.7</v>
          </cell>
          <cell r="AP462">
            <v>0.82199999999999995</v>
          </cell>
          <cell r="AQ462">
            <v>0.51060000000000005</v>
          </cell>
          <cell r="AR462">
            <v>0</v>
          </cell>
          <cell r="AS462">
            <v>10</v>
          </cell>
          <cell r="AX462">
            <v>2</v>
          </cell>
        </row>
        <row r="463">
          <cell r="E463" t="str">
            <v>NATALIA</v>
          </cell>
          <cell r="T463">
            <v>0</v>
          </cell>
          <cell r="U463">
            <v>2</v>
          </cell>
          <cell r="Z463" t="str">
            <v>1A</v>
          </cell>
          <cell r="AE463" t="str">
            <v>PRIVADO</v>
          </cell>
          <cell r="AF463" t="str">
            <v>MOLINOS INDUGRANOS</v>
          </cell>
          <cell r="AG463" t="str">
            <v>AEROTEC LTDA.</v>
          </cell>
          <cell r="AH463" t="str">
            <v>VIGENTE</v>
          </cell>
          <cell r="AM463">
            <v>1024843</v>
          </cell>
          <cell r="AN463">
            <v>85635</v>
          </cell>
          <cell r="AO463">
            <v>0.5</v>
          </cell>
          <cell r="AP463">
            <v>0.82199999999999995</v>
          </cell>
          <cell r="AQ463">
            <v>0.51060000000000005</v>
          </cell>
          <cell r="AR463">
            <v>0.41842648199999999</v>
          </cell>
          <cell r="AS463">
            <v>10</v>
          </cell>
          <cell r="AX463">
            <v>2</v>
          </cell>
        </row>
        <row r="464">
          <cell r="E464" t="str">
            <v>NEIVA YORK - MILENA</v>
          </cell>
          <cell r="T464">
            <v>0</v>
          </cell>
          <cell r="U464">
            <v>2</v>
          </cell>
          <cell r="Z464" t="str">
            <v>1A</v>
          </cell>
          <cell r="AE464" t="str">
            <v>PRIVADO</v>
          </cell>
          <cell r="AF464" t="str">
            <v>COMERCIALIZADORA ECO</v>
          </cell>
          <cell r="AG464" t="str">
            <v>COMERCIALIZADORA ECO</v>
          </cell>
          <cell r="AH464" t="str">
            <v>VIGENTE</v>
          </cell>
          <cell r="AM464">
            <v>1024843</v>
          </cell>
          <cell r="AN464">
            <v>85635</v>
          </cell>
          <cell r="AO464">
            <v>0.1</v>
          </cell>
          <cell r="AP464">
            <v>0.82199999999999995</v>
          </cell>
          <cell r="AQ464">
            <v>0.51060000000000005</v>
          </cell>
          <cell r="AR464">
            <v>0.36445959500000003</v>
          </cell>
          <cell r="AS464">
            <v>10</v>
          </cell>
          <cell r="AX464">
            <v>1.9000000000000001</v>
          </cell>
        </row>
        <row r="465">
          <cell r="E465" t="str">
            <v>NUEVA CANAIMA</v>
          </cell>
          <cell r="T465">
            <v>0</v>
          </cell>
          <cell r="U465">
            <v>2</v>
          </cell>
          <cell r="Z465" t="str">
            <v>1A</v>
          </cell>
          <cell r="AE465" t="str">
            <v>PRIVADO</v>
          </cell>
          <cell r="AF465" t="str">
            <v>OSCAR ROMERO Y OTROS</v>
          </cell>
          <cell r="AG465" t="str">
            <v>SAO S.A.S.</v>
          </cell>
          <cell r="AH465" t="str">
            <v>VIGENTE</v>
          </cell>
          <cell r="AM465">
            <v>1024843</v>
          </cell>
          <cell r="AN465">
            <v>85635</v>
          </cell>
          <cell r="AO465">
            <v>0.1</v>
          </cell>
          <cell r="AP465">
            <v>0.82199999999999995</v>
          </cell>
          <cell r="AQ465">
            <v>0.51060000000000005</v>
          </cell>
          <cell r="AR465">
            <v>0.36445959500000003</v>
          </cell>
          <cell r="AS465">
            <v>10</v>
          </cell>
          <cell r="AX465">
            <v>1.9000000000000001</v>
          </cell>
        </row>
        <row r="466">
          <cell r="E466" t="str">
            <v>OCELOTE</v>
          </cell>
          <cell r="T466">
            <v>0</v>
          </cell>
          <cell r="U466">
            <v>2</v>
          </cell>
          <cell r="Z466" t="str">
            <v>2B</v>
          </cell>
          <cell r="AE466" t="str">
            <v>PRIVADO</v>
          </cell>
          <cell r="AF466" t="str">
            <v>HOCOL S.A.</v>
          </cell>
          <cell r="AG466" t="str">
            <v>HOCOL S.A.</v>
          </cell>
          <cell r="AH466" t="str">
            <v>VIGENTE</v>
          </cell>
          <cell r="AM466">
            <v>1024843</v>
          </cell>
          <cell r="AN466">
            <v>85635</v>
          </cell>
          <cell r="AO466">
            <v>0.7</v>
          </cell>
          <cell r="AP466">
            <v>0.82199999999999995</v>
          </cell>
          <cell r="AQ466">
            <v>0.51060000000000005</v>
          </cell>
          <cell r="AR466">
            <v>0</v>
          </cell>
          <cell r="AS466">
            <v>10</v>
          </cell>
          <cell r="AX466">
            <v>2</v>
          </cell>
        </row>
        <row r="467">
          <cell r="E467" t="str">
            <v>PALMASOLA</v>
          </cell>
          <cell r="T467">
            <v>0</v>
          </cell>
          <cell r="U467">
            <v>2</v>
          </cell>
          <cell r="Z467" t="str">
            <v>1A</v>
          </cell>
          <cell r="AE467" t="str">
            <v>PRIVADO</v>
          </cell>
          <cell r="AF467" t="str">
            <v>AVIAL LTDA</v>
          </cell>
          <cell r="AG467" t="str">
            <v>AVIAL LTDA.</v>
          </cell>
          <cell r="AH467" t="str">
            <v>VIGENTE</v>
          </cell>
          <cell r="AM467">
            <v>1024843</v>
          </cell>
          <cell r="AN467">
            <v>85635</v>
          </cell>
          <cell r="AO467">
            <v>0.5</v>
          </cell>
          <cell r="AP467">
            <v>0.82199999999999995</v>
          </cell>
          <cell r="AQ467">
            <v>0.51060000000000005</v>
          </cell>
          <cell r="AR467">
            <v>0.41842648199999999</v>
          </cell>
          <cell r="AS467">
            <v>10</v>
          </cell>
          <cell r="AX467">
            <v>2</v>
          </cell>
        </row>
        <row r="468">
          <cell r="E468" t="str">
            <v>PAOLA - CA</v>
          </cell>
          <cell r="T468">
            <v>0</v>
          </cell>
          <cell r="U468">
            <v>2</v>
          </cell>
          <cell r="Z468" t="str">
            <v>UL</v>
          </cell>
          <cell r="AE468" t="str">
            <v>PRIVADO</v>
          </cell>
          <cell r="AF468" t="str">
            <v>CONSTRUCCIONES GAMO LTDA</v>
          </cell>
          <cell r="AG468" t="str">
            <v>CLUB LA LIBELULA</v>
          </cell>
          <cell r="AH468" t="str">
            <v>VIGENTE</v>
          </cell>
          <cell r="AM468">
            <v>1024843</v>
          </cell>
          <cell r="AN468">
            <v>85635</v>
          </cell>
          <cell r="AO468">
            <v>0.3</v>
          </cell>
          <cell r="AP468">
            <v>0.82199999999999995</v>
          </cell>
          <cell r="AQ468">
            <v>0.51060000000000005</v>
          </cell>
          <cell r="AR468">
            <v>0.62301104100000004</v>
          </cell>
          <cell r="AS468">
            <v>10</v>
          </cell>
          <cell r="AX468">
            <v>2</v>
          </cell>
        </row>
        <row r="469">
          <cell r="E469" t="str">
            <v>PETRIBA (GUAYABAL)</v>
          </cell>
          <cell r="T469">
            <v>0</v>
          </cell>
          <cell r="U469">
            <v>2</v>
          </cell>
          <cell r="Z469" t="str">
            <v>1A</v>
          </cell>
          <cell r="AE469" t="str">
            <v>PRIVADO</v>
          </cell>
          <cell r="AF469" t="str">
            <v>GRACER S.A.</v>
          </cell>
          <cell r="AG469" t="str">
            <v>ASAM LTDA.</v>
          </cell>
          <cell r="AH469" t="str">
            <v>VIGENTE</v>
          </cell>
          <cell r="AM469">
            <v>1024843</v>
          </cell>
          <cell r="AN469">
            <v>85635</v>
          </cell>
          <cell r="AO469">
            <v>0.3</v>
          </cell>
          <cell r="AP469">
            <v>0.82199999999999995</v>
          </cell>
          <cell r="AQ469">
            <v>0.51060000000000005</v>
          </cell>
          <cell r="AR469">
            <v>0.62888535800000001</v>
          </cell>
          <cell r="AS469">
            <v>10</v>
          </cell>
          <cell r="AX469">
            <v>2</v>
          </cell>
        </row>
        <row r="470">
          <cell r="E470" t="str">
            <v>PUERTO ALVIRA -CAÑO JABON</v>
          </cell>
          <cell r="T470">
            <v>0</v>
          </cell>
          <cell r="U470">
            <v>1</v>
          </cell>
          <cell r="Z470" t="str">
            <v>2C</v>
          </cell>
          <cell r="AE470" t="str">
            <v>PUBLICO</v>
          </cell>
          <cell r="AF470" t="str">
            <v>OTRO - JUNTA DE ORNATO</v>
          </cell>
          <cell r="AG470" t="str">
            <v>JUNTA DE ORNATO</v>
          </cell>
          <cell r="AH470" t="str">
            <v>VIGENTE</v>
          </cell>
          <cell r="AM470">
            <v>1024843</v>
          </cell>
          <cell r="AN470">
            <v>85635</v>
          </cell>
          <cell r="AO470">
            <v>0.5</v>
          </cell>
          <cell r="AP470">
            <v>0.82199999999999995</v>
          </cell>
          <cell r="AQ470">
            <v>0.51060000000000005</v>
          </cell>
          <cell r="AR470">
            <v>0.36322490099999999</v>
          </cell>
          <cell r="AS470">
            <v>10</v>
          </cell>
          <cell r="AT470">
            <v>1</v>
          </cell>
          <cell r="AX470">
            <v>1.8</v>
          </cell>
        </row>
        <row r="471">
          <cell r="E471" t="str">
            <v>PUERTO GAITAN</v>
          </cell>
          <cell r="T471">
            <v>0</v>
          </cell>
          <cell r="U471">
            <v>1</v>
          </cell>
          <cell r="Z471" t="str">
            <v>3C</v>
          </cell>
          <cell r="AE471" t="str">
            <v>PUBLICO</v>
          </cell>
          <cell r="AF471" t="str">
            <v>MUNICIPIO</v>
          </cell>
          <cell r="AG471" t="str">
            <v>MUNICIPIO</v>
          </cell>
          <cell r="AH471" t="str">
            <v>VIGENTE</v>
          </cell>
          <cell r="AM471">
            <v>1024843</v>
          </cell>
          <cell r="AN471">
            <v>85635</v>
          </cell>
          <cell r="AO471">
            <v>0.7</v>
          </cell>
          <cell r="AP471">
            <v>0.82199999999999995</v>
          </cell>
          <cell r="AQ471">
            <v>0.51060000000000005</v>
          </cell>
          <cell r="AR471">
            <v>0</v>
          </cell>
          <cell r="AS471">
            <v>10</v>
          </cell>
          <cell r="AT471">
            <v>1</v>
          </cell>
          <cell r="AU471">
            <v>1</v>
          </cell>
          <cell r="AX471">
            <v>1.9000000000000001</v>
          </cell>
        </row>
        <row r="472">
          <cell r="E472" t="str">
            <v>PUERTO GAITAN</v>
          </cell>
          <cell r="T472">
            <v>0</v>
          </cell>
          <cell r="U472">
            <v>1</v>
          </cell>
          <cell r="Z472" t="str">
            <v>3C</v>
          </cell>
          <cell r="AE472" t="str">
            <v>PUBLICO</v>
          </cell>
          <cell r="AF472" t="str">
            <v>MUNICIPIO</v>
          </cell>
          <cell r="AG472" t="str">
            <v>MUNICIPIO</v>
          </cell>
          <cell r="AH472" t="str">
            <v>VIGENTE</v>
          </cell>
          <cell r="AM472">
            <v>1024843</v>
          </cell>
          <cell r="AN472">
            <v>85635</v>
          </cell>
          <cell r="AO472">
            <v>0.7</v>
          </cell>
          <cell r="AP472">
            <v>0.82199999999999995</v>
          </cell>
          <cell r="AQ472">
            <v>0.51060000000000005</v>
          </cell>
          <cell r="AR472">
            <v>0</v>
          </cell>
          <cell r="AS472">
            <v>10</v>
          </cell>
          <cell r="AT472">
            <v>1</v>
          </cell>
          <cell r="AU472">
            <v>1</v>
          </cell>
          <cell r="AX472">
            <v>1.9000000000000001</v>
          </cell>
        </row>
        <row r="473">
          <cell r="E473" t="str">
            <v>PUERTO LLERAS</v>
          </cell>
          <cell r="T473">
            <v>0</v>
          </cell>
          <cell r="U473">
            <v>1</v>
          </cell>
          <cell r="Z473" t="str">
            <v>2C</v>
          </cell>
          <cell r="AE473" t="str">
            <v>PUBLICO</v>
          </cell>
          <cell r="AF473" t="str">
            <v>MUNICIPIO</v>
          </cell>
          <cell r="AG473" t="str">
            <v>MUNICIPIO</v>
          </cell>
          <cell r="AH473" t="str">
            <v>VIGENTE</v>
          </cell>
          <cell r="AM473">
            <v>1024843</v>
          </cell>
          <cell r="AN473">
            <v>85635</v>
          </cell>
          <cell r="AO473">
            <v>0.9</v>
          </cell>
          <cell r="AP473">
            <v>0.82199999999999995</v>
          </cell>
          <cell r="AQ473">
            <v>0.51060000000000005</v>
          </cell>
          <cell r="AR473">
            <v>0.390743795</v>
          </cell>
          <cell r="AS473">
            <v>10</v>
          </cell>
          <cell r="AT473">
            <v>1</v>
          </cell>
          <cell r="AX473">
            <v>1.9000000000000001</v>
          </cell>
        </row>
        <row r="474">
          <cell r="E474" t="str">
            <v>PUERTO RICO</v>
          </cell>
          <cell r="T474">
            <v>0</v>
          </cell>
          <cell r="U474">
            <v>1</v>
          </cell>
          <cell r="Z474" t="str">
            <v>2A</v>
          </cell>
          <cell r="AE474" t="str">
            <v>PUBLICO</v>
          </cell>
          <cell r="AF474" t="str">
            <v>MUNICIPIO</v>
          </cell>
          <cell r="AG474" t="str">
            <v>MUNICIPIO</v>
          </cell>
          <cell r="AH474" t="str">
            <v>VIGENTE</v>
          </cell>
          <cell r="AM474">
            <v>1024843</v>
          </cell>
          <cell r="AN474">
            <v>85635</v>
          </cell>
          <cell r="AO474">
            <v>0.7</v>
          </cell>
          <cell r="AP474">
            <v>0.82199999999999995</v>
          </cell>
          <cell r="AQ474">
            <v>0.51060000000000005</v>
          </cell>
          <cell r="AR474">
            <v>0.43691406500000002</v>
          </cell>
          <cell r="AS474">
            <v>10</v>
          </cell>
          <cell r="AT474">
            <v>1</v>
          </cell>
          <cell r="AX474">
            <v>1.9000000000000001</v>
          </cell>
        </row>
        <row r="475">
          <cell r="E475" t="str">
            <v>REGIONAL DEL ARIARI</v>
          </cell>
          <cell r="T475">
            <v>0</v>
          </cell>
          <cell r="U475">
            <v>1</v>
          </cell>
          <cell r="Z475" t="str">
            <v>2C</v>
          </cell>
          <cell r="AE475" t="str">
            <v>PUBLICO</v>
          </cell>
          <cell r="AF475" t="str">
            <v>MUNICIPIO</v>
          </cell>
          <cell r="AG475" t="str">
            <v>MUNICIPIO</v>
          </cell>
          <cell r="AH475" t="str">
            <v>VIGENTE</v>
          </cell>
          <cell r="AM475">
            <v>1024843</v>
          </cell>
          <cell r="AN475">
            <v>85635</v>
          </cell>
          <cell r="AO475">
            <v>0.5</v>
          </cell>
          <cell r="AP475">
            <v>0.82199999999999995</v>
          </cell>
          <cell r="AQ475">
            <v>0.51060000000000005</v>
          </cell>
          <cell r="AR475">
            <v>0.36322490099999999</v>
          </cell>
          <cell r="AS475">
            <v>10</v>
          </cell>
          <cell r="AX475">
            <v>1.7000000000000002</v>
          </cell>
        </row>
        <row r="476">
          <cell r="E476" t="str">
            <v>REMOLINOS</v>
          </cell>
          <cell r="T476">
            <v>0</v>
          </cell>
          <cell r="U476">
            <v>2</v>
          </cell>
          <cell r="Z476" t="str">
            <v>1A</v>
          </cell>
          <cell r="AE476" t="str">
            <v>PRIVADO</v>
          </cell>
          <cell r="AF476" t="str">
            <v>BLANCA E. BULLA P.</v>
          </cell>
          <cell r="AG476" t="str">
            <v>ECO LTDA.</v>
          </cell>
          <cell r="AH476" t="str">
            <v>VIGENTE</v>
          </cell>
          <cell r="AM476">
            <v>1024843</v>
          </cell>
          <cell r="AN476">
            <v>85635</v>
          </cell>
          <cell r="AO476">
            <v>0.5</v>
          </cell>
          <cell r="AP476">
            <v>0.82199999999999995</v>
          </cell>
          <cell r="AQ476">
            <v>0.51060000000000005</v>
          </cell>
          <cell r="AR476">
            <v>0.41842648199999999</v>
          </cell>
          <cell r="AS476">
            <v>10</v>
          </cell>
          <cell r="AX476">
            <v>2</v>
          </cell>
        </row>
        <row r="477">
          <cell r="E477" t="str">
            <v>SAN FRANCISCO</v>
          </cell>
          <cell r="T477">
            <v>0</v>
          </cell>
          <cell r="U477">
            <v>2</v>
          </cell>
          <cell r="Z477" t="str">
            <v>2A</v>
          </cell>
          <cell r="AE477" t="str">
            <v>PRIVADO</v>
          </cell>
          <cell r="AF477" t="str">
            <v>PROYECTOS LA FAZENDA</v>
          </cell>
          <cell r="AG477" t="str">
            <v>AGROPECUARIA ALIAR S.A.</v>
          </cell>
          <cell r="AH477" t="str">
            <v>VIGENTE</v>
          </cell>
          <cell r="AM477">
            <v>1024843</v>
          </cell>
          <cell r="AN477">
            <v>85635</v>
          </cell>
          <cell r="AO477">
            <v>0.7</v>
          </cell>
          <cell r="AP477">
            <v>0.82199999999999995</v>
          </cell>
          <cell r="AQ477">
            <v>0.51060000000000005</v>
          </cell>
          <cell r="AR477">
            <v>0</v>
          </cell>
          <cell r="AS477">
            <v>10</v>
          </cell>
          <cell r="AX477">
            <v>2</v>
          </cell>
        </row>
        <row r="478">
          <cell r="E478" t="str">
            <v>SAN ISIDRO</v>
          </cell>
          <cell r="T478">
            <v>0</v>
          </cell>
          <cell r="U478">
            <v>2</v>
          </cell>
          <cell r="Z478" t="str">
            <v>1A</v>
          </cell>
          <cell r="AE478" t="str">
            <v>PRIVADO</v>
          </cell>
          <cell r="AF478" t="str">
            <v>ARMANDO ROMERO PARRA</v>
          </cell>
          <cell r="AG478" t="str">
            <v>FARO LTDA.</v>
          </cell>
          <cell r="AH478" t="str">
            <v>VIGENTE</v>
          </cell>
          <cell r="AM478">
            <v>1024843</v>
          </cell>
          <cell r="AN478">
            <v>85635</v>
          </cell>
          <cell r="AO478">
            <v>0.5</v>
          </cell>
          <cell r="AP478">
            <v>0.82199999999999995</v>
          </cell>
          <cell r="AQ478">
            <v>0.51060000000000005</v>
          </cell>
          <cell r="AR478">
            <v>0.41842648199999999</v>
          </cell>
          <cell r="AS478">
            <v>10</v>
          </cell>
          <cell r="AX478">
            <v>2</v>
          </cell>
        </row>
        <row r="479">
          <cell r="E479" t="str">
            <v>SAN ISIDRO II</v>
          </cell>
          <cell r="T479">
            <v>0</v>
          </cell>
          <cell r="U479">
            <v>2</v>
          </cell>
          <cell r="Z479" t="str">
            <v>1A</v>
          </cell>
          <cell r="AE479" t="str">
            <v>PRIVADO</v>
          </cell>
          <cell r="AF479" t="str">
            <v xml:space="preserve">MARIA A PACHE OCHOA </v>
          </cell>
          <cell r="AG479" t="str">
            <v>MARIA A. PACHECO O.</v>
          </cell>
          <cell r="AH479" t="str">
            <v>VIGENTE</v>
          </cell>
          <cell r="AM479">
            <v>1024843</v>
          </cell>
          <cell r="AN479">
            <v>85635</v>
          </cell>
          <cell r="AO479">
            <v>0.3</v>
          </cell>
          <cell r="AP479">
            <v>0.82199999999999995</v>
          </cell>
          <cell r="AQ479">
            <v>0.51060000000000005</v>
          </cell>
          <cell r="AR479">
            <v>0.56109257599999995</v>
          </cell>
          <cell r="AS479">
            <v>10</v>
          </cell>
          <cell r="AX479">
            <v>2</v>
          </cell>
        </row>
        <row r="480">
          <cell r="E480" t="str">
            <v>SAN JUAN</v>
          </cell>
          <cell r="T480">
            <v>0</v>
          </cell>
          <cell r="U480">
            <v>2</v>
          </cell>
          <cell r="Z480" t="str">
            <v>1A</v>
          </cell>
          <cell r="AE480" t="str">
            <v>PRIVADO</v>
          </cell>
          <cell r="AF480" t="str">
            <v>RODOLFO MENDEZ</v>
          </cell>
          <cell r="AG480" t="str">
            <v>MARIA A. PACHECO O.</v>
          </cell>
          <cell r="AH480" t="str">
            <v>VIGENTE</v>
          </cell>
          <cell r="AM480">
            <v>1024843</v>
          </cell>
          <cell r="AN480">
            <v>85635</v>
          </cell>
          <cell r="AO480">
            <v>0.5</v>
          </cell>
          <cell r="AP480">
            <v>0.82199999999999995</v>
          </cell>
          <cell r="AQ480">
            <v>0.51060000000000005</v>
          </cell>
          <cell r="AR480">
            <v>0.36322490099999999</v>
          </cell>
          <cell r="AS480">
            <v>10</v>
          </cell>
          <cell r="AX480">
            <v>2</v>
          </cell>
        </row>
        <row r="481">
          <cell r="E481" t="str">
            <v>SAN LUIS</v>
          </cell>
          <cell r="T481">
            <v>0</v>
          </cell>
          <cell r="U481">
            <v>2</v>
          </cell>
          <cell r="Z481" t="str">
            <v>1A</v>
          </cell>
          <cell r="AE481" t="str">
            <v>PRIVADO</v>
          </cell>
          <cell r="AF481" t="str">
            <v>FARI LTDA.</v>
          </cell>
          <cell r="AG481" t="str">
            <v>FARI LTDA</v>
          </cell>
          <cell r="AH481" t="str">
            <v>VIGENTE</v>
          </cell>
          <cell r="AM481">
            <v>1024843</v>
          </cell>
          <cell r="AN481">
            <v>85635</v>
          </cell>
          <cell r="AO481">
            <v>0.7</v>
          </cell>
          <cell r="AP481">
            <v>0.82199999999999995</v>
          </cell>
          <cell r="AQ481">
            <v>0.51060000000000005</v>
          </cell>
          <cell r="AR481">
            <v>0.58089241199999997</v>
          </cell>
          <cell r="AS481">
            <v>10</v>
          </cell>
          <cell r="AX481">
            <v>2</v>
          </cell>
        </row>
        <row r="482">
          <cell r="E482" t="str">
            <v>SAN MARTIN</v>
          </cell>
          <cell r="F482">
            <v>5</v>
          </cell>
          <cell r="G482">
            <v>5</v>
          </cell>
          <cell r="H482">
            <v>5</v>
          </cell>
          <cell r="I482">
            <v>7</v>
          </cell>
          <cell r="J482">
            <v>6</v>
          </cell>
          <cell r="K482">
            <v>8</v>
          </cell>
          <cell r="N482">
            <v>6</v>
          </cell>
          <cell r="P482">
            <v>7</v>
          </cell>
          <cell r="Q482">
            <v>2</v>
          </cell>
          <cell r="R482">
            <v>2</v>
          </cell>
          <cell r="S482">
            <v>391</v>
          </cell>
          <cell r="T482">
            <v>-0.4</v>
          </cell>
          <cell r="U482">
            <v>3</v>
          </cell>
          <cell r="V482">
            <v>1</v>
          </cell>
          <cell r="W482" t="str">
            <v>Tipo 3 N</v>
          </cell>
          <cell r="X482">
            <v>0</v>
          </cell>
          <cell r="Y482" t="str">
            <v>C</v>
          </cell>
          <cell r="Z482" t="str">
            <v>1A</v>
          </cell>
          <cell r="AC482">
            <v>3</v>
          </cell>
          <cell r="AD482">
            <v>5</v>
          </cell>
          <cell r="AE482" t="str">
            <v>PUBLICO</v>
          </cell>
          <cell r="AF482" t="str">
            <v>UAEAC - AEROCIVIL</v>
          </cell>
          <cell r="AG482" t="str">
            <v>UAEAC - AEROCIVIL</v>
          </cell>
          <cell r="AH482" t="str">
            <v>VIGENTE</v>
          </cell>
          <cell r="AK482">
            <v>2017</v>
          </cell>
          <cell r="AM482">
            <v>1024843</v>
          </cell>
          <cell r="AN482">
            <v>85635</v>
          </cell>
          <cell r="AO482">
            <v>0.5</v>
          </cell>
          <cell r="AP482">
            <v>0.82199999999999995</v>
          </cell>
          <cell r="AQ482">
            <v>0.51060000000000005</v>
          </cell>
          <cell r="AR482">
            <v>0.36322490099999999</v>
          </cell>
          <cell r="AS482">
            <v>10</v>
          </cell>
          <cell r="AT482">
            <v>2</v>
          </cell>
          <cell r="AV482">
            <v>1</v>
          </cell>
          <cell r="AX482">
            <v>9.1999999999999993</v>
          </cell>
        </row>
        <row r="483">
          <cell r="E483" t="str">
            <v>SAN MIGUEL</v>
          </cell>
          <cell r="T483">
            <v>0</v>
          </cell>
          <cell r="U483">
            <v>2</v>
          </cell>
          <cell r="Z483" t="str">
            <v>1A</v>
          </cell>
          <cell r="AE483" t="str">
            <v>PRIVADO</v>
          </cell>
          <cell r="AF483" t="str">
            <v>ELIZABETH CRUZ BULLA</v>
          </cell>
          <cell r="AG483" t="str">
            <v>SAAC S. A. S.</v>
          </cell>
          <cell r="AH483" t="str">
            <v>VIGENTE</v>
          </cell>
          <cell r="AM483">
            <v>1024843</v>
          </cell>
          <cell r="AN483">
            <v>85635</v>
          </cell>
          <cell r="AO483">
            <v>0.5</v>
          </cell>
          <cell r="AP483">
            <v>0.82199999999999995</v>
          </cell>
          <cell r="AQ483">
            <v>0.51060000000000005</v>
          </cell>
          <cell r="AR483">
            <v>0.41842648199999999</v>
          </cell>
          <cell r="AS483">
            <v>10</v>
          </cell>
          <cell r="AX483">
            <v>2</v>
          </cell>
        </row>
        <row r="484">
          <cell r="E484" t="str">
            <v>SAN SEBASTIAN</v>
          </cell>
          <cell r="T484">
            <v>0</v>
          </cell>
          <cell r="U484">
            <v>2</v>
          </cell>
          <cell r="Z484" t="str">
            <v>1A</v>
          </cell>
          <cell r="AE484" t="str">
            <v>PRIVADO</v>
          </cell>
          <cell r="AF484" t="str">
            <v>NELLY ZARATE</v>
          </cell>
          <cell r="AG484" t="str">
            <v>AEROTEC LTDA.</v>
          </cell>
          <cell r="AH484" t="str">
            <v>VIGENTE</v>
          </cell>
          <cell r="AM484">
            <v>1024843</v>
          </cell>
          <cell r="AN484">
            <v>85635</v>
          </cell>
          <cell r="AO484">
            <v>0.3</v>
          </cell>
          <cell r="AP484">
            <v>0.82199999999999995</v>
          </cell>
          <cell r="AQ484">
            <v>0.51060000000000005</v>
          </cell>
          <cell r="AR484">
            <v>0.62888535800000001</v>
          </cell>
          <cell r="AS484">
            <v>10</v>
          </cell>
          <cell r="AX484">
            <v>2</v>
          </cell>
        </row>
        <row r="485">
          <cell r="E485" t="str">
            <v>SAN VICENTE</v>
          </cell>
          <cell r="T485">
            <v>0</v>
          </cell>
          <cell r="U485">
            <v>2</v>
          </cell>
          <cell r="Z485" t="str">
            <v>1A</v>
          </cell>
          <cell r="AE485" t="str">
            <v>PRIVADO</v>
          </cell>
          <cell r="AF485" t="str">
            <v>JOSE S. VANEGAS</v>
          </cell>
          <cell r="AG485" t="str">
            <v>FARO LTDA.</v>
          </cell>
          <cell r="AH485" t="str">
            <v>VIGENTE</v>
          </cell>
          <cell r="AM485">
            <v>1024843</v>
          </cell>
          <cell r="AN485">
            <v>85635</v>
          </cell>
          <cell r="AO485">
            <v>0.1</v>
          </cell>
          <cell r="AP485">
            <v>0.82199999999999995</v>
          </cell>
          <cell r="AQ485">
            <v>0.51060000000000005</v>
          </cell>
          <cell r="AR485">
            <v>0.54757626800000003</v>
          </cell>
          <cell r="AS485">
            <v>10</v>
          </cell>
          <cell r="AX485">
            <v>1.9000000000000001</v>
          </cell>
        </row>
        <row r="486">
          <cell r="E486" t="str">
            <v>SANTA BARBARA</v>
          </cell>
          <cell r="T486">
            <v>0</v>
          </cell>
          <cell r="U486">
            <v>2</v>
          </cell>
          <cell r="Z486" t="str">
            <v>1A</v>
          </cell>
          <cell r="AE486" t="str">
            <v>PRIVADO</v>
          </cell>
          <cell r="AF486" t="str">
            <v>UNIPALMA S.A.</v>
          </cell>
          <cell r="AG486" t="str">
            <v>UNIPALMA S.A.</v>
          </cell>
          <cell r="AH486" t="str">
            <v>VIGENTE</v>
          </cell>
          <cell r="AM486">
            <v>1024843</v>
          </cell>
          <cell r="AN486">
            <v>85635</v>
          </cell>
          <cell r="AO486">
            <v>0.3</v>
          </cell>
          <cell r="AP486">
            <v>0.82199999999999995</v>
          </cell>
          <cell r="AQ486">
            <v>0.51060000000000005</v>
          </cell>
          <cell r="AR486">
            <v>0.56109257599999995</v>
          </cell>
          <cell r="AS486">
            <v>10</v>
          </cell>
          <cell r="AX486">
            <v>2</v>
          </cell>
        </row>
        <row r="487">
          <cell r="E487" t="str">
            <v>SANTA CRUZ</v>
          </cell>
          <cell r="T487">
            <v>0</v>
          </cell>
          <cell r="U487">
            <v>2</v>
          </cell>
          <cell r="Z487" t="str">
            <v>1A</v>
          </cell>
          <cell r="AE487" t="str">
            <v>PRIVADO</v>
          </cell>
          <cell r="AF487" t="str">
            <v>JULIO STRAUCH D.</v>
          </cell>
          <cell r="AG487" t="str">
            <v>COMERCIALIZADORA ECO</v>
          </cell>
          <cell r="AH487" t="str">
            <v>VIGENTE</v>
          </cell>
          <cell r="AM487">
            <v>1024843</v>
          </cell>
          <cell r="AN487">
            <v>85635</v>
          </cell>
          <cell r="AO487">
            <v>0.5</v>
          </cell>
          <cell r="AP487">
            <v>0.82199999999999995</v>
          </cell>
          <cell r="AQ487">
            <v>0.51060000000000005</v>
          </cell>
          <cell r="AR487">
            <v>0.41842648199999999</v>
          </cell>
          <cell r="AS487">
            <v>10</v>
          </cell>
          <cell r="AX487">
            <v>2</v>
          </cell>
        </row>
        <row r="488">
          <cell r="E488" t="str">
            <v>SANTA ISABEL</v>
          </cell>
          <cell r="T488">
            <v>0</v>
          </cell>
          <cell r="U488">
            <v>2</v>
          </cell>
          <cell r="Z488" t="str">
            <v>1A</v>
          </cell>
          <cell r="AE488" t="str">
            <v>PRIVADO</v>
          </cell>
          <cell r="AF488" t="str">
            <v>EFA LTDA.</v>
          </cell>
          <cell r="AG488" t="str">
            <v>EFA LTDA.</v>
          </cell>
          <cell r="AH488" t="str">
            <v>VIGENTE</v>
          </cell>
          <cell r="AM488">
            <v>1024843</v>
          </cell>
          <cell r="AN488">
            <v>85635</v>
          </cell>
          <cell r="AO488">
            <v>0.1</v>
          </cell>
          <cell r="AP488">
            <v>0.82199999999999995</v>
          </cell>
          <cell r="AQ488">
            <v>0.51060000000000005</v>
          </cell>
          <cell r="AR488">
            <v>0.36445959500000003</v>
          </cell>
          <cell r="AS488">
            <v>10</v>
          </cell>
          <cell r="AX488">
            <v>1.9000000000000001</v>
          </cell>
        </row>
        <row r="489">
          <cell r="E489" t="str">
            <v>SAPUGA</v>
          </cell>
          <cell r="T489">
            <v>0</v>
          </cell>
          <cell r="U489">
            <v>2</v>
          </cell>
          <cell r="Z489" t="str">
            <v>1A</v>
          </cell>
          <cell r="AE489" t="str">
            <v>PRIVADO</v>
          </cell>
          <cell r="AF489" t="str">
            <v>SAPUGA S.A.</v>
          </cell>
          <cell r="AG489" t="str">
            <v>SAPUGA S.A.</v>
          </cell>
          <cell r="AH489" t="str">
            <v>VIGENTE</v>
          </cell>
          <cell r="AM489">
            <v>1024843</v>
          </cell>
          <cell r="AN489">
            <v>85635</v>
          </cell>
          <cell r="AO489">
            <v>0.7</v>
          </cell>
          <cell r="AP489">
            <v>0.82199999999999995</v>
          </cell>
          <cell r="AQ489">
            <v>0.51060000000000005</v>
          </cell>
          <cell r="AR489">
            <v>0</v>
          </cell>
          <cell r="AS489">
            <v>10</v>
          </cell>
          <cell r="AX489">
            <v>2</v>
          </cell>
        </row>
        <row r="490">
          <cell r="E490" t="str">
            <v>TALANQUERA</v>
          </cell>
          <cell r="T490">
            <v>0</v>
          </cell>
          <cell r="U490">
            <v>2</v>
          </cell>
          <cell r="Z490" t="str">
            <v>1A</v>
          </cell>
          <cell r="AE490" t="str">
            <v>PRIVADO</v>
          </cell>
          <cell r="AF490" t="str">
            <v>FERNANDO TOVAR TAMAYO</v>
          </cell>
          <cell r="AG490" t="str">
            <v>COMERCIALIZADORA ECO</v>
          </cell>
          <cell r="AH490" t="str">
            <v>VIGENTE</v>
          </cell>
          <cell r="AM490">
            <v>1024843</v>
          </cell>
          <cell r="AN490">
            <v>85635</v>
          </cell>
          <cell r="AO490">
            <v>0.5</v>
          </cell>
          <cell r="AP490">
            <v>0.82199999999999995</v>
          </cell>
          <cell r="AQ490">
            <v>0.51060000000000005</v>
          </cell>
          <cell r="AR490">
            <v>0.41842648199999999</v>
          </cell>
          <cell r="AS490">
            <v>10</v>
          </cell>
          <cell r="AX490">
            <v>2</v>
          </cell>
        </row>
        <row r="491">
          <cell r="E491" t="str">
            <v>TIBIRI</v>
          </cell>
          <cell r="T491">
            <v>0</v>
          </cell>
          <cell r="U491">
            <v>1</v>
          </cell>
          <cell r="Z491" t="str">
            <v>1A</v>
          </cell>
          <cell r="AE491" t="str">
            <v>PUBLICO</v>
          </cell>
          <cell r="AF491" t="str">
            <v>CORREGIMIENTO MUNICIPAL</v>
          </cell>
          <cell r="AG491" t="str">
            <v>CORREGIMIENTO MUNICIPAL</v>
          </cell>
          <cell r="AH491" t="str">
            <v>NO OPERATIVO</v>
          </cell>
          <cell r="AM491">
            <v>1024843</v>
          </cell>
          <cell r="AN491">
            <v>85635</v>
          </cell>
          <cell r="AO491">
            <v>0.7</v>
          </cell>
          <cell r="AP491">
            <v>0.82199999999999995</v>
          </cell>
          <cell r="AQ491">
            <v>0.51060000000000005</v>
          </cell>
          <cell r="AR491">
            <v>0</v>
          </cell>
          <cell r="AS491">
            <v>10</v>
          </cell>
          <cell r="AX491">
            <v>0</v>
          </cell>
        </row>
        <row r="492">
          <cell r="E492" t="str">
            <v>TOBASIA</v>
          </cell>
          <cell r="T492">
            <v>0</v>
          </cell>
          <cell r="U492">
            <v>2</v>
          </cell>
          <cell r="Z492" t="str">
            <v>1A</v>
          </cell>
          <cell r="AE492" t="str">
            <v>PRIVADO</v>
          </cell>
          <cell r="AF492" t="str">
            <v>FAGAN S. EN C.</v>
          </cell>
          <cell r="AG492" t="str">
            <v>FAGAN S. EN C.</v>
          </cell>
          <cell r="AH492" t="str">
            <v>VIGENTE</v>
          </cell>
          <cell r="AM492">
            <v>1024843</v>
          </cell>
          <cell r="AN492">
            <v>85635</v>
          </cell>
          <cell r="AO492">
            <v>0.5</v>
          </cell>
          <cell r="AP492">
            <v>0.82199999999999995</v>
          </cell>
          <cell r="AQ492">
            <v>0.51060000000000005</v>
          </cell>
          <cell r="AR492">
            <v>0.41842648199999999</v>
          </cell>
          <cell r="AS492">
            <v>10</v>
          </cell>
          <cell r="AX492">
            <v>2</v>
          </cell>
        </row>
        <row r="493">
          <cell r="E493" t="str">
            <v>UMBRIA</v>
          </cell>
          <cell r="T493">
            <v>0</v>
          </cell>
          <cell r="U493">
            <v>2</v>
          </cell>
          <cell r="Z493" t="str">
            <v>1A</v>
          </cell>
          <cell r="AE493" t="str">
            <v>PRIVADO</v>
          </cell>
          <cell r="AF493" t="str">
            <v>JESUS M. CABALLERO</v>
          </cell>
          <cell r="AG493" t="str">
            <v>FARO LTDA.</v>
          </cell>
          <cell r="AH493" t="str">
            <v>VIGENTE</v>
          </cell>
          <cell r="AM493">
            <v>1024843</v>
          </cell>
          <cell r="AN493">
            <v>85635</v>
          </cell>
          <cell r="AO493">
            <v>0.3</v>
          </cell>
          <cell r="AP493">
            <v>0.82199999999999995</v>
          </cell>
          <cell r="AQ493">
            <v>0.51060000000000005</v>
          </cell>
          <cell r="AR493">
            <v>0.56109257599999995</v>
          </cell>
          <cell r="AS493">
            <v>10</v>
          </cell>
          <cell r="AX493">
            <v>2</v>
          </cell>
        </row>
        <row r="494">
          <cell r="E494" t="str">
            <v>URIBE</v>
          </cell>
          <cell r="T494">
            <v>0</v>
          </cell>
          <cell r="U494">
            <v>1</v>
          </cell>
          <cell r="Z494" t="str">
            <v>2B</v>
          </cell>
          <cell r="AE494" t="str">
            <v>PUBLICO</v>
          </cell>
          <cell r="AF494" t="str">
            <v>MUNICIPIO</v>
          </cell>
          <cell r="AG494" t="str">
            <v>MUNICIPIO</v>
          </cell>
          <cell r="AH494" t="str">
            <v>VIGENTE</v>
          </cell>
          <cell r="AM494">
            <v>1024843</v>
          </cell>
          <cell r="AN494">
            <v>85635</v>
          </cell>
          <cell r="AO494">
            <v>1</v>
          </cell>
          <cell r="AP494">
            <v>0.82199999999999995</v>
          </cell>
          <cell r="AQ494">
            <v>0.51060000000000005</v>
          </cell>
          <cell r="AR494">
            <v>0.46649825499999997</v>
          </cell>
          <cell r="AS494">
            <v>10</v>
          </cell>
          <cell r="AT494">
            <v>1</v>
          </cell>
          <cell r="AU494">
            <v>1</v>
          </cell>
          <cell r="AX494">
            <v>2</v>
          </cell>
        </row>
        <row r="495">
          <cell r="E495" t="str">
            <v>VANGUARDIA</v>
          </cell>
          <cell r="F495">
            <v>2</v>
          </cell>
          <cell r="G495">
            <v>7</v>
          </cell>
          <cell r="H495">
            <v>4</v>
          </cell>
          <cell r="I495">
            <v>2</v>
          </cell>
          <cell r="J495">
            <v>5</v>
          </cell>
          <cell r="K495">
            <v>5</v>
          </cell>
          <cell r="L495">
            <v>6</v>
          </cell>
          <cell r="M495">
            <v>2</v>
          </cell>
          <cell r="N495">
            <v>8</v>
          </cell>
          <cell r="O495">
            <v>6</v>
          </cell>
          <cell r="P495">
            <v>5</v>
          </cell>
          <cell r="Q495">
            <v>6</v>
          </cell>
          <cell r="R495">
            <v>8</v>
          </cell>
          <cell r="S495">
            <v>238063</v>
          </cell>
          <cell r="T495">
            <v>2.4</v>
          </cell>
          <cell r="U495">
            <v>6</v>
          </cell>
          <cell r="V495">
            <v>10</v>
          </cell>
          <cell r="W495" t="str">
            <v>Tipo 1 N</v>
          </cell>
          <cell r="X495">
            <v>3.9443880059619971</v>
          </cell>
          <cell r="Y495" t="str">
            <v>A</v>
          </cell>
          <cell r="Z495" t="str">
            <v>3C</v>
          </cell>
          <cell r="AA495">
            <v>6</v>
          </cell>
          <cell r="AB495">
            <v>1</v>
          </cell>
          <cell r="AC495">
            <v>2</v>
          </cell>
          <cell r="AD495">
            <v>1</v>
          </cell>
          <cell r="AE495" t="str">
            <v>PUBLICO</v>
          </cell>
          <cell r="AF495" t="str">
            <v>UAEAC - AEROCIVIL</v>
          </cell>
          <cell r="AG495" t="str">
            <v>UAEAC - AEROCIVIL</v>
          </cell>
          <cell r="AH495" t="str">
            <v>VIGENTE</v>
          </cell>
          <cell r="AI495" t="str">
            <v>SI</v>
          </cell>
          <cell r="AK495">
            <v>2018</v>
          </cell>
          <cell r="AL495" t="str">
            <v>PMTI 1-2</v>
          </cell>
          <cell r="AM495">
            <v>1024843</v>
          </cell>
          <cell r="AN495">
            <v>85635</v>
          </cell>
          <cell r="AO495">
            <v>0.1</v>
          </cell>
          <cell r="AP495">
            <v>0.82199999999999995</v>
          </cell>
          <cell r="AQ495">
            <v>0.51060000000000005</v>
          </cell>
          <cell r="AR495">
            <v>0.36445959500000003</v>
          </cell>
          <cell r="AS495">
            <v>2.5</v>
          </cell>
          <cell r="AV495">
            <v>1</v>
          </cell>
          <cell r="AX495">
            <v>9.1</v>
          </cell>
        </row>
        <row r="496">
          <cell r="E496" t="str">
            <v>VISTA HERMOSA</v>
          </cell>
          <cell r="T496">
            <v>0</v>
          </cell>
          <cell r="U496">
            <v>1</v>
          </cell>
          <cell r="Z496" t="str">
            <v>2A</v>
          </cell>
          <cell r="AE496" t="str">
            <v>PUBLICO</v>
          </cell>
          <cell r="AF496" t="str">
            <v>MUNICIPIO</v>
          </cell>
          <cell r="AG496" t="str">
            <v>MUNICIPIO</v>
          </cell>
          <cell r="AH496" t="str">
            <v>VIGENTE</v>
          </cell>
          <cell r="AM496">
            <v>1024843</v>
          </cell>
          <cell r="AN496">
            <v>85635</v>
          </cell>
          <cell r="AO496">
            <v>0.7</v>
          </cell>
          <cell r="AP496">
            <v>0.82199999999999995</v>
          </cell>
          <cell r="AQ496">
            <v>0.51060000000000005</v>
          </cell>
          <cell r="AR496">
            <v>0.22039667800000001</v>
          </cell>
          <cell r="AS496">
            <v>10</v>
          </cell>
          <cell r="AT496">
            <v>1</v>
          </cell>
          <cell r="AX496">
            <v>1.8</v>
          </cell>
        </row>
        <row r="497">
          <cell r="E497" t="str">
            <v>YAGUARITO</v>
          </cell>
          <cell r="T497">
            <v>0</v>
          </cell>
          <cell r="U497">
            <v>2</v>
          </cell>
          <cell r="Z497" t="str">
            <v>1A</v>
          </cell>
          <cell r="AE497" t="str">
            <v>PRIVADO</v>
          </cell>
          <cell r="AF497" t="str">
            <v>ACEITES MANUELITA S.A.</v>
          </cell>
          <cell r="AG497" t="str">
            <v>ACEITES MANUELITA S.A.</v>
          </cell>
          <cell r="AH497" t="str">
            <v>VIGENTE</v>
          </cell>
          <cell r="AM497">
            <v>1024843</v>
          </cell>
          <cell r="AN497">
            <v>85635</v>
          </cell>
          <cell r="AO497">
            <v>0.3</v>
          </cell>
          <cell r="AP497">
            <v>0.82199999999999995</v>
          </cell>
          <cell r="AQ497">
            <v>0.51060000000000005</v>
          </cell>
          <cell r="AR497">
            <v>0.68185934599999998</v>
          </cell>
          <cell r="AS497">
            <v>10</v>
          </cell>
          <cell r="AX497">
            <v>2</v>
          </cell>
        </row>
        <row r="498">
          <cell r="E498" t="str">
            <v>YURUMI</v>
          </cell>
          <cell r="T498">
            <v>0</v>
          </cell>
          <cell r="U498">
            <v>2</v>
          </cell>
          <cell r="Z498" t="str">
            <v>1A</v>
          </cell>
          <cell r="AE498" t="str">
            <v>PRIVADO</v>
          </cell>
          <cell r="AF498" t="str">
            <v>NICOLAS UMAÑA JIMENO</v>
          </cell>
          <cell r="AG498" t="str">
            <v>NICOLAS UMAÑA JIMENO</v>
          </cell>
          <cell r="AH498" t="str">
            <v>VIGENTE</v>
          </cell>
          <cell r="AM498">
            <v>1024843</v>
          </cell>
          <cell r="AN498">
            <v>85635</v>
          </cell>
          <cell r="AO498">
            <v>0.5</v>
          </cell>
          <cell r="AP498">
            <v>0.82199999999999995</v>
          </cell>
          <cell r="AQ498">
            <v>0.51060000000000005</v>
          </cell>
          <cell r="AR498">
            <v>0.41842648199999999</v>
          </cell>
          <cell r="AS498">
            <v>10</v>
          </cell>
          <cell r="AX498">
            <v>2</v>
          </cell>
        </row>
        <row r="499">
          <cell r="E499" t="str">
            <v>BOCAS DE SATINGA</v>
          </cell>
          <cell r="T499">
            <v>0</v>
          </cell>
          <cell r="U499">
            <v>1</v>
          </cell>
          <cell r="Z499" t="str">
            <v>1A</v>
          </cell>
          <cell r="AE499" t="str">
            <v>PUBLICO</v>
          </cell>
          <cell r="AF499" t="str">
            <v>MUNICIPIO</v>
          </cell>
          <cell r="AG499" t="str">
            <v>MUNICIPIO</v>
          </cell>
          <cell r="AH499" t="str">
            <v>VIGENTE</v>
          </cell>
          <cell r="AM499">
            <v>1844027</v>
          </cell>
          <cell r="AN499">
            <v>33268</v>
          </cell>
          <cell r="AO499">
            <v>1</v>
          </cell>
          <cell r="AP499">
            <v>0.77300000000000002</v>
          </cell>
          <cell r="AQ499">
            <v>0.68700000000000006</v>
          </cell>
          <cell r="AR499">
            <v>0.56843908300000001</v>
          </cell>
          <cell r="AS499">
            <v>10</v>
          </cell>
          <cell r="AU499">
            <v>1</v>
          </cell>
          <cell r="AX499">
            <v>1.9000000000000001</v>
          </cell>
        </row>
        <row r="500">
          <cell r="E500" t="str">
            <v>EL CHARCO</v>
          </cell>
          <cell r="T500">
            <v>0</v>
          </cell>
          <cell r="U500">
            <v>1</v>
          </cell>
          <cell r="Z500" t="str">
            <v>1A</v>
          </cell>
          <cell r="AE500" t="str">
            <v>PUBLICO</v>
          </cell>
          <cell r="AF500" t="str">
            <v>MUNICIPIO</v>
          </cell>
          <cell r="AG500" t="str">
            <v>MUNICIPIO</v>
          </cell>
          <cell r="AH500" t="str">
            <v>VIGENTE</v>
          </cell>
          <cell r="AM500">
            <v>1844027</v>
          </cell>
          <cell r="AN500">
            <v>33268</v>
          </cell>
          <cell r="AO500">
            <v>1</v>
          </cell>
          <cell r="AP500">
            <v>0.77300000000000002</v>
          </cell>
          <cell r="AQ500">
            <v>0.68700000000000006</v>
          </cell>
          <cell r="AR500">
            <v>0.52171597800000002</v>
          </cell>
          <cell r="AS500">
            <v>10</v>
          </cell>
          <cell r="AT500">
            <v>1</v>
          </cell>
          <cell r="AU500">
            <v>1</v>
          </cell>
          <cell r="AX500">
            <v>2</v>
          </cell>
        </row>
        <row r="501">
          <cell r="E501" t="str">
            <v>SAN LUIS</v>
          </cell>
          <cell r="F501">
            <v>1</v>
          </cell>
          <cell r="G501">
            <v>3</v>
          </cell>
          <cell r="H501">
            <v>3</v>
          </cell>
          <cell r="I501">
            <v>1</v>
          </cell>
          <cell r="J501">
            <v>3</v>
          </cell>
          <cell r="K501">
            <v>2</v>
          </cell>
          <cell r="L501">
            <v>5</v>
          </cell>
          <cell r="M501">
            <v>5</v>
          </cell>
          <cell r="N501">
            <v>5</v>
          </cell>
          <cell r="O501">
            <v>3</v>
          </cell>
          <cell r="P501">
            <v>2</v>
          </cell>
          <cell r="Q501">
            <v>3</v>
          </cell>
          <cell r="R501">
            <v>5</v>
          </cell>
          <cell r="S501">
            <v>8441</v>
          </cell>
          <cell r="T501">
            <v>0.9</v>
          </cell>
          <cell r="U501">
            <v>10</v>
          </cell>
          <cell r="V501">
            <v>10</v>
          </cell>
          <cell r="W501" t="str">
            <v>Tipo 1 N</v>
          </cell>
          <cell r="X501">
            <v>8.8962734393543796E-2</v>
          </cell>
          <cell r="Y501" t="str">
            <v>A</v>
          </cell>
          <cell r="Z501" t="str">
            <v>3C</v>
          </cell>
          <cell r="AA501">
            <v>3</v>
          </cell>
          <cell r="AC501">
            <v>2</v>
          </cell>
          <cell r="AD501">
            <v>1</v>
          </cell>
          <cell r="AE501" t="str">
            <v>PUBLICO</v>
          </cell>
          <cell r="AF501" t="str">
            <v>UAEAC - AEROCIVIL</v>
          </cell>
          <cell r="AG501" t="str">
            <v>UAEAC - AEROCIVIL</v>
          </cell>
          <cell r="AH501" t="str">
            <v>VIGENTE</v>
          </cell>
          <cell r="AI501" t="str">
            <v>SI</v>
          </cell>
          <cell r="AK501">
            <v>2017</v>
          </cell>
          <cell r="AM501">
            <v>1844027</v>
          </cell>
          <cell r="AN501">
            <v>33268</v>
          </cell>
          <cell r="AO501">
            <v>0.5</v>
          </cell>
          <cell r="AP501">
            <v>0.77300000000000002</v>
          </cell>
          <cell r="AQ501">
            <v>0.68700000000000006</v>
          </cell>
          <cell r="AR501">
            <v>0.74383588</v>
          </cell>
          <cell r="AS501">
            <v>10</v>
          </cell>
          <cell r="AT501">
            <v>3</v>
          </cell>
          <cell r="AU501">
            <v>1</v>
          </cell>
          <cell r="AV501">
            <v>1</v>
          </cell>
          <cell r="AX501">
            <v>9.6</v>
          </cell>
        </row>
        <row r="502">
          <cell r="E502" t="str">
            <v>MAGUI PAYAN</v>
          </cell>
          <cell r="T502">
            <v>0</v>
          </cell>
          <cell r="U502">
            <v>1</v>
          </cell>
          <cell r="Z502" t="str">
            <v>1A</v>
          </cell>
          <cell r="AE502" t="str">
            <v>PUBLICO</v>
          </cell>
          <cell r="AF502" t="str">
            <v>MUNICIPIO</v>
          </cell>
          <cell r="AG502" t="str">
            <v>MUNICIPIO</v>
          </cell>
          <cell r="AH502" t="str">
            <v>VIGENTE</v>
          </cell>
          <cell r="AM502">
            <v>1844027</v>
          </cell>
          <cell r="AN502">
            <v>33268</v>
          </cell>
          <cell r="AO502">
            <v>1</v>
          </cell>
          <cell r="AP502">
            <v>0.77300000000000002</v>
          </cell>
          <cell r="AQ502">
            <v>0.68700000000000006</v>
          </cell>
          <cell r="AR502">
            <v>0.73813703799999997</v>
          </cell>
          <cell r="AS502">
            <v>10</v>
          </cell>
          <cell r="AT502">
            <v>1</v>
          </cell>
          <cell r="AX502">
            <v>2</v>
          </cell>
        </row>
        <row r="503">
          <cell r="E503" t="str">
            <v>PALMAS DE TUMACO  -CA</v>
          </cell>
          <cell r="T503">
            <v>0</v>
          </cell>
          <cell r="U503">
            <v>2</v>
          </cell>
          <cell r="Z503" t="str">
            <v>UL</v>
          </cell>
          <cell r="AE503" t="str">
            <v>PRIVADO</v>
          </cell>
          <cell r="AF503" t="str">
            <v>PALMAS DE TUMACO S.A.</v>
          </cell>
          <cell r="AG503" t="str">
            <v>PALMAS DE TUMACO S.A.</v>
          </cell>
          <cell r="AH503" t="str">
            <v>VIGENTE</v>
          </cell>
          <cell r="AM503">
            <v>1844027</v>
          </cell>
          <cell r="AN503">
            <v>33268</v>
          </cell>
          <cell r="AO503">
            <v>0.7</v>
          </cell>
          <cell r="AP503">
            <v>0.77300000000000002</v>
          </cell>
          <cell r="AQ503">
            <v>0.68700000000000006</v>
          </cell>
          <cell r="AR503">
            <v>0.212346807</v>
          </cell>
          <cell r="AS503">
            <v>10</v>
          </cell>
          <cell r="AX503">
            <v>2</v>
          </cell>
        </row>
        <row r="504">
          <cell r="E504" t="str">
            <v>ANTONIO NARIÑO</v>
          </cell>
          <cell r="F504">
            <v>7</v>
          </cell>
          <cell r="G504">
            <v>2</v>
          </cell>
          <cell r="H504">
            <v>3</v>
          </cell>
          <cell r="I504">
            <v>2</v>
          </cell>
          <cell r="J504">
            <v>4</v>
          </cell>
          <cell r="K504">
            <v>5</v>
          </cell>
          <cell r="L504">
            <v>5</v>
          </cell>
          <cell r="M504">
            <v>4</v>
          </cell>
          <cell r="N504">
            <v>4</v>
          </cell>
          <cell r="O504">
            <v>2</v>
          </cell>
          <cell r="P504">
            <v>4</v>
          </cell>
          <cell r="Q504">
            <v>4</v>
          </cell>
          <cell r="R504">
            <v>4</v>
          </cell>
          <cell r="S504">
            <v>47573</v>
          </cell>
          <cell r="T504">
            <v>1.7</v>
          </cell>
          <cell r="U504">
            <v>6</v>
          </cell>
          <cell r="V504">
            <v>10</v>
          </cell>
          <cell r="W504" t="str">
            <v>Tipo 1 N</v>
          </cell>
          <cell r="X504">
            <v>1.3186706693977439</v>
          </cell>
          <cell r="Y504" t="str">
            <v>A</v>
          </cell>
          <cell r="Z504" t="str">
            <v>4C</v>
          </cell>
          <cell r="AA504">
            <v>6</v>
          </cell>
          <cell r="AC504">
            <v>2</v>
          </cell>
          <cell r="AD504">
            <v>5</v>
          </cell>
          <cell r="AE504" t="str">
            <v>PUBLICO</v>
          </cell>
          <cell r="AF504" t="str">
            <v>UAEAC - AEROCIVIL</v>
          </cell>
          <cell r="AG504" t="str">
            <v>UAEAC - AEROCIVIL</v>
          </cell>
          <cell r="AH504" t="str">
            <v>VIGENTE</v>
          </cell>
          <cell r="AI504" t="str">
            <v>SI</v>
          </cell>
          <cell r="AK504">
            <v>2016</v>
          </cell>
          <cell r="AL504" t="str">
            <v>PMTI 1-2</v>
          </cell>
          <cell r="AM504">
            <v>1844027</v>
          </cell>
          <cell r="AN504">
            <v>33268</v>
          </cell>
          <cell r="AO504">
            <v>0.1</v>
          </cell>
          <cell r="AP504">
            <v>0.77300000000000002</v>
          </cell>
          <cell r="AQ504">
            <v>0.68700000000000006</v>
          </cell>
          <cell r="AR504">
            <v>0.51125580900000001</v>
          </cell>
          <cell r="AS504">
            <v>10</v>
          </cell>
          <cell r="AU504">
            <v>1</v>
          </cell>
          <cell r="AV504">
            <v>1</v>
          </cell>
          <cell r="AX504">
            <v>11.4</v>
          </cell>
        </row>
        <row r="505">
          <cell r="E505" t="str">
            <v>SANTA BARBARA - ISCUANDE</v>
          </cell>
          <cell r="T505">
            <v>0</v>
          </cell>
          <cell r="U505">
            <v>1</v>
          </cell>
          <cell r="Z505" t="str">
            <v>1A</v>
          </cell>
          <cell r="AE505" t="str">
            <v>PUBLICO</v>
          </cell>
          <cell r="AF505" t="str">
            <v>MUNICIPIO</v>
          </cell>
          <cell r="AG505" t="str">
            <v>MUNICIPIO</v>
          </cell>
          <cell r="AH505" t="str">
            <v>VIGENTE</v>
          </cell>
          <cell r="AM505">
            <v>1844027</v>
          </cell>
          <cell r="AN505">
            <v>33268</v>
          </cell>
          <cell r="AO505">
            <v>1</v>
          </cell>
          <cell r="AP505">
            <v>0.77300000000000002</v>
          </cell>
          <cell r="AQ505">
            <v>0.68700000000000006</v>
          </cell>
          <cell r="AR505">
            <v>0.665322843</v>
          </cell>
          <cell r="AS505">
            <v>10</v>
          </cell>
          <cell r="AT505">
            <v>1</v>
          </cell>
          <cell r="AX505">
            <v>2</v>
          </cell>
        </row>
        <row r="506">
          <cell r="E506" t="str">
            <v>LA FLORIDA</v>
          </cell>
          <cell r="F506">
            <v>1</v>
          </cell>
          <cell r="G506">
            <v>1</v>
          </cell>
          <cell r="H506">
            <v>5</v>
          </cell>
          <cell r="I506">
            <v>9</v>
          </cell>
          <cell r="J506">
            <v>3</v>
          </cell>
          <cell r="K506">
            <v>1</v>
          </cell>
          <cell r="L506">
            <v>10</v>
          </cell>
          <cell r="M506">
            <v>5</v>
          </cell>
          <cell r="N506">
            <v>10</v>
          </cell>
          <cell r="O506">
            <v>2</v>
          </cell>
          <cell r="P506">
            <v>5</v>
          </cell>
          <cell r="Q506">
            <v>10</v>
          </cell>
          <cell r="R506">
            <v>10</v>
          </cell>
          <cell r="S506">
            <v>25241</v>
          </cell>
          <cell r="T506">
            <v>1.4</v>
          </cell>
          <cell r="U506">
            <v>6</v>
          </cell>
          <cell r="V506">
            <v>10</v>
          </cell>
          <cell r="W506" t="str">
            <v>Tipo 1 N</v>
          </cell>
          <cell r="X506">
            <v>1.621778466147684</v>
          </cell>
          <cell r="Y506" t="str">
            <v>C</v>
          </cell>
          <cell r="Z506" t="str">
            <v>3C</v>
          </cell>
          <cell r="AA506">
            <v>4</v>
          </cell>
          <cell r="AC506">
            <v>2</v>
          </cell>
          <cell r="AD506">
            <v>1</v>
          </cell>
          <cell r="AE506" t="str">
            <v>PUBLICO</v>
          </cell>
          <cell r="AF506" t="str">
            <v>UAEAC - AEROCIVIL</v>
          </cell>
          <cell r="AG506" t="str">
            <v>UAEAC - AEROCIVIL</v>
          </cell>
          <cell r="AH506" t="str">
            <v>VIGENTE</v>
          </cell>
          <cell r="AI506" t="str">
            <v>SI</v>
          </cell>
          <cell r="AK506">
            <v>2016</v>
          </cell>
          <cell r="AM506">
            <v>1844027</v>
          </cell>
          <cell r="AN506">
            <v>33268</v>
          </cell>
          <cell r="AO506">
            <v>0.7</v>
          </cell>
          <cell r="AP506">
            <v>0.77300000000000002</v>
          </cell>
          <cell r="AQ506">
            <v>0.68700000000000006</v>
          </cell>
          <cell r="AR506">
            <v>0.212346807</v>
          </cell>
          <cell r="AS506">
            <v>3.33</v>
          </cell>
          <cell r="AT506">
            <v>2</v>
          </cell>
          <cell r="AU506">
            <v>1</v>
          </cell>
          <cell r="AV506">
            <v>1</v>
          </cell>
          <cell r="AX506">
            <v>9</v>
          </cell>
        </row>
        <row r="507">
          <cell r="E507" t="str">
            <v>CINERA</v>
          </cell>
          <cell r="T507">
            <v>0</v>
          </cell>
          <cell r="U507">
            <v>2</v>
          </cell>
          <cell r="Z507" t="str">
            <v>1A</v>
          </cell>
          <cell r="AE507" t="str">
            <v>PRIVADO</v>
          </cell>
          <cell r="AF507" t="str">
            <v>ASOZULIA</v>
          </cell>
          <cell r="AG507" t="str">
            <v>ASOZULIA</v>
          </cell>
          <cell r="AH507" t="str">
            <v>VIGENTE</v>
          </cell>
          <cell r="AM507">
            <v>1379335</v>
          </cell>
          <cell r="AN507">
            <v>21658</v>
          </cell>
          <cell r="AO507">
            <v>0.3</v>
          </cell>
          <cell r="AP507">
            <v>0.79600000000000004</v>
          </cell>
          <cell r="AQ507">
            <v>0.58200000000000007</v>
          </cell>
          <cell r="AR507">
            <v>0.31916308399999999</v>
          </cell>
          <cell r="AS507">
            <v>10</v>
          </cell>
          <cell r="AX507">
            <v>1.9000000000000001</v>
          </cell>
        </row>
        <row r="508">
          <cell r="E508" t="str">
            <v>CAMILO DAZA 16-34</v>
          </cell>
          <cell r="F508">
            <v>2</v>
          </cell>
          <cell r="H508">
            <v>2</v>
          </cell>
          <cell r="L508">
            <v>10</v>
          </cell>
          <cell r="M508">
            <v>6</v>
          </cell>
          <cell r="Q508">
            <v>4</v>
          </cell>
          <cell r="S508">
            <v>151678</v>
          </cell>
          <cell r="T508">
            <v>2.2000000000000002</v>
          </cell>
          <cell r="U508">
            <v>10</v>
          </cell>
          <cell r="V508">
            <v>10</v>
          </cell>
          <cell r="W508" t="str">
            <v>Tipo 1 I</v>
          </cell>
          <cell r="X508">
            <v>3.2388375287283679</v>
          </cell>
          <cell r="Y508" t="str">
            <v>A</v>
          </cell>
          <cell r="Z508" t="str">
            <v>4A</v>
          </cell>
          <cell r="AA508">
            <v>6</v>
          </cell>
          <cell r="AB508">
            <v>1</v>
          </cell>
          <cell r="AC508">
            <v>2</v>
          </cell>
          <cell r="AD508">
            <v>1</v>
          </cell>
          <cell r="AE508" t="str">
            <v>PUBLICO</v>
          </cell>
          <cell r="AF508" t="str">
            <v>UAEAC - AEROCIVIL</v>
          </cell>
          <cell r="AG508" t="str">
            <v>CONCESION - ORIENTE SAS</v>
          </cell>
          <cell r="AH508" t="str">
            <v>VIGENTE</v>
          </cell>
          <cell r="AI508" t="str">
            <v>SI</v>
          </cell>
          <cell r="AL508" t="str">
            <v>PMTI 1-2</v>
          </cell>
          <cell r="AM508">
            <v>1379335</v>
          </cell>
          <cell r="AN508">
            <v>21658</v>
          </cell>
          <cell r="AO508">
            <v>0.3</v>
          </cell>
          <cell r="AP508">
            <v>0.79600000000000004</v>
          </cell>
          <cell r="AQ508">
            <v>0.58200000000000007</v>
          </cell>
          <cell r="AR508">
            <v>0.31916308399999999</v>
          </cell>
          <cell r="AS508">
            <v>10</v>
          </cell>
          <cell r="AV508">
            <v>10</v>
          </cell>
          <cell r="AX508">
            <v>8.7999999999999989</v>
          </cell>
        </row>
        <row r="509">
          <cell r="E509" t="str">
            <v>CAMILO DAZA 02-20</v>
          </cell>
          <cell r="F509">
            <v>6</v>
          </cell>
          <cell r="H509">
            <v>2</v>
          </cell>
          <cell r="Q509">
            <v>4</v>
          </cell>
          <cell r="S509">
            <v>151678</v>
          </cell>
          <cell r="T509">
            <v>2.2000000000000002</v>
          </cell>
          <cell r="U509">
            <v>10</v>
          </cell>
          <cell r="V509">
            <v>10</v>
          </cell>
          <cell r="W509" t="str">
            <v>Tipo 1 I</v>
          </cell>
          <cell r="X509">
            <v>3.2388375287283679</v>
          </cell>
          <cell r="Y509" t="str">
            <v>A</v>
          </cell>
          <cell r="Z509" t="str">
            <v>4D</v>
          </cell>
          <cell r="AA509">
            <v>6</v>
          </cell>
          <cell r="AB509">
            <v>1</v>
          </cell>
          <cell r="AC509">
            <v>2</v>
          </cell>
          <cell r="AD509">
            <v>1</v>
          </cell>
          <cell r="AE509" t="str">
            <v>PUBLICO</v>
          </cell>
          <cell r="AF509" t="str">
            <v>UAEAC - AEROCIVIL</v>
          </cell>
          <cell r="AG509" t="str">
            <v>CONCESION - ORIENTE SAS</v>
          </cell>
          <cell r="AH509" t="str">
            <v>VIGENTE</v>
          </cell>
          <cell r="AI509" t="str">
            <v>SI</v>
          </cell>
          <cell r="AL509" t="str">
            <v>PMTI 1-2</v>
          </cell>
          <cell r="AM509">
            <v>1379335</v>
          </cell>
          <cell r="AN509">
            <v>21658</v>
          </cell>
          <cell r="AO509">
            <v>0.3</v>
          </cell>
          <cell r="AP509">
            <v>0.79600000000000004</v>
          </cell>
          <cell r="AQ509">
            <v>0.58200000000000007</v>
          </cell>
          <cell r="AR509">
            <v>0.31916308399999999</v>
          </cell>
          <cell r="AS509">
            <v>10</v>
          </cell>
          <cell r="AV509">
            <v>10</v>
          </cell>
          <cell r="AX509">
            <v>9.6999999999999993</v>
          </cell>
        </row>
        <row r="510">
          <cell r="E510" t="str">
            <v>AGUAS CLARAS</v>
          </cell>
          <cell r="F510">
            <v>5</v>
          </cell>
          <cell r="G510">
            <v>5</v>
          </cell>
          <cell r="H510">
            <v>5</v>
          </cell>
          <cell r="I510">
            <v>5</v>
          </cell>
          <cell r="J510">
            <v>8</v>
          </cell>
          <cell r="K510">
            <v>5</v>
          </cell>
          <cell r="L510">
            <v>4</v>
          </cell>
          <cell r="M510">
            <v>4</v>
          </cell>
          <cell r="N510">
            <v>4</v>
          </cell>
          <cell r="O510">
            <v>5</v>
          </cell>
          <cell r="P510">
            <v>3</v>
          </cell>
          <cell r="Q510">
            <v>5</v>
          </cell>
          <cell r="S510">
            <v>5206</v>
          </cell>
          <cell r="T510">
            <v>0.7</v>
          </cell>
          <cell r="U510">
            <v>3</v>
          </cell>
          <cell r="V510">
            <v>10</v>
          </cell>
          <cell r="W510" t="str">
            <v>Tipo 2 N</v>
          </cell>
          <cell r="X510">
            <v>4.7859035387929121E-2</v>
          </cell>
          <cell r="Y510" t="str">
            <v>B</v>
          </cell>
          <cell r="Z510" t="str">
            <v>2C</v>
          </cell>
          <cell r="AA510">
            <v>2</v>
          </cell>
          <cell r="AC510">
            <v>3</v>
          </cell>
          <cell r="AD510">
            <v>5</v>
          </cell>
          <cell r="AE510" t="str">
            <v>PUBLICO</v>
          </cell>
          <cell r="AF510" t="str">
            <v>UAEAC - AEROCIVIL</v>
          </cell>
          <cell r="AG510" t="str">
            <v>UAEAC - AEROCIVIL</v>
          </cell>
          <cell r="AH510" t="str">
            <v>VIGENTE</v>
          </cell>
          <cell r="AK510">
            <v>2017</v>
          </cell>
          <cell r="AM510">
            <v>1379335</v>
          </cell>
          <cell r="AN510">
            <v>21658</v>
          </cell>
          <cell r="AO510">
            <v>0.3</v>
          </cell>
          <cell r="AP510">
            <v>0.79600000000000004</v>
          </cell>
          <cell r="AQ510">
            <v>0.58200000000000007</v>
          </cell>
          <cell r="AR510">
            <v>0.54313925399999996</v>
          </cell>
          <cell r="AS510">
            <v>10</v>
          </cell>
          <cell r="AT510">
            <v>1</v>
          </cell>
          <cell r="AV510">
            <v>1</v>
          </cell>
          <cell r="AX510">
            <v>10.7</v>
          </cell>
        </row>
        <row r="511">
          <cell r="E511" t="str">
            <v>PETROLEA</v>
          </cell>
          <cell r="T511">
            <v>0</v>
          </cell>
          <cell r="U511">
            <v>1</v>
          </cell>
          <cell r="Z511" t="str">
            <v>2A</v>
          </cell>
          <cell r="AE511" t="str">
            <v>PUBLICO</v>
          </cell>
          <cell r="AF511" t="str">
            <v>OTRO - MINISTERIO DE DEFENSA</v>
          </cell>
          <cell r="AG511" t="str">
            <v>MINISTERIO DE DEFENSA</v>
          </cell>
          <cell r="AH511" t="str">
            <v>VIGENTE</v>
          </cell>
          <cell r="AM511">
            <v>1379335</v>
          </cell>
          <cell r="AN511">
            <v>21658</v>
          </cell>
          <cell r="AO511">
            <v>0.3</v>
          </cell>
          <cell r="AP511">
            <v>0.79600000000000004</v>
          </cell>
          <cell r="AQ511">
            <v>0.58200000000000007</v>
          </cell>
          <cell r="AR511">
            <v>0.31916308399999999</v>
          </cell>
          <cell r="AS511">
            <v>10</v>
          </cell>
          <cell r="AX511">
            <v>1.6</v>
          </cell>
        </row>
        <row r="512">
          <cell r="E512" t="str">
            <v>SAN LUIS</v>
          </cell>
          <cell r="T512">
            <v>0</v>
          </cell>
          <cell r="U512">
            <v>2</v>
          </cell>
          <cell r="Z512" t="str">
            <v>1A</v>
          </cell>
          <cell r="AE512" t="str">
            <v>PRIVADO</v>
          </cell>
          <cell r="AF512" t="str">
            <v>CRIAGAN S.A.</v>
          </cell>
          <cell r="AG512" t="str">
            <v>AEROPENORT LTDA.</v>
          </cell>
          <cell r="AH512" t="str">
            <v>VIGENTE</v>
          </cell>
          <cell r="AM512">
            <v>1379335</v>
          </cell>
          <cell r="AN512">
            <v>21658</v>
          </cell>
          <cell r="AO512">
            <v>0.9</v>
          </cell>
          <cell r="AP512">
            <v>0.79600000000000004</v>
          </cell>
          <cell r="AQ512">
            <v>0.58200000000000007</v>
          </cell>
          <cell r="AR512">
            <v>0.73790082099999998</v>
          </cell>
          <cell r="AS512">
            <v>10</v>
          </cell>
          <cell r="AX512">
            <v>2.1</v>
          </cell>
        </row>
        <row r="513">
          <cell r="E513" t="str">
            <v>TIBU</v>
          </cell>
          <cell r="T513">
            <v>0</v>
          </cell>
          <cell r="U513">
            <v>1</v>
          </cell>
          <cell r="Z513" t="str">
            <v>2B</v>
          </cell>
          <cell r="AE513" t="str">
            <v>PUBLICO</v>
          </cell>
          <cell r="AF513" t="str">
            <v>OTRO - ECOPETROL S. A.</v>
          </cell>
          <cell r="AG513" t="str">
            <v>ECOPETROL S. A.</v>
          </cell>
          <cell r="AH513" t="str">
            <v>VIGENTE</v>
          </cell>
          <cell r="AM513">
            <v>1379335</v>
          </cell>
          <cell r="AN513">
            <v>21658</v>
          </cell>
          <cell r="AO513">
            <v>0.7</v>
          </cell>
          <cell r="AP513">
            <v>0.79600000000000004</v>
          </cell>
          <cell r="AQ513">
            <v>0.58200000000000007</v>
          </cell>
          <cell r="AR513">
            <v>0.28039455600000002</v>
          </cell>
          <cell r="AS513">
            <v>10</v>
          </cell>
          <cell r="AT513">
            <v>3</v>
          </cell>
          <cell r="AU513">
            <v>1</v>
          </cell>
          <cell r="AX513">
            <v>2.3000000000000003</v>
          </cell>
        </row>
        <row r="514">
          <cell r="E514" t="str">
            <v>ORITO</v>
          </cell>
          <cell r="T514">
            <v>0</v>
          </cell>
          <cell r="U514">
            <v>2</v>
          </cell>
          <cell r="Z514" t="str">
            <v>1B</v>
          </cell>
          <cell r="AE514" t="str">
            <v>PRIVADO</v>
          </cell>
          <cell r="AF514" t="str">
            <v>ECOPETROL S. A.</v>
          </cell>
          <cell r="AG514" t="str">
            <v>ECOPETROL S. A.</v>
          </cell>
          <cell r="AH514" t="str">
            <v>NO OPERATIVO</v>
          </cell>
          <cell r="AM514">
            <v>340054</v>
          </cell>
          <cell r="AN514">
            <v>24885</v>
          </cell>
          <cell r="AO514">
            <v>0.3</v>
          </cell>
          <cell r="AP514">
            <v>0.75900000000000001</v>
          </cell>
          <cell r="AQ514">
            <v>0.76340000000000008</v>
          </cell>
          <cell r="AR514">
            <v>0.55132941899999999</v>
          </cell>
          <cell r="AS514">
            <v>10</v>
          </cell>
          <cell r="AT514">
            <v>3</v>
          </cell>
          <cell r="AX514">
            <v>0</v>
          </cell>
        </row>
        <row r="515">
          <cell r="E515" t="str">
            <v>CAUCAYA</v>
          </cell>
          <cell r="T515">
            <v>0</v>
          </cell>
          <cell r="U515">
            <v>1</v>
          </cell>
          <cell r="Z515" t="str">
            <v>2B</v>
          </cell>
          <cell r="AE515" t="str">
            <v>PUBLICO</v>
          </cell>
          <cell r="AF515" t="str">
            <v>MUNICIPIO</v>
          </cell>
          <cell r="AG515" t="str">
            <v>MUNICIPIO</v>
          </cell>
          <cell r="AH515" t="str">
            <v>VIGENTE</v>
          </cell>
          <cell r="AM515">
            <v>340054</v>
          </cell>
          <cell r="AN515">
            <v>24885</v>
          </cell>
          <cell r="AO515">
            <v>1</v>
          </cell>
          <cell r="AP515">
            <v>0.75900000000000001</v>
          </cell>
          <cell r="AQ515">
            <v>0.76340000000000008</v>
          </cell>
          <cell r="AR515">
            <v>0.41083747999999998</v>
          </cell>
          <cell r="AS515">
            <v>10</v>
          </cell>
          <cell r="AT515">
            <v>5</v>
          </cell>
          <cell r="AU515">
            <v>1</v>
          </cell>
          <cell r="AX515">
            <v>2.6</v>
          </cell>
        </row>
        <row r="516">
          <cell r="E516" t="str">
            <v>TRES DE MAYO</v>
          </cell>
          <cell r="F516">
            <v>2</v>
          </cell>
          <cell r="G516">
            <v>2</v>
          </cell>
          <cell r="H516">
            <v>4</v>
          </cell>
          <cell r="I516">
            <v>6</v>
          </cell>
          <cell r="J516">
            <v>7</v>
          </cell>
          <cell r="K516">
            <v>8</v>
          </cell>
          <cell r="M516">
            <v>2</v>
          </cell>
          <cell r="N516">
            <v>2</v>
          </cell>
          <cell r="O516">
            <v>2</v>
          </cell>
          <cell r="P516">
            <v>3</v>
          </cell>
          <cell r="Q516">
            <v>4</v>
          </cell>
          <cell r="S516">
            <v>38176</v>
          </cell>
          <cell r="T516">
            <v>1.6</v>
          </cell>
          <cell r="U516">
            <v>6</v>
          </cell>
          <cell r="V516">
            <v>10</v>
          </cell>
          <cell r="W516" t="str">
            <v>Tipo 1 N</v>
          </cell>
          <cell r="X516">
            <v>1.1153020291950673</v>
          </cell>
          <cell r="Y516" t="str">
            <v>C</v>
          </cell>
          <cell r="Z516" t="str">
            <v>3C</v>
          </cell>
          <cell r="AA516">
            <v>5</v>
          </cell>
          <cell r="AC516">
            <v>2</v>
          </cell>
          <cell r="AD516">
            <v>5</v>
          </cell>
          <cell r="AE516" t="str">
            <v>PUBLICO</v>
          </cell>
          <cell r="AF516" t="str">
            <v>UAEAC - AEROCIVIL</v>
          </cell>
          <cell r="AG516" t="str">
            <v>UAEAC - AEROCIVIL</v>
          </cell>
          <cell r="AH516" t="str">
            <v>VIGENTE</v>
          </cell>
          <cell r="AK516">
            <v>2016</v>
          </cell>
          <cell r="AM516">
            <v>340054</v>
          </cell>
          <cell r="AN516">
            <v>24885</v>
          </cell>
          <cell r="AO516">
            <v>0.5</v>
          </cell>
          <cell r="AP516">
            <v>0.75900000000000001</v>
          </cell>
          <cell r="AQ516">
            <v>0.76340000000000008</v>
          </cell>
          <cell r="AR516">
            <v>0.27542230499999998</v>
          </cell>
          <cell r="AS516">
            <v>2.86</v>
          </cell>
          <cell r="AT516">
            <v>4</v>
          </cell>
          <cell r="AU516">
            <v>1</v>
          </cell>
          <cell r="AV516">
            <v>1</v>
          </cell>
          <cell r="AX516">
            <v>9.6</v>
          </cell>
        </row>
        <row r="517">
          <cell r="E517" t="str">
            <v>CANANGUCHAL</v>
          </cell>
          <cell r="F517">
            <v>8</v>
          </cell>
          <cell r="G517">
            <v>8</v>
          </cell>
          <cell r="H517">
            <v>8</v>
          </cell>
          <cell r="I517">
            <v>6</v>
          </cell>
          <cell r="J517">
            <v>10</v>
          </cell>
          <cell r="K517">
            <v>5</v>
          </cell>
          <cell r="M517">
            <v>8</v>
          </cell>
          <cell r="N517">
            <v>4</v>
          </cell>
          <cell r="O517">
            <v>4</v>
          </cell>
          <cell r="P517">
            <v>4</v>
          </cell>
          <cell r="Q517">
            <v>4</v>
          </cell>
          <cell r="S517">
            <v>12320</v>
          </cell>
          <cell r="T517">
            <v>1.1000000000000001</v>
          </cell>
          <cell r="U517">
            <v>6</v>
          </cell>
          <cell r="V517">
            <v>1</v>
          </cell>
          <cell r="W517" t="str">
            <v>Tipo 1 N</v>
          </cell>
          <cell r="X517">
            <v>6.5196451622642537E-2</v>
          </cell>
          <cell r="Y517" t="str">
            <v>B</v>
          </cell>
          <cell r="Z517" t="str">
            <v>3B</v>
          </cell>
          <cell r="AC517">
            <v>3</v>
          </cell>
          <cell r="AD517">
            <v>1</v>
          </cell>
          <cell r="AE517" t="str">
            <v>PUBLICO</v>
          </cell>
          <cell r="AF517" t="str">
            <v>UAEAC - AEROCIVIL</v>
          </cell>
          <cell r="AG517" t="str">
            <v>UAEAC - AEROCIVIL</v>
          </cell>
          <cell r="AH517" t="str">
            <v>VIGENTE</v>
          </cell>
          <cell r="AK517">
            <v>2017</v>
          </cell>
          <cell r="AM517">
            <v>340054</v>
          </cell>
          <cell r="AN517">
            <v>24885</v>
          </cell>
          <cell r="AO517">
            <v>0.7</v>
          </cell>
          <cell r="AP517">
            <v>0.75900000000000001</v>
          </cell>
          <cell r="AQ517">
            <v>0.76340000000000008</v>
          </cell>
          <cell r="AR517">
            <v>0.40322813899999999</v>
          </cell>
          <cell r="AS517">
            <v>10</v>
          </cell>
          <cell r="AT517">
            <v>1</v>
          </cell>
          <cell r="AU517">
            <v>1</v>
          </cell>
          <cell r="AV517">
            <v>1</v>
          </cell>
          <cell r="AX517">
            <v>11.1</v>
          </cell>
        </row>
        <row r="518">
          <cell r="E518" t="str">
            <v>EL EDEN</v>
          </cell>
          <cell r="F518">
            <v>3</v>
          </cell>
          <cell r="G518">
            <v>4</v>
          </cell>
          <cell r="H518">
            <v>4</v>
          </cell>
          <cell r="I518">
            <v>9</v>
          </cell>
          <cell r="J518">
            <v>5</v>
          </cell>
          <cell r="K518">
            <v>5</v>
          </cell>
          <cell r="L518">
            <v>3</v>
          </cell>
          <cell r="M518">
            <v>8</v>
          </cell>
          <cell r="N518">
            <v>5</v>
          </cell>
          <cell r="O518">
            <v>2</v>
          </cell>
          <cell r="P518">
            <v>8</v>
          </cell>
          <cell r="Q518">
            <v>5</v>
          </cell>
          <cell r="R518">
            <v>10</v>
          </cell>
          <cell r="S518">
            <v>94969</v>
          </cell>
          <cell r="T518">
            <v>2</v>
          </cell>
          <cell r="U518">
            <v>10</v>
          </cell>
          <cell r="V518">
            <v>10</v>
          </cell>
          <cell r="W518" t="str">
            <v>Tipo 1 I</v>
          </cell>
          <cell r="X518">
            <v>2.3212038778827191</v>
          </cell>
          <cell r="Y518" t="str">
            <v>C</v>
          </cell>
          <cell r="Z518" t="str">
            <v>4C</v>
          </cell>
          <cell r="AA518">
            <v>6</v>
          </cell>
          <cell r="AB518">
            <v>2</v>
          </cell>
          <cell r="AC518">
            <v>2</v>
          </cell>
          <cell r="AD518">
            <v>10</v>
          </cell>
          <cell r="AE518" t="str">
            <v>PUBLICO</v>
          </cell>
          <cell r="AF518" t="str">
            <v>UAEAC - AEROCIVIL</v>
          </cell>
          <cell r="AG518" t="str">
            <v>UAEAC - AEROCIVIL</v>
          </cell>
          <cell r="AH518" t="str">
            <v>VIGENTE</v>
          </cell>
          <cell r="AI518" t="str">
            <v>SI</v>
          </cell>
          <cell r="AK518">
            <v>2016</v>
          </cell>
          <cell r="AL518" t="str">
            <v>PMTI 1-2</v>
          </cell>
          <cell r="AM518">
            <v>571329</v>
          </cell>
          <cell r="AN518">
            <v>1845</v>
          </cell>
          <cell r="AO518">
            <v>0.1</v>
          </cell>
          <cell r="AP518">
            <v>0.83199999999999996</v>
          </cell>
          <cell r="AQ518">
            <v>0.41609999999999997</v>
          </cell>
          <cell r="AR518">
            <v>0.61437676299999999</v>
          </cell>
          <cell r="AS518">
            <v>10</v>
          </cell>
          <cell r="AV518">
            <v>1</v>
          </cell>
          <cell r="AX518">
            <v>14.1</v>
          </cell>
        </row>
        <row r="519">
          <cell r="E519" t="str">
            <v>CANDILEJAS - CA.</v>
          </cell>
          <cell r="T519">
            <v>0</v>
          </cell>
          <cell r="U519">
            <v>2</v>
          </cell>
          <cell r="Z519" t="str">
            <v>1A</v>
          </cell>
          <cell r="AE519" t="str">
            <v>PRIVADO</v>
          </cell>
          <cell r="AF519" t="str">
            <v>MARTHA URIBE GUTIERREZ</v>
          </cell>
          <cell r="AG519" t="str">
            <v>CARLOS FERNANDO MARTINEZ</v>
          </cell>
          <cell r="AH519" t="str">
            <v>VIGENTE</v>
          </cell>
          <cell r="AM519">
            <v>571329</v>
          </cell>
          <cell r="AN519">
            <v>1845</v>
          </cell>
          <cell r="AO519">
            <v>0.3</v>
          </cell>
          <cell r="AP519">
            <v>0.83199999999999996</v>
          </cell>
          <cell r="AQ519">
            <v>0.41609999999999997</v>
          </cell>
          <cell r="AR519">
            <v>0.65879406200000001</v>
          </cell>
          <cell r="AS519">
            <v>10</v>
          </cell>
          <cell r="AX519">
            <v>2</v>
          </cell>
        </row>
        <row r="520">
          <cell r="E520" t="str">
            <v>HOTEL DEL CAMPO - CA</v>
          </cell>
          <cell r="T520">
            <v>0</v>
          </cell>
          <cell r="U520">
            <v>2</v>
          </cell>
          <cell r="Z520" t="str">
            <v>1A</v>
          </cell>
          <cell r="AE520" t="str">
            <v>PRIVADO</v>
          </cell>
          <cell r="AF520" t="str">
            <v>JUAN B. URIBE S.</v>
          </cell>
          <cell r="AG520" t="str">
            <v>LUIS BERRENECHE RIVERA</v>
          </cell>
          <cell r="AH520" t="str">
            <v>VIGENTE</v>
          </cell>
          <cell r="AM520">
            <v>571329</v>
          </cell>
          <cell r="AN520">
            <v>1845</v>
          </cell>
          <cell r="AO520">
            <v>0.3</v>
          </cell>
          <cell r="AP520">
            <v>0.83199999999999996</v>
          </cell>
          <cell r="AQ520">
            <v>0.41609999999999997</v>
          </cell>
          <cell r="AR520">
            <v>0.62509283599999999</v>
          </cell>
          <cell r="AS520">
            <v>10</v>
          </cell>
          <cell r="AX520">
            <v>2</v>
          </cell>
        </row>
        <row r="521">
          <cell r="E521" t="str">
            <v>TUCANES - CA.</v>
          </cell>
          <cell r="T521">
            <v>0</v>
          </cell>
          <cell r="U521">
            <v>2</v>
          </cell>
          <cell r="Z521" t="str">
            <v>UL</v>
          </cell>
          <cell r="AE521" t="str">
            <v>PRIVADO</v>
          </cell>
          <cell r="AF521" t="str">
            <v>OMAR LOZANO M.</v>
          </cell>
          <cell r="AG521" t="str">
            <v>AEROCLUB TUCANES</v>
          </cell>
          <cell r="AH521" t="str">
            <v>VIGENTE</v>
          </cell>
          <cell r="AM521">
            <v>571329</v>
          </cell>
          <cell r="AN521">
            <v>1845</v>
          </cell>
          <cell r="AO521">
            <v>0.3</v>
          </cell>
          <cell r="AP521">
            <v>0.83199999999999996</v>
          </cell>
          <cell r="AQ521">
            <v>0.41609999999999997</v>
          </cell>
          <cell r="AR521">
            <v>0.65879406200000001</v>
          </cell>
          <cell r="AS521">
            <v>10</v>
          </cell>
          <cell r="AX521">
            <v>2</v>
          </cell>
        </row>
        <row r="522">
          <cell r="E522" t="str">
            <v>INGENIO RISARALDA</v>
          </cell>
          <cell r="T522">
            <v>0</v>
          </cell>
          <cell r="U522">
            <v>2</v>
          </cell>
          <cell r="Z522" t="str">
            <v>1A</v>
          </cell>
          <cell r="AE522" t="str">
            <v>PRIVADO</v>
          </cell>
          <cell r="AF522" t="str">
            <v>INGENIO RISARALDA</v>
          </cell>
          <cell r="AG522" t="str">
            <v>ING.RISARALDA-ASOCAÑA</v>
          </cell>
          <cell r="AH522" t="str">
            <v>VIGENTE</v>
          </cell>
          <cell r="AM522">
            <v>962394</v>
          </cell>
          <cell r="AN522">
            <v>4140</v>
          </cell>
          <cell r="AO522">
            <v>0.5</v>
          </cell>
          <cell r="AP522">
            <v>0.83899999999999997</v>
          </cell>
          <cell r="AQ522">
            <v>0.41200000000000003</v>
          </cell>
          <cell r="AR522">
            <v>0.55467089000000003</v>
          </cell>
          <cell r="AS522">
            <v>10</v>
          </cell>
          <cell r="AX522">
            <v>2</v>
          </cell>
        </row>
        <row r="523">
          <cell r="E523" t="str">
            <v>MATECAÑA</v>
          </cell>
          <cell r="M523">
            <v>1</v>
          </cell>
          <cell r="S523">
            <v>202456</v>
          </cell>
          <cell r="T523">
            <v>2.2999999999999998</v>
          </cell>
          <cell r="U523">
            <v>10</v>
          </cell>
          <cell r="V523">
            <v>10</v>
          </cell>
          <cell r="W523" t="str">
            <v>Tipo 1 I</v>
          </cell>
          <cell r="X523">
            <v>4.7078650446268355</v>
          </cell>
          <cell r="Y523" t="str">
            <v>C</v>
          </cell>
          <cell r="Z523" t="str">
            <v>4D</v>
          </cell>
          <cell r="AA523">
            <v>7</v>
          </cell>
          <cell r="AB523">
            <v>2</v>
          </cell>
          <cell r="AC523">
            <v>2</v>
          </cell>
          <cell r="AD523">
            <v>1</v>
          </cell>
          <cell r="AE523" t="str">
            <v>PUBLICO</v>
          </cell>
          <cell r="AF523" t="str">
            <v>MUNICIPIO</v>
          </cell>
          <cell r="AG523" t="str">
            <v>MUNICIPIO</v>
          </cell>
          <cell r="AH523" t="str">
            <v>VIGENTE</v>
          </cell>
          <cell r="AI523" t="str">
            <v>SI</v>
          </cell>
          <cell r="AL523" t="str">
            <v>PMTI 1-2</v>
          </cell>
          <cell r="AM523">
            <v>962394</v>
          </cell>
          <cell r="AN523">
            <v>4140</v>
          </cell>
          <cell r="AO523">
            <v>0.1</v>
          </cell>
          <cell r="AP523">
            <v>0.83899999999999997</v>
          </cell>
          <cell r="AQ523">
            <v>0.41200000000000003</v>
          </cell>
          <cell r="AR523">
            <v>0.405409409</v>
          </cell>
          <cell r="AS523">
            <v>2.5</v>
          </cell>
          <cell r="AV523">
            <v>10</v>
          </cell>
          <cell r="AX523">
            <v>6.6999999999999993</v>
          </cell>
        </row>
        <row r="524">
          <cell r="E524" t="str">
            <v>EL EMBRUJO</v>
          </cell>
          <cell r="F524">
            <v>8</v>
          </cell>
          <cell r="G524">
            <v>8</v>
          </cell>
          <cell r="H524">
            <v>8</v>
          </cell>
          <cell r="I524">
            <v>10</v>
          </cell>
          <cell r="J524">
            <v>10</v>
          </cell>
          <cell r="K524">
            <v>10</v>
          </cell>
          <cell r="L524">
            <v>6</v>
          </cell>
          <cell r="M524">
            <v>8</v>
          </cell>
          <cell r="N524">
            <v>8</v>
          </cell>
          <cell r="O524">
            <v>5</v>
          </cell>
          <cell r="P524">
            <v>7</v>
          </cell>
          <cell r="Q524">
            <v>7</v>
          </cell>
          <cell r="R524">
            <v>10</v>
          </cell>
          <cell r="S524">
            <v>47985</v>
          </cell>
          <cell r="T524">
            <v>1.7</v>
          </cell>
          <cell r="U524">
            <v>3</v>
          </cell>
          <cell r="V524">
            <v>10</v>
          </cell>
          <cell r="W524" t="str">
            <v>Tipo 1 N</v>
          </cell>
          <cell r="X524">
            <v>0.603685160169114</v>
          </cell>
          <cell r="Y524" t="str">
            <v>B</v>
          </cell>
          <cell r="Z524" t="str">
            <v>2B</v>
          </cell>
          <cell r="AA524">
            <v>4</v>
          </cell>
          <cell r="AD524">
            <v>10</v>
          </cell>
          <cell r="AE524" t="str">
            <v>PUBLICO</v>
          </cell>
          <cell r="AF524" t="str">
            <v>UAEAC - AEROCIVIL</v>
          </cell>
          <cell r="AG524" t="str">
            <v>UAEAC - AEROCIVIL</v>
          </cell>
          <cell r="AH524" t="str">
            <v>VIGENTE</v>
          </cell>
          <cell r="AK524">
            <v>2016</v>
          </cell>
          <cell r="AM524">
            <v>77759</v>
          </cell>
          <cell r="AN524">
            <v>52</v>
          </cell>
          <cell r="AO524">
            <v>0.3</v>
          </cell>
          <cell r="AP524">
            <v>0.83399999999999996</v>
          </cell>
          <cell r="AQ524">
            <v>0.37540000000000001</v>
          </cell>
          <cell r="AR524">
            <v>0.67120412100000004</v>
          </cell>
          <cell r="AS524">
            <v>3.33</v>
          </cell>
          <cell r="AU524">
            <v>1</v>
          </cell>
          <cell r="AV524">
            <v>1</v>
          </cell>
          <cell r="AX524">
            <v>14.7</v>
          </cell>
        </row>
        <row r="525">
          <cell r="E525" t="str">
            <v>GUSTAVO ROJAS PINILLA</v>
          </cell>
          <cell r="F525">
            <v>1</v>
          </cell>
          <cell r="G525">
            <v>5</v>
          </cell>
          <cell r="H525">
            <v>1</v>
          </cell>
          <cell r="I525">
            <v>1</v>
          </cell>
          <cell r="J525">
            <v>5</v>
          </cell>
          <cell r="K525">
            <v>5</v>
          </cell>
          <cell r="L525">
            <v>8</v>
          </cell>
          <cell r="M525">
            <v>6</v>
          </cell>
          <cell r="N525">
            <v>7</v>
          </cell>
          <cell r="O525">
            <v>5</v>
          </cell>
          <cell r="P525">
            <v>7</v>
          </cell>
          <cell r="Q525">
            <v>5</v>
          </cell>
          <cell r="R525">
            <v>10</v>
          </cell>
          <cell r="S525">
            <v>174183</v>
          </cell>
          <cell r="T525">
            <v>2.2000000000000002</v>
          </cell>
          <cell r="U525">
            <v>10</v>
          </cell>
          <cell r="V525">
            <v>10</v>
          </cell>
          <cell r="W525" t="str">
            <v>Tipo 1 I</v>
          </cell>
          <cell r="X525">
            <v>5.0804185495459571</v>
          </cell>
          <cell r="Y525" t="str">
            <v>A</v>
          </cell>
          <cell r="Z525" t="str">
            <v>4D</v>
          </cell>
          <cell r="AA525">
            <v>7</v>
          </cell>
          <cell r="AB525">
            <v>1</v>
          </cell>
          <cell r="AC525">
            <v>1</v>
          </cell>
          <cell r="AD525">
            <v>10</v>
          </cell>
          <cell r="AE525" t="str">
            <v>PUBLICO</v>
          </cell>
          <cell r="AF525" t="str">
            <v>UAEAC - AEROCIVIL</v>
          </cell>
          <cell r="AG525" t="str">
            <v>UAEAC - AEROCIVIL</v>
          </cell>
          <cell r="AH525" t="str">
            <v>VIGENTE</v>
          </cell>
          <cell r="AI525" t="str">
            <v>SI</v>
          </cell>
          <cell r="AK525">
            <v>2016</v>
          </cell>
          <cell r="AL525" t="str">
            <v>PMTI 1-2</v>
          </cell>
          <cell r="AM525">
            <v>77759</v>
          </cell>
          <cell r="AN525">
            <v>52</v>
          </cell>
          <cell r="AO525">
            <v>0.3</v>
          </cell>
          <cell r="AP525">
            <v>0.83399999999999996</v>
          </cell>
          <cell r="AQ525">
            <v>0.37540000000000001</v>
          </cell>
          <cell r="AR525">
            <v>0.67120412100000004</v>
          </cell>
          <cell r="AS525">
            <v>3.33</v>
          </cell>
          <cell r="AU525">
            <v>1</v>
          </cell>
          <cell r="AV525">
            <v>1</v>
          </cell>
          <cell r="AX525">
            <v>12.4</v>
          </cell>
        </row>
        <row r="526">
          <cell r="E526" t="str">
            <v>AGUAS CLARAS</v>
          </cell>
          <cell r="T526">
            <v>0</v>
          </cell>
          <cell r="U526">
            <v>1</v>
          </cell>
          <cell r="Z526" t="str">
            <v>1A</v>
          </cell>
          <cell r="AE526" t="str">
            <v>PUBLICO</v>
          </cell>
          <cell r="AF526" t="str">
            <v>OTRO - WILSON URIBE CHACON</v>
          </cell>
          <cell r="AG526" t="str">
            <v>WILSON URIBE CHACON</v>
          </cell>
          <cell r="AH526" t="str">
            <v>VIGENTE</v>
          </cell>
          <cell r="AM526">
            <v>2314427</v>
          </cell>
          <cell r="AN526">
            <v>30537</v>
          </cell>
          <cell r="AO526">
            <v>0.3</v>
          </cell>
          <cell r="AP526">
            <v>0.879</v>
          </cell>
          <cell r="AQ526">
            <v>0.44990000000000002</v>
          </cell>
          <cell r="AR526">
            <v>0.53499906500000005</v>
          </cell>
          <cell r="AS526">
            <v>10</v>
          </cell>
          <cell r="AX526">
            <v>1.7000000000000002</v>
          </cell>
        </row>
        <row r="527">
          <cell r="E527" t="str">
            <v>LA ESPERANZA</v>
          </cell>
          <cell r="T527">
            <v>0</v>
          </cell>
          <cell r="U527">
            <v>1</v>
          </cell>
          <cell r="Z527" t="str">
            <v>2C</v>
          </cell>
          <cell r="AE527" t="str">
            <v>PUBLICO</v>
          </cell>
          <cell r="AF527" t="str">
            <v>GOBERNACION DEPTAL</v>
          </cell>
          <cell r="AG527" t="str">
            <v>MUNICIPIO</v>
          </cell>
          <cell r="AH527" t="str">
            <v>VIGENTE</v>
          </cell>
          <cell r="AM527">
            <v>2314427</v>
          </cell>
          <cell r="AN527">
            <v>30537</v>
          </cell>
          <cell r="AO527">
            <v>0.5</v>
          </cell>
          <cell r="AP527">
            <v>0.879</v>
          </cell>
          <cell r="AQ527">
            <v>0.44990000000000002</v>
          </cell>
          <cell r="AR527">
            <v>0.61152072499999999</v>
          </cell>
          <cell r="AS527">
            <v>10</v>
          </cell>
          <cell r="AT527">
            <v>1</v>
          </cell>
          <cell r="AX527">
            <v>1.9000000000000001</v>
          </cell>
        </row>
        <row r="528">
          <cell r="E528" t="str">
            <v>YARIGUIES</v>
          </cell>
          <cell r="F528">
            <v>6</v>
          </cell>
          <cell r="H528">
            <v>10</v>
          </cell>
          <cell r="I528">
            <v>10</v>
          </cell>
          <cell r="K528">
            <v>5</v>
          </cell>
          <cell r="L528">
            <v>10</v>
          </cell>
          <cell r="M528">
            <v>10</v>
          </cell>
          <cell r="S528">
            <v>58821</v>
          </cell>
          <cell r="T528">
            <v>1.8</v>
          </cell>
          <cell r="U528">
            <v>6</v>
          </cell>
          <cell r="V528">
            <v>10</v>
          </cell>
          <cell r="W528" t="str">
            <v>Tipo 1 N</v>
          </cell>
          <cell r="X528">
            <v>1.5270266200887466</v>
          </cell>
          <cell r="Y528" t="str">
            <v>B</v>
          </cell>
          <cell r="Z528" t="str">
            <v>3C</v>
          </cell>
          <cell r="AA528">
            <v>5</v>
          </cell>
          <cell r="AB528">
            <v>2</v>
          </cell>
          <cell r="AC528">
            <v>2</v>
          </cell>
          <cell r="AD528">
            <v>1</v>
          </cell>
          <cell r="AE528" t="str">
            <v>PUBLICO</v>
          </cell>
          <cell r="AF528" t="str">
            <v>UAEAC - AEROCIVIL</v>
          </cell>
          <cell r="AG528" t="str">
            <v>CONCESION - ORIENTE SAS</v>
          </cell>
          <cell r="AH528" t="str">
            <v>VIGENTE</v>
          </cell>
          <cell r="AI528" t="str">
            <v>SI</v>
          </cell>
          <cell r="AM528">
            <v>2314427</v>
          </cell>
          <cell r="AN528">
            <v>30537</v>
          </cell>
          <cell r="AO528">
            <v>0.1</v>
          </cell>
          <cell r="AP528">
            <v>0.879</v>
          </cell>
          <cell r="AQ528">
            <v>0.44990000000000002</v>
          </cell>
          <cell r="AR528">
            <v>0.58839829499999996</v>
          </cell>
          <cell r="AS528">
            <v>2.86</v>
          </cell>
          <cell r="AT528">
            <v>1</v>
          </cell>
          <cell r="AV528">
            <v>10</v>
          </cell>
          <cell r="AX528">
            <v>10</v>
          </cell>
        </row>
        <row r="529">
          <cell r="E529" t="str">
            <v>BUENOS AIRES</v>
          </cell>
          <cell r="T529">
            <v>0</v>
          </cell>
          <cell r="U529">
            <v>2</v>
          </cell>
          <cell r="Z529" t="str">
            <v>1A</v>
          </cell>
          <cell r="AE529" t="str">
            <v>PRIVADO</v>
          </cell>
          <cell r="AF529" t="str">
            <v>AGRICOLA BUFALERA DE COLOMBIA</v>
          </cell>
          <cell r="AG529" t="str">
            <v>AGRICOLA BUFALERA DE COLOMBIA</v>
          </cell>
          <cell r="AH529" t="str">
            <v>VIGENTE</v>
          </cell>
          <cell r="AM529">
            <v>2314427</v>
          </cell>
          <cell r="AN529">
            <v>30537</v>
          </cell>
          <cell r="AO529">
            <v>0.7</v>
          </cell>
          <cell r="AP529">
            <v>0.879</v>
          </cell>
          <cell r="AQ529">
            <v>0.44990000000000002</v>
          </cell>
          <cell r="AR529">
            <v>0.68419271599999998</v>
          </cell>
          <cell r="AS529">
            <v>10</v>
          </cell>
          <cell r="AT529">
            <v>1</v>
          </cell>
          <cell r="AX529">
            <v>2.2000000000000002</v>
          </cell>
        </row>
        <row r="530">
          <cell r="E530" t="str">
            <v>BUCARELIA</v>
          </cell>
          <cell r="T530">
            <v>0</v>
          </cell>
          <cell r="U530">
            <v>2</v>
          </cell>
          <cell r="Z530" t="str">
            <v>1A</v>
          </cell>
          <cell r="AE530" t="str">
            <v>PRIVADO</v>
          </cell>
          <cell r="AF530" t="str">
            <v>PALMAS OLEAGINOSAS BUCARELIA S.A.</v>
          </cell>
          <cell r="AG530" t="str">
            <v>PALMAS OLEAG. BUCARELIA S.A.</v>
          </cell>
          <cell r="AH530" t="str">
            <v>VIGENTE</v>
          </cell>
          <cell r="AM530">
            <v>2314427</v>
          </cell>
          <cell r="AN530">
            <v>30537</v>
          </cell>
          <cell r="AO530">
            <v>0.7</v>
          </cell>
          <cell r="AP530">
            <v>0.879</v>
          </cell>
          <cell r="AQ530">
            <v>0.44990000000000002</v>
          </cell>
          <cell r="AR530">
            <v>0.68419271599999998</v>
          </cell>
          <cell r="AS530">
            <v>10</v>
          </cell>
          <cell r="AT530">
            <v>1</v>
          </cell>
          <cell r="AX530">
            <v>2.2000000000000002</v>
          </cell>
        </row>
        <row r="531">
          <cell r="E531" t="str">
            <v>PALONEGRO</v>
          </cell>
          <cell r="F531">
            <v>3</v>
          </cell>
          <cell r="G531">
            <v>3</v>
          </cell>
          <cell r="H531">
            <v>3</v>
          </cell>
          <cell r="I531">
            <v>3</v>
          </cell>
          <cell r="K531">
            <v>3</v>
          </cell>
          <cell r="L531">
            <v>1</v>
          </cell>
          <cell r="M531">
            <v>2</v>
          </cell>
          <cell r="S531">
            <v>305774</v>
          </cell>
          <cell r="T531">
            <v>2.5</v>
          </cell>
          <cell r="U531">
            <v>10</v>
          </cell>
          <cell r="V531">
            <v>10</v>
          </cell>
          <cell r="W531" t="str">
            <v>Tipo 1 I</v>
          </cell>
          <cell r="X531">
            <v>5.4764004150470598</v>
          </cell>
          <cell r="Y531" t="str">
            <v>A</v>
          </cell>
          <cell r="Z531" t="str">
            <v>4D</v>
          </cell>
          <cell r="AA531">
            <v>6</v>
          </cell>
          <cell r="AB531">
            <v>2</v>
          </cell>
          <cell r="AC531">
            <v>2</v>
          </cell>
          <cell r="AD531">
            <v>1</v>
          </cell>
          <cell r="AE531" t="str">
            <v>PUBLICO</v>
          </cell>
          <cell r="AF531" t="str">
            <v>UAEAC - AEROCIVIL</v>
          </cell>
          <cell r="AG531" t="str">
            <v>CONCESION - ORIENTE SAS</v>
          </cell>
          <cell r="AH531" t="str">
            <v>VIGENTE</v>
          </cell>
          <cell r="AI531" t="str">
            <v>SI</v>
          </cell>
          <cell r="AL531" t="str">
            <v>PMTI 1-2</v>
          </cell>
          <cell r="AM531">
            <v>2314427</v>
          </cell>
          <cell r="AN531">
            <v>30537</v>
          </cell>
          <cell r="AO531">
            <v>0</v>
          </cell>
          <cell r="AP531">
            <v>0.879</v>
          </cell>
          <cell r="AQ531">
            <v>0.44990000000000002</v>
          </cell>
          <cell r="AR531">
            <v>0.69311876699999997</v>
          </cell>
          <cell r="AS531">
            <v>2.5</v>
          </cell>
          <cell r="AV531">
            <v>10</v>
          </cell>
          <cell r="AX531">
            <v>8.7999999999999989</v>
          </cell>
        </row>
        <row r="532">
          <cell r="E532" t="str">
            <v>CABARALEZ</v>
          </cell>
          <cell r="T532">
            <v>0</v>
          </cell>
          <cell r="U532">
            <v>2</v>
          </cell>
          <cell r="Z532" t="str">
            <v>1A</v>
          </cell>
          <cell r="AE532" t="str">
            <v>PRIVADO</v>
          </cell>
          <cell r="AF532" t="str">
            <v>RICARDO FIGUEREDO M.</v>
          </cell>
          <cell r="AG532" t="str">
            <v>RICARDO FOGUEREDO M.</v>
          </cell>
          <cell r="AH532" t="str">
            <v>VIGENTE</v>
          </cell>
          <cell r="AM532">
            <v>2314427</v>
          </cell>
          <cell r="AN532">
            <v>30537</v>
          </cell>
          <cell r="AO532">
            <v>0.7</v>
          </cell>
          <cell r="AP532">
            <v>0.879</v>
          </cell>
          <cell r="AQ532">
            <v>0.44990000000000002</v>
          </cell>
          <cell r="AR532">
            <v>0.68419271599999998</v>
          </cell>
          <cell r="AS532">
            <v>10</v>
          </cell>
          <cell r="AT532">
            <v>1</v>
          </cell>
          <cell r="AX532">
            <v>2.2000000000000002</v>
          </cell>
        </row>
        <row r="533">
          <cell r="E533" t="str">
            <v>CAMPO CAPOTE</v>
          </cell>
          <cell r="T533">
            <v>0</v>
          </cell>
          <cell r="U533">
            <v>1</v>
          </cell>
          <cell r="Z533" t="str">
            <v>1A</v>
          </cell>
          <cell r="AE533" t="str">
            <v>PUBLICO</v>
          </cell>
          <cell r="AF533" t="str">
            <v>OTRO - INDERENA hoy INCODER</v>
          </cell>
          <cell r="AG533" t="str">
            <v>INDERENA</v>
          </cell>
          <cell r="AH533" t="str">
            <v>VIGENTE</v>
          </cell>
          <cell r="AM533">
            <v>2314427</v>
          </cell>
          <cell r="AN533">
            <v>30537</v>
          </cell>
          <cell r="AO533">
            <v>0.5</v>
          </cell>
          <cell r="AP533">
            <v>0.879</v>
          </cell>
          <cell r="AQ533">
            <v>0.44990000000000002</v>
          </cell>
          <cell r="AR533">
            <v>0.52959017100000005</v>
          </cell>
          <cell r="AS533">
            <v>10</v>
          </cell>
          <cell r="AX533">
            <v>1.7000000000000002</v>
          </cell>
        </row>
        <row r="534">
          <cell r="E534" t="str">
            <v>GUSTAVO ROJAS PINILLA</v>
          </cell>
          <cell r="F534">
            <v>9</v>
          </cell>
          <cell r="G534">
            <v>9</v>
          </cell>
          <cell r="H534">
            <v>9</v>
          </cell>
          <cell r="I534">
            <v>8</v>
          </cell>
          <cell r="J534">
            <v>4</v>
          </cell>
          <cell r="K534">
            <v>5</v>
          </cell>
          <cell r="N534">
            <v>8</v>
          </cell>
          <cell r="P534">
            <v>7</v>
          </cell>
          <cell r="Q534">
            <v>7</v>
          </cell>
          <cell r="R534">
            <v>5</v>
          </cell>
          <cell r="S534">
            <v>719</v>
          </cell>
          <cell r="T534">
            <v>-0.1</v>
          </cell>
          <cell r="U534">
            <v>3</v>
          </cell>
          <cell r="V534">
            <v>1</v>
          </cell>
          <cell r="W534" t="str">
            <v>Tipo 2 N</v>
          </cell>
          <cell r="X534">
            <v>6.7201352549186785E-3</v>
          </cell>
          <cell r="Y534" t="str">
            <v>C</v>
          </cell>
          <cell r="Z534" t="str">
            <v>3C</v>
          </cell>
          <cell r="AC534">
            <v>3</v>
          </cell>
          <cell r="AD534">
            <v>1</v>
          </cell>
          <cell r="AE534" t="str">
            <v>PUBLICO</v>
          </cell>
          <cell r="AF534" t="str">
            <v>UAEAC - AEROCIVIL</v>
          </cell>
          <cell r="AG534" t="str">
            <v>UAEAC - AEROCIVIL</v>
          </cell>
          <cell r="AH534" t="str">
            <v>VIGENTE</v>
          </cell>
          <cell r="AK534">
            <v>2018</v>
          </cell>
          <cell r="AM534">
            <v>2314427</v>
          </cell>
          <cell r="AN534">
            <v>30537</v>
          </cell>
          <cell r="AO534">
            <v>0.3</v>
          </cell>
          <cell r="AP534">
            <v>0.879</v>
          </cell>
          <cell r="AQ534">
            <v>0.44990000000000002</v>
          </cell>
          <cell r="AR534">
            <v>0.50981590399999999</v>
          </cell>
          <cell r="AS534">
            <v>10</v>
          </cell>
          <cell r="AT534">
            <v>1</v>
          </cell>
          <cell r="AV534">
            <v>1</v>
          </cell>
          <cell r="AX534">
            <v>10.6</v>
          </cell>
        </row>
        <row r="535">
          <cell r="E535" t="str">
            <v>COMUNEROS</v>
          </cell>
          <cell r="T535">
            <v>0</v>
          </cell>
          <cell r="U535">
            <v>1</v>
          </cell>
          <cell r="Z535" t="str">
            <v>1A</v>
          </cell>
          <cell r="AE535" t="str">
            <v>PUBLICO</v>
          </cell>
          <cell r="AF535" t="str">
            <v>MUNICIPIO</v>
          </cell>
          <cell r="AG535" t="str">
            <v>MUNICIPIO</v>
          </cell>
          <cell r="AH535" t="str">
            <v>VIGENTE</v>
          </cell>
          <cell r="AM535">
            <v>2314427</v>
          </cell>
          <cell r="AN535">
            <v>30537</v>
          </cell>
          <cell r="AO535">
            <v>0.3</v>
          </cell>
          <cell r="AP535">
            <v>0.879</v>
          </cell>
          <cell r="AQ535">
            <v>0.44990000000000002</v>
          </cell>
          <cell r="AR535">
            <v>0.59238448600000004</v>
          </cell>
          <cell r="AS535">
            <v>10</v>
          </cell>
          <cell r="AT535">
            <v>1</v>
          </cell>
          <cell r="AX535">
            <v>1.8</v>
          </cell>
        </row>
        <row r="536">
          <cell r="E536" t="str">
            <v>EL CARMEN DE CHUCURI</v>
          </cell>
          <cell r="T536">
            <v>0</v>
          </cell>
          <cell r="U536">
            <v>1</v>
          </cell>
          <cell r="Z536" t="str">
            <v>1A</v>
          </cell>
          <cell r="AE536" t="str">
            <v>PUBLICO</v>
          </cell>
          <cell r="AF536" t="str">
            <v>MUNICIPIO</v>
          </cell>
          <cell r="AG536" t="str">
            <v>MUNICIPIO</v>
          </cell>
          <cell r="AH536" t="str">
            <v>VIGENTE</v>
          </cell>
          <cell r="AM536">
            <v>2314427</v>
          </cell>
          <cell r="AN536">
            <v>30537</v>
          </cell>
          <cell r="AO536">
            <v>0.3</v>
          </cell>
          <cell r="AP536">
            <v>0.879</v>
          </cell>
          <cell r="AQ536">
            <v>0.44990000000000002</v>
          </cell>
          <cell r="AR536">
            <v>0.756393871</v>
          </cell>
          <cell r="AS536">
            <v>10</v>
          </cell>
          <cell r="AX536">
            <v>1.7000000000000002</v>
          </cell>
        </row>
        <row r="537">
          <cell r="E537" t="str">
            <v>EL MARNE</v>
          </cell>
          <cell r="T537">
            <v>0</v>
          </cell>
          <cell r="U537">
            <v>2</v>
          </cell>
          <cell r="Z537" t="str">
            <v>1A</v>
          </cell>
          <cell r="AE537" t="str">
            <v>PRIVADO</v>
          </cell>
          <cell r="AF537" t="str">
            <v>JORGE LUIS OTERO SANCHEZ</v>
          </cell>
          <cell r="AG537" t="str">
            <v>JORGE LUIS OTERO SANCHEZ</v>
          </cell>
          <cell r="AH537" t="str">
            <v>VIGENTE</v>
          </cell>
          <cell r="AM537">
            <v>2314427</v>
          </cell>
          <cell r="AN537">
            <v>30537</v>
          </cell>
          <cell r="AO537">
            <v>0.5</v>
          </cell>
          <cell r="AP537">
            <v>0.879</v>
          </cell>
          <cell r="AQ537">
            <v>0.44990000000000002</v>
          </cell>
          <cell r="AR537">
            <v>0.56662592099999998</v>
          </cell>
          <cell r="AS537">
            <v>10</v>
          </cell>
          <cell r="AX537">
            <v>2</v>
          </cell>
        </row>
        <row r="538">
          <cell r="E538" t="str">
            <v>EL PEDRAL BONANZA</v>
          </cell>
          <cell r="T538">
            <v>0</v>
          </cell>
          <cell r="U538">
            <v>2</v>
          </cell>
          <cell r="Z538" t="str">
            <v>1A</v>
          </cell>
          <cell r="AE538" t="str">
            <v>PRIVADO</v>
          </cell>
          <cell r="AF538" t="str">
            <v>AEROPENORT LTDA.</v>
          </cell>
          <cell r="AG538" t="str">
            <v>AEROPENORT LTDA.</v>
          </cell>
          <cell r="AH538" t="str">
            <v>VIGENTE</v>
          </cell>
          <cell r="AM538">
            <v>2314427</v>
          </cell>
          <cell r="AN538">
            <v>30537</v>
          </cell>
          <cell r="AO538">
            <v>0.7</v>
          </cell>
          <cell r="AP538">
            <v>0.879</v>
          </cell>
          <cell r="AQ538">
            <v>0.44990000000000002</v>
          </cell>
          <cell r="AR538">
            <v>0.68419271599999998</v>
          </cell>
          <cell r="AS538">
            <v>10</v>
          </cell>
          <cell r="AT538">
            <v>1</v>
          </cell>
          <cell r="AX538">
            <v>2.2000000000000002</v>
          </cell>
        </row>
        <row r="539">
          <cell r="E539" t="str">
            <v>EL REFUGIO</v>
          </cell>
          <cell r="T539">
            <v>0</v>
          </cell>
          <cell r="U539">
            <v>2</v>
          </cell>
          <cell r="Z539" t="str">
            <v>1A</v>
          </cell>
          <cell r="AE539" t="str">
            <v>PRIVADO</v>
          </cell>
          <cell r="AF539" t="str">
            <v>JOSE G. ANGARITA</v>
          </cell>
          <cell r="AG539" t="str">
            <v>DONALDO VILLARREAL</v>
          </cell>
          <cell r="AH539" t="str">
            <v>VIGENTE</v>
          </cell>
          <cell r="AM539">
            <v>2314427</v>
          </cell>
          <cell r="AN539">
            <v>30537</v>
          </cell>
          <cell r="AO539">
            <v>0.7</v>
          </cell>
          <cell r="AP539">
            <v>0.879</v>
          </cell>
          <cell r="AQ539">
            <v>0.44990000000000002</v>
          </cell>
          <cell r="AR539">
            <v>0.70806682300000001</v>
          </cell>
          <cell r="AS539">
            <v>10</v>
          </cell>
          <cell r="AX539">
            <v>2.1</v>
          </cell>
        </row>
        <row r="540">
          <cell r="E540" t="str">
            <v>EL TORNILLO</v>
          </cell>
          <cell r="T540">
            <v>0</v>
          </cell>
          <cell r="U540">
            <v>2</v>
          </cell>
          <cell r="Z540" t="str">
            <v>1A</v>
          </cell>
          <cell r="AE540" t="str">
            <v>PRIVADO</v>
          </cell>
          <cell r="AF540" t="str">
            <v>INV. GERBEL S.A.S.</v>
          </cell>
          <cell r="AG540" t="str">
            <v>CELTA LTDA.</v>
          </cell>
          <cell r="AH540" t="str">
            <v>VIGENTE</v>
          </cell>
          <cell r="AM540">
            <v>2314427</v>
          </cell>
          <cell r="AN540">
            <v>30537</v>
          </cell>
          <cell r="AO540">
            <v>0.5</v>
          </cell>
          <cell r="AP540">
            <v>0.879</v>
          </cell>
          <cell r="AQ540">
            <v>0.44990000000000002</v>
          </cell>
          <cell r="AR540">
            <v>0.56662592099999998</v>
          </cell>
          <cell r="AS540">
            <v>10</v>
          </cell>
          <cell r="AX540">
            <v>2</v>
          </cell>
        </row>
        <row r="541">
          <cell r="E541" t="str">
            <v>GEMELOS DORADOS</v>
          </cell>
          <cell r="T541">
            <v>0</v>
          </cell>
          <cell r="U541">
            <v>2</v>
          </cell>
          <cell r="Z541" t="str">
            <v>1A</v>
          </cell>
          <cell r="AE541" t="str">
            <v>PRIVADO</v>
          </cell>
          <cell r="AF541" t="str">
            <v>MILTON A. SALAZAR REY</v>
          </cell>
          <cell r="AG541" t="str">
            <v>MILTON A. SALAZAR REY</v>
          </cell>
          <cell r="AH541" t="str">
            <v>VIGENTE</v>
          </cell>
          <cell r="AM541">
            <v>2314427</v>
          </cell>
          <cell r="AN541">
            <v>30537</v>
          </cell>
          <cell r="AO541">
            <v>0.7</v>
          </cell>
          <cell r="AP541">
            <v>0.879</v>
          </cell>
          <cell r="AQ541">
            <v>0.44990000000000002</v>
          </cell>
          <cell r="AR541">
            <v>0.68419271599999998</v>
          </cell>
          <cell r="AS541">
            <v>10</v>
          </cell>
          <cell r="AT541">
            <v>1</v>
          </cell>
          <cell r="AX541">
            <v>2.2000000000000002</v>
          </cell>
        </row>
        <row r="542">
          <cell r="E542" t="str">
            <v>HORIZONTES</v>
          </cell>
          <cell r="T542">
            <v>0</v>
          </cell>
          <cell r="U542">
            <v>2</v>
          </cell>
          <cell r="Z542" t="str">
            <v>1A</v>
          </cell>
          <cell r="AE542" t="str">
            <v>PRIVADO</v>
          </cell>
          <cell r="AF542" t="str">
            <v>DESARROLLOS METROPOLITANOS</v>
          </cell>
          <cell r="AG542" t="str">
            <v>DESARROLLOS METROPOLITANOS</v>
          </cell>
          <cell r="AH542" t="str">
            <v>VIGENTE</v>
          </cell>
          <cell r="AM542">
            <v>2314427</v>
          </cell>
          <cell r="AN542">
            <v>30537</v>
          </cell>
          <cell r="AO542">
            <v>0.1</v>
          </cell>
          <cell r="AP542">
            <v>0.879</v>
          </cell>
          <cell r="AQ542">
            <v>0.44990000000000002</v>
          </cell>
          <cell r="AR542">
            <v>0.64824144100000003</v>
          </cell>
          <cell r="AS542">
            <v>10</v>
          </cell>
          <cell r="AX542">
            <v>2</v>
          </cell>
        </row>
        <row r="543">
          <cell r="E543" t="str">
            <v>LA PONDEROSA</v>
          </cell>
          <cell r="T543">
            <v>0</v>
          </cell>
          <cell r="U543">
            <v>2</v>
          </cell>
          <cell r="Z543" t="str">
            <v>1A</v>
          </cell>
          <cell r="AE543" t="str">
            <v>PRIVADO</v>
          </cell>
          <cell r="AF543" t="str">
            <v>PALMAS MONTERREY S.A.</v>
          </cell>
          <cell r="AG543" t="str">
            <v>PALMAS MONTERREY</v>
          </cell>
          <cell r="AH543" t="str">
            <v>VIGENTE</v>
          </cell>
          <cell r="AM543">
            <v>2314427</v>
          </cell>
          <cell r="AN543">
            <v>30537</v>
          </cell>
          <cell r="AO543">
            <v>0.7</v>
          </cell>
          <cell r="AP543">
            <v>0.879</v>
          </cell>
          <cell r="AQ543">
            <v>0.44990000000000002</v>
          </cell>
          <cell r="AR543">
            <v>0.68419271599999998</v>
          </cell>
          <cell r="AS543">
            <v>10</v>
          </cell>
          <cell r="AT543">
            <v>1</v>
          </cell>
          <cell r="AX543">
            <v>2.2000000000000002</v>
          </cell>
        </row>
        <row r="544">
          <cell r="E544" t="str">
            <v>LAS CRUCES</v>
          </cell>
          <cell r="T544">
            <v>0</v>
          </cell>
          <cell r="U544">
            <v>1</v>
          </cell>
          <cell r="Z544" t="str">
            <v>2B</v>
          </cell>
          <cell r="AE544" t="str">
            <v>PUBLICO</v>
          </cell>
          <cell r="AF544" t="str">
            <v>MUNICIPIO</v>
          </cell>
          <cell r="AG544" t="str">
            <v>MUNICIPIO</v>
          </cell>
          <cell r="AH544" t="str">
            <v>VIGENTE</v>
          </cell>
          <cell r="AM544">
            <v>2314427</v>
          </cell>
          <cell r="AN544">
            <v>30537</v>
          </cell>
          <cell r="AO544">
            <v>0.3</v>
          </cell>
          <cell r="AP544">
            <v>0.879</v>
          </cell>
          <cell r="AQ544">
            <v>0.44990000000000002</v>
          </cell>
          <cell r="AR544">
            <v>0.53499906500000005</v>
          </cell>
          <cell r="AS544">
            <v>10</v>
          </cell>
          <cell r="AT544">
            <v>1</v>
          </cell>
          <cell r="AX544">
            <v>1.8</v>
          </cell>
        </row>
        <row r="545">
          <cell r="E545" t="str">
            <v>LOS REMANSOS</v>
          </cell>
          <cell r="T545">
            <v>0</v>
          </cell>
          <cell r="U545">
            <v>1</v>
          </cell>
          <cell r="Z545" t="str">
            <v>1A</v>
          </cell>
          <cell r="AE545" t="str">
            <v>PRIVADO</v>
          </cell>
          <cell r="AF545" t="str">
            <v>NELLY VALENCIA</v>
          </cell>
          <cell r="AG545" t="str">
            <v>AEROPENORT LTDA.</v>
          </cell>
          <cell r="AH545" t="str">
            <v>VIGENTE</v>
          </cell>
          <cell r="AM545">
            <v>2314427</v>
          </cell>
          <cell r="AN545">
            <v>30537</v>
          </cell>
          <cell r="AO545">
            <v>0.3</v>
          </cell>
          <cell r="AP545">
            <v>0.879</v>
          </cell>
          <cell r="AQ545">
            <v>0.44990000000000002</v>
          </cell>
          <cell r="AR545">
            <v>0.50981590399999999</v>
          </cell>
          <cell r="AS545">
            <v>10</v>
          </cell>
          <cell r="AX545">
            <v>1.7000000000000002</v>
          </cell>
        </row>
        <row r="546">
          <cell r="E546" t="str">
            <v>JERONIMO DE AGUAYO</v>
          </cell>
          <cell r="T546">
            <v>0</v>
          </cell>
          <cell r="U546">
            <v>1</v>
          </cell>
          <cell r="Z546" t="str">
            <v>2A</v>
          </cell>
          <cell r="AE546" t="str">
            <v>PUBLICO</v>
          </cell>
          <cell r="AF546" t="str">
            <v>MUNICIPIO</v>
          </cell>
          <cell r="AG546" t="str">
            <v>MUNICIPIO</v>
          </cell>
          <cell r="AH546" t="str">
            <v>VIGENTE</v>
          </cell>
          <cell r="AM546">
            <v>2314427</v>
          </cell>
          <cell r="AN546">
            <v>30537</v>
          </cell>
          <cell r="AO546">
            <v>0.3</v>
          </cell>
          <cell r="AP546">
            <v>0.879</v>
          </cell>
          <cell r="AQ546">
            <v>0.44990000000000002</v>
          </cell>
          <cell r="AR546">
            <v>0.73630555900000005</v>
          </cell>
          <cell r="AS546">
            <v>10</v>
          </cell>
          <cell r="AT546">
            <v>1</v>
          </cell>
          <cell r="AX546">
            <v>1.9000000000000001</v>
          </cell>
        </row>
        <row r="547">
          <cell r="E547" t="str">
            <v>LOS POZOS</v>
          </cell>
          <cell r="T547">
            <v>0</v>
          </cell>
          <cell r="U547">
            <v>1</v>
          </cell>
          <cell r="Z547" t="str">
            <v>3A</v>
          </cell>
          <cell r="AE547" t="str">
            <v>PUBLICO</v>
          </cell>
          <cell r="AF547" t="str">
            <v>MUNICIPIO</v>
          </cell>
          <cell r="AG547" t="str">
            <v>MUNICIPIO</v>
          </cell>
          <cell r="AH547" t="str">
            <v>VIGENTE</v>
          </cell>
          <cell r="AM547">
            <v>2314427</v>
          </cell>
          <cell r="AN547">
            <v>30537</v>
          </cell>
          <cell r="AO547">
            <v>0.1</v>
          </cell>
          <cell r="AP547">
            <v>0.879</v>
          </cell>
          <cell r="AQ547">
            <v>0.44990000000000002</v>
          </cell>
          <cell r="AR547">
            <v>0.631646653</v>
          </cell>
          <cell r="AS547">
            <v>10</v>
          </cell>
          <cell r="AT547">
            <v>1</v>
          </cell>
          <cell r="AX547">
            <v>1.8</v>
          </cell>
        </row>
        <row r="548">
          <cell r="E548" t="str">
            <v>SAN VICENTE DE CHUCURI</v>
          </cell>
          <cell r="T548">
            <v>0</v>
          </cell>
          <cell r="U548">
            <v>1</v>
          </cell>
          <cell r="Z548" t="str">
            <v>1A</v>
          </cell>
          <cell r="AE548" t="str">
            <v>PUBLICO</v>
          </cell>
          <cell r="AF548" t="str">
            <v>MUNICIPIO</v>
          </cell>
          <cell r="AG548" t="str">
            <v>MUNICIPIO</v>
          </cell>
          <cell r="AH548" t="str">
            <v>VIGENTE</v>
          </cell>
          <cell r="AM548">
            <v>2314427</v>
          </cell>
          <cell r="AN548">
            <v>30537</v>
          </cell>
          <cell r="AO548">
            <v>0.3</v>
          </cell>
          <cell r="AP548">
            <v>0.879</v>
          </cell>
          <cell r="AQ548">
            <v>0.44990000000000002</v>
          </cell>
          <cell r="AR548">
            <v>0.79274374299999995</v>
          </cell>
          <cell r="AS548">
            <v>10</v>
          </cell>
          <cell r="AT548">
            <v>1</v>
          </cell>
          <cell r="AX548">
            <v>1.9000000000000001</v>
          </cell>
        </row>
        <row r="549">
          <cell r="E549" t="str">
            <v>GUILLERMO GOMEZ ORTIZ</v>
          </cell>
          <cell r="T549">
            <v>0</v>
          </cell>
          <cell r="U549">
            <v>1</v>
          </cell>
          <cell r="Z549" t="str">
            <v>1A</v>
          </cell>
          <cell r="AE549" t="str">
            <v>PUBLICO</v>
          </cell>
          <cell r="AF549" t="str">
            <v>MUNICIPIO</v>
          </cell>
          <cell r="AG549" t="str">
            <v>MUNICIPIO</v>
          </cell>
          <cell r="AH549" t="str">
            <v>VIGENTE</v>
          </cell>
          <cell r="AM549">
            <v>2314427</v>
          </cell>
          <cell r="AN549">
            <v>30537</v>
          </cell>
          <cell r="AO549">
            <v>0.5</v>
          </cell>
          <cell r="AP549">
            <v>0.879</v>
          </cell>
          <cell r="AQ549">
            <v>0.44990000000000002</v>
          </cell>
          <cell r="AR549">
            <v>0.83616470099999995</v>
          </cell>
          <cell r="AS549">
            <v>10</v>
          </cell>
          <cell r="AT549">
            <v>1</v>
          </cell>
          <cell r="AX549">
            <v>1.9000000000000001</v>
          </cell>
        </row>
        <row r="550">
          <cell r="E550" t="str">
            <v>LAS BRUJAS</v>
          </cell>
          <cell r="F550">
            <v>2</v>
          </cell>
          <cell r="G550">
            <v>2</v>
          </cell>
          <cell r="H550">
            <v>2</v>
          </cell>
          <cell r="I550">
            <v>2</v>
          </cell>
          <cell r="J550">
            <v>2</v>
          </cell>
          <cell r="K550">
            <v>3</v>
          </cell>
          <cell r="L550">
            <v>6</v>
          </cell>
          <cell r="M550">
            <v>5</v>
          </cell>
          <cell r="N550">
            <v>3</v>
          </cell>
          <cell r="O550">
            <v>3</v>
          </cell>
          <cell r="P550">
            <v>5</v>
          </cell>
          <cell r="Q550">
            <v>10</v>
          </cell>
          <cell r="R550">
            <v>10</v>
          </cell>
          <cell r="S550">
            <v>30283</v>
          </cell>
          <cell r="T550">
            <v>1.5</v>
          </cell>
          <cell r="U550">
            <v>6</v>
          </cell>
          <cell r="V550">
            <v>10</v>
          </cell>
          <cell r="W550" t="str">
            <v>Tipo 1 N</v>
          </cell>
          <cell r="X550">
            <v>0.66451148720183406</v>
          </cell>
          <cell r="Y550" t="str">
            <v>B</v>
          </cell>
          <cell r="Z550" t="str">
            <v>3C</v>
          </cell>
          <cell r="AA550">
            <v>4</v>
          </cell>
          <cell r="AC550">
            <v>2</v>
          </cell>
          <cell r="AD550">
            <v>1</v>
          </cell>
          <cell r="AE550" t="str">
            <v>PUBLICO</v>
          </cell>
          <cell r="AF550" t="str">
            <v>UAEAC - AEROCIVIL</v>
          </cell>
          <cell r="AG550" t="str">
            <v>CONCESION - SOACN (Sociedad Operadora de Aeropuertos Centro Norte)</v>
          </cell>
          <cell r="AH550" t="str">
            <v>VIGENTE</v>
          </cell>
          <cell r="AI550" t="str">
            <v>SI</v>
          </cell>
          <cell r="AM550">
            <v>868384</v>
          </cell>
          <cell r="AN550">
            <v>10917</v>
          </cell>
          <cell r="AO550">
            <v>0.5</v>
          </cell>
          <cell r="AP550">
            <v>0.77500000000000002</v>
          </cell>
          <cell r="AQ550">
            <v>0.73099999999999998</v>
          </cell>
          <cell r="AR550">
            <v>0.66537584100000002</v>
          </cell>
          <cell r="AS550">
            <v>10</v>
          </cell>
          <cell r="AT550">
            <v>1</v>
          </cell>
          <cell r="AV550">
            <v>10</v>
          </cell>
          <cell r="AX550">
            <v>9</v>
          </cell>
        </row>
        <row r="551">
          <cell r="E551" t="str">
            <v>COVEÑAS</v>
          </cell>
          <cell r="T551">
            <v>0</v>
          </cell>
          <cell r="U551">
            <v>2</v>
          </cell>
          <cell r="Z551" t="str">
            <v>2C</v>
          </cell>
          <cell r="AE551" t="str">
            <v>MILITAR</v>
          </cell>
          <cell r="AF551" t="str">
            <v>ARC MINDEFENSA</v>
          </cell>
          <cell r="AG551" t="str">
            <v>ARC MINDEFENSA</v>
          </cell>
          <cell r="AH551" t="str">
            <v>VIGENTE</v>
          </cell>
          <cell r="AM551">
            <v>868384</v>
          </cell>
          <cell r="AN551">
            <v>10917</v>
          </cell>
          <cell r="AO551">
            <v>0.5</v>
          </cell>
          <cell r="AP551">
            <v>0.77500000000000002</v>
          </cell>
          <cell r="AQ551">
            <v>0.73099999999999998</v>
          </cell>
          <cell r="AR551">
            <v>0.61813463599999996</v>
          </cell>
          <cell r="AS551">
            <v>10</v>
          </cell>
          <cell r="AX551">
            <v>2</v>
          </cell>
        </row>
        <row r="552">
          <cell r="E552" t="str">
            <v>EL RINCON DE MUCURA</v>
          </cell>
          <cell r="T552">
            <v>0</v>
          </cell>
          <cell r="U552">
            <v>2</v>
          </cell>
          <cell r="Z552" t="str">
            <v>2A</v>
          </cell>
          <cell r="AE552" t="str">
            <v>PRIVADO</v>
          </cell>
          <cell r="AF552" t="str">
            <v>INVER. EL RINCON DE MUCURA</v>
          </cell>
          <cell r="AG552" t="str">
            <v>INVER. EL RINCON DE MUCURA</v>
          </cell>
          <cell r="AH552" t="str">
            <v>NO OPERATIVO</v>
          </cell>
          <cell r="AM552">
            <v>868384</v>
          </cell>
          <cell r="AN552">
            <v>10917</v>
          </cell>
          <cell r="AO552">
            <v>0.9</v>
          </cell>
          <cell r="AP552">
            <v>0.77500000000000002</v>
          </cell>
          <cell r="AQ552">
            <v>0.73099999999999998</v>
          </cell>
          <cell r="AR552">
            <v>0.66261266200000002</v>
          </cell>
          <cell r="AS552">
            <v>10</v>
          </cell>
          <cell r="AX552">
            <v>0</v>
          </cell>
        </row>
        <row r="553">
          <cell r="E553" t="str">
            <v>LAS CANDELARIAS</v>
          </cell>
          <cell r="T553">
            <v>0</v>
          </cell>
          <cell r="U553">
            <v>2</v>
          </cell>
          <cell r="Z553" t="str">
            <v>1A</v>
          </cell>
          <cell r="AE553" t="str">
            <v>PRIVADO</v>
          </cell>
          <cell r="AF553" t="str">
            <v>SAMA LTDA.</v>
          </cell>
          <cell r="AG553" t="str">
            <v>SAMA LTDA.</v>
          </cell>
          <cell r="AH553" t="str">
            <v>VIGENTE</v>
          </cell>
          <cell r="AM553">
            <v>868384</v>
          </cell>
          <cell r="AN553">
            <v>10917</v>
          </cell>
          <cell r="AO553">
            <v>0.9</v>
          </cell>
          <cell r="AP553">
            <v>0.77500000000000002</v>
          </cell>
          <cell r="AQ553">
            <v>0.73099999999999998</v>
          </cell>
          <cell r="AR553">
            <v>0.83599750699999997</v>
          </cell>
          <cell r="AS553">
            <v>10</v>
          </cell>
          <cell r="AX553">
            <v>2.1</v>
          </cell>
        </row>
        <row r="554">
          <cell r="E554" t="str">
            <v>EL ALGARROBO</v>
          </cell>
          <cell r="T554">
            <v>0</v>
          </cell>
          <cell r="Z554" t="str">
            <v>2A</v>
          </cell>
          <cell r="AE554" t="str">
            <v>PUBLICO</v>
          </cell>
          <cell r="AF554" t="str">
            <v>UAEAC - AEROCIVIL</v>
          </cell>
          <cell r="AG554" t="str">
            <v>UAEAC - AEROCIVIL</v>
          </cell>
          <cell r="AH554" t="str">
            <v>NO OPERATIVO</v>
          </cell>
          <cell r="AM554">
            <v>868384</v>
          </cell>
          <cell r="AN554">
            <v>10917</v>
          </cell>
          <cell r="AO554">
            <v>0.9</v>
          </cell>
          <cell r="AP554">
            <v>0.77500000000000002</v>
          </cell>
          <cell r="AQ554">
            <v>0.73099999999999998</v>
          </cell>
          <cell r="AR554">
            <v>0.67025078400000004</v>
          </cell>
          <cell r="AS554">
            <v>10</v>
          </cell>
          <cell r="AT554">
            <v>1</v>
          </cell>
          <cell r="AV554">
            <v>1</v>
          </cell>
          <cell r="AX554">
            <v>0</v>
          </cell>
        </row>
        <row r="555">
          <cell r="E555" t="str">
            <v>GOLFO DE MORROSQUILLOS - TOLU</v>
          </cell>
          <cell r="F555">
            <v>2</v>
          </cell>
          <cell r="G555">
            <v>2</v>
          </cell>
          <cell r="H555">
            <v>2</v>
          </cell>
          <cell r="I555">
            <v>4</v>
          </cell>
          <cell r="J555">
            <v>8</v>
          </cell>
          <cell r="K555">
            <v>7</v>
          </cell>
          <cell r="L555">
            <v>7</v>
          </cell>
          <cell r="M555">
            <v>10</v>
          </cell>
          <cell r="N555">
            <v>7</v>
          </cell>
          <cell r="O555">
            <v>3</v>
          </cell>
          <cell r="P555">
            <v>7</v>
          </cell>
          <cell r="Q555">
            <v>10</v>
          </cell>
          <cell r="R555">
            <v>10</v>
          </cell>
          <cell r="S555">
            <v>4249</v>
          </cell>
          <cell r="T555">
            <v>0.6</v>
          </cell>
          <cell r="U555">
            <v>6</v>
          </cell>
          <cell r="V555">
            <v>10</v>
          </cell>
          <cell r="W555" t="str">
            <v>Tipo 2 N</v>
          </cell>
          <cell r="X555">
            <v>2.2029296669058944E-2</v>
          </cell>
          <cell r="Y555" t="str">
            <v>B</v>
          </cell>
          <cell r="Z555" t="str">
            <v>2C</v>
          </cell>
          <cell r="AA555">
            <v>3</v>
          </cell>
          <cell r="AC555">
            <v>3</v>
          </cell>
          <cell r="AD555">
            <v>10</v>
          </cell>
          <cell r="AE555" t="str">
            <v>PUBLICO</v>
          </cell>
          <cell r="AF555" t="str">
            <v>UAEAC - AEROCIVIL</v>
          </cell>
          <cell r="AG555" t="str">
            <v>UAEAC - AEROCIVIL</v>
          </cell>
          <cell r="AH555" t="str">
            <v>VIGENTE</v>
          </cell>
          <cell r="AI555" t="str">
            <v>SI</v>
          </cell>
          <cell r="AK555">
            <v>2017</v>
          </cell>
          <cell r="AM555">
            <v>868384</v>
          </cell>
          <cell r="AN555">
            <v>10917</v>
          </cell>
          <cell r="AO555">
            <v>0.7</v>
          </cell>
          <cell r="AP555">
            <v>0.77500000000000002</v>
          </cell>
          <cell r="AQ555">
            <v>0.73099999999999998</v>
          </cell>
          <cell r="AR555">
            <v>0.56133822300000003</v>
          </cell>
          <cell r="AS555">
            <v>3.33</v>
          </cell>
          <cell r="AT555">
            <v>3</v>
          </cell>
          <cell r="AV555">
            <v>1</v>
          </cell>
          <cell r="AX555">
            <v>11.9</v>
          </cell>
        </row>
        <row r="556">
          <cell r="E556" t="str">
            <v>AEROSPORT - C.A.</v>
          </cell>
          <cell r="T556">
            <v>0</v>
          </cell>
          <cell r="U556">
            <v>2</v>
          </cell>
          <cell r="Z556" t="str">
            <v>UL</v>
          </cell>
          <cell r="AE556" t="str">
            <v>PRIVADO</v>
          </cell>
          <cell r="AF556" t="str">
            <v>CLUB COLOMBIANO DE AVIA.</v>
          </cell>
          <cell r="AG556" t="str">
            <v>CLUB. COL.AVIACION DEPORTIVA</v>
          </cell>
          <cell r="AH556" t="str">
            <v>VIGENTE</v>
          </cell>
          <cell r="AM556">
            <v>1410203</v>
          </cell>
          <cell r="AN556">
            <v>23562</v>
          </cell>
          <cell r="AO556">
            <v>0.5</v>
          </cell>
          <cell r="AP556">
            <v>0.80400000000000005</v>
          </cell>
          <cell r="AQ556">
            <v>0.54590000000000005</v>
          </cell>
          <cell r="AR556">
            <v>0.49154551000000002</v>
          </cell>
          <cell r="AS556">
            <v>10</v>
          </cell>
          <cell r="AX556">
            <v>2</v>
          </cell>
        </row>
        <row r="557">
          <cell r="E557" t="str">
            <v>AEROFLANDES- C.A.</v>
          </cell>
          <cell r="T557">
            <v>0</v>
          </cell>
          <cell r="U557">
            <v>2</v>
          </cell>
          <cell r="Z557" t="str">
            <v>UL</v>
          </cell>
          <cell r="AE557" t="str">
            <v>PRIVADO</v>
          </cell>
          <cell r="AF557" t="str">
            <v>AEROFLANDES</v>
          </cell>
          <cell r="AG557" t="str">
            <v>CLUB.ULTR-LA LIBELULA</v>
          </cell>
          <cell r="AH557" t="str">
            <v>VIGENTE</v>
          </cell>
          <cell r="AM557">
            <v>1410203</v>
          </cell>
          <cell r="AN557">
            <v>23562</v>
          </cell>
          <cell r="AO557">
            <v>0.5</v>
          </cell>
          <cell r="AP557">
            <v>0.80400000000000005</v>
          </cell>
          <cell r="AQ557">
            <v>0.54590000000000005</v>
          </cell>
          <cell r="AR557">
            <v>0.49154551000000002</v>
          </cell>
          <cell r="AS557">
            <v>10</v>
          </cell>
          <cell r="AX557">
            <v>2</v>
          </cell>
        </row>
        <row r="558">
          <cell r="E558" t="str">
            <v>AGUA BLANCA</v>
          </cell>
          <cell r="T558">
            <v>0</v>
          </cell>
          <cell r="U558">
            <v>2</v>
          </cell>
          <cell r="Z558" t="str">
            <v>1A</v>
          </cell>
          <cell r="AE558" t="str">
            <v>PRIVADO</v>
          </cell>
          <cell r="AF558" t="str">
            <v>FARCA S.A. - COMODATO</v>
          </cell>
          <cell r="AG558" t="str">
            <v>SANIDAD VEGETAL CRUZ VERDE</v>
          </cell>
          <cell r="AH558" t="str">
            <v>VIGENTE</v>
          </cell>
          <cell r="AM558">
            <v>1410203</v>
          </cell>
          <cell r="AN558">
            <v>23562</v>
          </cell>
          <cell r="AO558">
            <v>0.3</v>
          </cell>
          <cell r="AP558">
            <v>0.80400000000000005</v>
          </cell>
          <cell r="AQ558">
            <v>0.54590000000000005</v>
          </cell>
          <cell r="AR558">
            <v>0.61734319599999998</v>
          </cell>
          <cell r="AS558">
            <v>10</v>
          </cell>
          <cell r="AX558">
            <v>2</v>
          </cell>
        </row>
        <row r="559">
          <cell r="E559" t="str">
            <v>AGUA BLANCA</v>
          </cell>
          <cell r="T559">
            <v>0</v>
          </cell>
          <cell r="U559">
            <v>2</v>
          </cell>
          <cell r="Z559" t="str">
            <v>1A</v>
          </cell>
          <cell r="AE559" t="str">
            <v>PRIVADO</v>
          </cell>
          <cell r="AF559" t="str">
            <v>SOC. CULTIVOS S.JOSE</v>
          </cell>
          <cell r="AG559" t="str">
            <v>CRUZ VERDE</v>
          </cell>
          <cell r="AH559" t="str">
            <v>VIGENTE</v>
          </cell>
          <cell r="AM559">
            <v>1410203</v>
          </cell>
          <cell r="AN559">
            <v>23562</v>
          </cell>
          <cell r="AO559">
            <v>0.7</v>
          </cell>
          <cell r="AP559">
            <v>0.80400000000000005</v>
          </cell>
          <cell r="AQ559">
            <v>0.54590000000000005</v>
          </cell>
          <cell r="AR559">
            <v>0.60673819100000004</v>
          </cell>
          <cell r="AS559">
            <v>10</v>
          </cell>
          <cell r="AX559">
            <v>2</v>
          </cell>
        </row>
        <row r="560">
          <cell r="E560" t="str">
            <v>ANIVERSARIO ESTRA</v>
          </cell>
          <cell r="T560">
            <v>0</v>
          </cell>
          <cell r="U560">
            <v>2</v>
          </cell>
          <cell r="Z560" t="str">
            <v>1A</v>
          </cell>
          <cell r="AE560" t="str">
            <v>PRIVADO</v>
          </cell>
          <cell r="AF560" t="str">
            <v>ESTRA LTDA</v>
          </cell>
          <cell r="AG560" t="str">
            <v>ESTRA LTDA</v>
          </cell>
          <cell r="AH560" t="str">
            <v>VIGENTE</v>
          </cell>
          <cell r="AM560">
            <v>1410203</v>
          </cell>
          <cell r="AN560">
            <v>23562</v>
          </cell>
          <cell r="AO560">
            <v>0.3</v>
          </cell>
          <cell r="AP560">
            <v>0.80400000000000005</v>
          </cell>
          <cell r="AQ560">
            <v>0.54590000000000005</v>
          </cell>
          <cell r="AR560">
            <v>0.61734319599999998</v>
          </cell>
          <cell r="AS560">
            <v>10</v>
          </cell>
          <cell r="AX560">
            <v>2</v>
          </cell>
        </row>
        <row r="561">
          <cell r="E561" t="str">
            <v>ATACO</v>
          </cell>
          <cell r="T561">
            <v>0</v>
          </cell>
          <cell r="U561">
            <v>1</v>
          </cell>
          <cell r="Z561" t="str">
            <v>2A</v>
          </cell>
          <cell r="AE561" t="str">
            <v>PUBLICO</v>
          </cell>
          <cell r="AF561" t="str">
            <v>MUNICIPIO</v>
          </cell>
          <cell r="AG561" t="str">
            <v>MUNICIPIO</v>
          </cell>
          <cell r="AH561" t="str">
            <v>VIGENTE</v>
          </cell>
          <cell r="AM561">
            <v>1410203</v>
          </cell>
          <cell r="AN561">
            <v>23562</v>
          </cell>
          <cell r="AO561">
            <v>0.9</v>
          </cell>
          <cell r="AP561">
            <v>0.80400000000000005</v>
          </cell>
          <cell r="AQ561">
            <v>0.54590000000000005</v>
          </cell>
          <cell r="AR561">
            <v>0.77595163300000003</v>
          </cell>
          <cell r="AS561">
            <v>10</v>
          </cell>
          <cell r="AT561">
            <v>1</v>
          </cell>
          <cell r="AX561">
            <v>2</v>
          </cell>
        </row>
        <row r="562">
          <cell r="E562" t="str">
            <v>BOLUGA</v>
          </cell>
          <cell r="T562">
            <v>0</v>
          </cell>
          <cell r="U562">
            <v>2</v>
          </cell>
          <cell r="Z562" t="str">
            <v>1A</v>
          </cell>
          <cell r="AE562" t="str">
            <v>PRIVADO</v>
          </cell>
          <cell r="AF562" t="str">
            <v>MARGOT URIBE DE SAMPER Y CIA</v>
          </cell>
          <cell r="AG562" t="str">
            <v>CRUZ VERDE</v>
          </cell>
          <cell r="AH562" t="str">
            <v>VIGENTE</v>
          </cell>
          <cell r="AM562">
            <v>1410203</v>
          </cell>
          <cell r="AN562">
            <v>23562</v>
          </cell>
          <cell r="AO562">
            <v>0.7</v>
          </cell>
          <cell r="AP562">
            <v>0.80400000000000005</v>
          </cell>
          <cell r="AQ562">
            <v>0.54590000000000005</v>
          </cell>
          <cell r="AR562">
            <v>0.77784149599999997</v>
          </cell>
          <cell r="AS562">
            <v>10</v>
          </cell>
          <cell r="AX562">
            <v>2.1</v>
          </cell>
        </row>
        <row r="563">
          <cell r="E563" t="str">
            <v>CALICANTO</v>
          </cell>
          <cell r="T563">
            <v>0</v>
          </cell>
          <cell r="U563">
            <v>2</v>
          </cell>
          <cell r="Z563" t="str">
            <v>1A</v>
          </cell>
          <cell r="AE563" t="str">
            <v>PRIVADO</v>
          </cell>
          <cell r="AF563" t="str">
            <v>ERNESTO NAVARRO Y CIA</v>
          </cell>
          <cell r="AG563" t="str">
            <v>CRUZ VERDE</v>
          </cell>
          <cell r="AH563" t="str">
            <v>VIGENTE</v>
          </cell>
          <cell r="AM563">
            <v>1410203</v>
          </cell>
          <cell r="AN563">
            <v>23562</v>
          </cell>
          <cell r="AO563">
            <v>0.7</v>
          </cell>
          <cell r="AP563">
            <v>0.80400000000000005</v>
          </cell>
          <cell r="AQ563">
            <v>0.54590000000000005</v>
          </cell>
          <cell r="AR563">
            <v>0.55565078400000001</v>
          </cell>
          <cell r="AS563">
            <v>10</v>
          </cell>
          <cell r="AX563">
            <v>2</v>
          </cell>
        </row>
        <row r="564">
          <cell r="E564" t="str">
            <v>CANTADELICIAS</v>
          </cell>
          <cell r="T564">
            <v>0</v>
          </cell>
          <cell r="U564">
            <v>1</v>
          </cell>
          <cell r="Z564" t="str">
            <v>1A</v>
          </cell>
          <cell r="AE564" t="str">
            <v>PUBLICO</v>
          </cell>
          <cell r="AF564" t="str">
            <v>MUNICIPIO</v>
          </cell>
          <cell r="AG564" t="str">
            <v>MUNICIPIO</v>
          </cell>
          <cell r="AH564" t="str">
            <v>VIGENTE</v>
          </cell>
          <cell r="AM564">
            <v>1410203</v>
          </cell>
          <cell r="AN564">
            <v>23562</v>
          </cell>
          <cell r="AO564">
            <v>0.5</v>
          </cell>
          <cell r="AP564">
            <v>0.80400000000000005</v>
          </cell>
          <cell r="AQ564">
            <v>0.54590000000000005</v>
          </cell>
          <cell r="AR564">
            <v>0.83437913200000002</v>
          </cell>
          <cell r="AS564">
            <v>10</v>
          </cell>
          <cell r="AT564">
            <v>1</v>
          </cell>
          <cell r="AX564">
            <v>1.9000000000000001</v>
          </cell>
        </row>
        <row r="565">
          <cell r="E565" t="str">
            <v>CERRITOS</v>
          </cell>
          <cell r="T565">
            <v>0</v>
          </cell>
          <cell r="U565">
            <v>2</v>
          </cell>
          <cell r="Z565" t="str">
            <v>1A</v>
          </cell>
          <cell r="AE565" t="str">
            <v>PRIVADO</v>
          </cell>
          <cell r="AF565" t="str">
            <v>URUEÑA Y VILLA CIA S. EN C.</v>
          </cell>
          <cell r="AG565" t="str">
            <v>SANIDAD VEGETAL CRUZ VERDE</v>
          </cell>
          <cell r="AH565" t="str">
            <v>VIGENTE</v>
          </cell>
          <cell r="AM565">
            <v>1410203</v>
          </cell>
          <cell r="AN565">
            <v>23562</v>
          </cell>
          <cell r="AO565">
            <v>0.9</v>
          </cell>
          <cell r="AP565">
            <v>0.80400000000000005</v>
          </cell>
          <cell r="AQ565">
            <v>0.54590000000000005</v>
          </cell>
          <cell r="AR565">
            <v>0.57884943099999997</v>
          </cell>
          <cell r="AS565">
            <v>10</v>
          </cell>
          <cell r="AX565">
            <v>2.1</v>
          </cell>
        </row>
        <row r="566">
          <cell r="E566" t="str">
            <v>NAVAS PARDO</v>
          </cell>
          <cell r="F566">
            <v>5</v>
          </cell>
          <cell r="G566">
            <v>5</v>
          </cell>
          <cell r="H566">
            <v>5</v>
          </cell>
          <cell r="I566">
            <v>8</v>
          </cell>
          <cell r="J566">
            <v>7</v>
          </cell>
          <cell r="K566">
            <v>7</v>
          </cell>
          <cell r="M566">
            <v>10</v>
          </cell>
          <cell r="N566">
            <v>5</v>
          </cell>
          <cell r="O566">
            <v>8</v>
          </cell>
          <cell r="P566">
            <v>6</v>
          </cell>
          <cell r="Q566">
            <v>8</v>
          </cell>
          <cell r="S566">
            <v>1141</v>
          </cell>
          <cell r="T566">
            <v>0.1</v>
          </cell>
          <cell r="U566">
            <v>3</v>
          </cell>
          <cell r="V566">
            <v>1</v>
          </cell>
          <cell r="W566" t="str">
            <v>Tipo 2 N</v>
          </cell>
          <cell r="X566">
            <v>2.0085986136615247E-2</v>
          </cell>
          <cell r="Y566">
            <v>0</v>
          </cell>
          <cell r="Z566" t="str">
            <v>2C</v>
          </cell>
          <cell r="AC566">
            <v>3</v>
          </cell>
          <cell r="AD566">
            <v>10</v>
          </cell>
          <cell r="AE566" t="str">
            <v>PUBLICO</v>
          </cell>
          <cell r="AF566" t="str">
            <v>UAEAC - AEROCIVIL</v>
          </cell>
          <cell r="AG566" t="str">
            <v>UAEAC - AEROCIVIL</v>
          </cell>
          <cell r="AH566" t="str">
            <v>VIGENTE</v>
          </cell>
          <cell r="AK566">
            <v>2018</v>
          </cell>
          <cell r="AM566">
            <v>1410203</v>
          </cell>
          <cell r="AN566">
            <v>23562</v>
          </cell>
          <cell r="AO566">
            <v>0.5</v>
          </cell>
          <cell r="AP566">
            <v>0.80400000000000005</v>
          </cell>
          <cell r="AQ566">
            <v>0.54590000000000005</v>
          </cell>
          <cell r="AR566">
            <v>0.67789383800000003</v>
          </cell>
          <cell r="AS566">
            <v>10</v>
          </cell>
          <cell r="AT566">
            <v>2</v>
          </cell>
          <cell r="AV566">
            <v>1</v>
          </cell>
          <cell r="AX566">
            <v>11.5</v>
          </cell>
        </row>
        <row r="567">
          <cell r="E567" t="str">
            <v>CHICORAL ESTRA</v>
          </cell>
          <cell r="T567">
            <v>0</v>
          </cell>
          <cell r="U567">
            <v>2</v>
          </cell>
          <cell r="Z567" t="str">
            <v>1A</v>
          </cell>
          <cell r="AE567" t="str">
            <v>PRIVADO</v>
          </cell>
          <cell r="AF567" t="str">
            <v>ESTRA LTDA</v>
          </cell>
          <cell r="AG567" t="str">
            <v>ESTRA LTDA</v>
          </cell>
          <cell r="AH567" t="str">
            <v>VIGENTE</v>
          </cell>
          <cell r="AM567">
            <v>1410203</v>
          </cell>
          <cell r="AN567">
            <v>23562</v>
          </cell>
          <cell r="AO567">
            <v>0.3</v>
          </cell>
          <cell r="AP567">
            <v>0.80400000000000005</v>
          </cell>
          <cell r="AQ567">
            <v>0.54590000000000005</v>
          </cell>
          <cell r="AR567">
            <v>0.61734319599999998</v>
          </cell>
          <cell r="AS567">
            <v>10</v>
          </cell>
          <cell r="AX567">
            <v>2</v>
          </cell>
        </row>
        <row r="568">
          <cell r="E568" t="str">
            <v>CRUZ VERDE</v>
          </cell>
          <cell r="T568">
            <v>0</v>
          </cell>
          <cell r="U568">
            <v>2</v>
          </cell>
          <cell r="Z568" t="str">
            <v>1A</v>
          </cell>
          <cell r="AE568" t="str">
            <v>PRIVADO</v>
          </cell>
          <cell r="AF568" t="str">
            <v>CRUZ VERDE</v>
          </cell>
          <cell r="AG568" t="str">
            <v>CRUZ VERDE</v>
          </cell>
          <cell r="AH568" t="str">
            <v>VIGENTE</v>
          </cell>
          <cell r="AM568">
            <v>1410203</v>
          </cell>
          <cell r="AN568">
            <v>23562</v>
          </cell>
          <cell r="AO568">
            <v>0.1</v>
          </cell>
          <cell r="AP568">
            <v>0.80400000000000005</v>
          </cell>
          <cell r="AQ568">
            <v>0.54590000000000005</v>
          </cell>
          <cell r="AR568">
            <v>0.42513187200000002</v>
          </cell>
          <cell r="AS568">
            <v>10</v>
          </cell>
          <cell r="AX568">
            <v>1.9000000000000001</v>
          </cell>
        </row>
        <row r="569">
          <cell r="E569" t="str">
            <v>CUATRO VIENTOS - CA</v>
          </cell>
          <cell r="T569">
            <v>0</v>
          </cell>
          <cell r="U569">
            <v>2</v>
          </cell>
          <cell r="Z569" t="str">
            <v>UL</v>
          </cell>
          <cell r="AE569" t="str">
            <v>PRIVADO</v>
          </cell>
          <cell r="AF569" t="str">
            <v>SOC.CAMILO POSADA Y CIA</v>
          </cell>
          <cell r="AG569" t="str">
            <v>CLUB ULTR-LA LIBELULA</v>
          </cell>
          <cell r="AH569" t="str">
            <v>VIGENTE</v>
          </cell>
          <cell r="AM569">
            <v>1410203</v>
          </cell>
          <cell r="AN569">
            <v>23562</v>
          </cell>
          <cell r="AO569">
            <v>0.3</v>
          </cell>
          <cell r="AP569">
            <v>0.80400000000000005</v>
          </cell>
          <cell r="AQ569">
            <v>0.54590000000000005</v>
          </cell>
          <cell r="AR569">
            <v>0.469809635</v>
          </cell>
          <cell r="AS569">
            <v>10</v>
          </cell>
          <cell r="AX569">
            <v>2</v>
          </cell>
        </row>
        <row r="570">
          <cell r="E570" t="str">
            <v>EL ACEITUNO</v>
          </cell>
          <cell r="T570">
            <v>0</v>
          </cell>
          <cell r="U570">
            <v>2</v>
          </cell>
          <cell r="Z570" t="str">
            <v>1A</v>
          </cell>
          <cell r="AE570" t="str">
            <v>PRIVADO</v>
          </cell>
          <cell r="AF570" t="str">
            <v>AGROPECUARIA ROCHA Y CIA.</v>
          </cell>
          <cell r="AG570" t="str">
            <v>CRUZ VERDE</v>
          </cell>
          <cell r="AH570" t="str">
            <v>VIGENTE</v>
          </cell>
          <cell r="AM570">
            <v>1410203</v>
          </cell>
          <cell r="AN570">
            <v>23562</v>
          </cell>
          <cell r="AO570">
            <v>0.1</v>
          </cell>
          <cell r="AP570">
            <v>0.80400000000000005</v>
          </cell>
          <cell r="AQ570">
            <v>0.54590000000000005</v>
          </cell>
          <cell r="AR570">
            <v>0.42513187200000002</v>
          </cell>
          <cell r="AS570">
            <v>10</v>
          </cell>
          <cell r="AX570">
            <v>1.9000000000000001</v>
          </cell>
        </row>
        <row r="571">
          <cell r="E571" t="str">
            <v>EL CONDOR</v>
          </cell>
          <cell r="T571">
            <v>0</v>
          </cell>
          <cell r="U571">
            <v>2</v>
          </cell>
          <cell r="Z571" t="str">
            <v>UL</v>
          </cell>
          <cell r="AE571" t="str">
            <v>PRIVADO</v>
          </cell>
          <cell r="AF571" t="str">
            <v>AEROTURBO DE COLOMBIA</v>
          </cell>
          <cell r="AG571" t="str">
            <v>LUIS FDO. BARRETO CAVIEDES</v>
          </cell>
          <cell r="AH571" t="str">
            <v>VIGENTE</v>
          </cell>
          <cell r="AM571">
            <v>1410203</v>
          </cell>
          <cell r="AN571">
            <v>23562</v>
          </cell>
          <cell r="AO571">
            <v>0.5</v>
          </cell>
          <cell r="AP571">
            <v>0.80400000000000005</v>
          </cell>
          <cell r="AQ571">
            <v>0.54590000000000005</v>
          </cell>
          <cell r="AR571">
            <v>0.49154551000000002</v>
          </cell>
          <cell r="AS571">
            <v>10</v>
          </cell>
          <cell r="AX571">
            <v>2</v>
          </cell>
        </row>
        <row r="572">
          <cell r="E572" t="str">
            <v>EL DIAMANTE</v>
          </cell>
          <cell r="T572">
            <v>0</v>
          </cell>
          <cell r="U572">
            <v>2</v>
          </cell>
          <cell r="Z572" t="str">
            <v>1A</v>
          </cell>
          <cell r="AE572" t="str">
            <v>PRIVADO</v>
          </cell>
          <cell r="AF572" t="str">
            <v>ELIAS ACOSTA Y CIA LTDA</v>
          </cell>
          <cell r="AG572" t="str">
            <v>CRUZ VERDE</v>
          </cell>
          <cell r="AH572" t="str">
            <v>VIGENTE</v>
          </cell>
          <cell r="AM572">
            <v>1410203</v>
          </cell>
          <cell r="AN572">
            <v>23562</v>
          </cell>
          <cell r="AO572">
            <v>0.7</v>
          </cell>
          <cell r="AP572">
            <v>0.80400000000000005</v>
          </cell>
          <cell r="AQ572">
            <v>0.54590000000000005</v>
          </cell>
          <cell r="AR572">
            <v>0.55565078400000001</v>
          </cell>
          <cell r="AS572">
            <v>10</v>
          </cell>
          <cell r="AX572">
            <v>2</v>
          </cell>
        </row>
        <row r="573">
          <cell r="E573" t="str">
            <v>EL ESCOBAL</v>
          </cell>
          <cell r="T573">
            <v>0</v>
          </cell>
          <cell r="U573">
            <v>2</v>
          </cell>
          <cell r="Z573" t="str">
            <v>1A</v>
          </cell>
          <cell r="AE573" t="str">
            <v>PRIVADO</v>
          </cell>
          <cell r="AF573" t="str">
            <v>INV. AGROP. DOIMA</v>
          </cell>
          <cell r="AG573" t="str">
            <v>SANIDAD VEGETAL CRUZ VERDE</v>
          </cell>
          <cell r="AH573" t="str">
            <v>VIGENTE</v>
          </cell>
          <cell r="AM573">
            <v>1410203</v>
          </cell>
          <cell r="AN573">
            <v>23562</v>
          </cell>
          <cell r="AO573">
            <v>0.1</v>
          </cell>
          <cell r="AP573">
            <v>0.80400000000000005</v>
          </cell>
          <cell r="AQ573">
            <v>0.54590000000000005</v>
          </cell>
          <cell r="AR573">
            <v>0.42513187200000002</v>
          </cell>
          <cell r="AS573">
            <v>10</v>
          </cell>
          <cell r="AX573">
            <v>1.9000000000000001</v>
          </cell>
        </row>
        <row r="574">
          <cell r="E574" t="str">
            <v>EL GUAMO ASTA</v>
          </cell>
          <cell r="T574">
            <v>0</v>
          </cell>
          <cell r="U574">
            <v>2</v>
          </cell>
          <cell r="Z574" t="str">
            <v>1A</v>
          </cell>
          <cell r="AE574" t="str">
            <v>PRIVADO</v>
          </cell>
          <cell r="AF574" t="str">
            <v>ASTA S.A.</v>
          </cell>
          <cell r="AG574" t="str">
            <v>SANIDAD VEGETAL CRUZ VERDE</v>
          </cell>
          <cell r="AH574" t="str">
            <v>VIGENTE</v>
          </cell>
          <cell r="AM574">
            <v>1410203</v>
          </cell>
          <cell r="AN574">
            <v>23562</v>
          </cell>
          <cell r="AO574">
            <v>0.7</v>
          </cell>
          <cell r="AP574">
            <v>0.80400000000000005</v>
          </cell>
          <cell r="AQ574">
            <v>0.54590000000000005</v>
          </cell>
          <cell r="AR574">
            <v>0.64223693400000004</v>
          </cell>
          <cell r="AS574">
            <v>10</v>
          </cell>
          <cell r="AX574">
            <v>2.1</v>
          </cell>
        </row>
        <row r="575">
          <cell r="E575" t="str">
            <v>EL LAGO - CA</v>
          </cell>
          <cell r="T575">
            <v>0</v>
          </cell>
          <cell r="U575">
            <v>2</v>
          </cell>
          <cell r="Z575" t="str">
            <v>UL</v>
          </cell>
          <cell r="AE575" t="str">
            <v>PRIVADO</v>
          </cell>
          <cell r="AF575" t="str">
            <v>BERNEY RODRIGUEZ</v>
          </cell>
          <cell r="AG575" t="str">
            <v>OSMANI RODRIGUEZ CARDOZO</v>
          </cell>
          <cell r="AH575" t="str">
            <v>NO OPERATIVO</v>
          </cell>
          <cell r="AM575">
            <v>1410203</v>
          </cell>
          <cell r="AN575">
            <v>23562</v>
          </cell>
          <cell r="AO575">
            <v>0.7</v>
          </cell>
          <cell r="AP575">
            <v>0.80400000000000005</v>
          </cell>
          <cell r="AQ575">
            <v>0.54590000000000005</v>
          </cell>
          <cell r="AR575">
            <v>0.60673819100000004</v>
          </cell>
          <cell r="AS575">
            <v>10</v>
          </cell>
          <cell r="AX575">
            <v>0</v>
          </cell>
        </row>
        <row r="576">
          <cell r="E576" t="str">
            <v>EL PARAISO</v>
          </cell>
          <cell r="T576">
            <v>0</v>
          </cell>
          <cell r="U576">
            <v>2</v>
          </cell>
          <cell r="Z576" t="str">
            <v>1A</v>
          </cell>
          <cell r="AE576" t="str">
            <v>PRIVADO</v>
          </cell>
          <cell r="AF576" t="str">
            <v>JOSE M. MELENDRO</v>
          </cell>
          <cell r="AG576" t="str">
            <v>CRUZ VERDE</v>
          </cell>
          <cell r="AH576" t="str">
            <v>VIGENTE</v>
          </cell>
          <cell r="AM576">
            <v>1410203</v>
          </cell>
          <cell r="AN576">
            <v>23562</v>
          </cell>
          <cell r="AO576">
            <v>0.1</v>
          </cell>
          <cell r="AP576">
            <v>0.80400000000000005</v>
          </cell>
          <cell r="AQ576">
            <v>0.54590000000000005</v>
          </cell>
          <cell r="AR576">
            <v>0.42513187200000002</v>
          </cell>
          <cell r="AS576">
            <v>10</v>
          </cell>
          <cell r="AX576">
            <v>1.9000000000000001</v>
          </cell>
        </row>
        <row r="577">
          <cell r="E577" t="str">
            <v>EL SANTUARIO</v>
          </cell>
          <cell r="T577">
            <v>0</v>
          </cell>
          <cell r="U577">
            <v>2</v>
          </cell>
          <cell r="Z577" t="str">
            <v>1A</v>
          </cell>
          <cell r="AE577" t="str">
            <v>PRIVADO</v>
          </cell>
          <cell r="AF577" t="str">
            <v>INV.AGRO.APOSENTOS S.A.S.</v>
          </cell>
          <cell r="AG577" t="str">
            <v>INV.AGRO.APOSENTOS S.A.S.</v>
          </cell>
          <cell r="AH577" t="str">
            <v>VIGENTE</v>
          </cell>
          <cell r="AM577">
            <v>1410203</v>
          </cell>
          <cell r="AN577">
            <v>23562</v>
          </cell>
          <cell r="AO577">
            <v>0.9</v>
          </cell>
          <cell r="AP577">
            <v>0.80400000000000005</v>
          </cell>
          <cell r="AQ577">
            <v>0.54590000000000005</v>
          </cell>
          <cell r="AR577">
            <v>0.57884943099999997</v>
          </cell>
          <cell r="AS577">
            <v>10</v>
          </cell>
          <cell r="AX577">
            <v>2.1</v>
          </cell>
        </row>
        <row r="578">
          <cell r="E578" t="str">
            <v>EL TRIUNFO</v>
          </cell>
          <cell r="T578">
            <v>0</v>
          </cell>
          <cell r="U578">
            <v>2</v>
          </cell>
          <cell r="Z578" t="str">
            <v>2A</v>
          </cell>
          <cell r="AE578" t="str">
            <v>PRIVADO</v>
          </cell>
          <cell r="AF578" t="str">
            <v>ORGANIZACIÓN PAJONALES S.A.</v>
          </cell>
          <cell r="AG578" t="str">
            <v>ORGANIZACIÓN PAJONALES</v>
          </cell>
          <cell r="AH578" t="str">
            <v>VIGENTE</v>
          </cell>
          <cell r="AM578">
            <v>1410203</v>
          </cell>
          <cell r="AN578">
            <v>23562</v>
          </cell>
          <cell r="AO578">
            <v>0.9</v>
          </cell>
          <cell r="AP578">
            <v>0.80400000000000005</v>
          </cell>
          <cell r="AQ578">
            <v>0.54590000000000005</v>
          </cell>
          <cell r="AR578">
            <v>0.57884943099999997</v>
          </cell>
          <cell r="AS578">
            <v>10</v>
          </cell>
          <cell r="AX578">
            <v>2.1</v>
          </cell>
        </row>
        <row r="579">
          <cell r="E579" t="str">
            <v>GANADERIA EL TRIUNFO</v>
          </cell>
          <cell r="T579">
            <v>0</v>
          </cell>
          <cell r="U579">
            <v>2</v>
          </cell>
          <cell r="Z579" t="str">
            <v>1A</v>
          </cell>
          <cell r="AE579" t="str">
            <v>PRIVADO</v>
          </cell>
          <cell r="AF579" t="str">
            <v>GARETH HYWEL HUGHES ART.</v>
          </cell>
          <cell r="AG579" t="str">
            <v>GARETH HYWEL HUGHES ART.</v>
          </cell>
          <cell r="AH579" t="str">
            <v>VIGENTE</v>
          </cell>
          <cell r="AM579">
            <v>1410203</v>
          </cell>
          <cell r="AN579">
            <v>23562</v>
          </cell>
          <cell r="AO579">
            <v>0.3</v>
          </cell>
          <cell r="AP579">
            <v>0.80400000000000005</v>
          </cell>
          <cell r="AQ579">
            <v>0.54590000000000005</v>
          </cell>
          <cell r="AR579">
            <v>0.73712422899999996</v>
          </cell>
          <cell r="AS579">
            <v>10</v>
          </cell>
          <cell r="AX579">
            <v>2</v>
          </cell>
        </row>
        <row r="580">
          <cell r="E580" t="str">
            <v>SANTIAGO VILA</v>
          </cell>
          <cell r="F580">
            <v>8</v>
          </cell>
          <cell r="G580">
            <v>7</v>
          </cell>
          <cell r="H580">
            <v>6</v>
          </cell>
          <cell r="I580">
            <v>8</v>
          </cell>
          <cell r="J580">
            <v>1</v>
          </cell>
          <cell r="K580">
            <v>10</v>
          </cell>
          <cell r="L580">
            <v>2</v>
          </cell>
          <cell r="M580">
            <v>10</v>
          </cell>
          <cell r="N580">
            <v>8</v>
          </cell>
          <cell r="O580">
            <v>6</v>
          </cell>
          <cell r="P580">
            <v>6</v>
          </cell>
          <cell r="Q580">
            <v>7</v>
          </cell>
          <cell r="S580">
            <v>4518</v>
          </cell>
          <cell r="T580">
            <v>0.7</v>
          </cell>
          <cell r="U580">
            <v>6</v>
          </cell>
          <cell r="V580">
            <v>10</v>
          </cell>
          <cell r="W580" t="str">
            <v>Tipo 2 N</v>
          </cell>
          <cell r="X580">
            <v>3.3031637653116617</v>
          </cell>
          <cell r="Y580">
            <v>0</v>
          </cell>
          <cell r="Z580" t="str">
            <v>3C</v>
          </cell>
          <cell r="AA580">
            <v>3</v>
          </cell>
          <cell r="AD580">
            <v>5</v>
          </cell>
          <cell r="AE580" t="str">
            <v>PUBLICO</v>
          </cell>
          <cell r="AF580" t="str">
            <v>UAEAC - AEROCIVIL</v>
          </cell>
          <cell r="AG580" t="str">
            <v>UAEAC - AEROCIVIL</v>
          </cell>
          <cell r="AH580" t="str">
            <v>VIGENTE</v>
          </cell>
          <cell r="AI580" t="str">
            <v>SI</v>
          </cell>
          <cell r="AK580">
            <v>2017</v>
          </cell>
          <cell r="AM580">
            <v>1410203</v>
          </cell>
          <cell r="AN580">
            <v>23562</v>
          </cell>
          <cell r="AO580">
            <v>0.5</v>
          </cell>
          <cell r="AP580">
            <v>0.80400000000000005</v>
          </cell>
          <cell r="AQ580">
            <v>0.54590000000000005</v>
          </cell>
          <cell r="AR580">
            <v>0.49154551000000002</v>
          </cell>
          <cell r="AS580">
            <v>2.5</v>
          </cell>
          <cell r="AT580">
            <v>1</v>
          </cell>
          <cell r="AV580">
            <v>1</v>
          </cell>
          <cell r="AX580">
            <v>12.7</v>
          </cell>
        </row>
        <row r="581">
          <cell r="E581" t="str">
            <v>GUADALAJARA</v>
          </cell>
          <cell r="T581">
            <v>0</v>
          </cell>
          <cell r="U581">
            <v>2</v>
          </cell>
          <cell r="Z581" t="str">
            <v>1A</v>
          </cell>
          <cell r="AE581" t="str">
            <v>PRIVADO</v>
          </cell>
          <cell r="AF581" t="str">
            <v>INPROES S.A.S.</v>
          </cell>
          <cell r="AG581" t="str">
            <v>HELICE</v>
          </cell>
          <cell r="AH581" t="str">
            <v>VIGENTE</v>
          </cell>
          <cell r="AM581">
            <v>1410203</v>
          </cell>
          <cell r="AN581">
            <v>23562</v>
          </cell>
          <cell r="AO581">
            <v>0.1</v>
          </cell>
          <cell r="AP581">
            <v>0.80400000000000005</v>
          </cell>
          <cell r="AQ581">
            <v>0.54590000000000005</v>
          </cell>
          <cell r="AR581">
            <v>0.42513187200000002</v>
          </cell>
          <cell r="AS581">
            <v>10</v>
          </cell>
          <cell r="AX581">
            <v>1.9000000000000001</v>
          </cell>
        </row>
        <row r="582">
          <cell r="E582" t="str">
            <v>HACIENDA GARCIA</v>
          </cell>
          <cell r="T582">
            <v>0</v>
          </cell>
          <cell r="U582">
            <v>2</v>
          </cell>
          <cell r="Z582" t="str">
            <v>1A</v>
          </cell>
          <cell r="AE582" t="str">
            <v>PRIVADO</v>
          </cell>
          <cell r="AF582" t="str">
            <v>ALFONSO GUTIERREZ DUSSAN</v>
          </cell>
          <cell r="AG582" t="str">
            <v>COMPAÑÍA COLOMBIANA DE AEROSERVICIOS CCA LTDA.</v>
          </cell>
          <cell r="AH582" t="str">
            <v>VIGENTE</v>
          </cell>
          <cell r="AM582">
            <v>1410203</v>
          </cell>
          <cell r="AN582">
            <v>23562</v>
          </cell>
          <cell r="AO582">
            <v>0.5</v>
          </cell>
          <cell r="AP582">
            <v>0.80400000000000005</v>
          </cell>
          <cell r="AQ582">
            <v>0.54590000000000005</v>
          </cell>
          <cell r="AR582">
            <v>0.763738103</v>
          </cell>
          <cell r="AS582">
            <v>10</v>
          </cell>
          <cell r="AX582">
            <v>2</v>
          </cell>
        </row>
        <row r="583">
          <cell r="E583" t="str">
            <v>HATO DE OPIA</v>
          </cell>
          <cell r="T583">
            <v>0</v>
          </cell>
          <cell r="U583">
            <v>2</v>
          </cell>
          <cell r="Z583" t="str">
            <v>1A</v>
          </cell>
          <cell r="AE583" t="str">
            <v>PRIVADO</v>
          </cell>
          <cell r="AF583" t="str">
            <v>INBERAR LTDA.</v>
          </cell>
          <cell r="AG583" t="str">
            <v xml:space="preserve">CRUZ VERDE </v>
          </cell>
          <cell r="AH583" t="str">
            <v>VIGENTE</v>
          </cell>
          <cell r="AM583">
            <v>1410203</v>
          </cell>
          <cell r="AN583">
            <v>23562</v>
          </cell>
          <cell r="AO583">
            <v>0.1</v>
          </cell>
          <cell r="AP583">
            <v>0.80400000000000005</v>
          </cell>
          <cell r="AQ583">
            <v>0.54590000000000005</v>
          </cell>
          <cell r="AR583">
            <v>0.42513187200000002</v>
          </cell>
          <cell r="AS583">
            <v>10</v>
          </cell>
          <cell r="AX583">
            <v>1.9000000000000001</v>
          </cell>
        </row>
        <row r="584">
          <cell r="E584" t="str">
            <v>PERALES</v>
          </cell>
          <cell r="F584">
            <v>8</v>
          </cell>
          <cell r="G584">
            <v>7</v>
          </cell>
          <cell r="H584">
            <v>6</v>
          </cell>
          <cell r="I584">
            <v>8</v>
          </cell>
          <cell r="J584">
            <v>5</v>
          </cell>
          <cell r="K584">
            <v>5</v>
          </cell>
          <cell r="M584">
            <v>8</v>
          </cell>
          <cell r="N584">
            <v>5</v>
          </cell>
          <cell r="O584">
            <v>5</v>
          </cell>
          <cell r="P584">
            <v>5</v>
          </cell>
          <cell r="Q584">
            <v>8</v>
          </cell>
          <cell r="S584">
            <v>75035</v>
          </cell>
          <cell r="T584">
            <v>1.9</v>
          </cell>
          <cell r="U584">
            <v>6</v>
          </cell>
          <cell r="V584">
            <v>10</v>
          </cell>
          <cell r="W584" t="str">
            <v>Tipo 1 N</v>
          </cell>
          <cell r="X584">
            <v>3.4112499853825282</v>
          </cell>
          <cell r="Y584" t="str">
            <v>A</v>
          </cell>
          <cell r="Z584" t="str">
            <v>3C</v>
          </cell>
          <cell r="AA584">
            <v>5</v>
          </cell>
          <cell r="AB584">
            <v>2</v>
          </cell>
          <cell r="AC584">
            <v>2</v>
          </cell>
          <cell r="AD584">
            <v>1</v>
          </cell>
          <cell r="AE584" t="str">
            <v>PUBLICO</v>
          </cell>
          <cell r="AF584" t="str">
            <v>UAEAC - AEROCIVIL</v>
          </cell>
          <cell r="AG584" t="str">
            <v>UAEAC - AEROCIVIL</v>
          </cell>
          <cell r="AH584" t="str">
            <v>VIGENTE</v>
          </cell>
          <cell r="AI584" t="str">
            <v>SI</v>
          </cell>
          <cell r="AK584">
            <v>2016</v>
          </cell>
          <cell r="AL584" t="str">
            <v>PMTI 1-2</v>
          </cell>
          <cell r="AM584">
            <v>1410203</v>
          </cell>
          <cell r="AN584">
            <v>23562</v>
          </cell>
          <cell r="AO584">
            <v>0.1</v>
          </cell>
          <cell r="AP584">
            <v>0.80400000000000005</v>
          </cell>
          <cell r="AQ584">
            <v>0.54590000000000005</v>
          </cell>
          <cell r="AR584">
            <v>0.42513187200000002</v>
          </cell>
          <cell r="AS584">
            <v>10</v>
          </cell>
          <cell r="AV584">
            <v>1</v>
          </cell>
          <cell r="AX584">
            <v>12.299999999999999</v>
          </cell>
        </row>
        <row r="585">
          <cell r="E585" t="str">
            <v>JABALCON</v>
          </cell>
          <cell r="T585">
            <v>0</v>
          </cell>
          <cell r="U585">
            <v>1</v>
          </cell>
          <cell r="Z585" t="str">
            <v>1A</v>
          </cell>
          <cell r="AE585" t="str">
            <v>PUBLICO</v>
          </cell>
          <cell r="AF585" t="str">
            <v>OTRO - INCORA LTDA.</v>
          </cell>
          <cell r="AG585" t="str">
            <v>INCORA LTDA.</v>
          </cell>
          <cell r="AH585" t="str">
            <v>VIGENTE</v>
          </cell>
          <cell r="AM585">
            <v>1410203</v>
          </cell>
          <cell r="AN585">
            <v>23562</v>
          </cell>
          <cell r="AO585">
            <v>0.3</v>
          </cell>
          <cell r="AP585">
            <v>0.80400000000000005</v>
          </cell>
          <cell r="AQ585">
            <v>0.54590000000000005</v>
          </cell>
          <cell r="AR585">
            <v>0.71834349900000005</v>
          </cell>
          <cell r="AS585">
            <v>10</v>
          </cell>
          <cell r="AX585">
            <v>1.7000000000000002</v>
          </cell>
        </row>
        <row r="586">
          <cell r="E586" t="str">
            <v>JABIRU</v>
          </cell>
          <cell r="T586">
            <v>0</v>
          </cell>
          <cell r="U586">
            <v>2</v>
          </cell>
          <cell r="Z586" t="str">
            <v>1A</v>
          </cell>
          <cell r="AE586" t="str">
            <v>PRIVADO</v>
          </cell>
          <cell r="AF586" t="str">
            <v>INVERSIONES JABIRU S.A.</v>
          </cell>
          <cell r="AG586" t="str">
            <v>INVERSIONES JABIRU S.A.</v>
          </cell>
          <cell r="AH586" t="str">
            <v>VIGENTE</v>
          </cell>
          <cell r="AM586">
            <v>1410203</v>
          </cell>
          <cell r="AN586">
            <v>23562</v>
          </cell>
          <cell r="AO586">
            <v>0.5</v>
          </cell>
          <cell r="AP586">
            <v>0.80400000000000005</v>
          </cell>
          <cell r="AQ586">
            <v>0.54590000000000005</v>
          </cell>
          <cell r="AR586">
            <v>0.75538757899999998</v>
          </cell>
          <cell r="AS586">
            <v>10</v>
          </cell>
          <cell r="AX586">
            <v>2</v>
          </cell>
        </row>
        <row r="587">
          <cell r="E587" t="str">
            <v>LA BASTILLA</v>
          </cell>
          <cell r="T587">
            <v>0</v>
          </cell>
          <cell r="U587">
            <v>2</v>
          </cell>
          <cell r="Z587" t="str">
            <v>1A</v>
          </cell>
          <cell r="AE587" t="str">
            <v>PRIVADO</v>
          </cell>
          <cell r="AF587" t="str">
            <v>INVERSIONES BAZARA S.A.</v>
          </cell>
          <cell r="AG587" t="str">
            <v>SANIDAD VEGETAL CRUZ VERDE</v>
          </cell>
          <cell r="AH587" t="str">
            <v>VIGENTE</v>
          </cell>
          <cell r="AM587">
            <v>1410203</v>
          </cell>
          <cell r="AN587">
            <v>23562</v>
          </cell>
          <cell r="AO587">
            <v>0.7</v>
          </cell>
          <cell r="AP587">
            <v>0.80400000000000005</v>
          </cell>
          <cell r="AQ587">
            <v>0.54590000000000005</v>
          </cell>
          <cell r="AR587">
            <v>0.64223693400000004</v>
          </cell>
          <cell r="AS587">
            <v>10</v>
          </cell>
          <cell r="AX587">
            <v>2.1</v>
          </cell>
        </row>
        <row r="588">
          <cell r="E588" t="str">
            <v>LA HERRERA</v>
          </cell>
          <cell r="T588">
            <v>0</v>
          </cell>
          <cell r="U588">
            <v>1</v>
          </cell>
          <cell r="Z588" t="str">
            <v>1A</v>
          </cell>
          <cell r="AE588" t="str">
            <v>PUBLICO</v>
          </cell>
          <cell r="AF588" t="str">
            <v>MUNICIPIO</v>
          </cell>
          <cell r="AG588" t="str">
            <v>MUNICIPIO</v>
          </cell>
          <cell r="AH588" t="str">
            <v>NO OPERATIVO</v>
          </cell>
          <cell r="AM588">
            <v>1410203</v>
          </cell>
          <cell r="AN588">
            <v>23562</v>
          </cell>
          <cell r="AO588">
            <v>0.7</v>
          </cell>
          <cell r="AP588">
            <v>0.80400000000000005</v>
          </cell>
          <cell r="AQ588">
            <v>0.54590000000000005</v>
          </cell>
          <cell r="AR588">
            <v>0.78730361199999999</v>
          </cell>
          <cell r="AS588">
            <v>10</v>
          </cell>
          <cell r="AU588">
            <v>1</v>
          </cell>
          <cell r="AX588">
            <v>0</v>
          </cell>
        </row>
        <row r="589">
          <cell r="E589" t="str">
            <v>LA MARIA</v>
          </cell>
          <cell r="T589">
            <v>0</v>
          </cell>
          <cell r="U589">
            <v>2</v>
          </cell>
          <cell r="Z589" t="str">
            <v>1A</v>
          </cell>
          <cell r="AE589" t="str">
            <v>PRIVADO</v>
          </cell>
          <cell r="AF589" t="str">
            <v>ALIANSA S.A.S.</v>
          </cell>
          <cell r="AG589" t="str">
            <v>FIBA S.A.</v>
          </cell>
          <cell r="AH589" t="str">
            <v>VIGENTE</v>
          </cell>
          <cell r="AM589">
            <v>1410203</v>
          </cell>
          <cell r="AN589">
            <v>23562</v>
          </cell>
          <cell r="AO589">
            <v>0.3</v>
          </cell>
          <cell r="AP589">
            <v>0.80400000000000005</v>
          </cell>
          <cell r="AQ589">
            <v>0.54590000000000005</v>
          </cell>
          <cell r="AR589">
            <v>0.81988997900000005</v>
          </cell>
          <cell r="AS589">
            <v>10</v>
          </cell>
          <cell r="AX589">
            <v>2</v>
          </cell>
        </row>
        <row r="590">
          <cell r="E590" t="str">
            <v>LA OPIA</v>
          </cell>
          <cell r="T590">
            <v>0</v>
          </cell>
          <cell r="U590">
            <v>2</v>
          </cell>
          <cell r="Z590" t="str">
            <v>1A</v>
          </cell>
          <cell r="AE590" t="str">
            <v>PRIVADO</v>
          </cell>
          <cell r="AF590" t="str">
            <v>DANIEL GOMEZ TAMAYO</v>
          </cell>
          <cell r="AG590" t="str">
            <v>CRUZ VERDE</v>
          </cell>
          <cell r="AH590" t="str">
            <v>VIGENTE</v>
          </cell>
          <cell r="AM590">
            <v>1410203</v>
          </cell>
          <cell r="AN590">
            <v>23562</v>
          </cell>
          <cell r="AO590">
            <v>0.7</v>
          </cell>
          <cell r="AP590">
            <v>0.80400000000000005</v>
          </cell>
          <cell r="AQ590">
            <v>0.54590000000000005</v>
          </cell>
          <cell r="AR590">
            <v>0.60673819100000004</v>
          </cell>
          <cell r="AS590">
            <v>10</v>
          </cell>
          <cell r="AX590">
            <v>2</v>
          </cell>
        </row>
        <row r="591">
          <cell r="E591" t="str">
            <v>LETICIA</v>
          </cell>
          <cell r="T591">
            <v>0</v>
          </cell>
          <cell r="U591">
            <v>2</v>
          </cell>
          <cell r="Z591" t="str">
            <v>1A</v>
          </cell>
          <cell r="AE591" t="str">
            <v>PRIVADO</v>
          </cell>
          <cell r="AF591" t="str">
            <v>ALVARO SIERRA FIGUEROA</v>
          </cell>
          <cell r="AG591" t="str">
            <v>SANIDAD VEGETAL CRUZ VERDE</v>
          </cell>
          <cell r="AH591" t="str">
            <v>VIGENTE</v>
          </cell>
          <cell r="AM591">
            <v>1410203</v>
          </cell>
          <cell r="AN591">
            <v>23562</v>
          </cell>
          <cell r="AO591">
            <v>0.7</v>
          </cell>
          <cell r="AP591">
            <v>0.80400000000000005</v>
          </cell>
          <cell r="AQ591">
            <v>0.54590000000000005</v>
          </cell>
          <cell r="AR591">
            <v>0.55565078400000001</v>
          </cell>
          <cell r="AS591">
            <v>10</v>
          </cell>
          <cell r="AX591">
            <v>2</v>
          </cell>
        </row>
        <row r="592">
          <cell r="E592" t="str">
            <v>LOS FERIA GIRON</v>
          </cell>
          <cell r="T592">
            <v>0</v>
          </cell>
          <cell r="U592">
            <v>2</v>
          </cell>
          <cell r="Z592" t="str">
            <v>2A</v>
          </cell>
          <cell r="AE592" t="str">
            <v>PRIVADO</v>
          </cell>
          <cell r="AF592" t="str">
            <v>GERARDO HERNANDEZ FERIA</v>
          </cell>
          <cell r="AG592" t="str">
            <v>GERARDO HERNANDEZ FERIA</v>
          </cell>
          <cell r="AH592" t="str">
            <v>NO OPERATIVO</v>
          </cell>
          <cell r="AM592">
            <v>1410203</v>
          </cell>
          <cell r="AN592">
            <v>23562</v>
          </cell>
          <cell r="AO592">
            <v>1</v>
          </cell>
          <cell r="AP592">
            <v>0.80400000000000005</v>
          </cell>
          <cell r="AQ592">
            <v>0.54590000000000005</v>
          </cell>
          <cell r="AR592">
            <v>0.78042599199999996</v>
          </cell>
          <cell r="AS592">
            <v>10</v>
          </cell>
          <cell r="AX592">
            <v>0</v>
          </cell>
        </row>
        <row r="593">
          <cell r="E593" t="str">
            <v>LOS MANGOS</v>
          </cell>
          <cell r="T593">
            <v>0</v>
          </cell>
          <cell r="U593">
            <v>2</v>
          </cell>
          <cell r="Z593" t="str">
            <v>1A</v>
          </cell>
          <cell r="AE593" t="str">
            <v>PRIVADO</v>
          </cell>
          <cell r="AF593" t="str">
            <v>JORGE ALVIRA GAMBOA</v>
          </cell>
          <cell r="AG593" t="str">
            <v>FUMIVILLA</v>
          </cell>
          <cell r="AH593" t="str">
            <v>VIGENTE</v>
          </cell>
          <cell r="AM593">
            <v>1410203</v>
          </cell>
          <cell r="AN593">
            <v>23562</v>
          </cell>
          <cell r="AO593">
            <v>0.5</v>
          </cell>
          <cell r="AP593">
            <v>0.80400000000000005</v>
          </cell>
          <cell r="AQ593">
            <v>0.54590000000000005</v>
          </cell>
          <cell r="AR593">
            <v>0.71834349900000005</v>
          </cell>
          <cell r="AS593">
            <v>10</v>
          </cell>
          <cell r="AX593">
            <v>2</v>
          </cell>
        </row>
        <row r="594">
          <cell r="E594" t="str">
            <v>JOSE CELESTINO MUTIS</v>
          </cell>
          <cell r="F594">
            <v>10</v>
          </cell>
          <cell r="G594">
            <v>9</v>
          </cell>
          <cell r="H594">
            <v>7</v>
          </cell>
          <cell r="I594">
            <v>9</v>
          </cell>
          <cell r="J594">
            <v>5</v>
          </cell>
          <cell r="K594">
            <v>5</v>
          </cell>
          <cell r="L594">
            <v>4</v>
          </cell>
          <cell r="M594">
            <v>8</v>
          </cell>
          <cell r="N594">
            <v>5</v>
          </cell>
          <cell r="O594">
            <v>5</v>
          </cell>
          <cell r="P594">
            <v>5</v>
          </cell>
          <cell r="Q594">
            <v>8</v>
          </cell>
          <cell r="S594">
            <v>2891</v>
          </cell>
          <cell r="T594">
            <v>0.5</v>
          </cell>
          <cell r="U594">
            <v>3</v>
          </cell>
          <cell r="V594">
            <v>10</v>
          </cell>
          <cell r="W594" t="str">
            <v>Tipo 1 N</v>
          </cell>
          <cell r="X594">
            <v>2.7454838777168273</v>
          </cell>
          <cell r="Y594" t="str">
            <v>C</v>
          </cell>
          <cell r="Z594" t="str">
            <v>2A</v>
          </cell>
          <cell r="AA594">
            <v>3</v>
          </cell>
          <cell r="AB594">
            <v>2</v>
          </cell>
          <cell r="AC594">
            <v>3</v>
          </cell>
          <cell r="AD594">
            <v>5</v>
          </cell>
          <cell r="AE594" t="str">
            <v>PUBLICO</v>
          </cell>
          <cell r="AF594" t="str">
            <v>UAEAC - AEROCIVIL</v>
          </cell>
          <cell r="AG594" t="str">
            <v>UAEAC - AEROCIVIL</v>
          </cell>
          <cell r="AH594" t="str">
            <v>VIGENTE</v>
          </cell>
          <cell r="AK594">
            <v>2017</v>
          </cell>
          <cell r="AM594">
            <v>1410203</v>
          </cell>
          <cell r="AN594">
            <v>23562</v>
          </cell>
          <cell r="AO594">
            <v>0.5</v>
          </cell>
          <cell r="AP594">
            <v>0.80400000000000005</v>
          </cell>
          <cell r="AQ594">
            <v>0.54590000000000005</v>
          </cell>
          <cell r="AR594">
            <v>0.62388527599999999</v>
          </cell>
          <cell r="AS594">
            <v>10</v>
          </cell>
          <cell r="AT594">
            <v>3</v>
          </cell>
          <cell r="AV594">
            <v>1</v>
          </cell>
          <cell r="AX594">
            <v>14.2</v>
          </cell>
        </row>
        <row r="595">
          <cell r="E595" t="str">
            <v>NUEVA YORK</v>
          </cell>
          <cell r="T595">
            <v>0</v>
          </cell>
          <cell r="U595">
            <v>2</v>
          </cell>
          <cell r="Z595" t="str">
            <v>1A</v>
          </cell>
          <cell r="AE595" t="str">
            <v>PRIVADO</v>
          </cell>
          <cell r="AF595" t="str">
            <v xml:space="preserve">ALVARO ARAGON </v>
          </cell>
          <cell r="AG595" t="str">
            <v>FATOL LTDA.</v>
          </cell>
          <cell r="AH595" t="str">
            <v>VIGENTE</v>
          </cell>
          <cell r="AM595">
            <v>1410203</v>
          </cell>
          <cell r="AN595">
            <v>23562</v>
          </cell>
          <cell r="AO595">
            <v>0.3</v>
          </cell>
          <cell r="AP595">
            <v>0.80400000000000005</v>
          </cell>
          <cell r="AQ595">
            <v>0.54590000000000005</v>
          </cell>
          <cell r="AR595">
            <v>0.61734319599999998</v>
          </cell>
          <cell r="AS595">
            <v>10</v>
          </cell>
          <cell r="AX595">
            <v>2</v>
          </cell>
        </row>
        <row r="596">
          <cell r="E596" t="str">
            <v>PAJONALES</v>
          </cell>
          <cell r="T596">
            <v>0</v>
          </cell>
          <cell r="U596">
            <v>2</v>
          </cell>
          <cell r="Z596" t="str">
            <v>2A</v>
          </cell>
          <cell r="AE596" t="str">
            <v>PRIVADO</v>
          </cell>
          <cell r="AF596" t="str">
            <v>ORGANIZACIÓN PAJONALES S.A.</v>
          </cell>
          <cell r="AG596" t="str">
            <v>ORGANIZACIÓN PAJONALES S.A.</v>
          </cell>
          <cell r="AH596" t="str">
            <v>VIGENTE</v>
          </cell>
          <cell r="AM596">
            <v>1410203</v>
          </cell>
          <cell r="AN596">
            <v>23562</v>
          </cell>
          <cell r="AO596">
            <v>0.9</v>
          </cell>
          <cell r="AP596">
            <v>0.80400000000000005</v>
          </cell>
          <cell r="AQ596">
            <v>0.54590000000000005</v>
          </cell>
          <cell r="AR596">
            <v>0.57884943099999997</v>
          </cell>
          <cell r="AS596">
            <v>10</v>
          </cell>
          <cell r="AX596">
            <v>2.1</v>
          </cell>
        </row>
        <row r="597">
          <cell r="E597" t="str">
            <v>PLANADAS</v>
          </cell>
          <cell r="T597">
            <v>0</v>
          </cell>
          <cell r="U597">
            <v>1</v>
          </cell>
          <cell r="Z597" t="str">
            <v>1A</v>
          </cell>
          <cell r="AE597" t="str">
            <v>PUBLICO</v>
          </cell>
          <cell r="AF597" t="str">
            <v>MUNICIPIO</v>
          </cell>
          <cell r="AG597" t="str">
            <v>MUNICIPIO</v>
          </cell>
          <cell r="AH597" t="str">
            <v>VIGENTE</v>
          </cell>
          <cell r="AM597">
            <v>1410203</v>
          </cell>
          <cell r="AN597">
            <v>23562</v>
          </cell>
          <cell r="AO597">
            <v>0.7</v>
          </cell>
          <cell r="AP597">
            <v>0.80400000000000005</v>
          </cell>
          <cell r="AQ597">
            <v>0.54590000000000005</v>
          </cell>
          <cell r="AR597">
            <v>0.74771158299999996</v>
          </cell>
          <cell r="AS597">
            <v>10</v>
          </cell>
          <cell r="AT597">
            <v>1</v>
          </cell>
          <cell r="AU597">
            <v>1</v>
          </cell>
          <cell r="AX597">
            <v>2</v>
          </cell>
        </row>
        <row r="598">
          <cell r="E598" t="str">
            <v>POTRERITO</v>
          </cell>
          <cell r="T598">
            <v>0</v>
          </cell>
          <cell r="U598">
            <v>2</v>
          </cell>
          <cell r="Z598" t="str">
            <v>1A</v>
          </cell>
          <cell r="AE598" t="str">
            <v>PRIVADO</v>
          </cell>
          <cell r="AF598" t="str">
            <v>ARROCERA POTRERITO LASERNA</v>
          </cell>
          <cell r="AG598" t="str">
            <v>CRUZ VERDE</v>
          </cell>
          <cell r="AH598" t="str">
            <v>VIGENTE</v>
          </cell>
          <cell r="AM598">
            <v>1410203</v>
          </cell>
          <cell r="AN598">
            <v>23562</v>
          </cell>
          <cell r="AO598">
            <v>0.1</v>
          </cell>
          <cell r="AP598">
            <v>0.80400000000000005</v>
          </cell>
          <cell r="AQ598">
            <v>0.54590000000000005</v>
          </cell>
          <cell r="AR598">
            <v>0.42513187200000002</v>
          </cell>
          <cell r="AS598">
            <v>10</v>
          </cell>
          <cell r="AX598">
            <v>1.9000000000000001</v>
          </cell>
        </row>
        <row r="599">
          <cell r="E599" t="str">
            <v>RANCHO GRANDE</v>
          </cell>
          <cell r="T599">
            <v>0</v>
          </cell>
          <cell r="U599">
            <v>2</v>
          </cell>
          <cell r="Z599" t="str">
            <v>1A</v>
          </cell>
          <cell r="AE599" t="str">
            <v>PRIVADO</v>
          </cell>
          <cell r="AF599" t="str">
            <v>ZORROZA Y SUAREZ LTDA.</v>
          </cell>
          <cell r="AG599" t="str">
            <v>CRUZ VERDE</v>
          </cell>
          <cell r="AH599" t="str">
            <v>VIGENTE</v>
          </cell>
          <cell r="AM599">
            <v>1410203</v>
          </cell>
          <cell r="AN599">
            <v>23562</v>
          </cell>
          <cell r="AO599">
            <v>0.1</v>
          </cell>
          <cell r="AP599">
            <v>0.80400000000000005</v>
          </cell>
          <cell r="AQ599">
            <v>0.54590000000000005</v>
          </cell>
          <cell r="AR599">
            <v>0.42513187200000002</v>
          </cell>
          <cell r="AS599">
            <v>10</v>
          </cell>
          <cell r="AX599">
            <v>1.9000000000000001</v>
          </cell>
        </row>
        <row r="600">
          <cell r="E600" t="str">
            <v>SANTANA</v>
          </cell>
          <cell r="T600">
            <v>0</v>
          </cell>
          <cell r="U600">
            <v>2</v>
          </cell>
          <cell r="Z600" t="str">
            <v>1A</v>
          </cell>
          <cell r="AE600" t="str">
            <v>PRIVADO</v>
          </cell>
          <cell r="AF600" t="str">
            <v>MARIA CASAS MATIZ</v>
          </cell>
          <cell r="AG600" t="str">
            <v>CRUZ VERDE</v>
          </cell>
          <cell r="AH600" t="str">
            <v>VIGENTE</v>
          </cell>
          <cell r="AM600">
            <v>1410203</v>
          </cell>
          <cell r="AN600">
            <v>23562</v>
          </cell>
          <cell r="AO600">
            <v>0.7</v>
          </cell>
          <cell r="AP600">
            <v>0.80400000000000005</v>
          </cell>
          <cell r="AQ600">
            <v>0.54590000000000005</v>
          </cell>
          <cell r="AR600">
            <v>0.60673819100000004</v>
          </cell>
          <cell r="AS600">
            <v>10</v>
          </cell>
          <cell r="AX600">
            <v>2</v>
          </cell>
        </row>
        <row r="601">
          <cell r="E601" t="str">
            <v>SAN AGUSTIN- C.A.</v>
          </cell>
          <cell r="T601">
            <v>0</v>
          </cell>
          <cell r="U601">
            <v>2</v>
          </cell>
          <cell r="Z601" t="str">
            <v>UL</v>
          </cell>
          <cell r="AE601" t="str">
            <v>PRIVADO</v>
          </cell>
          <cell r="AF601" t="str">
            <v>NELLY DE ESCOBAR</v>
          </cell>
          <cell r="AG601" t="str">
            <v xml:space="preserve">ERIBERTO ESCOBAR A. </v>
          </cell>
          <cell r="AH601" t="str">
            <v>VIGENTE</v>
          </cell>
          <cell r="AM601">
            <v>1410203</v>
          </cell>
          <cell r="AN601">
            <v>23562</v>
          </cell>
          <cell r="AO601">
            <v>0.5</v>
          </cell>
          <cell r="AP601">
            <v>0.80400000000000005</v>
          </cell>
          <cell r="AQ601">
            <v>0.54590000000000005</v>
          </cell>
          <cell r="AR601">
            <v>0.71834349900000005</v>
          </cell>
          <cell r="AS601">
            <v>10</v>
          </cell>
          <cell r="AX601">
            <v>2</v>
          </cell>
        </row>
        <row r="602">
          <cell r="E602" t="str">
            <v>SAN JAVIER</v>
          </cell>
          <cell r="T602">
            <v>0</v>
          </cell>
          <cell r="U602">
            <v>2</v>
          </cell>
          <cell r="Z602" t="str">
            <v>1A</v>
          </cell>
          <cell r="AE602" t="str">
            <v>PRIVADO</v>
          </cell>
          <cell r="AF602" t="str">
            <v>MELENDEZ Y MELENDEZ LTDA</v>
          </cell>
          <cell r="AG602" t="str">
            <v>SANIDAD VEGETAL CRUZ VERDE</v>
          </cell>
          <cell r="AH602" t="str">
            <v>VIGENTE</v>
          </cell>
          <cell r="AM602">
            <v>1410203</v>
          </cell>
          <cell r="AN602">
            <v>23562</v>
          </cell>
          <cell r="AO602">
            <v>0.7</v>
          </cell>
          <cell r="AP602">
            <v>0.80400000000000005</v>
          </cell>
          <cell r="AQ602">
            <v>0.54590000000000005</v>
          </cell>
          <cell r="AR602">
            <v>0.60673819100000004</v>
          </cell>
          <cell r="AS602">
            <v>10</v>
          </cell>
          <cell r="AX602">
            <v>2</v>
          </cell>
        </row>
        <row r="603">
          <cell r="E603" t="str">
            <v>SAN JERONIMO</v>
          </cell>
          <cell r="T603">
            <v>0</v>
          </cell>
          <cell r="U603">
            <v>2</v>
          </cell>
          <cell r="Z603" t="str">
            <v>1A</v>
          </cell>
          <cell r="AE603" t="str">
            <v>PRIVADO</v>
          </cell>
          <cell r="AF603" t="str">
            <v>ELVIRA PINEDA VERGARA</v>
          </cell>
          <cell r="AG603" t="str">
            <v>SANIDAD VEGETAL CRUZ VERDE</v>
          </cell>
          <cell r="AH603" t="str">
            <v>VIGENTE</v>
          </cell>
          <cell r="AM603">
            <v>1410203</v>
          </cell>
          <cell r="AN603">
            <v>23562</v>
          </cell>
          <cell r="AO603">
            <v>0.5</v>
          </cell>
          <cell r="AP603">
            <v>0.80400000000000005</v>
          </cell>
          <cell r="AQ603">
            <v>0.54590000000000005</v>
          </cell>
          <cell r="AR603">
            <v>0.49154551000000002</v>
          </cell>
          <cell r="AS603">
            <v>10</v>
          </cell>
          <cell r="AX603">
            <v>2</v>
          </cell>
        </row>
        <row r="604">
          <cell r="E604" t="str">
            <v>SAN JOSE</v>
          </cell>
          <cell r="T604">
            <v>0</v>
          </cell>
          <cell r="U604">
            <v>2</v>
          </cell>
          <cell r="Z604" t="str">
            <v>1A</v>
          </cell>
          <cell r="AE604" t="str">
            <v>PRIVADO</v>
          </cell>
          <cell r="AF604" t="str">
            <v>HAROLD IVAN BENAVIDES</v>
          </cell>
          <cell r="AG604" t="str">
            <v>FIBA LTDA</v>
          </cell>
          <cell r="AH604" t="str">
            <v>VIGENTE</v>
          </cell>
          <cell r="AM604">
            <v>1410203</v>
          </cell>
          <cell r="AN604">
            <v>23562</v>
          </cell>
          <cell r="AO604">
            <v>0.5</v>
          </cell>
          <cell r="AP604">
            <v>0.80400000000000005</v>
          </cell>
          <cell r="AQ604">
            <v>0.54590000000000005</v>
          </cell>
          <cell r="AR604">
            <v>0.763738103</v>
          </cell>
          <cell r="AS604">
            <v>10</v>
          </cell>
          <cell r="AX604">
            <v>2</v>
          </cell>
        </row>
        <row r="605">
          <cell r="E605" t="str">
            <v>VARSOVIA</v>
          </cell>
          <cell r="T605">
            <v>0</v>
          </cell>
          <cell r="U605">
            <v>2</v>
          </cell>
          <cell r="Z605" t="str">
            <v>1A</v>
          </cell>
          <cell r="AE605" t="str">
            <v>PRIVADO</v>
          </cell>
          <cell r="AF605" t="str">
            <v>MAHECHA Y CASAS</v>
          </cell>
          <cell r="AG605" t="str">
            <v>SANIDAD VEGETAL CRUZ VERDE</v>
          </cell>
          <cell r="AH605" t="str">
            <v>VIGENTE</v>
          </cell>
          <cell r="AM605">
            <v>1410203</v>
          </cell>
          <cell r="AN605">
            <v>23562</v>
          </cell>
          <cell r="AO605">
            <v>1</v>
          </cell>
          <cell r="AP605">
            <v>0.80400000000000005</v>
          </cell>
          <cell r="AQ605">
            <v>0.54590000000000005</v>
          </cell>
          <cell r="AR605">
            <v>0.78042599199999996</v>
          </cell>
          <cell r="AS605">
            <v>10</v>
          </cell>
          <cell r="AX605">
            <v>2.1</v>
          </cell>
        </row>
        <row r="606">
          <cell r="E606" t="str">
            <v>GERARDO TOBAR LOPEZ</v>
          </cell>
          <cell r="F606">
            <v>10</v>
          </cell>
          <cell r="G606">
            <v>10</v>
          </cell>
          <cell r="H606">
            <v>10</v>
          </cell>
          <cell r="I606">
            <v>10</v>
          </cell>
          <cell r="J606">
            <v>4</v>
          </cell>
          <cell r="K606">
            <v>5</v>
          </cell>
          <cell r="L606">
            <v>10</v>
          </cell>
          <cell r="M606">
            <v>5</v>
          </cell>
          <cell r="N606">
            <v>2</v>
          </cell>
          <cell r="O606">
            <v>2</v>
          </cell>
          <cell r="P606">
            <v>8</v>
          </cell>
          <cell r="Q606">
            <v>6</v>
          </cell>
          <cell r="R606">
            <v>10</v>
          </cell>
          <cell r="S606">
            <v>9843</v>
          </cell>
          <cell r="T606">
            <v>1</v>
          </cell>
          <cell r="U606">
            <v>6</v>
          </cell>
          <cell r="V606">
            <v>10</v>
          </cell>
          <cell r="W606" t="str">
            <v>Tipo 1 N</v>
          </cell>
          <cell r="X606">
            <v>0.29331773679045114</v>
          </cell>
          <cell r="Y606" t="str">
            <v>B</v>
          </cell>
          <cell r="Z606" t="str">
            <v>2C</v>
          </cell>
          <cell r="AA606">
            <v>4</v>
          </cell>
          <cell r="AC606">
            <v>3</v>
          </cell>
          <cell r="AD606">
            <v>10</v>
          </cell>
          <cell r="AE606" t="str">
            <v>PUBLICO</v>
          </cell>
          <cell r="AF606" t="str">
            <v>UAEAC - AEROCIVIL</v>
          </cell>
          <cell r="AG606" t="str">
            <v>UAEAC - AEROCIVIL</v>
          </cell>
          <cell r="AH606" t="str">
            <v>VIGENTE</v>
          </cell>
          <cell r="AI606" t="str">
            <v>SI</v>
          </cell>
          <cell r="AK606">
            <v>2017</v>
          </cell>
          <cell r="AL606" t="str">
            <v>PMTI 1-2</v>
          </cell>
          <cell r="AM606">
            <v>4845166</v>
          </cell>
          <cell r="AN606">
            <v>22140</v>
          </cell>
          <cell r="AO606">
            <v>0.3</v>
          </cell>
          <cell r="AP606">
            <v>0.86099999999999999</v>
          </cell>
          <cell r="AQ606">
            <v>0.38780000000000003</v>
          </cell>
          <cell r="AR606">
            <v>0.37294866100000001</v>
          </cell>
          <cell r="AS606">
            <v>3.33</v>
          </cell>
          <cell r="AT606">
            <v>5</v>
          </cell>
          <cell r="AU606">
            <v>2</v>
          </cell>
          <cell r="AV606">
            <v>1</v>
          </cell>
          <cell r="AX606">
            <v>16.8</v>
          </cell>
        </row>
        <row r="607">
          <cell r="E607" t="str">
            <v>ALFONSO BONILLA ARAGON</v>
          </cell>
          <cell r="M607">
            <v>6</v>
          </cell>
          <cell r="S607">
            <v>495257</v>
          </cell>
          <cell r="T607">
            <v>2.7</v>
          </cell>
          <cell r="U607">
            <v>10</v>
          </cell>
          <cell r="V607">
            <v>10</v>
          </cell>
          <cell r="W607" t="str">
            <v>Tipo 1 I</v>
          </cell>
          <cell r="X607">
            <v>18.616114426264694</v>
          </cell>
          <cell r="Y607" t="str">
            <v>A</v>
          </cell>
          <cell r="Z607" t="str">
            <v>4E</v>
          </cell>
          <cell r="AA607">
            <v>8</v>
          </cell>
          <cell r="AB607">
            <v>1</v>
          </cell>
          <cell r="AC607">
            <v>1</v>
          </cell>
          <cell r="AD607">
            <v>1</v>
          </cell>
          <cell r="AE607" t="str">
            <v>PUBLICO</v>
          </cell>
          <cell r="AF607" t="str">
            <v>UAEAC - AEROCIVIL</v>
          </cell>
          <cell r="AG607" t="str">
            <v>CONCESION - AEROCALI S.A.</v>
          </cell>
          <cell r="AH607" t="str">
            <v>VIGENTE</v>
          </cell>
          <cell r="AI607" t="str">
            <v>SI</v>
          </cell>
          <cell r="AL607" t="str">
            <v>PMTI 1-2</v>
          </cell>
          <cell r="AM607">
            <v>4845166</v>
          </cell>
          <cell r="AN607">
            <v>22140</v>
          </cell>
          <cell r="AO607">
            <v>0.3</v>
          </cell>
          <cell r="AP607">
            <v>0.86099999999999999</v>
          </cell>
          <cell r="AQ607">
            <v>0.38780000000000003</v>
          </cell>
          <cell r="AR607">
            <v>0.36364007599999998</v>
          </cell>
          <cell r="AS607">
            <v>10</v>
          </cell>
          <cell r="AV607">
            <v>10</v>
          </cell>
          <cell r="AX607">
            <v>7.6</v>
          </cell>
        </row>
        <row r="608">
          <cell r="E608" t="str">
            <v>CENTRAL CASTILLA</v>
          </cell>
          <cell r="T608">
            <v>0</v>
          </cell>
          <cell r="U608">
            <v>2</v>
          </cell>
          <cell r="Z608" t="str">
            <v>1A</v>
          </cell>
          <cell r="AE608" t="str">
            <v>PRIVADO</v>
          </cell>
          <cell r="AF608" t="str">
            <v>RIOPAILA CASTILLA S. A.</v>
          </cell>
          <cell r="AG608" t="str">
            <v>RIOPAILA CASTILLA  S. A.</v>
          </cell>
          <cell r="AH608" t="str">
            <v>VIGENTE</v>
          </cell>
          <cell r="AM608">
            <v>4845166</v>
          </cell>
          <cell r="AN608">
            <v>22140</v>
          </cell>
          <cell r="AO608">
            <v>0.3</v>
          </cell>
          <cell r="AP608">
            <v>0.86099999999999999</v>
          </cell>
          <cell r="AQ608">
            <v>0.38780000000000003</v>
          </cell>
          <cell r="AR608">
            <v>0.47005981800000002</v>
          </cell>
          <cell r="AS608">
            <v>10</v>
          </cell>
          <cell r="AX608">
            <v>2</v>
          </cell>
        </row>
        <row r="609">
          <cell r="E609" t="str">
            <v>COLOMBA</v>
          </cell>
          <cell r="T609">
            <v>0</v>
          </cell>
          <cell r="U609">
            <v>2</v>
          </cell>
          <cell r="Z609" t="str">
            <v>1A</v>
          </cell>
          <cell r="AE609" t="str">
            <v>PRIVADO</v>
          </cell>
          <cell r="AF609" t="str">
            <v>MAURICIO ONORI OROZCO</v>
          </cell>
          <cell r="AG609" t="str">
            <v>MAURICIO ONORI OROZCO</v>
          </cell>
          <cell r="AH609" t="str">
            <v>VIGENTE</v>
          </cell>
          <cell r="AM609">
            <v>4845166</v>
          </cell>
          <cell r="AN609">
            <v>22140</v>
          </cell>
          <cell r="AO609">
            <v>0.5</v>
          </cell>
          <cell r="AP609">
            <v>0.86099999999999999</v>
          </cell>
          <cell r="AQ609">
            <v>0.38780000000000003</v>
          </cell>
          <cell r="AR609">
            <v>0.55171358299999995</v>
          </cell>
          <cell r="AS609">
            <v>10</v>
          </cell>
          <cell r="AX609">
            <v>2</v>
          </cell>
        </row>
        <row r="610">
          <cell r="E610" t="str">
            <v>EDGAR CALDAS POTES-CA</v>
          </cell>
          <cell r="T610">
            <v>0</v>
          </cell>
          <cell r="U610">
            <v>2</v>
          </cell>
          <cell r="Z610" t="str">
            <v>1A</v>
          </cell>
          <cell r="AE610" t="str">
            <v>PRIVADO</v>
          </cell>
          <cell r="AF610" t="str">
            <v>ALEJANDRO A. CALDAS V.</v>
          </cell>
          <cell r="AG610" t="str">
            <v>ALEJANDRO A. CALDAS V.</v>
          </cell>
          <cell r="AH610" t="str">
            <v>NO OPERATIVO</v>
          </cell>
          <cell r="AM610">
            <v>4845166</v>
          </cell>
          <cell r="AN610">
            <v>22140</v>
          </cell>
          <cell r="AO610">
            <v>0.5</v>
          </cell>
          <cell r="AP610">
            <v>0.86099999999999999</v>
          </cell>
          <cell r="AQ610">
            <v>0.38780000000000003</v>
          </cell>
          <cell r="AR610">
            <v>0.39803939300000002</v>
          </cell>
          <cell r="AS610">
            <v>10</v>
          </cell>
          <cell r="AX610">
            <v>0</v>
          </cell>
        </row>
        <row r="611">
          <cell r="E611" t="str">
            <v>EL CONCHAL - CA</v>
          </cell>
          <cell r="T611">
            <v>0</v>
          </cell>
          <cell r="U611">
            <v>2</v>
          </cell>
          <cell r="Z611" t="str">
            <v>1A</v>
          </cell>
          <cell r="AE611" t="str">
            <v>PRIVADO</v>
          </cell>
          <cell r="AF611" t="str">
            <v>ARMANDO ARAGON NAVIA</v>
          </cell>
          <cell r="AG611" t="str">
            <v>ARMANDO ARAGON NAVIA</v>
          </cell>
          <cell r="AH611" t="str">
            <v>VIGENTE</v>
          </cell>
          <cell r="AM611">
            <v>4845166</v>
          </cell>
          <cell r="AN611">
            <v>22140</v>
          </cell>
          <cell r="AO611">
            <v>0.3</v>
          </cell>
          <cell r="AP611">
            <v>0.86099999999999999</v>
          </cell>
          <cell r="AQ611">
            <v>0.38780000000000003</v>
          </cell>
          <cell r="AR611">
            <v>0.52194262700000005</v>
          </cell>
          <cell r="AS611">
            <v>10</v>
          </cell>
          <cell r="AX611">
            <v>2</v>
          </cell>
        </row>
        <row r="612">
          <cell r="E612" t="str">
            <v>GABRIELAS</v>
          </cell>
          <cell r="T612">
            <v>0</v>
          </cell>
          <cell r="U612">
            <v>2</v>
          </cell>
          <cell r="Z612" t="str">
            <v>1A</v>
          </cell>
          <cell r="AE612" t="str">
            <v>PRIVADO</v>
          </cell>
          <cell r="AF612" t="str">
            <v>HAROLD BENAVIDEZ</v>
          </cell>
          <cell r="AG612" t="str">
            <v>FIBA S.A.</v>
          </cell>
          <cell r="AH612" t="str">
            <v>VIGENTE</v>
          </cell>
          <cell r="AM612">
            <v>4845166</v>
          </cell>
          <cell r="AN612">
            <v>22140</v>
          </cell>
          <cell r="AO612">
            <v>0.3</v>
          </cell>
          <cell r="AP612">
            <v>0.86099999999999999</v>
          </cell>
          <cell r="AQ612">
            <v>0.38780000000000003</v>
          </cell>
          <cell r="AR612">
            <v>0.51824769199999998</v>
          </cell>
          <cell r="AS612">
            <v>10</v>
          </cell>
          <cell r="AX612">
            <v>2</v>
          </cell>
        </row>
        <row r="613">
          <cell r="E613" t="str">
            <v>INGENIO LA CARMELITA</v>
          </cell>
          <cell r="T613">
            <v>0</v>
          </cell>
          <cell r="U613">
            <v>2</v>
          </cell>
          <cell r="Z613" t="str">
            <v>1A</v>
          </cell>
          <cell r="AE613" t="str">
            <v>PRIVADO</v>
          </cell>
          <cell r="AF613" t="str">
            <v>SOCIEDAD GARRIDO</v>
          </cell>
          <cell r="AG613" t="str">
            <v>ING. LA CARMELITA</v>
          </cell>
          <cell r="AH613" t="str">
            <v>VIGENTE</v>
          </cell>
          <cell r="AM613">
            <v>4845166</v>
          </cell>
          <cell r="AN613">
            <v>22140</v>
          </cell>
          <cell r="AO613">
            <v>0.3</v>
          </cell>
          <cell r="AP613">
            <v>0.86099999999999999</v>
          </cell>
          <cell r="AQ613">
            <v>0.38780000000000003</v>
          </cell>
          <cell r="AR613">
            <v>0.47261201200000003</v>
          </cell>
          <cell r="AS613">
            <v>10</v>
          </cell>
          <cell r="AX613">
            <v>2</v>
          </cell>
        </row>
        <row r="614">
          <cell r="E614" t="str">
            <v>INGENIO MANUELITA</v>
          </cell>
          <cell r="T614">
            <v>0</v>
          </cell>
          <cell r="U614">
            <v>2</v>
          </cell>
          <cell r="Z614" t="str">
            <v>1A</v>
          </cell>
          <cell r="AE614" t="str">
            <v>PRIVADO</v>
          </cell>
          <cell r="AF614" t="str">
            <v>INGENIO MANUELITA S.A.</v>
          </cell>
          <cell r="AG614" t="str">
            <v>ING.MANUELITA - ASOCAÑA</v>
          </cell>
          <cell r="AH614" t="str">
            <v>VIGENTE</v>
          </cell>
          <cell r="AM614">
            <v>4845166</v>
          </cell>
          <cell r="AN614">
            <v>22140</v>
          </cell>
          <cell r="AO614">
            <v>0.3</v>
          </cell>
          <cell r="AP614">
            <v>0.86099999999999999</v>
          </cell>
          <cell r="AQ614">
            <v>0.38780000000000003</v>
          </cell>
          <cell r="AR614">
            <v>0.36364007599999998</v>
          </cell>
          <cell r="AS614">
            <v>10</v>
          </cell>
          <cell r="AX614">
            <v>1.9000000000000001</v>
          </cell>
        </row>
        <row r="615">
          <cell r="E615" t="str">
            <v>INGENIO MAYAGUEZ</v>
          </cell>
          <cell r="T615">
            <v>0</v>
          </cell>
          <cell r="U615">
            <v>2</v>
          </cell>
          <cell r="Z615" t="str">
            <v>1A</v>
          </cell>
          <cell r="AE615" t="str">
            <v>PRIVADO</v>
          </cell>
          <cell r="AF615" t="str">
            <v>INGENIO MAYAGUEZ S.A.</v>
          </cell>
          <cell r="AG615" t="str">
            <v>ING. MAYAGUEZ-ASOCAÑA</v>
          </cell>
          <cell r="AH615" t="str">
            <v>VIGENTE</v>
          </cell>
          <cell r="AM615">
            <v>4845166</v>
          </cell>
          <cell r="AN615">
            <v>22140</v>
          </cell>
          <cell r="AO615">
            <v>0.3</v>
          </cell>
          <cell r="AP615">
            <v>0.86099999999999999</v>
          </cell>
          <cell r="AQ615">
            <v>0.38780000000000003</v>
          </cell>
          <cell r="AR615">
            <v>0.58033331600000004</v>
          </cell>
          <cell r="AS615">
            <v>10</v>
          </cell>
          <cell r="AX615">
            <v>2</v>
          </cell>
        </row>
        <row r="616">
          <cell r="E616" t="str">
            <v>INGENIO PICHICHI</v>
          </cell>
          <cell r="T616">
            <v>0</v>
          </cell>
          <cell r="U616">
            <v>2</v>
          </cell>
          <cell r="Z616" t="str">
            <v>1A</v>
          </cell>
          <cell r="AE616" t="str">
            <v>PRIVADO</v>
          </cell>
          <cell r="AF616" t="str">
            <v>INGENIO PICHICHI S.A.</v>
          </cell>
          <cell r="AG616" t="str">
            <v>INGENIO PICHICHI</v>
          </cell>
          <cell r="AH616" t="str">
            <v>VIGENTE</v>
          </cell>
          <cell r="AM616">
            <v>4845166</v>
          </cell>
          <cell r="AN616">
            <v>22140</v>
          </cell>
          <cell r="AO616">
            <v>0.5</v>
          </cell>
          <cell r="AP616">
            <v>0.86099999999999999</v>
          </cell>
          <cell r="AQ616">
            <v>0.38780000000000003</v>
          </cell>
          <cell r="AR616">
            <v>0.60706377899999997</v>
          </cell>
          <cell r="AS616">
            <v>10</v>
          </cell>
          <cell r="AX616">
            <v>2</v>
          </cell>
        </row>
        <row r="617">
          <cell r="E617" t="str">
            <v>INGENIO PROVIDENCIA</v>
          </cell>
          <cell r="T617">
            <v>0</v>
          </cell>
          <cell r="U617">
            <v>2</v>
          </cell>
          <cell r="Z617" t="str">
            <v>1A</v>
          </cell>
          <cell r="AE617" t="str">
            <v>PRIVADO</v>
          </cell>
          <cell r="AF617" t="str">
            <v>INGENIO PROVIDENCIA</v>
          </cell>
          <cell r="AG617" t="str">
            <v>ING. PROVIDENCIA-ASOCAÑA</v>
          </cell>
          <cell r="AH617" t="str">
            <v>VIGENTE</v>
          </cell>
          <cell r="AM617">
            <v>4845166</v>
          </cell>
          <cell r="AN617">
            <v>22140</v>
          </cell>
          <cell r="AO617">
            <v>0.3</v>
          </cell>
          <cell r="AP617">
            <v>0.86099999999999999</v>
          </cell>
          <cell r="AQ617">
            <v>0.38780000000000003</v>
          </cell>
          <cell r="AR617">
            <v>0.52194262700000005</v>
          </cell>
          <cell r="AS617">
            <v>10</v>
          </cell>
          <cell r="AX617">
            <v>2</v>
          </cell>
        </row>
        <row r="618">
          <cell r="E618" t="str">
            <v>LA ELVIRA</v>
          </cell>
          <cell r="T618">
            <v>0</v>
          </cell>
          <cell r="U618">
            <v>2</v>
          </cell>
          <cell r="Z618" t="str">
            <v>1A</v>
          </cell>
          <cell r="AE618" t="str">
            <v>PRIVADO</v>
          </cell>
          <cell r="AF618" t="str">
            <v>FUMINORTE S.A.S.</v>
          </cell>
          <cell r="AG618" t="str">
            <v>FUMINORTE S.A.S.</v>
          </cell>
          <cell r="AH618" t="str">
            <v>VIGENTE</v>
          </cell>
          <cell r="AM618">
            <v>4845166</v>
          </cell>
          <cell r="AN618">
            <v>22140</v>
          </cell>
          <cell r="AO618">
            <v>0.5</v>
          </cell>
          <cell r="AP618">
            <v>0.86099999999999999</v>
          </cell>
          <cell r="AQ618">
            <v>0.38780000000000003</v>
          </cell>
          <cell r="AR618">
            <v>0.62356908200000005</v>
          </cell>
          <cell r="AS618">
            <v>10</v>
          </cell>
          <cell r="AX618">
            <v>2</v>
          </cell>
        </row>
        <row r="619">
          <cell r="E619" t="str">
            <v>LA BASE FUMIVALLE</v>
          </cell>
          <cell r="T619">
            <v>0</v>
          </cell>
          <cell r="U619">
            <v>2</v>
          </cell>
          <cell r="Z619" t="str">
            <v>1A</v>
          </cell>
          <cell r="AE619" t="str">
            <v>PRIVADO</v>
          </cell>
          <cell r="AF619" t="str">
            <v>MAR 2 S.A.S.</v>
          </cell>
          <cell r="AG619" t="str">
            <v>ARFA S.A.</v>
          </cell>
          <cell r="AH619" t="str">
            <v>VIGENTE</v>
          </cell>
          <cell r="AM619">
            <v>4845166</v>
          </cell>
          <cell r="AN619">
            <v>22140</v>
          </cell>
          <cell r="AO619">
            <v>0.5</v>
          </cell>
          <cell r="AP619">
            <v>0.86099999999999999</v>
          </cell>
          <cell r="AQ619">
            <v>0.38780000000000003</v>
          </cell>
          <cell r="AR619">
            <v>0.60706377899999997</v>
          </cell>
          <cell r="AS619">
            <v>10</v>
          </cell>
          <cell r="AX619">
            <v>2</v>
          </cell>
        </row>
        <row r="620">
          <cell r="E620" t="str">
            <v>LA ESMERALDA - CA</v>
          </cell>
          <cell r="T620">
            <v>0</v>
          </cell>
          <cell r="U620">
            <v>2</v>
          </cell>
          <cell r="Z620" t="str">
            <v>1A</v>
          </cell>
          <cell r="AE620" t="str">
            <v>PRIVADO</v>
          </cell>
          <cell r="AF620" t="str">
            <v>INCAUCA S. A.</v>
          </cell>
          <cell r="AG620" t="str">
            <v>INCAUCA S. A.</v>
          </cell>
          <cell r="AH620" t="str">
            <v>VIGENTE</v>
          </cell>
          <cell r="AM620">
            <v>4845166</v>
          </cell>
          <cell r="AN620">
            <v>22140</v>
          </cell>
          <cell r="AO620">
            <v>0.3</v>
          </cell>
          <cell r="AP620">
            <v>0.86099999999999999</v>
          </cell>
          <cell r="AQ620">
            <v>0.38780000000000003</v>
          </cell>
          <cell r="AR620">
            <v>0.58033331600000004</v>
          </cell>
          <cell r="AS620">
            <v>10</v>
          </cell>
          <cell r="AX620">
            <v>2</v>
          </cell>
        </row>
        <row r="621">
          <cell r="E621" t="str">
            <v>LAS AGUILAS -CA</v>
          </cell>
          <cell r="T621">
            <v>0</v>
          </cell>
          <cell r="U621">
            <v>2</v>
          </cell>
          <cell r="Z621" t="str">
            <v>1A</v>
          </cell>
          <cell r="AE621" t="str">
            <v>PRIVADO</v>
          </cell>
          <cell r="AF621" t="str">
            <v>SERESTEL S.A.</v>
          </cell>
          <cell r="AG621" t="str">
            <v>CLUB DEPORT.LAS AGUILAS</v>
          </cell>
          <cell r="AH621" t="str">
            <v>VIGENTE</v>
          </cell>
          <cell r="AM621">
            <v>4845166</v>
          </cell>
          <cell r="AN621">
            <v>22140</v>
          </cell>
          <cell r="AO621">
            <v>0.1</v>
          </cell>
          <cell r="AP621">
            <v>0.86099999999999999</v>
          </cell>
          <cell r="AQ621">
            <v>0.38780000000000003</v>
          </cell>
          <cell r="AR621">
            <v>0.49794924000000002</v>
          </cell>
          <cell r="AS621">
            <v>10</v>
          </cell>
          <cell r="AX621">
            <v>1.9000000000000001</v>
          </cell>
        </row>
        <row r="622">
          <cell r="E622" t="str">
            <v>LAS CAÑAS</v>
          </cell>
          <cell r="T622">
            <v>0</v>
          </cell>
          <cell r="U622">
            <v>2</v>
          </cell>
          <cell r="Z622" t="str">
            <v>1A</v>
          </cell>
          <cell r="AE622" t="str">
            <v>PRIVADO</v>
          </cell>
          <cell r="AF622" t="str">
            <v>MAR 2 S.A.S.</v>
          </cell>
          <cell r="AG622" t="str">
            <v>ARFA S.A.</v>
          </cell>
          <cell r="AH622" t="str">
            <v>VIGENTE</v>
          </cell>
          <cell r="AM622">
            <v>4845166</v>
          </cell>
          <cell r="AN622">
            <v>22140</v>
          </cell>
          <cell r="AO622">
            <v>0.3</v>
          </cell>
          <cell r="AP622">
            <v>0.86099999999999999</v>
          </cell>
          <cell r="AQ622">
            <v>0.38780000000000003</v>
          </cell>
          <cell r="AR622">
            <v>0.58033331600000004</v>
          </cell>
          <cell r="AS622">
            <v>10</v>
          </cell>
          <cell r="AX622">
            <v>2</v>
          </cell>
        </row>
        <row r="623">
          <cell r="E623" t="str">
            <v>LOS HALCONES</v>
          </cell>
          <cell r="T623">
            <v>0</v>
          </cell>
          <cell r="U623">
            <v>2</v>
          </cell>
          <cell r="Z623" t="str">
            <v>1A</v>
          </cell>
          <cell r="AE623" t="str">
            <v>PRIVADO</v>
          </cell>
          <cell r="AF623" t="str">
            <v>CARLOS ALBERTO ARANGO N.</v>
          </cell>
          <cell r="AG623" t="str">
            <v>CLUB LOS HALCONES BUGA</v>
          </cell>
          <cell r="AH623" t="str">
            <v>VIGENTE</v>
          </cell>
          <cell r="AM623">
            <v>4845166</v>
          </cell>
          <cell r="AN623">
            <v>22140</v>
          </cell>
          <cell r="AO623">
            <v>0.3</v>
          </cell>
          <cell r="AP623">
            <v>0.86099999999999999</v>
          </cell>
          <cell r="AQ623">
            <v>0.38780000000000003</v>
          </cell>
          <cell r="AR623">
            <v>0.46443643899999998</v>
          </cell>
          <cell r="AS623">
            <v>10</v>
          </cell>
          <cell r="AX623">
            <v>2</v>
          </cell>
        </row>
        <row r="624">
          <cell r="E624" t="str">
            <v>RANCHO COLIBRI - CA</v>
          </cell>
          <cell r="T624">
            <v>0</v>
          </cell>
          <cell r="U624">
            <v>2</v>
          </cell>
          <cell r="Z624" t="str">
            <v>1A</v>
          </cell>
          <cell r="AE624" t="str">
            <v>PRIVADO</v>
          </cell>
          <cell r="AF624" t="str">
            <v>HENRY D. F. ORTIZ SILVA</v>
          </cell>
          <cell r="AG624" t="str">
            <v>HENRY D. F. ORTIZ SILVA</v>
          </cell>
          <cell r="AH624" t="str">
            <v>VIGENTE</v>
          </cell>
          <cell r="AM624">
            <v>4845166</v>
          </cell>
          <cell r="AN624">
            <v>22140</v>
          </cell>
          <cell r="AO624">
            <v>0.5</v>
          </cell>
          <cell r="AP624">
            <v>0.86099999999999999</v>
          </cell>
          <cell r="AQ624">
            <v>0.38780000000000003</v>
          </cell>
          <cell r="AR624">
            <v>0.44861105899999998</v>
          </cell>
          <cell r="AS624">
            <v>10</v>
          </cell>
          <cell r="AX624">
            <v>2</v>
          </cell>
        </row>
        <row r="625">
          <cell r="E625" t="str">
            <v>RIOPAILA</v>
          </cell>
          <cell r="T625">
            <v>0</v>
          </cell>
          <cell r="U625">
            <v>2</v>
          </cell>
          <cell r="Z625" t="str">
            <v>1A</v>
          </cell>
          <cell r="AE625" t="str">
            <v>PRIVADO</v>
          </cell>
          <cell r="AF625" t="str">
            <v>RIOPAILA CASTILLA S. A.</v>
          </cell>
          <cell r="AG625" t="str">
            <v>RIOPAILA CASTILLA  S. A.</v>
          </cell>
          <cell r="AH625" t="str">
            <v>VIGENTE</v>
          </cell>
          <cell r="AM625">
            <v>4845166</v>
          </cell>
          <cell r="AN625">
            <v>22140</v>
          </cell>
          <cell r="AO625">
            <v>0.3</v>
          </cell>
          <cell r="AP625">
            <v>0.86099999999999999</v>
          </cell>
          <cell r="AQ625">
            <v>0.38780000000000003</v>
          </cell>
          <cell r="AR625">
            <v>0.56020223199999997</v>
          </cell>
          <cell r="AS625">
            <v>10</v>
          </cell>
          <cell r="AX625">
            <v>2</v>
          </cell>
        </row>
        <row r="626">
          <cell r="E626" t="str">
            <v>PRAGA</v>
          </cell>
          <cell r="T626">
            <v>0</v>
          </cell>
          <cell r="U626">
            <v>2</v>
          </cell>
          <cell r="Z626" t="str">
            <v>1A</v>
          </cell>
          <cell r="AE626" t="str">
            <v>PRIVADO</v>
          </cell>
          <cell r="AF626" t="str">
            <v>ANGELA MARIA LEON LEMUS</v>
          </cell>
          <cell r="AG626" t="str">
            <v>ARFA S.A.</v>
          </cell>
          <cell r="AH626" t="str">
            <v>VIGENTE</v>
          </cell>
          <cell r="AM626">
            <v>4845166</v>
          </cell>
          <cell r="AN626">
            <v>22140</v>
          </cell>
          <cell r="AO626">
            <v>0.5</v>
          </cell>
          <cell r="AP626">
            <v>0.86099999999999999</v>
          </cell>
          <cell r="AQ626">
            <v>0.38780000000000003</v>
          </cell>
          <cell r="AR626">
            <v>0.62356908200000005</v>
          </cell>
          <cell r="AS626">
            <v>10</v>
          </cell>
          <cell r="AX626">
            <v>2</v>
          </cell>
        </row>
        <row r="627">
          <cell r="E627" t="str">
            <v>SAN CARLOS - CA</v>
          </cell>
          <cell r="T627">
            <v>0</v>
          </cell>
          <cell r="U627">
            <v>2</v>
          </cell>
          <cell r="Z627" t="str">
            <v>1A</v>
          </cell>
          <cell r="AE627" t="str">
            <v>PRIVADO</v>
          </cell>
          <cell r="AF627" t="str">
            <v>MAYAGUEZ S.A.</v>
          </cell>
          <cell r="AG627" t="str">
            <v>MAYAGUEZ S.A.</v>
          </cell>
          <cell r="AH627" t="str">
            <v>VIGENTE</v>
          </cell>
          <cell r="AM627">
            <v>4845166</v>
          </cell>
          <cell r="AN627">
            <v>22140</v>
          </cell>
          <cell r="AO627">
            <v>0.1</v>
          </cell>
          <cell r="AP627">
            <v>0.86099999999999999</v>
          </cell>
          <cell r="AQ627">
            <v>0.38780000000000003</v>
          </cell>
          <cell r="AR627">
            <v>0.36457961300000002</v>
          </cell>
          <cell r="AS627">
            <v>10</v>
          </cell>
          <cell r="AX627">
            <v>1.9000000000000001</v>
          </cell>
        </row>
        <row r="628">
          <cell r="E628" t="str">
            <v>SAN GERARDO</v>
          </cell>
          <cell r="T628">
            <v>0</v>
          </cell>
          <cell r="U628">
            <v>2</v>
          </cell>
          <cell r="Z628" t="str">
            <v>UL</v>
          </cell>
          <cell r="AE628" t="str">
            <v>PRIVADO</v>
          </cell>
          <cell r="AF628" t="str">
            <v>CARLOS ALBERTO ARANGO N.</v>
          </cell>
          <cell r="AG628" t="str">
            <v>CARLOS ALBERTO ARANGO N.</v>
          </cell>
          <cell r="AH628" t="str">
            <v>VIGENTE</v>
          </cell>
          <cell r="AM628">
            <v>4845166</v>
          </cell>
          <cell r="AN628">
            <v>22140</v>
          </cell>
          <cell r="AO628">
            <v>0.3</v>
          </cell>
          <cell r="AP628">
            <v>0.86099999999999999</v>
          </cell>
          <cell r="AQ628">
            <v>0.38780000000000003</v>
          </cell>
          <cell r="AR628">
            <v>0.52194262700000005</v>
          </cell>
          <cell r="AS628">
            <v>10</v>
          </cell>
          <cell r="AX628">
            <v>2</v>
          </cell>
        </row>
        <row r="629">
          <cell r="E629" t="str">
            <v>SAN ROQUE  - CA.</v>
          </cell>
          <cell r="T629">
            <v>0</v>
          </cell>
          <cell r="U629">
            <v>2</v>
          </cell>
          <cell r="Z629" t="str">
            <v>UL</v>
          </cell>
          <cell r="AE629" t="str">
            <v>PRIVADO</v>
          </cell>
          <cell r="AF629" t="str">
            <v>IRMA HERNANDEZ DE M.</v>
          </cell>
          <cell r="AG629" t="str">
            <v xml:space="preserve">JAKOB OLIVIER </v>
          </cell>
          <cell r="AH629" t="str">
            <v>VIGENTE</v>
          </cell>
          <cell r="AM629">
            <v>4845166</v>
          </cell>
          <cell r="AN629">
            <v>22140</v>
          </cell>
          <cell r="AO629">
            <v>0.5</v>
          </cell>
          <cell r="AP629">
            <v>0.86099999999999999</v>
          </cell>
          <cell r="AQ629">
            <v>0.38780000000000003</v>
          </cell>
          <cell r="AR629">
            <v>0.630335278</v>
          </cell>
          <cell r="AS629">
            <v>10</v>
          </cell>
          <cell r="AX629">
            <v>2</v>
          </cell>
        </row>
        <row r="630">
          <cell r="E630" t="str">
            <v>SANTA ANA</v>
          </cell>
          <cell r="T630">
            <v>0</v>
          </cell>
          <cell r="U630">
            <v>1</v>
          </cell>
          <cell r="Z630" t="str">
            <v>4D</v>
          </cell>
          <cell r="AE630" t="str">
            <v>PUBLICO</v>
          </cell>
          <cell r="AF630" t="str">
            <v>MUNICIPIO</v>
          </cell>
          <cell r="AG630" t="str">
            <v>MUNICIPIO</v>
          </cell>
          <cell r="AH630" t="str">
            <v>VIGENTE</v>
          </cell>
          <cell r="AM630">
            <v>4845166</v>
          </cell>
          <cell r="AN630">
            <v>22140</v>
          </cell>
          <cell r="AO630">
            <v>0.5</v>
          </cell>
          <cell r="AP630">
            <v>0.86099999999999999</v>
          </cell>
          <cell r="AQ630">
            <v>0.38780000000000003</v>
          </cell>
          <cell r="AR630">
            <v>0.36358617999999998</v>
          </cell>
          <cell r="AS630">
            <v>10</v>
          </cell>
          <cell r="AT630">
            <v>1</v>
          </cell>
          <cell r="AX630">
            <v>1.8</v>
          </cell>
        </row>
        <row r="631">
          <cell r="E631" t="str">
            <v>SOTAVENTO - CA</v>
          </cell>
          <cell r="T631">
            <v>0</v>
          </cell>
          <cell r="U631">
            <v>2</v>
          </cell>
          <cell r="Z631" t="str">
            <v>1A</v>
          </cell>
          <cell r="AE631" t="str">
            <v>PRIVADO</v>
          </cell>
          <cell r="AF631" t="str">
            <v>ANGELA DE CUCALON</v>
          </cell>
          <cell r="AG631" t="str">
            <v>ALBERTO GRISALES LOPEZ</v>
          </cell>
          <cell r="AH631" t="str">
            <v>VIGENTE</v>
          </cell>
          <cell r="AM631">
            <v>4845166</v>
          </cell>
          <cell r="AN631">
            <v>22140</v>
          </cell>
          <cell r="AO631">
            <v>0.3</v>
          </cell>
          <cell r="AP631">
            <v>0.86099999999999999</v>
          </cell>
          <cell r="AQ631">
            <v>0.38780000000000003</v>
          </cell>
          <cell r="AR631">
            <v>0.52194262700000005</v>
          </cell>
          <cell r="AS631">
            <v>10</v>
          </cell>
          <cell r="AX631">
            <v>2</v>
          </cell>
        </row>
        <row r="632">
          <cell r="E632" t="str">
            <v>FARFAN HERIBERTO GIL MAR</v>
          </cell>
          <cell r="T632">
            <v>0</v>
          </cell>
          <cell r="U632">
            <v>1</v>
          </cell>
          <cell r="Z632" t="str">
            <v>2C</v>
          </cell>
          <cell r="AE632" t="str">
            <v>PUBLICO</v>
          </cell>
          <cell r="AF632" t="str">
            <v>MUNICIPIO</v>
          </cell>
          <cell r="AG632" t="str">
            <v>MUNICIPIO</v>
          </cell>
          <cell r="AH632" t="str">
            <v>VIGENTE</v>
          </cell>
          <cell r="AM632">
            <v>4845166</v>
          </cell>
          <cell r="AN632">
            <v>22140</v>
          </cell>
          <cell r="AO632">
            <v>0.1</v>
          </cell>
          <cell r="AP632">
            <v>0.86099999999999999</v>
          </cell>
          <cell r="AQ632">
            <v>0.38780000000000003</v>
          </cell>
          <cell r="AR632">
            <v>0.36457961300000002</v>
          </cell>
          <cell r="AS632">
            <v>10</v>
          </cell>
          <cell r="AT632">
            <v>1</v>
          </cell>
          <cell r="AU632">
            <v>1</v>
          </cell>
          <cell r="AX632">
            <v>1.9000000000000001</v>
          </cell>
        </row>
        <row r="633">
          <cell r="E633" t="str">
            <v>UDELVA - CA</v>
          </cell>
          <cell r="T633">
            <v>0</v>
          </cell>
          <cell r="U633">
            <v>2</v>
          </cell>
          <cell r="Z633" t="str">
            <v>UL</v>
          </cell>
          <cell r="AE633" t="str">
            <v>PRIVADO</v>
          </cell>
          <cell r="AF633" t="str">
            <v>ERNESTO ANDRADE Y OTROS</v>
          </cell>
          <cell r="AG633" t="str">
            <v>CLUB AEREO DEPORTIVO UL.</v>
          </cell>
          <cell r="AH633" t="str">
            <v>NO OPERATIVO</v>
          </cell>
          <cell r="AM633">
            <v>4845166</v>
          </cell>
          <cell r="AN633">
            <v>22140</v>
          </cell>
          <cell r="AO633">
            <v>0.3</v>
          </cell>
          <cell r="AP633">
            <v>0.86099999999999999</v>
          </cell>
          <cell r="AQ633">
            <v>0.38780000000000003</v>
          </cell>
          <cell r="AR633">
            <v>0.51824769199999998</v>
          </cell>
          <cell r="AS633">
            <v>10</v>
          </cell>
          <cell r="AX633">
            <v>0</v>
          </cell>
        </row>
        <row r="634">
          <cell r="E634" t="str">
            <v>BELEN DE INAMBU</v>
          </cell>
          <cell r="T634">
            <v>0</v>
          </cell>
          <cell r="U634">
            <v>1</v>
          </cell>
          <cell r="Z634" t="str">
            <v>1A</v>
          </cell>
          <cell r="AE634" t="str">
            <v>PUBLICO</v>
          </cell>
          <cell r="AF634" t="str">
            <v>RESGUARDO INDIGENA</v>
          </cell>
          <cell r="AG634" t="str">
            <v>GOBERNACION DEPTAL</v>
          </cell>
          <cell r="AH634" t="str">
            <v>VIGENTE</v>
          </cell>
          <cell r="AM634">
            <v>44817</v>
          </cell>
          <cell r="AN634">
            <v>54135</v>
          </cell>
          <cell r="AO634">
            <v>0.5</v>
          </cell>
          <cell r="AP634">
            <v>0.76800000000000002</v>
          </cell>
          <cell r="AQ634">
            <v>0.77829999999999999</v>
          </cell>
          <cell r="AR634">
            <v>0.68626622400000004</v>
          </cell>
          <cell r="AS634">
            <v>10</v>
          </cell>
          <cell r="AU634">
            <v>1</v>
          </cell>
          <cell r="AX634">
            <v>1.9000000000000001</v>
          </cell>
        </row>
        <row r="635">
          <cell r="E635" t="str">
            <v>BOCOA QUERARI</v>
          </cell>
          <cell r="T635">
            <v>0</v>
          </cell>
          <cell r="U635">
            <v>1</v>
          </cell>
          <cell r="Z635" t="str">
            <v>1A</v>
          </cell>
          <cell r="AE635" t="str">
            <v>PUBLICO</v>
          </cell>
          <cell r="AF635" t="str">
            <v>RESGUARDO INDIGENA</v>
          </cell>
          <cell r="AG635" t="str">
            <v>GOBERNACION DEPTAL</v>
          </cell>
          <cell r="AH635" t="str">
            <v>VIGENTE</v>
          </cell>
          <cell r="AM635">
            <v>44817</v>
          </cell>
          <cell r="AN635">
            <v>54135</v>
          </cell>
          <cell r="AO635">
            <v>0.5</v>
          </cell>
          <cell r="AP635">
            <v>0.76800000000000002</v>
          </cell>
          <cell r="AQ635">
            <v>0.77829999999999999</v>
          </cell>
          <cell r="AR635">
            <v>0.68626622400000004</v>
          </cell>
          <cell r="AS635">
            <v>10</v>
          </cell>
          <cell r="AU635">
            <v>1</v>
          </cell>
          <cell r="AX635">
            <v>1.9000000000000001</v>
          </cell>
        </row>
        <row r="636">
          <cell r="E636" t="str">
            <v>BUENOS AIRES</v>
          </cell>
          <cell r="T636">
            <v>0</v>
          </cell>
          <cell r="U636">
            <v>1</v>
          </cell>
          <cell r="Z636" t="str">
            <v>1A</v>
          </cell>
          <cell r="AE636" t="str">
            <v>PUBLICO</v>
          </cell>
          <cell r="AF636" t="str">
            <v>RESGUARDO INDIGENA</v>
          </cell>
          <cell r="AG636" t="str">
            <v>GOBERNACION DEPTAL</v>
          </cell>
          <cell r="AH636" t="str">
            <v>VIGENTE</v>
          </cell>
          <cell r="AM636">
            <v>44817</v>
          </cell>
          <cell r="AN636">
            <v>54135</v>
          </cell>
          <cell r="AO636">
            <v>0.5</v>
          </cell>
          <cell r="AP636">
            <v>0.76800000000000002</v>
          </cell>
          <cell r="AQ636">
            <v>0.77829999999999999</v>
          </cell>
          <cell r="AR636">
            <v>0.68626622400000004</v>
          </cell>
          <cell r="AS636">
            <v>10</v>
          </cell>
          <cell r="AU636">
            <v>1</v>
          </cell>
          <cell r="AX636">
            <v>1.9000000000000001</v>
          </cell>
        </row>
        <row r="637">
          <cell r="E637" t="str">
            <v>CACHIPORRO</v>
          </cell>
          <cell r="T637">
            <v>0</v>
          </cell>
          <cell r="U637">
            <v>1</v>
          </cell>
          <cell r="Z637" t="str">
            <v>1A</v>
          </cell>
          <cell r="AE637" t="str">
            <v>PUBLICO</v>
          </cell>
          <cell r="AF637" t="str">
            <v>RESGUARDO INDIGENA</v>
          </cell>
          <cell r="AG637" t="str">
            <v>GOBERNACION DEPTAL</v>
          </cell>
          <cell r="AH637" t="str">
            <v>VIGENTE</v>
          </cell>
          <cell r="AM637">
            <v>44817</v>
          </cell>
          <cell r="AN637">
            <v>54135</v>
          </cell>
          <cell r="AO637">
            <v>0.5</v>
          </cell>
          <cell r="AP637">
            <v>0.76800000000000002</v>
          </cell>
          <cell r="AQ637">
            <v>0.77829999999999999</v>
          </cell>
          <cell r="AR637">
            <v>0.68626622400000004</v>
          </cell>
          <cell r="AS637">
            <v>10</v>
          </cell>
          <cell r="AT637">
            <v>1</v>
          </cell>
          <cell r="AU637">
            <v>1</v>
          </cell>
          <cell r="AX637">
            <v>2</v>
          </cell>
        </row>
        <row r="638">
          <cell r="E638" t="str">
            <v>CANANARI</v>
          </cell>
          <cell r="T638">
            <v>0</v>
          </cell>
          <cell r="U638">
            <v>1</v>
          </cell>
          <cell r="Z638" t="str">
            <v>1A</v>
          </cell>
          <cell r="AE638" t="str">
            <v>PUBLICO</v>
          </cell>
          <cell r="AF638" t="str">
            <v>RESGUARDO INDIGENA</v>
          </cell>
          <cell r="AG638" t="str">
            <v>GOBERNACION DEPTAL</v>
          </cell>
          <cell r="AH638" t="str">
            <v>VIGENTE</v>
          </cell>
          <cell r="AM638">
            <v>44817</v>
          </cell>
          <cell r="AN638">
            <v>54135</v>
          </cell>
          <cell r="AO638">
            <v>0.5</v>
          </cell>
          <cell r="AP638">
            <v>0.76800000000000002</v>
          </cell>
          <cell r="AQ638">
            <v>0.77829999999999999</v>
          </cell>
          <cell r="AR638">
            <v>0.68626622400000004</v>
          </cell>
          <cell r="AS638">
            <v>10</v>
          </cell>
          <cell r="AU638">
            <v>1</v>
          </cell>
          <cell r="AX638">
            <v>1.9000000000000001</v>
          </cell>
        </row>
        <row r="639">
          <cell r="E639" t="str">
            <v>CAÑO COLORADO</v>
          </cell>
          <cell r="T639">
            <v>0</v>
          </cell>
          <cell r="U639">
            <v>1</v>
          </cell>
          <cell r="Z639" t="str">
            <v>1A</v>
          </cell>
          <cell r="AE639" t="str">
            <v>PUBLICO</v>
          </cell>
          <cell r="AF639" t="str">
            <v>RESGUARDO INDIGENA</v>
          </cell>
          <cell r="AG639" t="str">
            <v>GOBERNACION DEPTAL</v>
          </cell>
          <cell r="AH639" t="str">
            <v>VIGENTE</v>
          </cell>
          <cell r="AM639">
            <v>44817</v>
          </cell>
          <cell r="AN639">
            <v>54135</v>
          </cell>
          <cell r="AO639">
            <v>0.5</v>
          </cell>
          <cell r="AP639">
            <v>0.76800000000000002</v>
          </cell>
          <cell r="AQ639">
            <v>0.77829999999999999</v>
          </cell>
          <cell r="AR639">
            <v>0.68626622400000004</v>
          </cell>
          <cell r="AS639">
            <v>10</v>
          </cell>
          <cell r="AU639">
            <v>1</v>
          </cell>
          <cell r="AX639">
            <v>1.9000000000000001</v>
          </cell>
        </row>
        <row r="640">
          <cell r="E640" t="str">
            <v>CARURU</v>
          </cell>
          <cell r="T640">
            <v>0</v>
          </cell>
          <cell r="U640">
            <v>1</v>
          </cell>
          <cell r="Z640" t="str">
            <v>2B</v>
          </cell>
          <cell r="AE640" t="str">
            <v>PUBLICO</v>
          </cell>
          <cell r="AF640" t="str">
            <v>MUNICIPIO</v>
          </cell>
          <cell r="AG640" t="str">
            <v>MUNICIPIO</v>
          </cell>
          <cell r="AH640" t="str">
            <v>VIGENTE</v>
          </cell>
          <cell r="AM640">
            <v>44817</v>
          </cell>
          <cell r="AN640">
            <v>54135</v>
          </cell>
          <cell r="AO640">
            <v>0.9</v>
          </cell>
          <cell r="AP640">
            <v>0.76800000000000002</v>
          </cell>
          <cell r="AQ640">
            <v>0.77829999999999999</v>
          </cell>
          <cell r="AR640">
            <v>0.68626622400000004</v>
          </cell>
          <cell r="AS640">
            <v>10</v>
          </cell>
          <cell r="AT640">
            <v>1</v>
          </cell>
          <cell r="AU640">
            <v>1</v>
          </cell>
          <cell r="AX640">
            <v>2.1</v>
          </cell>
        </row>
        <row r="641">
          <cell r="E641" t="str">
            <v>IBACABA</v>
          </cell>
          <cell r="T641">
            <v>0</v>
          </cell>
          <cell r="U641">
            <v>1</v>
          </cell>
          <cell r="Z641" t="str">
            <v>1A</v>
          </cell>
          <cell r="AE641" t="str">
            <v>PUBLICO</v>
          </cell>
          <cell r="AF641" t="str">
            <v>RESGUARDO INDIGENA</v>
          </cell>
          <cell r="AG641" t="str">
            <v>GOBERNACION DEPTAL</v>
          </cell>
          <cell r="AH641" t="str">
            <v>VIGENTE</v>
          </cell>
          <cell r="AM641">
            <v>44817</v>
          </cell>
          <cell r="AN641">
            <v>54135</v>
          </cell>
          <cell r="AO641">
            <v>0.5</v>
          </cell>
          <cell r="AP641">
            <v>0.76800000000000002</v>
          </cell>
          <cell r="AQ641">
            <v>0.77829999999999999</v>
          </cell>
          <cell r="AR641">
            <v>0.68626622400000004</v>
          </cell>
          <cell r="AS641">
            <v>10</v>
          </cell>
          <cell r="AU641">
            <v>1</v>
          </cell>
          <cell r="AX641">
            <v>1.9000000000000001</v>
          </cell>
        </row>
        <row r="642">
          <cell r="E642" t="str">
            <v>KAMANAOS</v>
          </cell>
          <cell r="T642">
            <v>0</v>
          </cell>
          <cell r="U642">
            <v>1</v>
          </cell>
          <cell r="Z642" t="str">
            <v>1B</v>
          </cell>
          <cell r="AE642" t="str">
            <v>PUBLICO</v>
          </cell>
          <cell r="AF642" t="str">
            <v>RESGUARDO INDIGENA</v>
          </cell>
          <cell r="AG642" t="str">
            <v>GOBERNACION DEPTAL</v>
          </cell>
          <cell r="AH642" t="str">
            <v>VIGENTE</v>
          </cell>
          <cell r="AM642">
            <v>44817</v>
          </cell>
          <cell r="AN642">
            <v>54135</v>
          </cell>
          <cell r="AO642">
            <v>0.5</v>
          </cell>
          <cell r="AP642">
            <v>0.76800000000000002</v>
          </cell>
          <cell r="AQ642">
            <v>0.77829999999999999</v>
          </cell>
          <cell r="AR642">
            <v>0.68626622400000004</v>
          </cell>
          <cell r="AS642">
            <v>10</v>
          </cell>
          <cell r="AU642">
            <v>1</v>
          </cell>
          <cell r="AX642">
            <v>1.9000000000000001</v>
          </cell>
        </row>
        <row r="643">
          <cell r="E643" t="str">
            <v>LOS ANGELES</v>
          </cell>
          <cell r="T643">
            <v>0</v>
          </cell>
          <cell r="U643">
            <v>1</v>
          </cell>
          <cell r="Z643" t="str">
            <v>1A</v>
          </cell>
          <cell r="AE643" t="str">
            <v>PUBLICO</v>
          </cell>
          <cell r="AF643" t="str">
            <v>RESGUARDO INDIGENA</v>
          </cell>
          <cell r="AG643" t="str">
            <v>GOBERNACION DEPTAL</v>
          </cell>
          <cell r="AH643" t="str">
            <v>VIGENTE</v>
          </cell>
          <cell r="AM643">
            <v>44817</v>
          </cell>
          <cell r="AN643">
            <v>54135</v>
          </cell>
          <cell r="AO643">
            <v>0.5</v>
          </cell>
          <cell r="AP643">
            <v>0.76800000000000002</v>
          </cell>
          <cell r="AQ643">
            <v>0.77829999999999999</v>
          </cell>
          <cell r="AR643">
            <v>0.68626622400000004</v>
          </cell>
          <cell r="AS643">
            <v>10</v>
          </cell>
          <cell r="AU643">
            <v>1</v>
          </cell>
          <cell r="AX643">
            <v>1.9000000000000001</v>
          </cell>
        </row>
        <row r="644">
          <cell r="E644" t="str">
            <v>FABIO A. LEON BENTLEY</v>
          </cell>
          <cell r="F644">
            <v>2</v>
          </cell>
          <cell r="G644">
            <v>2</v>
          </cell>
          <cell r="H644">
            <v>3</v>
          </cell>
          <cell r="I644">
            <v>3</v>
          </cell>
          <cell r="J644">
            <v>7</v>
          </cell>
          <cell r="K644">
            <v>2</v>
          </cell>
          <cell r="L644">
            <v>10</v>
          </cell>
          <cell r="M644">
            <v>8</v>
          </cell>
          <cell r="N644">
            <v>8</v>
          </cell>
          <cell r="O644">
            <v>4</v>
          </cell>
          <cell r="P644">
            <v>7</v>
          </cell>
          <cell r="Q644">
            <v>9</v>
          </cell>
          <cell r="R644">
            <v>2</v>
          </cell>
          <cell r="S644">
            <v>76106</v>
          </cell>
          <cell r="T644">
            <v>1.9</v>
          </cell>
          <cell r="U644">
            <v>6</v>
          </cell>
          <cell r="V644">
            <v>10</v>
          </cell>
          <cell r="W644" t="str">
            <v>Tipo 1 N</v>
          </cell>
          <cell r="X644">
            <v>1.2582111278480368</v>
          </cell>
          <cell r="Y644" t="str">
            <v>B</v>
          </cell>
          <cell r="Z644" t="str">
            <v>3C</v>
          </cell>
          <cell r="AA644">
            <v>5</v>
          </cell>
          <cell r="AC644">
            <v>3</v>
          </cell>
          <cell r="AD644">
            <v>5</v>
          </cell>
          <cell r="AE644" t="str">
            <v>PUBLICO</v>
          </cell>
          <cell r="AF644" t="str">
            <v>MUNICIPIO</v>
          </cell>
          <cell r="AG644" t="str">
            <v>UAEAC - AEROCIVIL</v>
          </cell>
          <cell r="AH644" t="str">
            <v>VIGENTE</v>
          </cell>
          <cell r="AK644">
            <v>2018</v>
          </cell>
          <cell r="AL644" t="str">
            <v>PMTI 1-2</v>
          </cell>
          <cell r="AM644">
            <v>44817</v>
          </cell>
          <cell r="AN644">
            <v>54135</v>
          </cell>
          <cell r="AO644">
            <v>0.5</v>
          </cell>
          <cell r="AP644">
            <v>0.76800000000000002</v>
          </cell>
          <cell r="AQ644">
            <v>0.77829999999999999</v>
          </cell>
          <cell r="AR644">
            <v>0.68626622400000004</v>
          </cell>
          <cell r="AS644">
            <v>10</v>
          </cell>
          <cell r="AT644">
            <v>4</v>
          </cell>
          <cell r="AU644">
            <v>1</v>
          </cell>
          <cell r="AV644">
            <v>1</v>
          </cell>
          <cell r="AX644">
            <v>11.5</v>
          </cell>
        </row>
        <row r="645">
          <cell r="E645" t="str">
            <v>MONFORT</v>
          </cell>
          <cell r="T645">
            <v>0</v>
          </cell>
          <cell r="U645">
            <v>1</v>
          </cell>
          <cell r="Z645" t="str">
            <v>1A</v>
          </cell>
          <cell r="AE645" t="str">
            <v>PUBLICO</v>
          </cell>
          <cell r="AF645" t="str">
            <v>RESGUARDO INDIGENA</v>
          </cell>
          <cell r="AG645" t="str">
            <v>GOBERNACION DEPTAL</v>
          </cell>
          <cell r="AH645" t="str">
            <v>VIGENTE</v>
          </cell>
          <cell r="AM645">
            <v>44817</v>
          </cell>
          <cell r="AN645">
            <v>54135</v>
          </cell>
          <cell r="AO645">
            <v>0.5</v>
          </cell>
          <cell r="AP645">
            <v>0.76800000000000002</v>
          </cell>
          <cell r="AQ645">
            <v>0.77829999999999999</v>
          </cell>
          <cell r="AR645">
            <v>0.68626622400000004</v>
          </cell>
          <cell r="AS645">
            <v>10</v>
          </cell>
          <cell r="AU645">
            <v>1</v>
          </cell>
          <cell r="AX645">
            <v>1.9000000000000001</v>
          </cell>
        </row>
        <row r="646">
          <cell r="E646" t="str">
            <v>PACOA</v>
          </cell>
          <cell r="T646">
            <v>0</v>
          </cell>
          <cell r="U646">
            <v>1</v>
          </cell>
          <cell r="Z646" t="str">
            <v>1A</v>
          </cell>
          <cell r="AE646" t="str">
            <v>PUBLICO</v>
          </cell>
          <cell r="AF646" t="str">
            <v>CORREGIMIENTO MUNICIPAL</v>
          </cell>
          <cell r="AG646" t="str">
            <v>CORREGIMIENTO MUNICIPAL</v>
          </cell>
          <cell r="AH646" t="str">
            <v>VIGENTE</v>
          </cell>
          <cell r="AM646">
            <v>44817</v>
          </cell>
          <cell r="AN646">
            <v>54135</v>
          </cell>
          <cell r="AO646">
            <v>0.7</v>
          </cell>
          <cell r="AP646">
            <v>0.76800000000000002</v>
          </cell>
          <cell r="AQ646">
            <v>0.77829999999999999</v>
          </cell>
          <cell r="AR646">
            <v>0.68626622400000004</v>
          </cell>
          <cell r="AS646">
            <v>10</v>
          </cell>
          <cell r="AT646">
            <v>1</v>
          </cell>
          <cell r="AX646">
            <v>1.9000000000000001</v>
          </cell>
        </row>
        <row r="647">
          <cell r="E647" t="str">
            <v>PACU</v>
          </cell>
          <cell r="T647">
            <v>0</v>
          </cell>
          <cell r="U647">
            <v>1</v>
          </cell>
          <cell r="Z647" t="str">
            <v>1A</v>
          </cell>
          <cell r="AE647" t="str">
            <v>PUBLICO</v>
          </cell>
          <cell r="AF647" t="str">
            <v>RESGUARDO INDIGENA</v>
          </cell>
          <cell r="AG647" t="str">
            <v>GOBERNACION DEPTAL</v>
          </cell>
          <cell r="AH647" t="str">
            <v>VIGENTE</v>
          </cell>
          <cell r="AM647">
            <v>44817</v>
          </cell>
          <cell r="AN647">
            <v>54135</v>
          </cell>
          <cell r="AO647">
            <v>0.5</v>
          </cell>
          <cell r="AP647">
            <v>0.76800000000000002</v>
          </cell>
          <cell r="AQ647">
            <v>0.77829999999999999</v>
          </cell>
          <cell r="AR647">
            <v>0.68626622400000004</v>
          </cell>
          <cell r="AS647">
            <v>10</v>
          </cell>
          <cell r="AT647">
            <v>1</v>
          </cell>
          <cell r="AU647">
            <v>1</v>
          </cell>
          <cell r="AX647">
            <v>2</v>
          </cell>
        </row>
        <row r="648">
          <cell r="E648" t="str">
            <v>PAPUNAGUA-PTO. SOLANO</v>
          </cell>
          <cell r="T648">
            <v>0</v>
          </cell>
          <cell r="U648">
            <v>1</v>
          </cell>
          <cell r="Z648" t="str">
            <v>1A</v>
          </cell>
          <cell r="AE648" t="str">
            <v>PUBLICO</v>
          </cell>
          <cell r="AF648" t="str">
            <v>RESGUARDO INDIGENA</v>
          </cell>
          <cell r="AG648" t="str">
            <v>GOBERNACION DEPTAL</v>
          </cell>
          <cell r="AH648" t="str">
            <v>VIGENTE</v>
          </cell>
          <cell r="AM648">
            <v>44817</v>
          </cell>
          <cell r="AN648">
            <v>54135</v>
          </cell>
          <cell r="AO648">
            <v>0.5</v>
          </cell>
          <cell r="AP648">
            <v>0.76800000000000002</v>
          </cell>
          <cell r="AQ648">
            <v>0.77829999999999999</v>
          </cell>
          <cell r="AR648">
            <v>0.68626622400000004</v>
          </cell>
          <cell r="AS648">
            <v>10</v>
          </cell>
          <cell r="AT648">
            <v>1</v>
          </cell>
          <cell r="AU648">
            <v>1</v>
          </cell>
          <cell r="AX648">
            <v>2</v>
          </cell>
        </row>
        <row r="649">
          <cell r="E649" t="str">
            <v>PIEDRA ÑI</v>
          </cell>
          <cell r="T649">
            <v>0</v>
          </cell>
          <cell r="U649">
            <v>1</v>
          </cell>
          <cell r="Z649" t="str">
            <v>1A</v>
          </cell>
          <cell r="AE649" t="str">
            <v>PUBLICO</v>
          </cell>
          <cell r="AF649" t="str">
            <v>RESGUARDO INDIGENA</v>
          </cell>
          <cell r="AG649" t="str">
            <v>GOBERNACION DEPTAL</v>
          </cell>
          <cell r="AH649" t="str">
            <v>VIGENTE</v>
          </cell>
          <cell r="AM649">
            <v>44817</v>
          </cell>
          <cell r="AN649">
            <v>54135</v>
          </cell>
          <cell r="AO649">
            <v>0.5</v>
          </cell>
          <cell r="AP649">
            <v>0.76800000000000002</v>
          </cell>
          <cell r="AQ649">
            <v>0.77829999999999999</v>
          </cell>
          <cell r="AR649">
            <v>0.68626622400000004</v>
          </cell>
          <cell r="AS649">
            <v>10</v>
          </cell>
          <cell r="AU649">
            <v>1</v>
          </cell>
          <cell r="AX649">
            <v>1.9000000000000001</v>
          </cell>
        </row>
        <row r="650">
          <cell r="E650" t="str">
            <v>PIRACUARA</v>
          </cell>
          <cell r="T650">
            <v>0</v>
          </cell>
          <cell r="U650">
            <v>1</v>
          </cell>
          <cell r="Z650" t="str">
            <v>1A</v>
          </cell>
          <cell r="AE650" t="str">
            <v>PUBLICO</v>
          </cell>
          <cell r="AF650" t="str">
            <v>RESGUARDO INDIGENA</v>
          </cell>
          <cell r="AG650" t="str">
            <v>GOBERNACION DEPTAL</v>
          </cell>
          <cell r="AH650" t="str">
            <v>VIGENTE</v>
          </cell>
          <cell r="AM650">
            <v>44817</v>
          </cell>
          <cell r="AN650">
            <v>54135</v>
          </cell>
          <cell r="AO650">
            <v>0.5</v>
          </cell>
          <cell r="AP650">
            <v>0.76800000000000002</v>
          </cell>
          <cell r="AQ650">
            <v>0.77829999999999999</v>
          </cell>
          <cell r="AR650">
            <v>0.68626622400000004</v>
          </cell>
          <cell r="AS650">
            <v>10</v>
          </cell>
          <cell r="AT650">
            <v>1</v>
          </cell>
          <cell r="AU650">
            <v>1</v>
          </cell>
          <cell r="AX650">
            <v>2</v>
          </cell>
        </row>
        <row r="651">
          <cell r="E651" t="str">
            <v>SAN ANTONIO</v>
          </cell>
          <cell r="T651">
            <v>0</v>
          </cell>
          <cell r="U651">
            <v>1</v>
          </cell>
          <cell r="Z651" t="str">
            <v>1A</v>
          </cell>
          <cell r="AE651" t="str">
            <v>PUBLICO</v>
          </cell>
          <cell r="AF651" t="str">
            <v>RESGUARDO INDIGENA</v>
          </cell>
          <cell r="AG651" t="str">
            <v>GOBERNACION DEPTAL</v>
          </cell>
          <cell r="AH651" t="str">
            <v>VIGENTE</v>
          </cell>
          <cell r="AM651">
            <v>44817</v>
          </cell>
          <cell r="AN651">
            <v>54135</v>
          </cell>
          <cell r="AO651">
            <v>0.5</v>
          </cell>
          <cell r="AP651">
            <v>0.76800000000000002</v>
          </cell>
          <cell r="AQ651">
            <v>0.77829999999999999</v>
          </cell>
          <cell r="AR651">
            <v>0.68626622400000004</v>
          </cell>
          <cell r="AS651">
            <v>10</v>
          </cell>
          <cell r="AU651">
            <v>1</v>
          </cell>
          <cell r="AX651">
            <v>1.9000000000000001</v>
          </cell>
        </row>
        <row r="652">
          <cell r="E652" t="str">
            <v>SAN GERARDO</v>
          </cell>
          <cell r="T652">
            <v>0</v>
          </cell>
          <cell r="U652">
            <v>1</v>
          </cell>
          <cell r="Z652" t="str">
            <v>1A</v>
          </cell>
          <cell r="AE652" t="str">
            <v>PUBLICO</v>
          </cell>
          <cell r="AF652" t="str">
            <v>RESGUARDO INDIGENA</v>
          </cell>
          <cell r="AG652" t="str">
            <v>GOBERNACION DEPTAL</v>
          </cell>
          <cell r="AH652" t="str">
            <v>VIGENTE</v>
          </cell>
          <cell r="AM652">
            <v>44817</v>
          </cell>
          <cell r="AN652">
            <v>54135</v>
          </cell>
          <cell r="AO652">
            <v>0.5</v>
          </cell>
          <cell r="AP652">
            <v>0.76800000000000002</v>
          </cell>
          <cell r="AQ652">
            <v>0.77829999999999999</v>
          </cell>
          <cell r="AR652">
            <v>0.68626622400000004</v>
          </cell>
          <cell r="AS652">
            <v>10</v>
          </cell>
          <cell r="AU652">
            <v>1</v>
          </cell>
          <cell r="AX652">
            <v>1.9000000000000001</v>
          </cell>
        </row>
        <row r="653">
          <cell r="E653" t="str">
            <v>SAN LUIS DE PACA</v>
          </cell>
          <cell r="T653">
            <v>0</v>
          </cell>
          <cell r="U653">
            <v>1</v>
          </cell>
          <cell r="Z653" t="str">
            <v>1A</v>
          </cell>
          <cell r="AE653" t="str">
            <v>PUBLICO</v>
          </cell>
          <cell r="AF653" t="str">
            <v>RESGUARDO INDIGENA</v>
          </cell>
          <cell r="AG653" t="str">
            <v>GOBERNACION DEPTAL</v>
          </cell>
          <cell r="AH653" t="str">
            <v>VIGENTE</v>
          </cell>
          <cell r="AM653">
            <v>44817</v>
          </cell>
          <cell r="AN653">
            <v>54135</v>
          </cell>
          <cell r="AO653">
            <v>0.5</v>
          </cell>
          <cell r="AP653">
            <v>0.76800000000000002</v>
          </cell>
          <cell r="AQ653">
            <v>0.77829999999999999</v>
          </cell>
          <cell r="AR653">
            <v>0.68626622400000004</v>
          </cell>
          <cell r="AS653">
            <v>10</v>
          </cell>
          <cell r="AU653">
            <v>1</v>
          </cell>
          <cell r="AX653">
            <v>1.9000000000000001</v>
          </cell>
        </row>
        <row r="654">
          <cell r="E654" t="str">
            <v>SAN MIGUEL</v>
          </cell>
          <cell r="T654">
            <v>0</v>
          </cell>
          <cell r="U654">
            <v>1</v>
          </cell>
          <cell r="Z654" t="str">
            <v>1A</v>
          </cell>
          <cell r="AE654" t="str">
            <v>PUBLICO</v>
          </cell>
          <cell r="AF654" t="str">
            <v>RESGUARDO INDIGENA</v>
          </cell>
          <cell r="AG654" t="str">
            <v>GOBERNACION DEPTAL</v>
          </cell>
          <cell r="AH654" t="str">
            <v>VIGENTE</v>
          </cell>
          <cell r="AM654">
            <v>44817</v>
          </cell>
          <cell r="AN654">
            <v>54135</v>
          </cell>
          <cell r="AO654">
            <v>0.5</v>
          </cell>
          <cell r="AP654">
            <v>0.76800000000000002</v>
          </cell>
          <cell r="AQ654">
            <v>0.77829999999999999</v>
          </cell>
          <cell r="AR654">
            <v>0.68626622400000004</v>
          </cell>
          <cell r="AS654">
            <v>10</v>
          </cell>
          <cell r="AT654">
            <v>1</v>
          </cell>
          <cell r="AU654">
            <v>1</v>
          </cell>
          <cell r="AX654">
            <v>2</v>
          </cell>
        </row>
        <row r="655">
          <cell r="E655" t="str">
            <v>SAN PABLO</v>
          </cell>
          <cell r="T655">
            <v>0</v>
          </cell>
          <cell r="U655">
            <v>1</v>
          </cell>
          <cell r="Z655" t="str">
            <v>1A</v>
          </cell>
          <cell r="AE655" t="str">
            <v>PUBLICO</v>
          </cell>
          <cell r="AF655" t="str">
            <v>RESGUARDO INDIGENA</v>
          </cell>
          <cell r="AG655" t="str">
            <v>GOBERNACION DEPTAL</v>
          </cell>
          <cell r="AH655" t="str">
            <v>VIGENTE</v>
          </cell>
          <cell r="AM655">
            <v>44817</v>
          </cell>
          <cell r="AN655">
            <v>54135</v>
          </cell>
          <cell r="AO655">
            <v>0.5</v>
          </cell>
          <cell r="AP655">
            <v>0.76800000000000002</v>
          </cell>
          <cell r="AQ655">
            <v>0.77829999999999999</v>
          </cell>
          <cell r="AR655">
            <v>0.68626622400000004</v>
          </cell>
          <cell r="AS655">
            <v>10</v>
          </cell>
          <cell r="AT655">
            <v>1</v>
          </cell>
          <cell r="AU655">
            <v>1</v>
          </cell>
          <cell r="AX655">
            <v>2</v>
          </cell>
        </row>
        <row r="656">
          <cell r="E656" t="str">
            <v>SANTA ISABEL</v>
          </cell>
          <cell r="T656">
            <v>0</v>
          </cell>
          <cell r="U656">
            <v>1</v>
          </cell>
          <cell r="Z656" t="str">
            <v>1A</v>
          </cell>
          <cell r="AE656" t="str">
            <v>PUBLICO</v>
          </cell>
          <cell r="AF656" t="str">
            <v>RESGUARDO INDIGENA</v>
          </cell>
          <cell r="AG656" t="str">
            <v>GOBERNACION DEPTAL</v>
          </cell>
          <cell r="AH656" t="str">
            <v>VIGENTE</v>
          </cell>
          <cell r="AM656">
            <v>44817</v>
          </cell>
          <cell r="AN656">
            <v>54135</v>
          </cell>
          <cell r="AO656">
            <v>0.5</v>
          </cell>
          <cell r="AP656">
            <v>0.76800000000000002</v>
          </cell>
          <cell r="AQ656">
            <v>0.77829999999999999</v>
          </cell>
          <cell r="AR656">
            <v>0.68626622400000004</v>
          </cell>
          <cell r="AS656">
            <v>10</v>
          </cell>
          <cell r="AU656">
            <v>1</v>
          </cell>
          <cell r="AX656">
            <v>1.9000000000000001</v>
          </cell>
        </row>
        <row r="657">
          <cell r="E657" t="str">
            <v>SANTA LUCIA</v>
          </cell>
          <cell r="T657">
            <v>0</v>
          </cell>
          <cell r="U657">
            <v>1</v>
          </cell>
          <cell r="Z657" t="str">
            <v>1A</v>
          </cell>
          <cell r="AE657" t="str">
            <v>PUBLICO</v>
          </cell>
          <cell r="AF657" t="str">
            <v>RESGUARDO INDIGENA</v>
          </cell>
          <cell r="AG657" t="str">
            <v>GOBERNACION DEPTAL</v>
          </cell>
          <cell r="AH657" t="str">
            <v>VIGENTE</v>
          </cell>
          <cell r="AM657">
            <v>44817</v>
          </cell>
          <cell r="AN657">
            <v>54135</v>
          </cell>
          <cell r="AO657">
            <v>0.5</v>
          </cell>
          <cell r="AP657">
            <v>0.76800000000000002</v>
          </cell>
          <cell r="AQ657">
            <v>0.77829999999999999</v>
          </cell>
          <cell r="AR657">
            <v>0.68626622400000004</v>
          </cell>
          <cell r="AS657">
            <v>10</v>
          </cell>
          <cell r="AU657">
            <v>1</v>
          </cell>
          <cell r="AX657">
            <v>1.9000000000000001</v>
          </cell>
        </row>
        <row r="658">
          <cell r="E658" t="str">
            <v>SANTA RITA</v>
          </cell>
          <cell r="T658">
            <v>0</v>
          </cell>
          <cell r="U658">
            <v>1</v>
          </cell>
          <cell r="Z658" t="str">
            <v>1A</v>
          </cell>
          <cell r="AE658" t="str">
            <v>PUBLICO</v>
          </cell>
          <cell r="AF658" t="str">
            <v>RESGUARDO INDIGENA</v>
          </cell>
          <cell r="AG658" t="str">
            <v>GOBERNACION DEPTAL</v>
          </cell>
          <cell r="AH658" t="str">
            <v>VIGENTE</v>
          </cell>
          <cell r="AM658">
            <v>44817</v>
          </cell>
          <cell r="AN658">
            <v>54135</v>
          </cell>
          <cell r="AO658">
            <v>0.5</v>
          </cell>
          <cell r="AP658">
            <v>0.76800000000000002</v>
          </cell>
          <cell r="AQ658">
            <v>0.77829999999999999</v>
          </cell>
          <cell r="AR658">
            <v>0.68626622400000004</v>
          </cell>
          <cell r="AS658">
            <v>10</v>
          </cell>
          <cell r="AU658">
            <v>1</v>
          </cell>
          <cell r="AX658">
            <v>1.9000000000000001</v>
          </cell>
        </row>
        <row r="659">
          <cell r="E659" t="str">
            <v>SONAÑA</v>
          </cell>
          <cell r="T659">
            <v>0</v>
          </cell>
          <cell r="U659">
            <v>1</v>
          </cell>
          <cell r="Z659" t="str">
            <v>1A</v>
          </cell>
          <cell r="AE659" t="str">
            <v>PUBLICO</v>
          </cell>
          <cell r="AF659" t="str">
            <v>RESGUARDO INDIGENA</v>
          </cell>
          <cell r="AG659" t="str">
            <v>GOBERNACION DEPTAL</v>
          </cell>
          <cell r="AH659" t="str">
            <v>VIGENTE</v>
          </cell>
          <cell r="AM659">
            <v>44817</v>
          </cell>
          <cell r="AN659">
            <v>54135</v>
          </cell>
          <cell r="AO659">
            <v>0.5</v>
          </cell>
          <cell r="AP659">
            <v>0.76800000000000002</v>
          </cell>
          <cell r="AQ659">
            <v>0.77829999999999999</v>
          </cell>
          <cell r="AR659">
            <v>0.68626622400000004</v>
          </cell>
          <cell r="AS659">
            <v>10</v>
          </cell>
          <cell r="AT659">
            <v>1</v>
          </cell>
          <cell r="AU659">
            <v>1</v>
          </cell>
          <cell r="AX659">
            <v>2</v>
          </cell>
        </row>
        <row r="660">
          <cell r="E660" t="str">
            <v>TAPURUCUARA</v>
          </cell>
          <cell r="T660">
            <v>0</v>
          </cell>
          <cell r="U660">
            <v>1</v>
          </cell>
          <cell r="Z660" t="str">
            <v>1A</v>
          </cell>
          <cell r="AE660" t="str">
            <v>PUBLICO</v>
          </cell>
          <cell r="AF660" t="str">
            <v>RESGUARDO INDIGENA</v>
          </cell>
          <cell r="AG660" t="str">
            <v>GOBERNACION DEPTAL</v>
          </cell>
          <cell r="AH660" t="str">
            <v>VIGENTE</v>
          </cell>
          <cell r="AM660">
            <v>44817</v>
          </cell>
          <cell r="AN660">
            <v>54135</v>
          </cell>
          <cell r="AO660">
            <v>0.5</v>
          </cell>
          <cell r="AP660">
            <v>0.76800000000000002</v>
          </cell>
          <cell r="AQ660">
            <v>0.77829999999999999</v>
          </cell>
          <cell r="AR660">
            <v>0.68626622400000004</v>
          </cell>
          <cell r="AS660">
            <v>10</v>
          </cell>
          <cell r="AT660">
            <v>1</v>
          </cell>
          <cell r="AU660">
            <v>1</v>
          </cell>
          <cell r="AX660">
            <v>2</v>
          </cell>
        </row>
        <row r="661">
          <cell r="E661" t="str">
            <v>TARAIRA</v>
          </cell>
          <cell r="T661">
            <v>0</v>
          </cell>
          <cell r="U661">
            <v>1</v>
          </cell>
          <cell r="Z661" t="str">
            <v>1A</v>
          </cell>
          <cell r="AE661" t="str">
            <v>PUBLICO</v>
          </cell>
          <cell r="AF661" t="str">
            <v>MUNICIPIO</v>
          </cell>
          <cell r="AG661" t="str">
            <v>MUNICIPIO</v>
          </cell>
          <cell r="AH661" t="str">
            <v>VIGENTE</v>
          </cell>
          <cell r="AM661">
            <v>44817</v>
          </cell>
          <cell r="AN661">
            <v>54135</v>
          </cell>
          <cell r="AO661">
            <v>0.7</v>
          </cell>
          <cell r="AP661">
            <v>0.76800000000000002</v>
          </cell>
          <cell r="AQ661">
            <v>0.77829999999999999</v>
          </cell>
          <cell r="AR661">
            <v>0.88915762600000003</v>
          </cell>
          <cell r="AS661">
            <v>10</v>
          </cell>
          <cell r="AT661">
            <v>1</v>
          </cell>
          <cell r="AU661">
            <v>1</v>
          </cell>
          <cell r="AX661">
            <v>2.1</v>
          </cell>
        </row>
        <row r="662">
          <cell r="E662" t="str">
            <v>TERESITA</v>
          </cell>
          <cell r="T662">
            <v>0</v>
          </cell>
          <cell r="U662">
            <v>1</v>
          </cell>
          <cell r="Z662" t="str">
            <v>1A</v>
          </cell>
          <cell r="AE662" t="str">
            <v>PUBLICO</v>
          </cell>
          <cell r="AF662" t="str">
            <v>RESGUARDO INDIGENA</v>
          </cell>
          <cell r="AG662" t="str">
            <v>GOBERNACION DEPTAL</v>
          </cell>
          <cell r="AH662" t="str">
            <v>VIGENTE</v>
          </cell>
          <cell r="AM662">
            <v>44817</v>
          </cell>
          <cell r="AN662">
            <v>54135</v>
          </cell>
          <cell r="AO662">
            <v>0.5</v>
          </cell>
          <cell r="AP662">
            <v>0.76800000000000002</v>
          </cell>
          <cell r="AQ662">
            <v>0.77829999999999999</v>
          </cell>
          <cell r="AR662">
            <v>0.68626622400000004</v>
          </cell>
          <cell r="AS662">
            <v>10</v>
          </cell>
          <cell r="AT662">
            <v>1</v>
          </cell>
          <cell r="AU662">
            <v>1</v>
          </cell>
          <cell r="AX662">
            <v>2</v>
          </cell>
        </row>
        <row r="663">
          <cell r="E663" t="str">
            <v>TIQUIE</v>
          </cell>
          <cell r="T663">
            <v>0</v>
          </cell>
          <cell r="U663">
            <v>1</v>
          </cell>
          <cell r="Z663" t="str">
            <v>1A</v>
          </cell>
          <cell r="AE663" t="str">
            <v>PUBLICO</v>
          </cell>
          <cell r="AF663" t="str">
            <v>RESGUARDO INDIGENA</v>
          </cell>
          <cell r="AG663" t="str">
            <v>GOBERNACION DEPTAL</v>
          </cell>
          <cell r="AH663" t="str">
            <v>VIGENTE</v>
          </cell>
          <cell r="AM663">
            <v>44817</v>
          </cell>
          <cell r="AN663">
            <v>54135</v>
          </cell>
          <cell r="AO663">
            <v>0.5</v>
          </cell>
          <cell r="AP663">
            <v>0.76800000000000002</v>
          </cell>
          <cell r="AQ663">
            <v>0.77829999999999999</v>
          </cell>
          <cell r="AR663">
            <v>0.68626622400000004</v>
          </cell>
          <cell r="AS663">
            <v>10</v>
          </cell>
          <cell r="AT663">
            <v>1</v>
          </cell>
          <cell r="AU663">
            <v>1</v>
          </cell>
          <cell r="AX663">
            <v>2</v>
          </cell>
        </row>
        <row r="664">
          <cell r="E664" t="str">
            <v>VILLA FATIMA</v>
          </cell>
          <cell r="T664">
            <v>0</v>
          </cell>
          <cell r="U664">
            <v>1</v>
          </cell>
          <cell r="Z664" t="str">
            <v>1A</v>
          </cell>
          <cell r="AE664" t="str">
            <v>PUBLICO</v>
          </cell>
          <cell r="AF664" t="str">
            <v>RESGUARDO INDIGENA</v>
          </cell>
          <cell r="AG664" t="str">
            <v>GOBERNACION DEPTAL</v>
          </cell>
          <cell r="AH664" t="str">
            <v>VIGENTE</v>
          </cell>
          <cell r="AM664">
            <v>44817</v>
          </cell>
          <cell r="AN664">
            <v>54135</v>
          </cell>
          <cell r="AO664">
            <v>0.5</v>
          </cell>
          <cell r="AP664">
            <v>0.76800000000000002</v>
          </cell>
          <cell r="AQ664">
            <v>0.77829999999999999</v>
          </cell>
          <cell r="AR664">
            <v>0.68626622400000004</v>
          </cell>
          <cell r="AS664">
            <v>10</v>
          </cell>
          <cell r="AT664">
            <v>1</v>
          </cell>
          <cell r="AU664">
            <v>1</v>
          </cell>
          <cell r="AX664">
            <v>2</v>
          </cell>
        </row>
        <row r="665">
          <cell r="E665" t="str">
            <v>VILLA GLADYS</v>
          </cell>
          <cell r="T665">
            <v>0</v>
          </cell>
          <cell r="U665">
            <v>1</v>
          </cell>
          <cell r="Z665" t="str">
            <v>1A</v>
          </cell>
          <cell r="AE665" t="str">
            <v>PUBLICO</v>
          </cell>
          <cell r="AF665" t="str">
            <v>RESGUARDO INDIGENA</v>
          </cell>
          <cell r="AG665" t="str">
            <v>GOBERNACION DEPTAL</v>
          </cell>
          <cell r="AH665" t="str">
            <v>VIGENTE</v>
          </cell>
          <cell r="AM665">
            <v>44817</v>
          </cell>
          <cell r="AN665">
            <v>54135</v>
          </cell>
          <cell r="AO665">
            <v>0.5</v>
          </cell>
          <cell r="AP665">
            <v>0.76800000000000002</v>
          </cell>
          <cell r="AQ665">
            <v>0.77829999999999999</v>
          </cell>
          <cell r="AR665">
            <v>0.68626622400000004</v>
          </cell>
          <cell r="AS665">
            <v>10</v>
          </cell>
          <cell r="AT665">
            <v>1</v>
          </cell>
          <cell r="AU665">
            <v>1</v>
          </cell>
          <cell r="AX665">
            <v>2</v>
          </cell>
        </row>
        <row r="666">
          <cell r="E666" t="str">
            <v>VILLA NUEVA</v>
          </cell>
          <cell r="T666">
            <v>0</v>
          </cell>
          <cell r="U666">
            <v>1</v>
          </cell>
          <cell r="Z666" t="str">
            <v>1A</v>
          </cell>
          <cell r="AE666" t="str">
            <v>PUBLICO</v>
          </cell>
          <cell r="AF666" t="str">
            <v>RESGUARDO INDIGENA</v>
          </cell>
          <cell r="AG666" t="str">
            <v>GOBERNACION DEPTAL</v>
          </cell>
          <cell r="AH666" t="str">
            <v>VIGENTE</v>
          </cell>
          <cell r="AM666">
            <v>44817</v>
          </cell>
          <cell r="AN666">
            <v>54135</v>
          </cell>
          <cell r="AO666">
            <v>0.5</v>
          </cell>
          <cell r="AP666">
            <v>0.76800000000000002</v>
          </cell>
          <cell r="AQ666">
            <v>0.77829999999999999</v>
          </cell>
          <cell r="AR666">
            <v>0.68626622400000004</v>
          </cell>
          <cell r="AS666">
            <v>10</v>
          </cell>
          <cell r="AU666">
            <v>1</v>
          </cell>
          <cell r="AX666">
            <v>1.9000000000000001</v>
          </cell>
        </row>
        <row r="667">
          <cell r="E667" t="str">
            <v>WACARICUARA</v>
          </cell>
          <cell r="T667">
            <v>0</v>
          </cell>
          <cell r="U667">
            <v>1</v>
          </cell>
          <cell r="Z667" t="str">
            <v>1A</v>
          </cell>
          <cell r="AE667" t="str">
            <v>PUBLICO</v>
          </cell>
          <cell r="AF667" t="str">
            <v>MUNICIPIO</v>
          </cell>
          <cell r="AG667" t="str">
            <v>MUNICIPIO</v>
          </cell>
          <cell r="AH667" t="str">
            <v>VIGENTE</v>
          </cell>
          <cell r="AM667">
            <v>44817</v>
          </cell>
          <cell r="AN667">
            <v>54135</v>
          </cell>
          <cell r="AO667">
            <v>0.5</v>
          </cell>
          <cell r="AP667">
            <v>0.76800000000000002</v>
          </cell>
          <cell r="AQ667">
            <v>0.77829999999999999</v>
          </cell>
          <cell r="AR667">
            <v>0.68626622400000004</v>
          </cell>
          <cell r="AS667">
            <v>10</v>
          </cell>
          <cell r="AT667">
            <v>1</v>
          </cell>
          <cell r="AU667">
            <v>1</v>
          </cell>
          <cell r="AX667">
            <v>2</v>
          </cell>
        </row>
        <row r="668">
          <cell r="E668" t="str">
            <v>WAINAMBI</v>
          </cell>
          <cell r="T668">
            <v>0</v>
          </cell>
          <cell r="U668">
            <v>1</v>
          </cell>
          <cell r="Z668" t="str">
            <v>1A</v>
          </cell>
          <cell r="AE668" t="str">
            <v>PUBLICO</v>
          </cell>
          <cell r="AF668" t="str">
            <v>RESGUARDO INDIGENA</v>
          </cell>
          <cell r="AG668" t="str">
            <v>GOBERNACION DEPTAL</v>
          </cell>
          <cell r="AH668" t="str">
            <v>VIGENTE</v>
          </cell>
          <cell r="AM668">
            <v>44817</v>
          </cell>
          <cell r="AN668">
            <v>54135</v>
          </cell>
          <cell r="AO668">
            <v>0.5</v>
          </cell>
          <cell r="AP668">
            <v>0.76800000000000002</v>
          </cell>
          <cell r="AQ668">
            <v>0.77829999999999999</v>
          </cell>
          <cell r="AR668">
            <v>0.68626622400000004</v>
          </cell>
          <cell r="AS668">
            <v>10</v>
          </cell>
          <cell r="AU668">
            <v>1</v>
          </cell>
          <cell r="AX668">
            <v>1.9000000000000001</v>
          </cell>
        </row>
        <row r="669">
          <cell r="E669" t="str">
            <v>WASAY</v>
          </cell>
          <cell r="T669">
            <v>0</v>
          </cell>
          <cell r="U669">
            <v>1</v>
          </cell>
          <cell r="Z669" t="str">
            <v>1A</v>
          </cell>
          <cell r="AE669" t="str">
            <v>PUBLICO</v>
          </cell>
          <cell r="AF669" t="str">
            <v>RESGUARDO INDIGENA</v>
          </cell>
          <cell r="AG669" t="str">
            <v>GOBERNACION DEPTAL</v>
          </cell>
          <cell r="AH669" t="str">
            <v>VIGENTE</v>
          </cell>
          <cell r="AM669">
            <v>44817</v>
          </cell>
          <cell r="AN669">
            <v>54135</v>
          </cell>
          <cell r="AO669">
            <v>0.5</v>
          </cell>
          <cell r="AP669">
            <v>0.76800000000000002</v>
          </cell>
          <cell r="AQ669">
            <v>0.77829999999999999</v>
          </cell>
          <cell r="AR669">
            <v>0.68626622400000004</v>
          </cell>
          <cell r="AS669">
            <v>10</v>
          </cell>
          <cell r="AU669">
            <v>1</v>
          </cell>
          <cell r="AX669">
            <v>1.9000000000000001</v>
          </cell>
        </row>
        <row r="670">
          <cell r="E670" t="str">
            <v>YAVARATE</v>
          </cell>
          <cell r="T670">
            <v>0</v>
          </cell>
          <cell r="U670">
            <v>1</v>
          </cell>
          <cell r="Z670" t="str">
            <v>1A</v>
          </cell>
          <cell r="AE670" t="str">
            <v>PUBLICO</v>
          </cell>
          <cell r="AF670" t="str">
            <v>RESGUARDO INDIGENA</v>
          </cell>
          <cell r="AG670" t="str">
            <v>GOBERNACION DEPTAL</v>
          </cell>
          <cell r="AH670" t="str">
            <v>VIGENTE</v>
          </cell>
          <cell r="AM670">
            <v>44817</v>
          </cell>
          <cell r="AN670">
            <v>54135</v>
          </cell>
          <cell r="AO670">
            <v>0.5</v>
          </cell>
          <cell r="AP670">
            <v>0.76800000000000002</v>
          </cell>
          <cell r="AQ670">
            <v>0.77829999999999999</v>
          </cell>
          <cell r="AR670">
            <v>0.68626622400000004</v>
          </cell>
          <cell r="AS670">
            <v>10</v>
          </cell>
          <cell r="AU670">
            <v>1</v>
          </cell>
          <cell r="AX670">
            <v>1.9000000000000001</v>
          </cell>
        </row>
        <row r="671">
          <cell r="E671" t="str">
            <v>YAPIMA</v>
          </cell>
          <cell r="T671">
            <v>0</v>
          </cell>
          <cell r="U671">
            <v>1</v>
          </cell>
          <cell r="Z671" t="str">
            <v>1A</v>
          </cell>
          <cell r="AE671" t="str">
            <v>PUBLICO</v>
          </cell>
          <cell r="AF671" t="str">
            <v>RESGUARDO INDIGENA</v>
          </cell>
          <cell r="AG671" t="str">
            <v>GOBERNACION DEPTAL</v>
          </cell>
          <cell r="AH671" t="str">
            <v>VIGENTE</v>
          </cell>
          <cell r="AM671">
            <v>44817</v>
          </cell>
          <cell r="AN671">
            <v>54135</v>
          </cell>
          <cell r="AO671">
            <v>0.5</v>
          </cell>
          <cell r="AP671">
            <v>0.76800000000000002</v>
          </cell>
          <cell r="AQ671">
            <v>0.77829999999999999</v>
          </cell>
          <cell r="AR671">
            <v>0.68626622400000004</v>
          </cell>
          <cell r="AS671">
            <v>10</v>
          </cell>
          <cell r="AU671">
            <v>1</v>
          </cell>
          <cell r="AX671">
            <v>1.9000000000000001</v>
          </cell>
        </row>
        <row r="672">
          <cell r="E672" t="str">
            <v>YAPU</v>
          </cell>
          <cell r="T672">
            <v>0</v>
          </cell>
          <cell r="U672">
            <v>1</v>
          </cell>
          <cell r="Z672" t="str">
            <v>1A</v>
          </cell>
          <cell r="AE672" t="str">
            <v>PUBLICO</v>
          </cell>
          <cell r="AF672" t="str">
            <v>RESGUARDO INDIGENA</v>
          </cell>
          <cell r="AG672" t="str">
            <v>GOBERNACION DEPTAL</v>
          </cell>
          <cell r="AH672" t="str">
            <v>VIGENTE</v>
          </cell>
          <cell r="AM672">
            <v>44817</v>
          </cell>
          <cell r="AN672">
            <v>54135</v>
          </cell>
          <cell r="AO672">
            <v>0.5</v>
          </cell>
          <cell r="AP672">
            <v>0.76800000000000002</v>
          </cell>
          <cell r="AQ672">
            <v>0.77829999999999999</v>
          </cell>
          <cell r="AR672">
            <v>0.68626622400000004</v>
          </cell>
          <cell r="AS672">
            <v>10</v>
          </cell>
          <cell r="AT672">
            <v>1</v>
          </cell>
          <cell r="AU672">
            <v>1</v>
          </cell>
          <cell r="AX672">
            <v>2</v>
          </cell>
        </row>
        <row r="673">
          <cell r="E673" t="str">
            <v>AGROFORESTAL MATA AZUL</v>
          </cell>
          <cell r="T673">
            <v>0</v>
          </cell>
          <cell r="U673">
            <v>2</v>
          </cell>
          <cell r="Z673" t="str">
            <v>1A</v>
          </cell>
          <cell r="AE673" t="str">
            <v>PRIVADO</v>
          </cell>
          <cell r="AF673" t="str">
            <v>RIOPAILA CASTILLA S. A.</v>
          </cell>
          <cell r="AG673" t="str">
            <v>RIOPAILA CASTILLA  S. A.</v>
          </cell>
          <cell r="AH673" t="str">
            <v>VIGENTE</v>
          </cell>
          <cell r="AM673">
            <v>88575</v>
          </cell>
          <cell r="AN673">
            <v>100242</v>
          </cell>
          <cell r="AO673">
            <v>0.5</v>
          </cell>
          <cell r="AP673">
            <v>0.76800000000000002</v>
          </cell>
          <cell r="AQ673">
            <v>0.77829999999999999</v>
          </cell>
          <cell r="AR673">
            <v>1</v>
          </cell>
          <cell r="AS673">
            <v>10</v>
          </cell>
          <cell r="AX673">
            <v>2.1</v>
          </cell>
        </row>
        <row r="674">
          <cell r="E674" t="str">
            <v>AKAE</v>
          </cell>
          <cell r="T674">
            <v>0</v>
          </cell>
          <cell r="U674">
            <v>2</v>
          </cell>
          <cell r="Z674" t="str">
            <v>1A</v>
          </cell>
          <cell r="AE674" t="str">
            <v>PRIVADO</v>
          </cell>
          <cell r="AF674" t="str">
            <v>MARIA ANNA LINNARZ DE ISAZA</v>
          </cell>
          <cell r="AG674" t="str">
            <v>MARIA ANNA LINNARZ DE ISAZA</v>
          </cell>
          <cell r="AH674" t="str">
            <v>VIGENTE</v>
          </cell>
          <cell r="AM674">
            <v>88575</v>
          </cell>
          <cell r="AN674">
            <v>100242</v>
          </cell>
          <cell r="AO674">
            <v>1</v>
          </cell>
          <cell r="AP674">
            <v>0.76800000000000002</v>
          </cell>
          <cell r="AQ674">
            <v>0.77829999999999999</v>
          </cell>
          <cell r="AR674">
            <v>0.463676533</v>
          </cell>
          <cell r="AS674">
            <v>10</v>
          </cell>
          <cell r="AX674">
            <v>2.1</v>
          </cell>
        </row>
        <row r="675">
          <cell r="E675" t="str">
            <v>BOSQUES DE LA PRIMAVERA</v>
          </cell>
          <cell r="T675">
            <v>0</v>
          </cell>
          <cell r="U675">
            <v>2</v>
          </cell>
          <cell r="Z675" t="str">
            <v>1A</v>
          </cell>
          <cell r="AE675" t="str">
            <v>PRIVADO</v>
          </cell>
          <cell r="AF675" t="str">
            <v>MARIA A. RIVERA AGUDELO</v>
          </cell>
          <cell r="AG675" t="str">
            <v>MARIA A. RIVERA AGUDELO</v>
          </cell>
          <cell r="AH675" t="str">
            <v>VIGENTE</v>
          </cell>
          <cell r="AM675">
            <v>88575</v>
          </cell>
          <cell r="AN675">
            <v>100242</v>
          </cell>
          <cell r="AO675">
            <v>1</v>
          </cell>
          <cell r="AP675">
            <v>0.76800000000000002</v>
          </cell>
          <cell r="AQ675">
            <v>0.77829999999999999</v>
          </cell>
          <cell r="AR675">
            <v>0.463676533</v>
          </cell>
          <cell r="AS675">
            <v>10</v>
          </cell>
          <cell r="AX675">
            <v>2.1</v>
          </cell>
        </row>
        <row r="676">
          <cell r="E676" t="str">
            <v>CENTRO ADM. "MARANDUA"</v>
          </cell>
          <cell r="T676">
            <v>0</v>
          </cell>
          <cell r="U676">
            <v>1</v>
          </cell>
          <cell r="Z676" t="str">
            <v>3B</v>
          </cell>
          <cell r="AE676" t="str">
            <v>PUBLICO</v>
          </cell>
          <cell r="AF676" t="str">
            <v>OTRO - INDERENA</v>
          </cell>
          <cell r="AG676" t="str">
            <v>INDERENA</v>
          </cell>
          <cell r="AH676" t="str">
            <v>VIGENTE</v>
          </cell>
          <cell r="AM676">
            <v>88575</v>
          </cell>
          <cell r="AN676">
            <v>100242</v>
          </cell>
          <cell r="AO676">
            <v>1</v>
          </cell>
          <cell r="AP676">
            <v>0.76800000000000002</v>
          </cell>
          <cell r="AQ676">
            <v>0.77829999999999999</v>
          </cell>
          <cell r="AR676">
            <v>0.45302327799999997</v>
          </cell>
          <cell r="AS676">
            <v>10</v>
          </cell>
          <cell r="AX676">
            <v>1.8</v>
          </cell>
        </row>
        <row r="677">
          <cell r="E677" t="str">
            <v>CUMACHAGUA</v>
          </cell>
          <cell r="T677">
            <v>0</v>
          </cell>
          <cell r="U677">
            <v>1</v>
          </cell>
          <cell r="Z677" t="str">
            <v>1A</v>
          </cell>
          <cell r="AE677" t="str">
            <v>PUBLICO</v>
          </cell>
          <cell r="AF677" t="str">
            <v>CORREGIMIENTO MUNICIPAL</v>
          </cell>
          <cell r="AG677" t="str">
            <v>CORREGIMIENTO MUNICIPAL</v>
          </cell>
          <cell r="AH677" t="str">
            <v>NO OPERATIVO</v>
          </cell>
          <cell r="AM677">
            <v>88575</v>
          </cell>
          <cell r="AN677">
            <v>100242</v>
          </cell>
          <cell r="AO677">
            <v>0.5</v>
          </cell>
          <cell r="AP677">
            <v>0.76800000000000002</v>
          </cell>
          <cell r="AQ677">
            <v>0.77829999999999999</v>
          </cell>
          <cell r="AR677">
            <v>1</v>
          </cell>
          <cell r="AS677">
            <v>10</v>
          </cell>
          <cell r="AT677">
            <v>1</v>
          </cell>
          <cell r="AU677">
            <v>1</v>
          </cell>
          <cell r="AX677">
            <v>0</v>
          </cell>
        </row>
        <row r="678">
          <cell r="E678" t="str">
            <v>CUMARIBO</v>
          </cell>
          <cell r="T678">
            <v>0</v>
          </cell>
          <cell r="U678">
            <v>1</v>
          </cell>
          <cell r="Z678" t="str">
            <v>1A</v>
          </cell>
          <cell r="AE678" t="str">
            <v>PUBLICO</v>
          </cell>
          <cell r="AF678" t="str">
            <v>GOBERNACION DEPTAL</v>
          </cell>
          <cell r="AG678" t="str">
            <v>GOBERNACION DEPTAL</v>
          </cell>
          <cell r="AH678" t="str">
            <v>VIGENTE</v>
          </cell>
          <cell r="AM678">
            <v>88575</v>
          </cell>
          <cell r="AN678">
            <v>100242</v>
          </cell>
          <cell r="AO678">
            <v>0.7</v>
          </cell>
          <cell r="AP678">
            <v>0.76800000000000002</v>
          </cell>
          <cell r="AQ678">
            <v>0.77829999999999999</v>
          </cell>
          <cell r="AR678">
            <v>0.57146719499999998</v>
          </cell>
          <cell r="AS678">
            <v>10</v>
          </cell>
          <cell r="AT678">
            <v>2</v>
          </cell>
          <cell r="AU678">
            <v>2</v>
          </cell>
          <cell r="AX678">
            <v>2.3000000000000003</v>
          </cell>
        </row>
        <row r="679">
          <cell r="E679" t="str">
            <v>EL CAFUCHE</v>
          </cell>
          <cell r="T679">
            <v>0</v>
          </cell>
          <cell r="U679">
            <v>2</v>
          </cell>
          <cell r="Z679" t="str">
            <v>1A</v>
          </cell>
          <cell r="AE679" t="str">
            <v>PRIVADO</v>
          </cell>
          <cell r="AF679" t="str">
            <v>ANDRES CARVAJAL MOLINA</v>
          </cell>
          <cell r="AG679" t="str">
            <v>ANDRES CARVAJAL MOLINA</v>
          </cell>
          <cell r="AH679" t="str">
            <v>VIGENTE</v>
          </cell>
          <cell r="AM679">
            <v>88575</v>
          </cell>
          <cell r="AN679">
            <v>100242</v>
          </cell>
          <cell r="AO679">
            <v>1</v>
          </cell>
          <cell r="AP679">
            <v>0.76800000000000002</v>
          </cell>
          <cell r="AQ679">
            <v>0.77829999999999999</v>
          </cell>
          <cell r="AR679">
            <v>0.463676533</v>
          </cell>
          <cell r="AS679">
            <v>10</v>
          </cell>
          <cell r="AX679">
            <v>2.1</v>
          </cell>
        </row>
        <row r="680">
          <cell r="E680" t="str">
            <v>EL CIMARRON</v>
          </cell>
          <cell r="T680">
            <v>0</v>
          </cell>
          <cell r="U680">
            <v>2</v>
          </cell>
          <cell r="Z680" t="str">
            <v>1A</v>
          </cell>
          <cell r="AE680" t="str">
            <v>PRIVADO</v>
          </cell>
          <cell r="AF680" t="str">
            <v>PRESTIGE COLOMBIA S.A.S</v>
          </cell>
          <cell r="AG680" t="str">
            <v>PRESTIGE COLOMBIA S.A.S</v>
          </cell>
          <cell r="AH680" t="str">
            <v>VIGENTE</v>
          </cell>
          <cell r="AM680">
            <v>88575</v>
          </cell>
          <cell r="AN680">
            <v>100242</v>
          </cell>
          <cell r="AO680">
            <v>1</v>
          </cell>
          <cell r="AP680">
            <v>0.76800000000000002</v>
          </cell>
          <cell r="AQ680">
            <v>0.77829999999999999</v>
          </cell>
          <cell r="AR680">
            <v>0.463676533</v>
          </cell>
          <cell r="AS680">
            <v>10</v>
          </cell>
          <cell r="AX680">
            <v>2.1</v>
          </cell>
        </row>
        <row r="681">
          <cell r="E681" t="str">
            <v>EL ENCANTO</v>
          </cell>
          <cell r="T681">
            <v>0</v>
          </cell>
          <cell r="U681">
            <v>2</v>
          </cell>
          <cell r="Z681" t="str">
            <v>1A</v>
          </cell>
          <cell r="AE681" t="str">
            <v>PRIVADO</v>
          </cell>
          <cell r="AF681" t="str">
            <v>JUAN AQUILINO PEREZ P.</v>
          </cell>
          <cell r="AG681" t="str">
            <v>EL ENCANTO 1 S.A.S.</v>
          </cell>
          <cell r="AH681" t="str">
            <v>VIGENTE</v>
          </cell>
          <cell r="AM681">
            <v>88575</v>
          </cell>
          <cell r="AN681">
            <v>100242</v>
          </cell>
          <cell r="AO681">
            <v>1</v>
          </cell>
          <cell r="AP681">
            <v>0.76800000000000002</v>
          </cell>
          <cell r="AQ681">
            <v>0.77829999999999999</v>
          </cell>
          <cell r="AR681">
            <v>0.45302327799999997</v>
          </cell>
          <cell r="AS681">
            <v>10</v>
          </cell>
          <cell r="AX681">
            <v>2.1</v>
          </cell>
        </row>
        <row r="682">
          <cell r="E682" t="str">
            <v>EL GAVILAN</v>
          </cell>
          <cell r="T682">
            <v>0</v>
          </cell>
          <cell r="U682">
            <v>2</v>
          </cell>
          <cell r="Z682" t="str">
            <v>1A</v>
          </cell>
          <cell r="AE682" t="str">
            <v>PRIVADO</v>
          </cell>
          <cell r="AF682" t="str">
            <v>FRANCISCO MATIZ SALAZAR</v>
          </cell>
          <cell r="AG682" t="str">
            <v>FRANCISCO MATIZ S.</v>
          </cell>
          <cell r="AH682" t="str">
            <v>VIGENTE</v>
          </cell>
          <cell r="AM682">
            <v>88575</v>
          </cell>
          <cell r="AN682">
            <v>100242</v>
          </cell>
          <cell r="AO682">
            <v>1</v>
          </cell>
          <cell r="AP682">
            <v>0.76800000000000002</v>
          </cell>
          <cell r="AQ682">
            <v>0.77829999999999999</v>
          </cell>
          <cell r="AR682">
            <v>0.463676533</v>
          </cell>
          <cell r="AS682">
            <v>10</v>
          </cell>
          <cell r="AX682">
            <v>2.1</v>
          </cell>
        </row>
        <row r="683">
          <cell r="E683" t="str">
            <v>EL LAGUNAZO</v>
          </cell>
          <cell r="T683">
            <v>0</v>
          </cell>
          <cell r="U683">
            <v>2</v>
          </cell>
          <cell r="Z683" t="str">
            <v>1A</v>
          </cell>
          <cell r="AE683" t="str">
            <v>PRIVADO</v>
          </cell>
          <cell r="AF683" t="str">
            <v>CIA. AGRARIA EL LAGUNAZO S.A.S</v>
          </cell>
          <cell r="AG683" t="str">
            <v>CIA. AGRARIA EL LAGUNAZO S.A.S</v>
          </cell>
          <cell r="AH683" t="str">
            <v>VIGENTE</v>
          </cell>
          <cell r="AM683">
            <v>88575</v>
          </cell>
          <cell r="AN683">
            <v>100242</v>
          </cell>
          <cell r="AO683">
            <v>1</v>
          </cell>
          <cell r="AP683">
            <v>0.76800000000000002</v>
          </cell>
          <cell r="AQ683">
            <v>0.77829999999999999</v>
          </cell>
          <cell r="AR683">
            <v>0.463676533</v>
          </cell>
          <cell r="AS683">
            <v>10</v>
          </cell>
          <cell r="AX683">
            <v>2.1</v>
          </cell>
        </row>
        <row r="684">
          <cell r="E684" t="str">
            <v>EL PARAISO</v>
          </cell>
          <cell r="T684">
            <v>0</v>
          </cell>
          <cell r="U684">
            <v>2</v>
          </cell>
          <cell r="Z684" t="str">
            <v>1A</v>
          </cell>
          <cell r="AE684" t="str">
            <v>PRIVADO</v>
          </cell>
          <cell r="AF684" t="str">
            <v>RUBEN D. VELASQUEZ</v>
          </cell>
          <cell r="AG684" t="str">
            <v xml:space="preserve">RUBEN D. VELASQUEZ </v>
          </cell>
          <cell r="AH684" t="str">
            <v>VIGENTE</v>
          </cell>
          <cell r="AM684">
            <v>88575</v>
          </cell>
          <cell r="AN684">
            <v>100242</v>
          </cell>
          <cell r="AO684">
            <v>1</v>
          </cell>
          <cell r="AP684">
            <v>0.76800000000000002</v>
          </cell>
          <cell r="AQ684">
            <v>0.77829999999999999</v>
          </cell>
          <cell r="AR684">
            <v>0.463676533</v>
          </cell>
          <cell r="AS684">
            <v>10</v>
          </cell>
          <cell r="AX684">
            <v>2.1</v>
          </cell>
        </row>
        <row r="685">
          <cell r="E685" t="str">
            <v>EL PLACER</v>
          </cell>
          <cell r="T685">
            <v>0</v>
          </cell>
          <cell r="U685">
            <v>1</v>
          </cell>
          <cell r="Z685" t="str">
            <v>1A</v>
          </cell>
          <cell r="AE685" t="str">
            <v>PUBLICO</v>
          </cell>
          <cell r="AF685" t="str">
            <v>JUNTA ACCION COMUNAL</v>
          </cell>
          <cell r="AG685" t="str">
            <v>JUNTA DE ACCION COMUNAL</v>
          </cell>
          <cell r="AH685" t="str">
            <v>VIGENTE</v>
          </cell>
          <cell r="AM685">
            <v>88575</v>
          </cell>
          <cell r="AN685">
            <v>100242</v>
          </cell>
          <cell r="AO685">
            <v>1</v>
          </cell>
          <cell r="AP685">
            <v>0.76800000000000002</v>
          </cell>
          <cell r="AQ685">
            <v>0.77829999999999999</v>
          </cell>
          <cell r="AR685">
            <v>0.45302327799999997</v>
          </cell>
          <cell r="AS685">
            <v>10</v>
          </cell>
          <cell r="AU685">
            <v>1</v>
          </cell>
          <cell r="AX685">
            <v>1.9000000000000001</v>
          </cell>
        </row>
        <row r="686">
          <cell r="E686" t="str">
            <v>EL RASTRO</v>
          </cell>
          <cell r="T686">
            <v>0</v>
          </cell>
          <cell r="U686">
            <v>2</v>
          </cell>
          <cell r="Z686" t="str">
            <v>1A</v>
          </cell>
          <cell r="AE686" t="str">
            <v>PRIVADO</v>
          </cell>
          <cell r="AF686" t="str">
            <v>EL RASTRO 1 S.A.S.</v>
          </cell>
          <cell r="AG686" t="str">
            <v>EL RASTRO  1 S.A.S</v>
          </cell>
          <cell r="AH686" t="str">
            <v>VIGENTE</v>
          </cell>
          <cell r="AM686">
            <v>88575</v>
          </cell>
          <cell r="AN686">
            <v>100242</v>
          </cell>
          <cell r="AO686">
            <v>1</v>
          </cell>
          <cell r="AP686">
            <v>0.76800000000000002</v>
          </cell>
          <cell r="AQ686">
            <v>0.77829999999999999</v>
          </cell>
          <cell r="AR686">
            <v>0.45302327799999997</v>
          </cell>
          <cell r="AS686">
            <v>10</v>
          </cell>
          <cell r="AX686">
            <v>2.1</v>
          </cell>
        </row>
        <row r="687">
          <cell r="E687" t="str">
            <v>EL TAPON</v>
          </cell>
          <cell r="T687">
            <v>0</v>
          </cell>
          <cell r="U687">
            <v>1</v>
          </cell>
          <cell r="Z687" t="str">
            <v>2B</v>
          </cell>
          <cell r="AE687" t="str">
            <v>PUBLICO</v>
          </cell>
          <cell r="AF687" t="str">
            <v>OTRO - INDERENA</v>
          </cell>
          <cell r="AG687" t="str">
            <v>INDERENA</v>
          </cell>
          <cell r="AH687" t="str">
            <v>VIGENTE</v>
          </cell>
          <cell r="AM687">
            <v>88575</v>
          </cell>
          <cell r="AN687">
            <v>100242</v>
          </cell>
          <cell r="AO687">
            <v>1</v>
          </cell>
          <cell r="AP687">
            <v>0.76800000000000002</v>
          </cell>
          <cell r="AQ687">
            <v>0.77829999999999999</v>
          </cell>
          <cell r="AR687">
            <v>0.45302327799999997</v>
          </cell>
          <cell r="AS687">
            <v>10</v>
          </cell>
          <cell r="AX687">
            <v>1.8</v>
          </cell>
        </row>
        <row r="688">
          <cell r="E688" t="str">
            <v>GAVILAN DE LA PASCUA</v>
          </cell>
          <cell r="T688">
            <v>0</v>
          </cell>
          <cell r="U688">
            <v>1</v>
          </cell>
          <cell r="Z688" t="str">
            <v>1A</v>
          </cell>
          <cell r="AE688" t="str">
            <v>PUBLICO</v>
          </cell>
          <cell r="AF688" t="str">
            <v>RESGUARDO INDIGENA</v>
          </cell>
          <cell r="AG688" t="str">
            <v>RESGUARDO INDIGENA ORIPGA</v>
          </cell>
          <cell r="AH688" t="str">
            <v>VIGENTE</v>
          </cell>
          <cell r="AM688">
            <v>88575</v>
          </cell>
          <cell r="AN688">
            <v>100242</v>
          </cell>
          <cell r="AO688">
            <v>1</v>
          </cell>
          <cell r="AP688">
            <v>0.76800000000000002</v>
          </cell>
          <cell r="AQ688">
            <v>0.77829999999999999</v>
          </cell>
          <cell r="AR688">
            <v>0.463676533</v>
          </cell>
          <cell r="AS688">
            <v>10</v>
          </cell>
          <cell r="AU688">
            <v>2</v>
          </cell>
          <cell r="AX688">
            <v>2</v>
          </cell>
        </row>
        <row r="689">
          <cell r="E689" t="str">
            <v>GUANAGUANARE</v>
          </cell>
          <cell r="T689">
            <v>0</v>
          </cell>
          <cell r="U689">
            <v>2</v>
          </cell>
          <cell r="Z689" t="str">
            <v>1A</v>
          </cell>
          <cell r="AE689" t="str">
            <v>PRIVADO</v>
          </cell>
          <cell r="AF689" t="str">
            <v>INVERSIONES GUANAGUANARE</v>
          </cell>
          <cell r="AG689" t="str">
            <v>INV. GUANAGUANARE</v>
          </cell>
          <cell r="AH689" t="str">
            <v>VIGENTE</v>
          </cell>
          <cell r="AM689">
            <v>88575</v>
          </cell>
          <cell r="AN689">
            <v>100242</v>
          </cell>
          <cell r="AO689">
            <v>1</v>
          </cell>
          <cell r="AP689">
            <v>0.76800000000000002</v>
          </cell>
          <cell r="AQ689">
            <v>0.77829999999999999</v>
          </cell>
          <cell r="AR689">
            <v>0.463676533</v>
          </cell>
          <cell r="AS689">
            <v>10</v>
          </cell>
          <cell r="AX689">
            <v>2.1</v>
          </cell>
        </row>
        <row r="690">
          <cell r="E690" t="str">
            <v>GUERIMA</v>
          </cell>
          <cell r="T690">
            <v>0</v>
          </cell>
          <cell r="U690">
            <v>1</v>
          </cell>
          <cell r="Z690" t="str">
            <v>2B</v>
          </cell>
          <cell r="AE690" t="str">
            <v>PUBLICO</v>
          </cell>
          <cell r="AF690" t="str">
            <v>GOBERNACION DEPTAL</v>
          </cell>
          <cell r="AG690" t="str">
            <v>GOBERNACION DEPTAL</v>
          </cell>
          <cell r="AH690" t="str">
            <v>VIGENTE</v>
          </cell>
          <cell r="AM690">
            <v>88575</v>
          </cell>
          <cell r="AN690">
            <v>100242</v>
          </cell>
          <cell r="AO690">
            <v>0.7</v>
          </cell>
          <cell r="AP690">
            <v>0.76800000000000002</v>
          </cell>
          <cell r="AQ690">
            <v>0.77829999999999999</v>
          </cell>
          <cell r="AR690">
            <v>0.57146719499999998</v>
          </cell>
          <cell r="AS690">
            <v>10</v>
          </cell>
          <cell r="AT690">
            <v>2</v>
          </cell>
          <cell r="AU690">
            <v>2</v>
          </cell>
          <cell r="AX690">
            <v>2.3000000000000003</v>
          </cell>
        </row>
        <row r="691">
          <cell r="E691" t="str">
            <v xml:space="preserve">HATO SAN JOSE </v>
          </cell>
          <cell r="T691">
            <v>0</v>
          </cell>
          <cell r="U691">
            <v>2</v>
          </cell>
          <cell r="Z691" t="str">
            <v>1A</v>
          </cell>
          <cell r="AE691" t="str">
            <v>PRIVADO</v>
          </cell>
          <cell r="AF691" t="str">
            <v>INV. INMOB. BAMBU S.A.S.</v>
          </cell>
          <cell r="AG691" t="str">
            <v>INV. INMOB. BAMBU S.A.S.</v>
          </cell>
          <cell r="AH691" t="str">
            <v>VIGENTE</v>
          </cell>
          <cell r="AM691">
            <v>88575</v>
          </cell>
          <cell r="AN691">
            <v>100242</v>
          </cell>
          <cell r="AO691">
            <v>1</v>
          </cell>
          <cell r="AP691">
            <v>0.76800000000000002</v>
          </cell>
          <cell r="AQ691">
            <v>0.77829999999999999</v>
          </cell>
          <cell r="AR691">
            <v>0.463676533</v>
          </cell>
          <cell r="AS691">
            <v>10</v>
          </cell>
          <cell r="AX691">
            <v>2.1</v>
          </cell>
        </row>
        <row r="692">
          <cell r="E692" t="str">
            <v>JIBICI</v>
          </cell>
          <cell r="T692">
            <v>0</v>
          </cell>
          <cell r="U692">
            <v>2</v>
          </cell>
          <cell r="Z692" t="str">
            <v>1A</v>
          </cell>
          <cell r="AE692" t="str">
            <v>PRIVADO</v>
          </cell>
          <cell r="AF692" t="str">
            <v>JORGE E-. PINZON K.</v>
          </cell>
          <cell r="AG692" t="str">
            <v>JORGE E. PINZON K.</v>
          </cell>
          <cell r="AH692" t="str">
            <v>VIGENTE</v>
          </cell>
          <cell r="AM692">
            <v>88575</v>
          </cell>
          <cell r="AN692">
            <v>100242</v>
          </cell>
          <cell r="AO692">
            <v>1</v>
          </cell>
          <cell r="AP692">
            <v>0.76800000000000002</v>
          </cell>
          <cell r="AQ692">
            <v>0.77829999999999999</v>
          </cell>
          <cell r="AR692">
            <v>0.45302327799999997</v>
          </cell>
          <cell r="AS692">
            <v>10</v>
          </cell>
          <cell r="AX692">
            <v>2.1</v>
          </cell>
        </row>
        <row r="693">
          <cell r="E693" t="str">
            <v>LA BENDICION</v>
          </cell>
          <cell r="T693">
            <v>0</v>
          </cell>
          <cell r="U693">
            <v>2</v>
          </cell>
          <cell r="Z693" t="str">
            <v>1A</v>
          </cell>
          <cell r="AE693" t="str">
            <v>PRIVADO</v>
          </cell>
          <cell r="AF693" t="str">
            <v>SERGIO ANDRES ESPINOSA F.</v>
          </cell>
          <cell r="AG693" t="str">
            <v>SERGIO A. ESPINOSA FLOREZ</v>
          </cell>
          <cell r="AH693" t="str">
            <v>VIGENTE</v>
          </cell>
          <cell r="AM693">
            <v>88575</v>
          </cell>
          <cell r="AN693">
            <v>100242</v>
          </cell>
          <cell r="AO693">
            <v>1</v>
          </cell>
          <cell r="AP693">
            <v>0.76800000000000002</v>
          </cell>
          <cell r="AQ693">
            <v>0.77829999999999999</v>
          </cell>
          <cell r="AR693">
            <v>0.463676533</v>
          </cell>
          <cell r="AS693">
            <v>10</v>
          </cell>
          <cell r="AX693">
            <v>2.1</v>
          </cell>
        </row>
        <row r="694">
          <cell r="E694" t="str">
            <v>LA GAVIOTA</v>
          </cell>
          <cell r="T694">
            <v>0</v>
          </cell>
          <cell r="U694">
            <v>1</v>
          </cell>
          <cell r="Z694" t="str">
            <v>2B</v>
          </cell>
          <cell r="AE694" t="str">
            <v>PUBLICO</v>
          </cell>
          <cell r="AF694" t="str">
            <v>GOBERNACION DEPTAL</v>
          </cell>
          <cell r="AG694" t="str">
            <v>CENTRO LAS GAVIOTAS</v>
          </cell>
          <cell r="AH694" t="str">
            <v>VIGENTE</v>
          </cell>
          <cell r="AM694">
            <v>88575</v>
          </cell>
          <cell r="AN694">
            <v>100242</v>
          </cell>
          <cell r="AO694">
            <v>1</v>
          </cell>
          <cell r="AP694">
            <v>0.76800000000000002</v>
          </cell>
          <cell r="AQ694">
            <v>0.77829999999999999</v>
          </cell>
          <cell r="AR694">
            <v>0.45302327799999997</v>
          </cell>
          <cell r="AS694">
            <v>10</v>
          </cell>
          <cell r="AT694">
            <v>1</v>
          </cell>
          <cell r="AX694">
            <v>1.9000000000000001</v>
          </cell>
        </row>
        <row r="695">
          <cell r="E695" t="str">
            <v>LA JAULA</v>
          </cell>
          <cell r="T695">
            <v>0</v>
          </cell>
          <cell r="U695">
            <v>2</v>
          </cell>
          <cell r="Z695" t="str">
            <v>1A</v>
          </cell>
          <cell r="AE695" t="str">
            <v>PRIVADO</v>
          </cell>
          <cell r="AF695" t="str">
            <v>MARIA D. SALAZAR Y OTROS</v>
          </cell>
          <cell r="AG695" t="str">
            <v>MARIA C. SALAZAR</v>
          </cell>
          <cell r="AH695" t="str">
            <v>VIGENTE</v>
          </cell>
          <cell r="AM695">
            <v>88575</v>
          </cell>
          <cell r="AN695">
            <v>100242</v>
          </cell>
          <cell r="AO695">
            <v>1</v>
          </cell>
          <cell r="AP695">
            <v>0.76800000000000002</v>
          </cell>
          <cell r="AQ695">
            <v>0.77829999999999999</v>
          </cell>
          <cell r="AR695">
            <v>0.463676533</v>
          </cell>
          <cell r="AS695">
            <v>10</v>
          </cell>
          <cell r="AX695">
            <v>2.1</v>
          </cell>
        </row>
        <row r="696">
          <cell r="E696" t="str">
            <v>LA PAMELA</v>
          </cell>
          <cell r="T696">
            <v>0</v>
          </cell>
          <cell r="U696">
            <v>2</v>
          </cell>
          <cell r="Z696" t="str">
            <v>1A</v>
          </cell>
          <cell r="AE696" t="str">
            <v>PRIVADO</v>
          </cell>
          <cell r="AF696" t="str">
            <v>CIA. PROFESIONALES DE BOLSA S.A.</v>
          </cell>
          <cell r="AG696" t="str">
            <v>CIA. PROFESIONALES DE BOLSA S.A.</v>
          </cell>
          <cell r="AH696" t="str">
            <v>VIGENTE</v>
          </cell>
          <cell r="AM696">
            <v>88575</v>
          </cell>
          <cell r="AN696">
            <v>100242</v>
          </cell>
          <cell r="AO696">
            <v>0.5</v>
          </cell>
          <cell r="AP696">
            <v>0.76800000000000002</v>
          </cell>
          <cell r="AQ696">
            <v>0.77829999999999999</v>
          </cell>
          <cell r="AR696">
            <v>1</v>
          </cell>
          <cell r="AS696">
            <v>10</v>
          </cell>
          <cell r="AX696">
            <v>2.1</v>
          </cell>
        </row>
        <row r="697">
          <cell r="E697" t="str">
            <v>LA PRIMAVERA</v>
          </cell>
          <cell r="T697">
            <v>0</v>
          </cell>
          <cell r="U697">
            <v>1</v>
          </cell>
          <cell r="Z697" t="str">
            <v>2C</v>
          </cell>
          <cell r="AE697" t="str">
            <v>PUBLICO</v>
          </cell>
          <cell r="AF697" t="str">
            <v>MUNICIPIO</v>
          </cell>
          <cell r="AG697" t="str">
            <v>MUNICIPIO</v>
          </cell>
          <cell r="AH697" t="str">
            <v>VIGENTE</v>
          </cell>
          <cell r="AM697">
            <v>88575</v>
          </cell>
          <cell r="AN697">
            <v>100242</v>
          </cell>
          <cell r="AO697">
            <v>1</v>
          </cell>
          <cell r="AP697">
            <v>0.76800000000000002</v>
          </cell>
          <cell r="AQ697">
            <v>0.77829999999999999</v>
          </cell>
          <cell r="AR697">
            <v>0.463676533</v>
          </cell>
          <cell r="AS697">
            <v>10</v>
          </cell>
          <cell r="AT697">
            <v>2</v>
          </cell>
          <cell r="AU697">
            <v>2</v>
          </cell>
          <cell r="AX697">
            <v>2.3000000000000003</v>
          </cell>
        </row>
        <row r="698">
          <cell r="E698" t="str">
            <v>LA VENTUROSA</v>
          </cell>
          <cell r="T698">
            <v>0</v>
          </cell>
          <cell r="U698">
            <v>1</v>
          </cell>
          <cell r="Z698" t="str">
            <v>1A</v>
          </cell>
          <cell r="AE698" t="str">
            <v>PUBLICO</v>
          </cell>
          <cell r="AF698" t="str">
            <v>MUNICIPIO</v>
          </cell>
          <cell r="AG698" t="str">
            <v>GOBERNACION DEPTAL</v>
          </cell>
          <cell r="AH698" t="str">
            <v>VIGENTE</v>
          </cell>
          <cell r="AM698">
            <v>88575</v>
          </cell>
          <cell r="AN698">
            <v>100242</v>
          </cell>
          <cell r="AO698">
            <v>0.7</v>
          </cell>
          <cell r="AP698">
            <v>0.76800000000000002</v>
          </cell>
          <cell r="AQ698">
            <v>0.77829999999999999</v>
          </cell>
          <cell r="AR698">
            <v>0.57146719499999998</v>
          </cell>
          <cell r="AS698">
            <v>10</v>
          </cell>
          <cell r="AT698">
            <v>1</v>
          </cell>
          <cell r="AU698">
            <v>2</v>
          </cell>
          <cell r="AX698">
            <v>2.1</v>
          </cell>
        </row>
        <row r="699">
          <cell r="E699" t="str">
            <v>LA VICTORIA</v>
          </cell>
          <cell r="T699">
            <v>0</v>
          </cell>
          <cell r="U699">
            <v>1</v>
          </cell>
          <cell r="Z699" t="str">
            <v>1A</v>
          </cell>
          <cell r="AE699" t="str">
            <v>PUBLICO</v>
          </cell>
          <cell r="AF699" t="str">
            <v>OTRO - INSPECCION POLICIA</v>
          </cell>
          <cell r="AG699" t="str">
            <v>MUNICIPIO</v>
          </cell>
          <cell r="AH699" t="str">
            <v>VIGENTE</v>
          </cell>
          <cell r="AM699">
            <v>88575</v>
          </cell>
          <cell r="AN699">
            <v>100242</v>
          </cell>
          <cell r="AO699">
            <v>1</v>
          </cell>
          <cell r="AP699">
            <v>0.76800000000000002</v>
          </cell>
          <cell r="AQ699">
            <v>0.77829999999999999</v>
          </cell>
          <cell r="AR699">
            <v>0.45302327799999997</v>
          </cell>
          <cell r="AS699">
            <v>10</v>
          </cell>
          <cell r="AU699">
            <v>1</v>
          </cell>
          <cell r="AX699">
            <v>1.9000000000000001</v>
          </cell>
        </row>
        <row r="700">
          <cell r="E700" t="str">
            <v>LOS GANSOS</v>
          </cell>
          <cell r="T700">
            <v>0</v>
          </cell>
          <cell r="U700">
            <v>2</v>
          </cell>
          <cell r="Z700" t="str">
            <v>1A</v>
          </cell>
          <cell r="AE700" t="str">
            <v>PRIVADO</v>
          </cell>
          <cell r="AF700" t="str">
            <v>LOS GANSOS 1 S.A.S.</v>
          </cell>
          <cell r="AG700" t="str">
            <v>LOS GANSOS 1 S.AS.</v>
          </cell>
          <cell r="AH700" t="str">
            <v>VIGENTE</v>
          </cell>
          <cell r="AM700">
            <v>88575</v>
          </cell>
          <cell r="AN700">
            <v>100242</v>
          </cell>
          <cell r="AO700">
            <v>1</v>
          </cell>
          <cell r="AP700">
            <v>0.76800000000000002</v>
          </cell>
          <cell r="AQ700">
            <v>0.77829999999999999</v>
          </cell>
          <cell r="AR700">
            <v>0.45302327799999997</v>
          </cell>
          <cell r="AS700">
            <v>10</v>
          </cell>
          <cell r="AX700">
            <v>2.1</v>
          </cell>
        </row>
        <row r="701">
          <cell r="E701" t="str">
            <v>LOS VENADOS</v>
          </cell>
          <cell r="T701">
            <v>0</v>
          </cell>
          <cell r="U701">
            <v>2</v>
          </cell>
          <cell r="Z701" t="str">
            <v>2A</v>
          </cell>
          <cell r="AE701" t="str">
            <v>PRIVADO</v>
          </cell>
          <cell r="AF701" t="str">
            <v>GUILLERMO FRANCO RESTREPO</v>
          </cell>
          <cell r="AG701" t="str">
            <v>GUILLERMO FRANCO R.</v>
          </cell>
          <cell r="AH701" t="str">
            <v>VIGENTE</v>
          </cell>
          <cell r="AM701">
            <v>88575</v>
          </cell>
          <cell r="AN701">
            <v>100242</v>
          </cell>
          <cell r="AO701">
            <v>1</v>
          </cell>
          <cell r="AP701">
            <v>0.76800000000000002</v>
          </cell>
          <cell r="AQ701">
            <v>0.77829999999999999</v>
          </cell>
          <cell r="AR701">
            <v>0.463676533</v>
          </cell>
          <cell r="AS701">
            <v>10</v>
          </cell>
          <cell r="AX701">
            <v>2.1</v>
          </cell>
        </row>
        <row r="702">
          <cell r="E702" t="str">
            <v>LUNA PARK</v>
          </cell>
          <cell r="T702">
            <v>0</v>
          </cell>
          <cell r="U702">
            <v>2</v>
          </cell>
          <cell r="Z702" t="str">
            <v>1A</v>
          </cell>
          <cell r="AE702" t="str">
            <v>PRIVADO</v>
          </cell>
          <cell r="AF702" t="str">
            <v>DAVID ALFONSO MATTOS L.</v>
          </cell>
          <cell r="AG702" t="str">
            <v>DAVID ALFONSO MATTOS</v>
          </cell>
          <cell r="AH702" t="str">
            <v>VIGENTE</v>
          </cell>
          <cell r="AM702">
            <v>88575</v>
          </cell>
          <cell r="AN702">
            <v>100242</v>
          </cell>
          <cell r="AO702">
            <v>1</v>
          </cell>
          <cell r="AP702">
            <v>0.76800000000000002</v>
          </cell>
          <cell r="AQ702">
            <v>0.77829999999999999</v>
          </cell>
          <cell r="AR702">
            <v>0.463676533</v>
          </cell>
          <cell r="AS702">
            <v>10</v>
          </cell>
          <cell r="AX702">
            <v>2.1</v>
          </cell>
        </row>
        <row r="703">
          <cell r="E703" t="str">
            <v>LLANO CAUCHO</v>
          </cell>
          <cell r="T703">
            <v>0</v>
          </cell>
          <cell r="U703">
            <v>2</v>
          </cell>
          <cell r="Z703" t="str">
            <v>1A</v>
          </cell>
          <cell r="AE703" t="str">
            <v>PRIVADO</v>
          </cell>
          <cell r="AF703" t="str">
            <v>AGROINDUSTRIALES DEL ORIENTE</v>
          </cell>
          <cell r="AG703" t="str">
            <v>AGROIN. DEL ORIENTE S.A.S</v>
          </cell>
          <cell r="AH703" t="str">
            <v>VIGENTE</v>
          </cell>
          <cell r="AM703">
            <v>88575</v>
          </cell>
          <cell r="AN703">
            <v>100242</v>
          </cell>
          <cell r="AO703">
            <v>1</v>
          </cell>
          <cell r="AP703">
            <v>0.76800000000000002</v>
          </cell>
          <cell r="AQ703">
            <v>0.77829999999999999</v>
          </cell>
          <cell r="AR703">
            <v>0.45302327799999997</v>
          </cell>
          <cell r="AS703">
            <v>10</v>
          </cell>
          <cell r="AX703">
            <v>2.1</v>
          </cell>
        </row>
        <row r="704">
          <cell r="E704" t="str">
            <v>PANORAMA</v>
          </cell>
          <cell r="T704">
            <v>0</v>
          </cell>
          <cell r="U704">
            <v>2</v>
          </cell>
          <cell r="Z704" t="str">
            <v>1A</v>
          </cell>
          <cell r="AE704" t="str">
            <v>PRIVADO</v>
          </cell>
          <cell r="AF704" t="str">
            <v>SEMILLAS PANORAMA S.A.</v>
          </cell>
          <cell r="AG704" t="str">
            <v>SEMILLAS PANORAMA S.A.</v>
          </cell>
          <cell r="AH704" t="str">
            <v>VIGENTE</v>
          </cell>
          <cell r="AM704">
            <v>88575</v>
          </cell>
          <cell r="AN704">
            <v>100242</v>
          </cell>
          <cell r="AO704">
            <v>1</v>
          </cell>
          <cell r="AP704">
            <v>0.76800000000000002</v>
          </cell>
          <cell r="AQ704">
            <v>0.77829999999999999</v>
          </cell>
          <cell r="AR704">
            <v>0.463676533</v>
          </cell>
          <cell r="AS704">
            <v>10</v>
          </cell>
          <cell r="AX704">
            <v>2.1</v>
          </cell>
        </row>
        <row r="705">
          <cell r="E705" t="str">
            <v>PIVIJAY</v>
          </cell>
          <cell r="T705">
            <v>0</v>
          </cell>
          <cell r="U705">
            <v>2</v>
          </cell>
          <cell r="Z705" t="str">
            <v>1A</v>
          </cell>
          <cell r="AE705" t="str">
            <v>PRIVADO</v>
          </cell>
          <cell r="AF705" t="str">
            <v>FERNANDO CUSTAS PATACON</v>
          </cell>
          <cell r="AG705" t="str">
            <v>FERNANDO CUSTAS P.</v>
          </cell>
          <cell r="AH705" t="str">
            <v>VIGENTE</v>
          </cell>
          <cell r="AM705">
            <v>88575</v>
          </cell>
          <cell r="AN705">
            <v>100242</v>
          </cell>
          <cell r="AO705">
            <v>1</v>
          </cell>
          <cell r="AP705">
            <v>0.76800000000000002</v>
          </cell>
          <cell r="AQ705">
            <v>0.77829999999999999</v>
          </cell>
          <cell r="AR705">
            <v>0.463676533</v>
          </cell>
          <cell r="AS705">
            <v>10</v>
          </cell>
          <cell r="AX705">
            <v>2.1</v>
          </cell>
        </row>
        <row r="706">
          <cell r="E706" t="str">
            <v>GERMAN OLANO</v>
          </cell>
          <cell r="F706">
            <v>2</v>
          </cell>
          <cell r="G706">
            <v>2</v>
          </cell>
          <cell r="H706">
            <v>2</v>
          </cell>
          <cell r="I706">
            <v>3</v>
          </cell>
          <cell r="J706">
            <v>2</v>
          </cell>
          <cell r="K706">
            <v>2</v>
          </cell>
          <cell r="L706">
            <v>3</v>
          </cell>
          <cell r="M706">
            <v>4</v>
          </cell>
          <cell r="N706">
            <v>2</v>
          </cell>
          <cell r="O706">
            <v>6</v>
          </cell>
          <cell r="P706">
            <v>4</v>
          </cell>
          <cell r="Q706">
            <v>6</v>
          </cell>
          <cell r="R706">
            <v>2</v>
          </cell>
          <cell r="S706">
            <v>13045</v>
          </cell>
          <cell r="T706">
            <v>1.1000000000000001</v>
          </cell>
          <cell r="U706">
            <v>6</v>
          </cell>
          <cell r="V706">
            <v>10</v>
          </cell>
          <cell r="W706" t="str">
            <v>Tipo 1 N</v>
          </cell>
          <cell r="X706">
            <v>0.46102392834307299</v>
          </cell>
          <cell r="Y706" t="str">
            <v>B</v>
          </cell>
          <cell r="Z706" t="str">
            <v>3C</v>
          </cell>
          <cell r="AA706">
            <v>4</v>
          </cell>
          <cell r="AC706">
            <v>3</v>
          </cell>
          <cell r="AD706">
            <v>1</v>
          </cell>
          <cell r="AE706" t="str">
            <v>PUBLICO</v>
          </cell>
          <cell r="AF706" t="str">
            <v>MUNICIPIO</v>
          </cell>
          <cell r="AG706" t="str">
            <v>UAEAC - AEROCIVIL</v>
          </cell>
          <cell r="AH706" t="str">
            <v>VIGENTE</v>
          </cell>
          <cell r="AK706">
            <v>2018</v>
          </cell>
          <cell r="AL706" t="str">
            <v>PMTI 1-2</v>
          </cell>
          <cell r="AM706">
            <v>88575</v>
          </cell>
          <cell r="AN706">
            <v>100242</v>
          </cell>
          <cell r="AO706">
            <v>0.7</v>
          </cell>
          <cell r="AP706">
            <v>0.76800000000000002</v>
          </cell>
          <cell r="AQ706">
            <v>0.77829999999999999</v>
          </cell>
          <cell r="AR706">
            <v>0.57146719499999998</v>
          </cell>
          <cell r="AS706">
            <v>2.86</v>
          </cell>
          <cell r="AT706">
            <v>2</v>
          </cell>
          <cell r="AU706">
            <v>2</v>
          </cell>
          <cell r="AV706">
            <v>1</v>
          </cell>
          <cell r="AX706">
            <v>7.8999999999999995</v>
          </cell>
        </row>
        <row r="707">
          <cell r="E707" t="str">
            <v>ROSENDAS</v>
          </cell>
          <cell r="T707">
            <v>0</v>
          </cell>
          <cell r="U707">
            <v>2</v>
          </cell>
          <cell r="Z707" t="str">
            <v>1A</v>
          </cell>
          <cell r="AE707" t="str">
            <v>PRIVADO</v>
          </cell>
          <cell r="AF707" t="str">
            <v>LA ROSENDA VICHADA S.A.S.</v>
          </cell>
          <cell r="AG707" t="str">
            <v>LA ROSENDA VICHADA S.A.S.</v>
          </cell>
          <cell r="AH707" t="str">
            <v>VIGENTE</v>
          </cell>
          <cell r="AM707">
            <v>88575</v>
          </cell>
          <cell r="AN707">
            <v>100242</v>
          </cell>
          <cell r="AO707">
            <v>1</v>
          </cell>
          <cell r="AP707">
            <v>0.76800000000000002</v>
          </cell>
          <cell r="AQ707">
            <v>0.77829999999999999</v>
          </cell>
          <cell r="AR707">
            <v>0.45302327799999997</v>
          </cell>
          <cell r="AS707">
            <v>10</v>
          </cell>
          <cell r="AX707">
            <v>2.1</v>
          </cell>
        </row>
        <row r="708">
          <cell r="E708" t="str">
            <v>SAN CARLOS DEL PLANAS</v>
          </cell>
          <cell r="T708">
            <v>0</v>
          </cell>
          <cell r="U708">
            <v>1</v>
          </cell>
          <cell r="Z708" t="str">
            <v>1A</v>
          </cell>
          <cell r="AE708" t="str">
            <v>PUBLICO</v>
          </cell>
          <cell r="AF708" t="str">
            <v>MUNICIPIO</v>
          </cell>
          <cell r="AG708" t="str">
            <v>MUNICIPIO</v>
          </cell>
          <cell r="AH708" t="str">
            <v>NO OPERATIVO</v>
          </cell>
          <cell r="AM708">
            <v>88575</v>
          </cell>
          <cell r="AN708">
            <v>100242</v>
          </cell>
          <cell r="AO708">
            <v>0.5</v>
          </cell>
          <cell r="AP708">
            <v>0.76800000000000002</v>
          </cell>
          <cell r="AQ708">
            <v>0.77829999999999999</v>
          </cell>
          <cell r="AR708">
            <v>1</v>
          </cell>
          <cell r="AS708">
            <v>10</v>
          </cell>
          <cell r="AU708">
            <v>1</v>
          </cell>
          <cell r="AX708">
            <v>0</v>
          </cell>
        </row>
        <row r="709">
          <cell r="E709" t="str">
            <v>SAN JOSE DE OCUNE</v>
          </cell>
          <cell r="T709">
            <v>0</v>
          </cell>
          <cell r="U709">
            <v>1</v>
          </cell>
          <cell r="Z709" t="str">
            <v>1A</v>
          </cell>
          <cell r="AE709" t="str">
            <v>PUBLICO</v>
          </cell>
          <cell r="AF709" t="str">
            <v>CORREGIMIENTO MUNICIPAL</v>
          </cell>
          <cell r="AG709" t="str">
            <v>CORREGIMIENTO MUNICIPAL</v>
          </cell>
          <cell r="AH709" t="str">
            <v>NO OPERATIVO</v>
          </cell>
          <cell r="AM709">
            <v>88575</v>
          </cell>
          <cell r="AN709">
            <v>100242</v>
          </cell>
          <cell r="AO709">
            <v>0.7</v>
          </cell>
          <cell r="AP709">
            <v>0.76800000000000002</v>
          </cell>
          <cell r="AQ709">
            <v>0.77829999999999999</v>
          </cell>
          <cell r="AR709">
            <v>0.57146719499999998</v>
          </cell>
          <cell r="AS709">
            <v>10</v>
          </cell>
          <cell r="AT709">
            <v>1</v>
          </cell>
          <cell r="AU709">
            <v>2</v>
          </cell>
          <cell r="AX709">
            <v>0</v>
          </cell>
        </row>
        <row r="710">
          <cell r="E710" t="str">
            <v>SANTA ROSALIA</v>
          </cell>
          <cell r="T710">
            <v>0</v>
          </cell>
          <cell r="U710">
            <v>1</v>
          </cell>
          <cell r="Z710" t="str">
            <v>1A</v>
          </cell>
          <cell r="AE710" t="str">
            <v>PUBLICO</v>
          </cell>
          <cell r="AF710" t="str">
            <v>CORREGIMIENTO MUNICIPAL</v>
          </cell>
          <cell r="AG710" t="str">
            <v>CORREGIMIENTO MUNICIPAL</v>
          </cell>
          <cell r="AH710" t="str">
            <v>VIGENTE</v>
          </cell>
          <cell r="AM710">
            <v>88575</v>
          </cell>
          <cell r="AN710">
            <v>100242</v>
          </cell>
          <cell r="AO710">
            <v>0.5</v>
          </cell>
          <cell r="AP710">
            <v>0.76800000000000002</v>
          </cell>
          <cell r="AQ710">
            <v>0.77829999999999999</v>
          </cell>
          <cell r="AR710">
            <v>1</v>
          </cell>
          <cell r="AS710">
            <v>10</v>
          </cell>
          <cell r="AT710">
            <v>2</v>
          </cell>
          <cell r="AU710">
            <v>1</v>
          </cell>
          <cell r="AX710">
            <v>2.2000000000000002</v>
          </cell>
        </row>
      </sheetData>
      <sheetData sheetId="2"/>
      <sheetData sheetId="3"/>
      <sheetData sheetId="4"/>
      <sheetData sheetId="5"/>
      <sheetData sheetId="6"/>
      <sheetData sheetId="7"/>
      <sheetData sheetId="8"/>
      <sheetData sheetId="9"/>
      <sheetData sheetId="10"/>
      <sheetData sheetId="11"/>
      <sheetData sheetId="12"/>
      <sheetData sheetId="13"/>
      <sheetData sheetId="14">
        <row r="8">
          <cell r="B8" t="str">
            <v>ESTADO</v>
          </cell>
          <cell r="C8" t="str">
            <v>REQUERIM</v>
          </cell>
        </row>
        <row r="9">
          <cell r="B9">
            <v>0</v>
          </cell>
          <cell r="C9">
            <v>0</v>
          </cell>
        </row>
        <row r="10">
          <cell r="B10">
            <v>1</v>
          </cell>
          <cell r="C10">
            <v>5.0000000000000001E-3</v>
          </cell>
        </row>
        <row r="11">
          <cell r="B11">
            <v>2</v>
          </cell>
          <cell r="C11">
            <v>1.4999999999999999E-2</v>
          </cell>
        </row>
        <row r="12">
          <cell r="B12">
            <v>3</v>
          </cell>
          <cell r="C12">
            <v>2.5000000000000001E-2</v>
          </cell>
        </row>
        <row r="13">
          <cell r="B13">
            <v>4</v>
          </cell>
          <cell r="C13">
            <v>3.5000000000000003E-2</v>
          </cell>
        </row>
        <row r="14">
          <cell r="B14">
            <v>5</v>
          </cell>
          <cell r="C14">
            <v>4.4999999999999998E-2</v>
          </cell>
        </row>
        <row r="15">
          <cell r="B15">
            <v>6</v>
          </cell>
          <cell r="C15">
            <v>7.0000000000000007E-2</v>
          </cell>
        </row>
        <row r="16">
          <cell r="B16">
            <v>7</v>
          </cell>
          <cell r="C16">
            <v>0.09</v>
          </cell>
        </row>
        <row r="17">
          <cell r="B17">
            <v>8</v>
          </cell>
          <cell r="C17">
            <v>0.11</v>
          </cell>
        </row>
        <row r="18">
          <cell r="B18">
            <v>9</v>
          </cell>
          <cell r="C18">
            <v>0.13</v>
          </cell>
        </row>
        <row r="19">
          <cell r="B19">
            <v>10</v>
          </cell>
          <cell r="C19">
            <v>0.15</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row r="2">
          <cell r="BZ2" t="str">
            <v xml:space="preserve">          ACERIA   M.C.C.</v>
          </cell>
        </row>
      </sheetData>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skj452"/>
      <sheetName val="ita878"/>
      <sheetName val="aea-944"/>
      <sheetName val="dub-823"/>
      <sheetName val="gpi 526"/>
      <sheetName val="xxj617"/>
      <sheetName val="sng_855"/>
      <sheetName val="vea 374"/>
      <sheetName val="hfb024"/>
      <sheetName val="paj825"/>
      <sheetName val="A.P.U"/>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71"/>
  <sheetViews>
    <sheetView tabSelected="1" topLeftCell="G35" zoomScale="80" zoomScaleNormal="80" workbookViewId="0">
      <selection activeCell="R48" sqref="R48"/>
    </sheetView>
  </sheetViews>
  <sheetFormatPr baseColWidth="10" defaultColWidth="11.42578125" defaultRowHeight="16.5"/>
  <cols>
    <col min="1" max="2" width="4.42578125" style="3" customWidth="1"/>
    <col min="3" max="3" width="14.7109375" style="3" customWidth="1"/>
    <col min="4" max="4" width="14.28515625" style="3" customWidth="1"/>
    <col min="5" max="5" width="16.140625" style="57" customWidth="1"/>
    <col min="6" max="6" width="17.5703125" style="3" customWidth="1"/>
    <col min="7" max="7" width="73.28515625" style="3" customWidth="1"/>
    <col min="8" max="8" width="8.7109375" style="3" customWidth="1"/>
    <col min="9" max="10" width="18.85546875" style="3" customWidth="1"/>
    <col min="11" max="11" width="23.85546875" style="3" customWidth="1"/>
    <col min="12" max="12" width="30" style="3" customWidth="1"/>
    <col min="13" max="14" width="4.42578125" style="3" customWidth="1"/>
    <col min="15" max="15" width="21.42578125" style="3" hidden="1" customWidth="1"/>
    <col min="16" max="16" width="16.5703125" style="3" hidden="1" customWidth="1"/>
    <col min="17" max="17" width="16.5703125" style="3" bestFit="1" customWidth="1"/>
    <col min="18" max="16384" width="11.42578125" style="3"/>
  </cols>
  <sheetData>
    <row r="1" spans="1:19" ht="17.25" thickBot="1">
      <c r="A1" s="6"/>
      <c r="B1" s="204"/>
      <c r="C1" s="205"/>
      <c r="D1" s="204"/>
      <c r="E1" s="205"/>
      <c r="F1" s="6"/>
      <c r="G1" s="6"/>
      <c r="H1" s="6"/>
      <c r="I1" s="6"/>
      <c r="J1" s="6"/>
      <c r="K1" s="6"/>
      <c r="L1" s="6"/>
      <c r="M1" s="6"/>
      <c r="N1" s="6"/>
      <c r="O1" s="6"/>
      <c r="P1" s="9"/>
      <c r="Q1" s="9"/>
      <c r="R1" s="9"/>
      <c r="S1" s="9"/>
    </row>
    <row r="2" spans="1:19" ht="17.25" thickTop="1">
      <c r="A2" s="6"/>
      <c r="B2" s="315"/>
      <c r="C2" s="316"/>
      <c r="D2" s="316"/>
      <c r="E2" s="316"/>
      <c r="F2" s="316"/>
      <c r="G2" s="316"/>
      <c r="H2" s="316"/>
      <c r="I2" s="316"/>
      <c r="J2" s="316"/>
      <c r="K2" s="316"/>
      <c r="L2" s="316"/>
      <c r="M2" s="317"/>
      <c r="N2" s="6"/>
      <c r="O2" s="6"/>
      <c r="P2" s="9"/>
      <c r="Q2" s="9"/>
      <c r="R2" s="9"/>
      <c r="S2" s="9"/>
    </row>
    <row r="3" spans="1:19" ht="30.75" customHeight="1">
      <c r="A3" s="6"/>
      <c r="B3" s="199"/>
      <c r="C3" s="318" t="s">
        <v>0</v>
      </c>
      <c r="D3" s="319"/>
      <c r="E3" s="319"/>
      <c r="F3" s="320"/>
      <c r="G3" s="6"/>
      <c r="H3" s="6"/>
      <c r="I3" s="6"/>
      <c r="J3" s="6"/>
      <c r="K3" s="6"/>
      <c r="L3" s="6"/>
      <c r="M3" s="8"/>
      <c r="N3" s="6"/>
      <c r="O3" s="6"/>
      <c r="P3" s="9"/>
      <c r="Q3" s="9"/>
      <c r="R3" s="9"/>
      <c r="S3" s="9"/>
    </row>
    <row r="4" spans="1:19">
      <c r="A4" s="6"/>
      <c r="B4" s="199"/>
      <c r="C4" s="4" t="s">
        <v>1</v>
      </c>
      <c r="D4" s="5" t="s">
        <v>2</v>
      </c>
      <c r="E4" s="4" t="s">
        <v>3</v>
      </c>
      <c r="F4" s="5">
        <v>2</v>
      </c>
      <c r="G4" s="6"/>
      <c r="H4" s="6"/>
      <c r="I4" s="6"/>
      <c r="J4" s="6"/>
      <c r="K4" s="6"/>
      <c r="L4" s="6"/>
      <c r="M4" s="8"/>
      <c r="N4" s="6"/>
      <c r="O4" s="6"/>
      <c r="P4" s="9"/>
      <c r="Q4" s="9"/>
      <c r="R4" s="9"/>
      <c r="S4" s="9"/>
    </row>
    <row r="5" spans="1:19" ht="17.25" thickBot="1">
      <c r="A5" s="6"/>
      <c r="B5" s="199"/>
      <c r="C5" s="204"/>
      <c r="D5" s="205"/>
      <c r="E5" s="204"/>
      <c r="F5" s="205"/>
      <c r="G5" s="6"/>
      <c r="H5" s="6"/>
      <c r="I5" s="6"/>
      <c r="J5" s="6"/>
      <c r="K5" s="6"/>
      <c r="L5" s="6"/>
      <c r="M5" s="8"/>
      <c r="N5" s="6"/>
      <c r="O5" s="6"/>
      <c r="P5" s="9"/>
      <c r="Q5" s="9"/>
      <c r="R5" s="9"/>
      <c r="S5" s="9"/>
    </row>
    <row r="6" spans="1:19" ht="31.5" customHeight="1" thickTop="1">
      <c r="A6" s="6"/>
      <c r="B6" s="199"/>
      <c r="C6" s="321" t="s">
        <v>4</v>
      </c>
      <c r="D6" s="322"/>
      <c r="E6" s="322"/>
      <c r="F6" s="322"/>
      <c r="G6" s="322"/>
      <c r="H6" s="322"/>
      <c r="I6" s="322"/>
      <c r="J6" s="322"/>
      <c r="K6" s="322"/>
      <c r="L6" s="323"/>
      <c r="M6" s="8"/>
      <c r="N6" s="6"/>
      <c r="O6" s="6"/>
      <c r="P6" s="9"/>
      <c r="Q6" s="9"/>
      <c r="R6" s="9"/>
      <c r="S6" s="9"/>
    </row>
    <row r="7" spans="1:19">
      <c r="A7" s="6"/>
      <c r="B7" s="7"/>
      <c r="C7" s="324" t="s">
        <v>5</v>
      </c>
      <c r="D7" s="324"/>
      <c r="E7" s="324"/>
      <c r="F7" s="324"/>
      <c r="G7" s="324"/>
      <c r="H7" s="324"/>
      <c r="I7" s="324"/>
      <c r="J7" s="324"/>
      <c r="K7" s="324"/>
      <c r="L7" s="325"/>
      <c r="M7" s="8"/>
      <c r="N7" s="6"/>
      <c r="O7" s="6"/>
      <c r="P7" s="9"/>
      <c r="Q7" s="9"/>
      <c r="R7" s="9"/>
      <c r="S7" s="9"/>
    </row>
    <row r="8" spans="1:19" s="9" customFormat="1">
      <c r="A8" s="6"/>
      <c r="B8" s="7"/>
      <c r="C8" s="326" t="s">
        <v>6</v>
      </c>
      <c r="D8" s="327"/>
      <c r="E8" s="327"/>
      <c r="F8" s="327"/>
      <c r="G8" s="327"/>
      <c r="H8" s="327"/>
      <c r="I8" s="327"/>
      <c r="J8" s="327"/>
      <c r="K8" s="327"/>
      <c r="L8" s="328"/>
      <c r="M8" s="8"/>
      <c r="N8" s="6"/>
      <c r="O8" s="6"/>
    </row>
    <row r="9" spans="1:19">
      <c r="A9" s="6"/>
      <c r="B9" s="7"/>
      <c r="C9" s="326"/>
      <c r="D9" s="327"/>
      <c r="E9" s="327"/>
      <c r="F9" s="327"/>
      <c r="G9" s="327"/>
      <c r="H9" s="327"/>
      <c r="I9" s="327"/>
      <c r="J9" s="327"/>
      <c r="K9" s="327"/>
      <c r="L9" s="328"/>
      <c r="M9" s="8"/>
      <c r="N9" s="6"/>
      <c r="O9" s="6"/>
      <c r="P9" s="9"/>
      <c r="Q9" s="9"/>
      <c r="R9" s="9"/>
      <c r="S9" s="9"/>
    </row>
    <row r="10" spans="1:19" ht="34.5" customHeight="1">
      <c r="A10" s="6"/>
      <c r="B10" s="7"/>
      <c r="C10" s="312" t="s">
        <v>7</v>
      </c>
      <c r="D10" s="313"/>
      <c r="E10" s="313"/>
      <c r="F10" s="313"/>
      <c r="G10" s="313"/>
      <c r="H10" s="313"/>
      <c r="I10" s="313"/>
      <c r="J10" s="313"/>
      <c r="K10" s="313"/>
      <c r="L10" s="314"/>
      <c r="M10" s="8"/>
      <c r="N10" s="6"/>
      <c r="O10" s="6"/>
      <c r="P10" s="9"/>
      <c r="Q10" s="9"/>
      <c r="R10" s="9"/>
      <c r="S10" s="9"/>
    </row>
    <row r="11" spans="1:19" ht="30" customHeight="1" thickBot="1">
      <c r="A11" s="6"/>
      <c r="B11" s="199"/>
      <c r="C11" s="291"/>
      <c r="D11" s="292"/>
      <c r="E11" s="292"/>
      <c r="F11" s="292"/>
      <c r="G11" s="292"/>
      <c r="H11" s="292"/>
      <c r="I11" s="292"/>
      <c r="J11" s="292"/>
      <c r="K11" s="292"/>
      <c r="L11" s="293"/>
      <c r="M11" s="8"/>
      <c r="N11" s="6"/>
      <c r="O11" s="6"/>
      <c r="P11" s="9"/>
      <c r="Q11" s="9"/>
      <c r="R11" s="9"/>
      <c r="S11" s="9"/>
    </row>
    <row r="12" spans="1:19" ht="30" customHeight="1">
      <c r="A12" s="6"/>
      <c r="B12" s="199"/>
      <c r="C12" s="294" t="s">
        <v>8</v>
      </c>
      <c r="D12" s="296" t="s">
        <v>9</v>
      </c>
      <c r="E12" s="298" t="s">
        <v>10</v>
      </c>
      <c r="F12" s="298"/>
      <c r="G12" s="294" t="s">
        <v>11</v>
      </c>
      <c r="H12" s="296" t="s">
        <v>12</v>
      </c>
      <c r="I12" s="296" t="s">
        <v>13</v>
      </c>
      <c r="J12" s="310" t="s">
        <v>125</v>
      </c>
      <c r="K12" s="299" t="s">
        <v>14</v>
      </c>
      <c r="L12" s="301" t="s">
        <v>15</v>
      </c>
      <c r="M12" s="8"/>
      <c r="N12" s="6"/>
      <c r="O12" s="9"/>
      <c r="P12" s="9"/>
      <c r="Q12" s="9"/>
      <c r="R12" s="9"/>
      <c r="S12" s="9"/>
    </row>
    <row r="13" spans="1:19" ht="30" customHeight="1" thickBot="1">
      <c r="A13" s="6"/>
      <c r="B13" s="199"/>
      <c r="C13" s="295"/>
      <c r="D13" s="297"/>
      <c r="E13" s="10" t="s">
        <v>16</v>
      </c>
      <c r="F13" s="10" t="s">
        <v>17</v>
      </c>
      <c r="G13" s="295"/>
      <c r="H13" s="297"/>
      <c r="I13" s="297"/>
      <c r="J13" s="311"/>
      <c r="K13" s="300"/>
      <c r="L13" s="302"/>
      <c r="M13" s="8"/>
      <c r="N13" s="6"/>
      <c r="O13" s="9"/>
      <c r="P13" s="9"/>
      <c r="Q13" s="9"/>
      <c r="R13" s="9"/>
      <c r="S13" s="9"/>
    </row>
    <row r="14" spans="1:19" ht="30" customHeight="1" thickBot="1">
      <c r="A14" s="6"/>
      <c r="B14" s="199"/>
      <c r="C14" s="11"/>
      <c r="D14" s="12"/>
      <c r="E14" s="12"/>
      <c r="F14" s="12"/>
      <c r="G14" s="12"/>
      <c r="H14" s="12"/>
      <c r="I14" s="12"/>
      <c r="J14" s="12"/>
      <c r="K14" s="12"/>
      <c r="L14" s="13"/>
      <c r="M14" s="8"/>
      <c r="N14" s="6"/>
      <c r="O14" s="9"/>
      <c r="P14" s="9"/>
      <c r="Q14" s="9"/>
      <c r="R14" s="9"/>
      <c r="S14" s="9"/>
    </row>
    <row r="15" spans="1:19" ht="30" customHeight="1">
      <c r="A15" s="6"/>
      <c r="B15" s="199"/>
      <c r="C15" s="14">
        <v>1</v>
      </c>
      <c r="D15" s="15"/>
      <c r="E15" s="15"/>
      <c r="F15" s="15" t="s">
        <v>18</v>
      </c>
      <c r="G15" s="16" t="s">
        <v>19</v>
      </c>
      <c r="H15" s="17"/>
      <c r="I15" s="18"/>
      <c r="J15" s="18"/>
      <c r="K15" s="19"/>
      <c r="L15" s="20"/>
      <c r="M15" s="8"/>
      <c r="N15" s="6"/>
      <c r="O15" s="9"/>
      <c r="P15" s="9"/>
      <c r="Q15" s="9"/>
      <c r="R15" s="9"/>
      <c r="S15" s="9"/>
    </row>
    <row r="16" spans="1:19" ht="102.75" customHeight="1">
      <c r="A16" s="6"/>
      <c r="B16" s="199"/>
      <c r="C16" s="21" t="s">
        <v>20</v>
      </c>
      <c r="D16" s="17"/>
      <c r="E16" s="17" t="s">
        <v>18</v>
      </c>
      <c r="F16" s="17"/>
      <c r="G16" s="188" t="s">
        <v>124</v>
      </c>
      <c r="H16" s="17" t="s">
        <v>21</v>
      </c>
      <c r="I16" s="18">
        <v>296880</v>
      </c>
      <c r="J16" s="18">
        <v>4</v>
      </c>
      <c r="K16" s="189">
        <v>76.84</v>
      </c>
      <c r="L16" s="20">
        <f>I16*K16*J16</f>
        <v>91249036.799999997</v>
      </c>
      <c r="M16" s="8"/>
      <c r="N16" s="6"/>
      <c r="O16" s="260"/>
      <c r="P16" s="9"/>
      <c r="Q16" s="9"/>
      <c r="R16" s="9"/>
      <c r="S16" s="9"/>
    </row>
    <row r="17" spans="1:19" ht="30" customHeight="1" thickBot="1">
      <c r="A17" s="6"/>
      <c r="B17" s="199"/>
      <c r="C17" s="224" t="s">
        <v>22</v>
      </c>
      <c r="D17" s="234"/>
      <c r="E17" s="234"/>
      <c r="F17" s="234"/>
      <c r="G17" s="235"/>
      <c r="H17" s="239"/>
      <c r="I17" s="18"/>
      <c r="J17" s="267"/>
      <c r="K17" s="22"/>
      <c r="L17" s="23">
        <f>SUM(L16)</f>
        <v>91249036.799999997</v>
      </c>
      <c r="M17" s="8"/>
      <c r="N17" s="6"/>
      <c r="O17" s="9"/>
      <c r="P17" s="9"/>
      <c r="Q17" s="9"/>
      <c r="R17" s="9"/>
      <c r="S17" s="9"/>
    </row>
    <row r="18" spans="1:19" ht="30" customHeight="1" thickBot="1">
      <c r="A18" s="6"/>
      <c r="B18" s="199"/>
      <c r="C18" s="11"/>
      <c r="D18" s="12"/>
      <c r="E18" s="12"/>
      <c r="F18" s="12"/>
      <c r="G18" s="12"/>
      <c r="H18" s="236"/>
      <c r="I18" s="12"/>
      <c r="J18" s="12"/>
      <c r="K18" s="12"/>
      <c r="L18" s="13"/>
      <c r="M18" s="8"/>
      <c r="N18" s="6"/>
      <c r="O18" s="9"/>
      <c r="P18" s="9"/>
      <c r="Q18" s="9"/>
      <c r="R18" s="9"/>
      <c r="S18" s="9"/>
    </row>
    <row r="19" spans="1:19" ht="30" customHeight="1">
      <c r="A19" s="6"/>
      <c r="B19" s="199"/>
      <c r="C19" s="24">
        <v>2</v>
      </c>
      <c r="D19" s="17"/>
      <c r="E19" s="17" t="s">
        <v>23</v>
      </c>
      <c r="F19" s="17"/>
      <c r="G19" s="15" t="s">
        <v>24</v>
      </c>
      <c r="H19" s="17"/>
      <c r="I19" s="18"/>
      <c r="J19" s="18"/>
      <c r="K19" s="19"/>
      <c r="L19" s="25"/>
      <c r="M19" s="8"/>
      <c r="N19" s="6"/>
      <c r="O19" s="6"/>
      <c r="P19" s="9"/>
      <c r="Q19" s="9"/>
      <c r="R19" s="9"/>
      <c r="S19" s="9"/>
    </row>
    <row r="20" spans="1:19" ht="30" customHeight="1">
      <c r="A20" s="6"/>
      <c r="B20" s="199"/>
      <c r="C20" s="26" t="s">
        <v>25</v>
      </c>
      <c r="D20" s="17"/>
      <c r="E20" s="17" t="s">
        <v>23</v>
      </c>
      <c r="F20" s="17"/>
      <c r="G20" s="27" t="s">
        <v>24</v>
      </c>
      <c r="H20" s="17" t="s">
        <v>21</v>
      </c>
      <c r="I20" s="18">
        <v>5000</v>
      </c>
      <c r="J20" s="18">
        <v>4</v>
      </c>
      <c r="K20" s="189">
        <v>1218.3</v>
      </c>
      <c r="L20" s="20">
        <f>I20*K20*4</f>
        <v>24366000</v>
      </c>
      <c r="M20" s="8"/>
      <c r="N20" s="6"/>
      <c r="O20" s="6"/>
      <c r="P20" s="9"/>
      <c r="Q20" s="9"/>
      <c r="R20" s="9"/>
      <c r="S20" s="9"/>
    </row>
    <row r="21" spans="1:19" ht="30" customHeight="1" thickBot="1">
      <c r="A21" s="6"/>
      <c r="B21" s="199"/>
      <c r="C21" s="224" t="s">
        <v>22</v>
      </c>
      <c r="D21" s="232"/>
      <c r="E21" s="233"/>
      <c r="F21" s="232"/>
      <c r="G21" s="232"/>
      <c r="H21" s="238"/>
      <c r="I21" s="18"/>
      <c r="J21" s="268"/>
      <c r="K21" s="28"/>
      <c r="L21" s="23">
        <f>SUM(L20)</f>
        <v>24366000</v>
      </c>
      <c r="M21" s="8"/>
      <c r="N21" s="6"/>
      <c r="O21" s="6"/>
      <c r="P21" s="9"/>
      <c r="Q21" s="9"/>
      <c r="R21" s="9"/>
      <c r="S21" s="9"/>
    </row>
    <row r="22" spans="1:19" ht="30" customHeight="1" thickBot="1">
      <c r="A22" s="6"/>
      <c r="B22" s="199"/>
      <c r="C22" s="11"/>
      <c r="D22" s="12"/>
      <c r="E22" s="12"/>
      <c r="F22" s="12"/>
      <c r="G22" s="12"/>
      <c r="H22" s="236"/>
      <c r="I22" s="12"/>
      <c r="J22" s="12"/>
      <c r="K22" s="12"/>
      <c r="L22" s="13"/>
      <c r="M22" s="8"/>
      <c r="N22" s="6"/>
      <c r="O22" s="6"/>
      <c r="P22" s="9"/>
      <c r="Q22" s="9"/>
      <c r="R22" s="9"/>
      <c r="S22" s="9"/>
    </row>
    <row r="23" spans="1:19" ht="30" customHeight="1">
      <c r="A23" s="6"/>
      <c r="B23" s="199"/>
      <c r="C23" s="29">
        <v>3</v>
      </c>
      <c r="D23" s="30"/>
      <c r="E23" s="30" t="s">
        <v>23</v>
      </c>
      <c r="F23" s="30"/>
      <c r="G23" s="31" t="s">
        <v>26</v>
      </c>
      <c r="H23" s="30"/>
      <c r="I23" s="18"/>
      <c r="J23" s="18"/>
      <c r="K23" s="19"/>
      <c r="L23" s="25"/>
      <c r="M23" s="8"/>
      <c r="N23" s="6"/>
      <c r="O23" s="6"/>
      <c r="P23" s="9"/>
      <c r="Q23" s="9"/>
      <c r="R23" s="9"/>
      <c r="S23" s="9"/>
    </row>
    <row r="24" spans="1:19" ht="39.75" customHeight="1">
      <c r="A24" s="6"/>
      <c r="B24" s="199"/>
      <c r="C24" s="32" t="s">
        <v>27</v>
      </c>
      <c r="D24" s="17"/>
      <c r="E24" s="17" t="s">
        <v>23</v>
      </c>
      <c r="F24" s="17"/>
      <c r="G24" s="33" t="s">
        <v>28</v>
      </c>
      <c r="H24" s="30" t="s">
        <v>29</v>
      </c>
      <c r="I24" s="18">
        <v>4000</v>
      </c>
      <c r="J24" s="18">
        <v>4</v>
      </c>
      <c r="K24" s="189">
        <v>1584.12</v>
      </c>
      <c r="L24" s="20">
        <f>I24*K24*4</f>
        <v>25345920</v>
      </c>
      <c r="M24" s="8"/>
      <c r="N24" s="6"/>
      <c r="O24" s="6"/>
      <c r="P24" s="9"/>
      <c r="Q24" s="9"/>
      <c r="R24" s="9"/>
      <c r="S24" s="9"/>
    </row>
    <row r="25" spans="1:19" ht="30" customHeight="1" thickBot="1">
      <c r="A25" s="6"/>
      <c r="B25" s="199"/>
      <c r="C25" s="229" t="s">
        <v>22</v>
      </c>
      <c r="D25" s="230"/>
      <c r="E25" s="230"/>
      <c r="F25" s="230"/>
      <c r="G25" s="231"/>
      <c r="H25" s="237"/>
      <c r="I25" s="18"/>
      <c r="J25" s="267"/>
      <c r="K25" s="34"/>
      <c r="L25" s="23">
        <f>SUM(L24)</f>
        <v>25345920</v>
      </c>
      <c r="M25" s="8"/>
      <c r="N25" s="6"/>
      <c r="O25" s="6"/>
      <c r="P25" s="9"/>
      <c r="Q25" s="9"/>
      <c r="R25" s="9"/>
      <c r="S25" s="9"/>
    </row>
    <row r="26" spans="1:19" ht="30" customHeight="1" thickBot="1">
      <c r="A26" s="6"/>
      <c r="B26" s="199"/>
      <c r="C26" s="11"/>
      <c r="D26" s="12"/>
      <c r="E26" s="12"/>
      <c r="F26" s="12"/>
      <c r="G26" s="12"/>
      <c r="H26" s="236"/>
      <c r="I26" s="12"/>
      <c r="J26" s="12"/>
      <c r="K26" s="12"/>
      <c r="L26" s="13"/>
      <c r="M26" s="8"/>
      <c r="N26" s="6"/>
      <c r="O26" s="6"/>
      <c r="P26" s="9"/>
      <c r="Q26" s="9"/>
      <c r="R26" s="9"/>
      <c r="S26" s="9"/>
    </row>
    <row r="27" spans="1:19" ht="30" customHeight="1">
      <c r="A27" s="6"/>
      <c r="B27" s="199"/>
      <c r="C27" s="29">
        <v>4</v>
      </c>
      <c r="D27" s="30"/>
      <c r="E27" s="30" t="s">
        <v>23</v>
      </c>
      <c r="F27" s="30"/>
      <c r="G27" s="35" t="s">
        <v>30</v>
      </c>
      <c r="H27" s="30"/>
      <c r="I27" s="18"/>
      <c r="J27" s="18"/>
      <c r="K27" s="19"/>
      <c r="L27" s="25"/>
      <c r="M27" s="8"/>
      <c r="N27" s="6"/>
      <c r="O27" s="6"/>
      <c r="P27" s="9"/>
      <c r="Q27" s="9"/>
      <c r="R27" s="9"/>
      <c r="S27" s="9"/>
    </row>
    <row r="28" spans="1:19" ht="33" customHeight="1">
      <c r="A28" s="6"/>
      <c r="B28" s="199"/>
      <c r="C28" s="32" t="s">
        <v>31</v>
      </c>
      <c r="D28" s="30"/>
      <c r="E28" s="30" t="s">
        <v>23</v>
      </c>
      <c r="F28" s="30"/>
      <c r="G28" s="33" t="s">
        <v>32</v>
      </c>
      <c r="H28" s="30" t="s">
        <v>33</v>
      </c>
      <c r="I28" s="18">
        <v>1</v>
      </c>
      <c r="J28" s="18">
        <v>4</v>
      </c>
      <c r="K28" s="189">
        <v>1044396.39</v>
      </c>
      <c r="L28" s="20">
        <f>I28*K28*4</f>
        <v>4177585.56</v>
      </c>
      <c r="M28" s="8"/>
      <c r="N28" s="6"/>
      <c r="O28" s="6"/>
      <c r="P28" s="9"/>
      <c r="Q28" s="9"/>
      <c r="R28" s="9"/>
      <c r="S28" s="9"/>
    </row>
    <row r="29" spans="1:19" ht="45" customHeight="1">
      <c r="A29" s="6"/>
      <c r="B29" s="199"/>
      <c r="C29" s="32" t="s">
        <v>34</v>
      </c>
      <c r="D29" s="30"/>
      <c r="E29" s="30" t="s">
        <v>23</v>
      </c>
      <c r="F29" s="30"/>
      <c r="G29" s="33" t="s">
        <v>35</v>
      </c>
      <c r="H29" s="30" t="s">
        <v>33</v>
      </c>
      <c r="I29" s="18">
        <v>1</v>
      </c>
      <c r="J29" s="18">
        <v>4</v>
      </c>
      <c r="K29" s="189">
        <v>1044396.39</v>
      </c>
      <c r="L29" s="20">
        <f t="shared" ref="L29:L30" si="0">I29*K29*4</f>
        <v>4177585.56</v>
      </c>
      <c r="M29" s="8"/>
      <c r="N29" s="6"/>
      <c r="O29" s="6"/>
      <c r="P29" s="9"/>
      <c r="Q29" s="9"/>
      <c r="R29" s="9"/>
      <c r="S29" s="9"/>
    </row>
    <row r="30" spans="1:19" ht="39" customHeight="1">
      <c r="A30" s="6"/>
      <c r="B30" s="199"/>
      <c r="C30" s="32" t="s">
        <v>36</v>
      </c>
      <c r="D30" s="30"/>
      <c r="E30" s="30" t="s">
        <v>23</v>
      </c>
      <c r="F30" s="30"/>
      <c r="G30" s="33" t="s">
        <v>37</v>
      </c>
      <c r="H30" s="30" t="s">
        <v>33</v>
      </c>
      <c r="I30" s="18">
        <v>1</v>
      </c>
      <c r="J30" s="18">
        <v>4</v>
      </c>
      <c r="K30" s="189">
        <v>1044396.39</v>
      </c>
      <c r="L30" s="20">
        <f t="shared" si="0"/>
        <v>4177585.56</v>
      </c>
      <c r="M30" s="8"/>
      <c r="N30" s="6"/>
      <c r="O30" s="6"/>
      <c r="P30" s="9"/>
      <c r="Q30" s="9"/>
      <c r="R30" s="9"/>
      <c r="S30" s="9"/>
    </row>
    <row r="31" spans="1:19" ht="30" customHeight="1" thickBot="1">
      <c r="A31" s="6"/>
      <c r="B31" s="199"/>
      <c r="C31" s="224" t="s">
        <v>22</v>
      </c>
      <c r="D31" s="225"/>
      <c r="E31" s="225"/>
      <c r="F31" s="225"/>
      <c r="G31" s="228"/>
      <c r="H31" s="237"/>
      <c r="I31" s="18"/>
      <c r="J31" s="267"/>
      <c r="K31" s="22"/>
      <c r="L31" s="23">
        <f>SUM(L28:L30)</f>
        <v>12532756.68</v>
      </c>
      <c r="M31" s="8"/>
      <c r="N31" s="6"/>
      <c r="O31" s="6"/>
      <c r="P31" s="9"/>
      <c r="Q31" s="9"/>
      <c r="R31" s="9"/>
      <c r="S31" s="9"/>
    </row>
    <row r="32" spans="1:19" ht="30" customHeight="1" thickBot="1">
      <c r="A32" s="6"/>
      <c r="B32" s="199"/>
      <c r="C32" s="11"/>
      <c r="D32" s="12"/>
      <c r="E32" s="12"/>
      <c r="F32" s="12"/>
      <c r="G32" s="12"/>
      <c r="H32" s="236"/>
      <c r="I32" s="12"/>
      <c r="J32" s="12"/>
      <c r="K32" s="12"/>
      <c r="L32" s="13"/>
      <c r="M32" s="8"/>
      <c r="N32" s="6"/>
      <c r="O32" s="6"/>
      <c r="P32" s="9"/>
      <c r="Q32" s="9"/>
      <c r="R32" s="9"/>
      <c r="S32" s="9"/>
    </row>
    <row r="33" spans="1:19" ht="30" customHeight="1">
      <c r="A33" s="6"/>
      <c r="B33" s="199"/>
      <c r="C33" s="36">
        <v>5</v>
      </c>
      <c r="D33" s="30"/>
      <c r="E33" s="30" t="s">
        <v>23</v>
      </c>
      <c r="F33" s="30" t="s">
        <v>18</v>
      </c>
      <c r="G33" s="35" t="s">
        <v>38</v>
      </c>
      <c r="H33" s="30"/>
      <c r="I33" s="18"/>
      <c r="J33" s="18"/>
      <c r="K33" s="19"/>
      <c r="L33" s="20"/>
      <c r="M33" s="8"/>
      <c r="N33" s="6"/>
      <c r="O33" s="6"/>
      <c r="P33" s="9"/>
      <c r="Q33" s="9"/>
      <c r="R33" s="9"/>
      <c r="S33" s="9"/>
    </row>
    <row r="34" spans="1:19" ht="58.5" customHeight="1">
      <c r="A34" s="6"/>
      <c r="B34" s="199"/>
      <c r="C34" s="37" t="s">
        <v>39</v>
      </c>
      <c r="D34" s="30"/>
      <c r="E34" s="30" t="s">
        <v>23</v>
      </c>
      <c r="F34" s="30"/>
      <c r="G34" s="33" t="s">
        <v>40</v>
      </c>
      <c r="H34" s="30" t="s">
        <v>29</v>
      </c>
      <c r="I34" s="18">
        <v>4000</v>
      </c>
      <c r="J34" s="18">
        <v>4</v>
      </c>
      <c r="K34" s="189">
        <v>99.1</v>
      </c>
      <c r="L34" s="20">
        <f>I34*K34*J34</f>
        <v>1585600</v>
      </c>
      <c r="M34" s="8"/>
      <c r="N34" s="6"/>
      <c r="O34" s="6"/>
      <c r="P34" s="9"/>
      <c r="Q34" s="9"/>
      <c r="R34" s="9"/>
      <c r="S34" s="9"/>
    </row>
    <row r="35" spans="1:19" ht="55.5" customHeight="1">
      <c r="A35" s="6"/>
      <c r="B35" s="199"/>
      <c r="C35" s="37" t="s">
        <v>41</v>
      </c>
      <c r="D35" s="30"/>
      <c r="E35" s="30" t="s">
        <v>23</v>
      </c>
      <c r="F35" s="30"/>
      <c r="G35" s="33" t="s">
        <v>42</v>
      </c>
      <c r="H35" s="30" t="s">
        <v>21</v>
      </c>
      <c r="I35" s="18">
        <f>I16</f>
        <v>296880</v>
      </c>
      <c r="J35" s="18">
        <v>4</v>
      </c>
      <c r="K35" s="189">
        <v>85.3</v>
      </c>
      <c r="L35" s="20">
        <f t="shared" ref="L35:L36" si="1">I35*K35*J35</f>
        <v>101295456</v>
      </c>
      <c r="M35" s="8"/>
      <c r="N35" s="6"/>
      <c r="O35" s="6"/>
      <c r="P35" s="9"/>
      <c r="Q35" s="9"/>
      <c r="R35" s="9"/>
      <c r="S35" s="9"/>
    </row>
    <row r="36" spans="1:19" ht="36" customHeight="1">
      <c r="A36" s="6"/>
      <c r="B36" s="199"/>
      <c r="C36" s="37" t="s">
        <v>43</v>
      </c>
      <c r="D36" s="30"/>
      <c r="E36" s="30" t="s">
        <v>23</v>
      </c>
      <c r="F36" s="30"/>
      <c r="G36" s="33" t="s">
        <v>44</v>
      </c>
      <c r="H36" s="30" t="s">
        <v>21</v>
      </c>
      <c r="I36" s="18">
        <v>5000</v>
      </c>
      <c r="J36" s="18">
        <v>4</v>
      </c>
      <c r="K36" s="189">
        <v>99.01</v>
      </c>
      <c r="L36" s="20">
        <f t="shared" si="1"/>
        <v>1980200</v>
      </c>
      <c r="M36" s="8"/>
      <c r="N36" s="6"/>
      <c r="O36" s="246"/>
      <c r="P36" s="246"/>
      <c r="Q36" s="9"/>
      <c r="R36" s="9"/>
      <c r="S36" s="9"/>
    </row>
    <row r="37" spans="1:19" ht="22.5" customHeight="1" thickBot="1">
      <c r="A37" s="6"/>
      <c r="B37" s="199"/>
      <c r="C37" s="224" t="s">
        <v>22</v>
      </c>
      <c r="D37" s="225"/>
      <c r="E37" s="225"/>
      <c r="F37" s="225"/>
      <c r="G37" s="228"/>
      <c r="H37" s="237"/>
      <c r="I37" s="255"/>
      <c r="J37" s="269"/>
      <c r="K37" s="22"/>
      <c r="L37" s="23">
        <f>SUM(L34:L36)</f>
        <v>104861256</v>
      </c>
      <c r="M37" s="8"/>
      <c r="O37" s="246"/>
      <c r="P37" s="246"/>
      <c r="Q37" s="9"/>
      <c r="R37" s="9"/>
      <c r="S37" s="9"/>
    </row>
    <row r="38" spans="1:19" ht="30" customHeight="1">
      <c r="A38" s="6"/>
      <c r="B38" s="199"/>
      <c r="C38" s="38"/>
      <c r="D38" s="39"/>
      <c r="E38" s="39"/>
      <c r="F38" s="39"/>
      <c r="G38" s="39"/>
      <c r="H38" s="39"/>
      <c r="I38" s="39"/>
      <c r="J38" s="39"/>
      <c r="K38" s="39"/>
      <c r="L38" s="40"/>
      <c r="M38" s="8"/>
      <c r="N38" s="6"/>
      <c r="O38" s="246"/>
      <c r="P38" s="246"/>
      <c r="Q38" s="9"/>
      <c r="R38" s="9"/>
      <c r="S38" s="9"/>
    </row>
    <row r="39" spans="1:19" ht="30" customHeight="1">
      <c r="A39" s="6"/>
      <c r="B39" s="199"/>
      <c r="C39" s="14">
        <v>6</v>
      </c>
      <c r="D39" s="30"/>
      <c r="E39" s="30" t="s">
        <v>23</v>
      </c>
      <c r="F39" s="30"/>
      <c r="G39" s="41" t="s">
        <v>45</v>
      </c>
      <c r="H39" s="30"/>
      <c r="I39" s="18"/>
      <c r="J39" s="18"/>
      <c r="K39" s="19"/>
      <c r="L39" s="25"/>
      <c r="M39" s="8"/>
      <c r="N39" s="6"/>
      <c r="O39" s="246"/>
      <c r="P39" s="246"/>
      <c r="Q39" s="9"/>
      <c r="R39" s="9"/>
      <c r="S39" s="9"/>
    </row>
    <row r="40" spans="1:19" ht="39.75" customHeight="1">
      <c r="A40" s="6"/>
      <c r="B40" s="199"/>
      <c r="C40" s="21" t="s">
        <v>46</v>
      </c>
      <c r="D40" s="30"/>
      <c r="E40" s="30" t="s">
        <v>23</v>
      </c>
      <c r="F40" s="30"/>
      <c r="G40" s="42" t="s">
        <v>47</v>
      </c>
      <c r="H40" s="30" t="s">
        <v>33</v>
      </c>
      <c r="I40" s="18">
        <v>20</v>
      </c>
      <c r="J40" s="18">
        <v>4</v>
      </c>
      <c r="K40" s="189">
        <v>57197.29</v>
      </c>
      <c r="L40" s="20">
        <f>+I40*K40*J40</f>
        <v>4575783.2</v>
      </c>
      <c r="M40" s="8"/>
      <c r="N40" s="6"/>
      <c r="O40" s="246"/>
      <c r="P40" s="246"/>
      <c r="Q40" s="9"/>
      <c r="R40" s="246"/>
      <c r="S40" s="9"/>
    </row>
    <row r="41" spans="1:19" ht="51" customHeight="1">
      <c r="A41" s="6"/>
      <c r="B41" s="199"/>
      <c r="C41" s="21" t="s">
        <v>46</v>
      </c>
      <c r="D41" s="30"/>
      <c r="E41" s="30" t="s">
        <v>23</v>
      </c>
      <c r="F41" s="30"/>
      <c r="G41" s="42" t="s">
        <v>48</v>
      </c>
      <c r="H41" s="30" t="s">
        <v>33</v>
      </c>
      <c r="I41" s="18">
        <v>8</v>
      </c>
      <c r="J41" s="18">
        <v>4</v>
      </c>
      <c r="K41" s="189">
        <v>39454.612499999719</v>
      </c>
      <c r="L41" s="20">
        <f>+I41*K41*J41</f>
        <v>1262547.599999991</v>
      </c>
      <c r="M41" s="8"/>
      <c r="N41" s="6"/>
      <c r="O41" s="246"/>
      <c r="P41" s="9"/>
      <c r="Q41" s="9"/>
      <c r="R41" s="9"/>
      <c r="S41" s="9"/>
    </row>
    <row r="42" spans="1:19" ht="24" customHeight="1" thickBot="1">
      <c r="A42" s="6"/>
      <c r="B42" s="199"/>
      <c r="C42" s="224" t="s">
        <v>22</v>
      </c>
      <c r="D42" s="225"/>
      <c r="E42" s="225"/>
      <c r="F42" s="225"/>
      <c r="G42" s="226"/>
      <c r="H42" s="227"/>
      <c r="I42" s="22"/>
      <c r="J42" s="22"/>
      <c r="K42" s="22"/>
      <c r="L42" s="23">
        <f>SUM(L40:L41)</f>
        <v>5838330.7999999914</v>
      </c>
      <c r="M42" s="8"/>
      <c r="N42" s="6"/>
      <c r="O42" s="246"/>
      <c r="P42" s="9"/>
      <c r="Q42" s="9"/>
      <c r="R42" s="9"/>
      <c r="S42" s="9"/>
    </row>
    <row r="43" spans="1:19" s="43" customFormat="1" ht="30.75" customHeight="1" thickBot="1">
      <c r="A43" s="240"/>
      <c r="B43" s="200"/>
      <c r="C43" s="303" t="s">
        <v>49</v>
      </c>
      <c r="D43" s="304"/>
      <c r="E43" s="304"/>
      <c r="F43" s="304"/>
      <c r="G43" s="304"/>
      <c r="H43" s="305"/>
      <c r="I43" s="304"/>
      <c r="J43" s="304"/>
      <c r="K43" s="306"/>
      <c r="L43" s="493">
        <f>SUM(L17,L21,L25,L31,L37,L42)</f>
        <v>264193300.28</v>
      </c>
      <c r="M43" s="201"/>
      <c r="N43" s="240"/>
      <c r="O43" s="246"/>
      <c r="P43" s="244"/>
      <c r="Q43" s="244"/>
      <c r="R43" s="244"/>
      <c r="S43" s="244"/>
    </row>
    <row r="44" spans="1:19" s="43" customFormat="1" ht="30" customHeight="1" thickBot="1">
      <c r="A44" s="240"/>
      <c r="B44" s="200"/>
      <c r="C44" s="218"/>
      <c r="D44" s="218"/>
      <c r="E44" s="218"/>
      <c r="F44" s="218"/>
      <c r="G44" s="218"/>
      <c r="H44" s="218"/>
      <c r="I44" s="218"/>
      <c r="J44" s="218"/>
      <c r="K44" s="218"/>
      <c r="L44" s="494"/>
      <c r="M44" s="201"/>
      <c r="N44" s="240"/>
      <c r="O44" s="246"/>
      <c r="P44" s="244"/>
      <c r="Q44" s="244"/>
      <c r="R44" s="244"/>
      <c r="S44" s="244"/>
    </row>
    <row r="45" spans="1:19" s="43" customFormat="1" ht="30" customHeight="1">
      <c r="A45" s="240"/>
      <c r="B45" s="200"/>
      <c r="C45" s="213"/>
      <c r="D45" s="214"/>
      <c r="E45" s="213"/>
      <c r="F45" s="213"/>
      <c r="G45" s="307" t="s">
        <v>49</v>
      </c>
      <c r="H45" s="308"/>
      <c r="I45" s="308"/>
      <c r="J45" s="308"/>
      <c r="K45" s="309"/>
      <c r="L45" s="495">
        <f>+L43</f>
        <v>264193300.28</v>
      </c>
      <c r="M45" s="201"/>
      <c r="N45" s="245"/>
      <c r="O45" s="246"/>
      <c r="Q45" s="246"/>
      <c r="R45" s="245"/>
      <c r="S45" s="244"/>
    </row>
    <row r="46" spans="1:19" s="43" customFormat="1" ht="22.5" customHeight="1">
      <c r="A46" s="240"/>
      <c r="B46" s="200"/>
      <c r="C46" s="213"/>
      <c r="D46" s="214"/>
      <c r="E46" s="213"/>
      <c r="F46" s="213"/>
      <c r="G46" s="287"/>
      <c r="H46" s="271"/>
      <c r="I46" s="271"/>
      <c r="J46" s="271"/>
      <c r="K46" s="272"/>
      <c r="L46" s="496"/>
      <c r="M46" s="201"/>
      <c r="N46" s="240"/>
      <c r="O46" s="247"/>
      <c r="P46" s="244"/>
      <c r="Q46" s="247"/>
      <c r="R46" s="245"/>
      <c r="S46" s="244"/>
    </row>
    <row r="47" spans="1:19" s="43" customFormat="1" ht="19.5" customHeight="1">
      <c r="A47" s="240"/>
      <c r="B47" s="200"/>
      <c r="C47" s="213"/>
      <c r="D47" s="219"/>
      <c r="E47" s="219"/>
      <c r="F47" s="219"/>
      <c r="G47" s="287"/>
      <c r="H47" s="271"/>
      <c r="I47" s="271"/>
      <c r="J47" s="271"/>
      <c r="K47" s="272"/>
      <c r="L47" s="496"/>
      <c r="M47" s="201"/>
      <c r="N47" s="240"/>
      <c r="O47" s="247"/>
      <c r="P47" s="244"/>
      <c r="Q47" s="244"/>
      <c r="R47" s="244"/>
      <c r="S47" s="244"/>
    </row>
    <row r="48" spans="1:19" s="43" customFormat="1" ht="30" customHeight="1">
      <c r="A48" s="240"/>
      <c r="B48" s="200"/>
      <c r="C48" s="213"/>
      <c r="D48" s="219"/>
      <c r="E48" s="219"/>
      <c r="F48" s="219"/>
      <c r="G48" s="288" t="s">
        <v>50</v>
      </c>
      <c r="H48" s="289"/>
      <c r="I48" s="289"/>
      <c r="J48" s="289"/>
      <c r="K48" s="290"/>
      <c r="L48" s="497">
        <f>SUM(L45/1.28)*(L57*19/100)</f>
        <v>1568647.7204125</v>
      </c>
      <c r="M48" s="201"/>
      <c r="N48" s="244"/>
      <c r="O48" s="247"/>
      <c r="P48" s="244"/>
      <c r="Q48" s="244"/>
      <c r="R48" s="244"/>
      <c r="S48" s="244"/>
    </row>
    <row r="49" spans="1:19" s="43" customFormat="1" ht="23.25" customHeight="1">
      <c r="A49" s="240"/>
      <c r="B49" s="200"/>
      <c r="C49" s="213"/>
      <c r="D49" s="214"/>
      <c r="E49" s="213"/>
      <c r="F49" s="213"/>
      <c r="G49" s="270"/>
      <c r="H49" s="271"/>
      <c r="I49" s="271"/>
      <c r="J49" s="271"/>
      <c r="K49" s="272"/>
      <c r="L49" s="496"/>
      <c r="M49" s="201"/>
      <c r="N49" s="240"/>
      <c r="O49" s="240"/>
      <c r="P49" s="248"/>
      <c r="Q49" s="248"/>
      <c r="R49" s="244"/>
      <c r="S49" s="244"/>
    </row>
    <row r="50" spans="1:19" s="43" customFormat="1" ht="22.5" customHeight="1">
      <c r="A50" s="240"/>
      <c r="B50" s="200"/>
      <c r="C50" s="213"/>
      <c r="D50" s="214"/>
      <c r="E50" s="213"/>
      <c r="F50" s="213"/>
      <c r="G50" s="270"/>
      <c r="H50" s="271"/>
      <c r="I50" s="271"/>
      <c r="J50" s="271"/>
      <c r="K50" s="272"/>
      <c r="L50" s="496"/>
      <c r="M50" s="201"/>
      <c r="N50" s="240"/>
      <c r="O50" s="244"/>
      <c r="P50" s="249"/>
      <c r="Q50" s="249"/>
      <c r="R50" s="244"/>
      <c r="S50" s="244"/>
    </row>
    <row r="51" spans="1:19" s="43" customFormat="1" ht="27.75" customHeight="1" thickBot="1">
      <c r="A51" s="240"/>
      <c r="B51" s="200"/>
      <c r="C51" s="213"/>
      <c r="D51" s="214"/>
      <c r="E51" s="213"/>
      <c r="F51" s="213"/>
      <c r="G51" s="283" t="s">
        <v>51</v>
      </c>
      <c r="H51" s="284"/>
      <c r="I51" s="284"/>
      <c r="J51" s="284"/>
      <c r="K51" s="285"/>
      <c r="L51" s="498">
        <f>+L45+L48</f>
        <v>265761948.00041249</v>
      </c>
      <c r="M51" s="202"/>
      <c r="N51" s="240"/>
      <c r="O51" s="243">
        <v>243818301</v>
      </c>
      <c r="P51" s="259">
        <f>+L51-O51</f>
        <v>21943647.000412494</v>
      </c>
      <c r="Q51" s="244"/>
      <c r="R51" s="244"/>
      <c r="S51" s="244"/>
    </row>
    <row r="52" spans="1:19" s="43" customFormat="1" ht="24" customHeight="1" thickBot="1">
      <c r="A52" s="240"/>
      <c r="B52" s="200"/>
      <c r="C52" s="213"/>
      <c r="D52" s="214"/>
      <c r="E52" s="214"/>
      <c r="F52" s="214"/>
      <c r="G52" s="213"/>
      <c r="H52" s="213"/>
      <c r="I52" s="215"/>
      <c r="J52" s="215"/>
      <c r="K52" s="216"/>
      <c r="L52" s="217"/>
      <c r="M52" s="202"/>
      <c r="N52" s="240"/>
      <c r="O52" s="240"/>
      <c r="P52" s="244"/>
      <c r="Q52" s="244"/>
      <c r="R52" s="244"/>
      <c r="S52" s="244"/>
    </row>
    <row r="53" spans="1:19" s="43" customFormat="1" ht="25.5" customHeight="1">
      <c r="A53" s="240"/>
      <c r="B53" s="200"/>
      <c r="C53" s="220"/>
      <c r="D53" s="221"/>
      <c r="E53" s="221"/>
      <c r="F53" s="221"/>
      <c r="G53" s="221"/>
      <c r="H53" s="221"/>
      <c r="I53" s="221"/>
      <c r="J53" s="221"/>
      <c r="K53" s="221"/>
      <c r="L53" s="222"/>
      <c r="M53" s="202"/>
      <c r="N53" s="240"/>
      <c r="O53" s="240"/>
      <c r="P53" s="244"/>
      <c r="Q53" s="250"/>
      <c r="R53" s="244"/>
      <c r="S53" s="244"/>
    </row>
    <row r="54" spans="1:19" s="43" customFormat="1" ht="30" customHeight="1">
      <c r="A54" s="240"/>
      <c r="B54" s="200"/>
      <c r="C54" s="275" t="s">
        <v>52</v>
      </c>
      <c r="D54" s="276"/>
      <c r="E54" s="276"/>
      <c r="F54" s="276"/>
      <c r="G54" s="277"/>
      <c r="H54" s="286" t="s">
        <v>11</v>
      </c>
      <c r="I54" s="286"/>
      <c r="J54" s="286"/>
      <c r="K54" s="286"/>
      <c r="L54" s="52" t="s">
        <v>53</v>
      </c>
      <c r="M54" s="203"/>
      <c r="N54" s="240"/>
      <c r="O54" s="240"/>
      <c r="P54" s="244"/>
      <c r="Q54" s="258"/>
      <c r="R54" s="244"/>
      <c r="S54" s="244"/>
    </row>
    <row r="55" spans="1:19" s="55" customFormat="1" ht="58.5" customHeight="1">
      <c r="A55" s="240"/>
      <c r="B55" s="200"/>
      <c r="C55" s="275" t="s">
        <v>54</v>
      </c>
      <c r="D55" s="276"/>
      <c r="E55" s="276"/>
      <c r="F55" s="276"/>
      <c r="G55" s="277"/>
      <c r="H55" s="281" t="s">
        <v>55</v>
      </c>
      <c r="I55" s="281"/>
      <c r="J55" s="263"/>
      <c r="K55" s="53" t="s">
        <v>56</v>
      </c>
      <c r="L55" s="54">
        <v>0.21</v>
      </c>
      <c r="M55" s="203"/>
      <c r="N55" s="240"/>
      <c r="O55" s="240"/>
      <c r="P55" s="251"/>
      <c r="Q55" s="252"/>
      <c r="R55" s="252"/>
      <c r="S55" s="252"/>
    </row>
    <row r="56" spans="1:19" ht="39" customHeight="1">
      <c r="A56" s="6"/>
      <c r="B56" s="200"/>
      <c r="C56" s="275" t="s">
        <v>57</v>
      </c>
      <c r="D56" s="276"/>
      <c r="E56" s="276"/>
      <c r="F56" s="276"/>
      <c r="G56" s="277"/>
      <c r="H56" s="278" t="s">
        <v>58</v>
      </c>
      <c r="I56" s="279"/>
      <c r="J56" s="262"/>
      <c r="K56" s="53" t="s">
        <v>59</v>
      </c>
      <c r="L56" s="54">
        <v>0.03</v>
      </c>
      <c r="M56" s="203"/>
      <c r="N56" s="240"/>
      <c r="O56" s="6"/>
      <c r="P56" s="9"/>
      <c r="Q56" s="9"/>
      <c r="R56" s="9"/>
      <c r="S56" s="9"/>
    </row>
    <row r="57" spans="1:19" ht="47.25" customHeight="1">
      <c r="A57" s="6"/>
      <c r="B57" s="200"/>
      <c r="C57" s="206"/>
      <c r="D57" s="207"/>
      <c r="E57" s="207"/>
      <c r="F57" s="207"/>
      <c r="G57" s="208"/>
      <c r="H57" s="280" t="s">
        <v>60</v>
      </c>
      <c r="I57" s="281"/>
      <c r="J57" s="263"/>
      <c r="K57" s="53" t="s">
        <v>61</v>
      </c>
      <c r="L57" s="54">
        <v>0.04</v>
      </c>
      <c r="M57" s="201"/>
      <c r="N57" s="240"/>
      <c r="O57" s="6"/>
      <c r="P57" s="9"/>
      <c r="Q57" s="9"/>
      <c r="R57" s="9"/>
      <c r="S57" s="9"/>
    </row>
    <row r="58" spans="1:19">
      <c r="A58" s="6"/>
      <c r="B58" s="199"/>
      <c r="C58" s="209"/>
      <c r="D58" s="223"/>
      <c r="E58" s="223"/>
      <c r="F58" s="223"/>
      <c r="G58" s="210"/>
      <c r="H58" s="282" t="s">
        <v>62</v>
      </c>
      <c r="I58" s="282"/>
      <c r="J58" s="264"/>
      <c r="K58" s="190" t="s">
        <v>63</v>
      </c>
      <c r="L58" s="191">
        <v>0.28000000000000003</v>
      </c>
      <c r="M58" s="8"/>
      <c r="N58" s="6"/>
      <c r="O58" s="6"/>
      <c r="P58" s="9"/>
      <c r="Q58" s="9"/>
      <c r="R58" s="9"/>
      <c r="S58" s="9"/>
    </row>
    <row r="59" spans="1:19" ht="17.25" thickBot="1">
      <c r="A59" s="6"/>
      <c r="B59" s="199"/>
      <c r="C59" s="211"/>
      <c r="D59" s="212"/>
      <c r="E59" s="212"/>
      <c r="F59" s="212"/>
      <c r="G59" s="212"/>
      <c r="H59" s="273"/>
      <c r="I59" s="274"/>
      <c r="J59" s="261"/>
      <c r="K59" s="192"/>
      <c r="L59" s="193"/>
      <c r="M59" s="8"/>
      <c r="N59" s="6"/>
      <c r="O59" s="6"/>
      <c r="P59" s="9"/>
      <c r="Q59" s="9"/>
      <c r="R59" s="9"/>
      <c r="S59" s="9"/>
    </row>
    <row r="60" spans="1:19" ht="17.25" thickBot="1">
      <c r="A60" s="9"/>
      <c r="B60" s="194"/>
      <c r="C60" s="195"/>
      <c r="D60" s="195"/>
      <c r="E60" s="196"/>
      <c r="F60" s="195"/>
      <c r="G60" s="197"/>
      <c r="H60" s="195"/>
      <c r="I60" s="195"/>
      <c r="J60" s="195"/>
      <c r="K60" s="195"/>
      <c r="L60" s="195"/>
      <c r="M60" s="198"/>
      <c r="N60" s="6"/>
      <c r="O60" s="9"/>
      <c r="P60" s="9"/>
      <c r="Q60" s="9"/>
      <c r="R60" s="9"/>
      <c r="S60" s="9"/>
    </row>
    <row r="61" spans="1:19" ht="17.25" thickTop="1">
      <c r="B61" s="6"/>
      <c r="C61" s="6"/>
      <c r="D61" s="6"/>
      <c r="E61" s="241"/>
      <c r="F61" s="6"/>
      <c r="G61" s="6"/>
      <c r="H61" s="6"/>
      <c r="I61" s="6"/>
      <c r="J61" s="6"/>
      <c r="K61" s="6"/>
      <c r="L61" s="6"/>
      <c r="M61" s="6"/>
      <c r="N61" s="6"/>
      <c r="O61" s="9"/>
      <c r="P61" s="9"/>
      <c r="Q61" s="9"/>
      <c r="R61" s="9"/>
      <c r="S61" s="9"/>
    </row>
    <row r="62" spans="1:19">
      <c r="A62" s="9"/>
      <c r="B62" s="9"/>
      <c r="C62" s="9"/>
      <c r="D62" s="9"/>
      <c r="E62" s="242"/>
      <c r="F62" s="9"/>
      <c r="G62" s="9"/>
      <c r="H62" s="9"/>
      <c r="I62" s="9"/>
      <c r="J62" s="9"/>
      <c r="K62" s="9"/>
      <c r="L62" s="9"/>
      <c r="M62" s="9"/>
      <c r="N62" s="9"/>
      <c r="O62" s="9"/>
      <c r="P62" s="9"/>
      <c r="Q62" s="9"/>
      <c r="R62" s="9"/>
      <c r="S62" s="9"/>
    </row>
    <row r="63" spans="1:19">
      <c r="A63" s="9"/>
      <c r="B63" s="9"/>
      <c r="C63" s="9"/>
      <c r="D63" s="9"/>
      <c r="E63" s="242"/>
      <c r="F63" s="9"/>
      <c r="G63" s="9"/>
      <c r="H63" s="9"/>
      <c r="I63" s="9"/>
      <c r="J63" s="9"/>
      <c r="K63" s="9"/>
      <c r="L63" s="9"/>
      <c r="M63" s="9"/>
      <c r="N63" s="9"/>
      <c r="O63" s="9"/>
      <c r="P63" s="9"/>
      <c r="Q63" s="9"/>
      <c r="R63" s="9"/>
      <c r="S63" s="9"/>
    </row>
    <row r="64" spans="1:19">
      <c r="A64" s="9"/>
      <c r="B64" s="9"/>
      <c r="C64" s="9"/>
      <c r="D64" s="9"/>
      <c r="E64" s="242"/>
      <c r="F64" s="9"/>
      <c r="G64" s="9"/>
      <c r="H64" s="9"/>
      <c r="I64" s="9"/>
      <c r="J64" s="9"/>
      <c r="K64" s="9"/>
      <c r="L64" s="9"/>
      <c r="M64" s="9"/>
      <c r="N64" s="9"/>
      <c r="O64" s="9"/>
      <c r="P64" s="9"/>
      <c r="Q64" s="9"/>
      <c r="R64" s="9"/>
      <c r="S64" s="9"/>
    </row>
    <row r="65" spans="1:19">
      <c r="A65" s="9"/>
      <c r="B65" s="9"/>
      <c r="C65" s="9"/>
      <c r="D65" s="9"/>
      <c r="E65" s="242"/>
      <c r="F65" s="9"/>
      <c r="G65" s="9"/>
      <c r="H65" s="9"/>
      <c r="I65" s="9"/>
      <c r="J65" s="9"/>
      <c r="K65" s="9"/>
      <c r="L65" s="9"/>
      <c r="M65" s="9"/>
      <c r="N65" s="9"/>
      <c r="O65" s="9"/>
      <c r="P65" s="9"/>
      <c r="Q65" s="9"/>
      <c r="R65" s="9"/>
      <c r="S65" s="9"/>
    </row>
    <row r="66" spans="1:19">
      <c r="A66" s="9"/>
      <c r="B66" s="9"/>
      <c r="C66" s="9"/>
      <c r="D66" s="9"/>
      <c r="E66" s="242"/>
      <c r="F66" s="9"/>
      <c r="G66" s="9"/>
      <c r="H66" s="9"/>
      <c r="I66" s="9"/>
      <c r="J66" s="9"/>
      <c r="K66" s="9"/>
      <c r="L66" s="9"/>
      <c r="M66" s="9"/>
      <c r="N66" s="9"/>
      <c r="O66" s="9"/>
      <c r="P66" s="9"/>
      <c r="Q66" s="9"/>
      <c r="R66" s="9"/>
      <c r="S66" s="9"/>
    </row>
    <row r="67" spans="1:19">
      <c r="A67" s="9"/>
      <c r="B67" s="9"/>
      <c r="C67" s="9"/>
      <c r="D67" s="9"/>
      <c r="E67" s="242"/>
      <c r="F67" s="9"/>
      <c r="G67" s="9"/>
      <c r="H67" s="9"/>
      <c r="I67" s="9"/>
      <c r="J67" s="9"/>
      <c r="K67" s="9"/>
      <c r="L67" s="9"/>
      <c r="M67" s="9"/>
      <c r="N67" s="9"/>
      <c r="O67" s="9"/>
      <c r="P67" s="9"/>
      <c r="Q67" s="9"/>
      <c r="R67" s="9"/>
      <c r="S67" s="9"/>
    </row>
    <row r="68" spans="1:19">
      <c r="A68" s="9"/>
      <c r="B68" s="9"/>
      <c r="C68" s="9"/>
      <c r="D68" s="9"/>
      <c r="E68" s="242"/>
      <c r="F68" s="9"/>
      <c r="G68" s="9"/>
      <c r="H68" s="9"/>
      <c r="I68" s="9"/>
      <c r="J68" s="9"/>
      <c r="K68" s="9"/>
      <c r="L68" s="9"/>
      <c r="M68" s="9"/>
      <c r="N68" s="9"/>
      <c r="O68" s="9"/>
      <c r="P68" s="9"/>
      <c r="Q68" s="9"/>
      <c r="R68" s="9"/>
      <c r="S68" s="9"/>
    </row>
    <row r="69" spans="1:19">
      <c r="A69" s="9"/>
      <c r="B69" s="9"/>
      <c r="C69" s="9"/>
      <c r="D69" s="9"/>
      <c r="E69" s="242"/>
      <c r="F69" s="9"/>
      <c r="G69" s="9"/>
      <c r="H69" s="9"/>
      <c r="I69" s="9"/>
      <c r="J69" s="9"/>
      <c r="K69" s="9"/>
      <c r="L69" s="9"/>
      <c r="M69" s="9"/>
      <c r="N69" s="9"/>
      <c r="O69" s="9"/>
      <c r="P69" s="9"/>
      <c r="Q69" s="9"/>
      <c r="R69" s="9"/>
      <c r="S69" s="9"/>
    </row>
    <row r="70" spans="1:19">
      <c r="A70" s="9"/>
      <c r="B70" s="9"/>
      <c r="C70" s="9"/>
      <c r="D70" s="9"/>
      <c r="E70" s="242"/>
      <c r="F70" s="9"/>
      <c r="G70" s="9"/>
      <c r="H70" s="9"/>
      <c r="I70" s="9"/>
      <c r="J70" s="9"/>
      <c r="K70" s="9"/>
      <c r="L70" s="9"/>
      <c r="M70" s="9"/>
      <c r="N70" s="9"/>
      <c r="O70" s="9"/>
      <c r="P70" s="9"/>
      <c r="Q70" s="9"/>
      <c r="R70" s="9"/>
      <c r="S70" s="9"/>
    </row>
    <row r="71" spans="1:19">
      <c r="A71" s="9"/>
      <c r="B71" s="9"/>
      <c r="C71" s="9"/>
      <c r="D71" s="9"/>
      <c r="E71" s="242"/>
      <c r="F71" s="9"/>
      <c r="G71" s="9"/>
      <c r="H71" s="9"/>
      <c r="I71" s="9"/>
      <c r="J71" s="9"/>
      <c r="K71" s="9"/>
      <c r="L71" s="9"/>
      <c r="M71" s="9"/>
      <c r="N71" s="9"/>
      <c r="O71" s="9"/>
      <c r="P71" s="9"/>
      <c r="Q71" s="9"/>
      <c r="R71" s="9"/>
      <c r="S71" s="9"/>
    </row>
  </sheetData>
  <mergeCells count="33">
    <mergeCell ref="C10:L10"/>
    <mergeCell ref="B2:M2"/>
    <mergeCell ref="C3:F3"/>
    <mergeCell ref="C6:L6"/>
    <mergeCell ref="C7:L7"/>
    <mergeCell ref="C8:L9"/>
    <mergeCell ref="G47:K47"/>
    <mergeCell ref="G48:K48"/>
    <mergeCell ref="C11:L11"/>
    <mergeCell ref="C12:C13"/>
    <mergeCell ref="D12:D13"/>
    <mergeCell ref="E12:F12"/>
    <mergeCell ref="G12:G13"/>
    <mergeCell ref="H12:H13"/>
    <mergeCell ref="I12:I13"/>
    <mergeCell ref="K12:K13"/>
    <mergeCell ref="L12:L13"/>
    <mergeCell ref="C43:K43"/>
    <mergeCell ref="G45:K45"/>
    <mergeCell ref="G46:K46"/>
    <mergeCell ref="J12:J13"/>
    <mergeCell ref="G49:K49"/>
    <mergeCell ref="G50:K50"/>
    <mergeCell ref="H59:I59"/>
    <mergeCell ref="C54:G54"/>
    <mergeCell ref="H56:I56"/>
    <mergeCell ref="H57:I57"/>
    <mergeCell ref="H58:I58"/>
    <mergeCell ref="C55:G55"/>
    <mergeCell ref="C56:G56"/>
    <mergeCell ref="H55:I55"/>
    <mergeCell ref="G51:K51"/>
    <mergeCell ref="H54:K54"/>
  </mergeCells>
  <pageMargins left="0.11811023622047245" right="0.11811023622047245" top="0.15748031496062992" bottom="0.15748031496062992" header="0.31496062992125984" footer="0.31496062992125984"/>
  <pageSetup scale="44"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topLeftCell="A28" zoomScale="70" zoomScaleNormal="70" workbookViewId="0">
      <selection activeCell="P41" sqref="P41"/>
    </sheetView>
  </sheetViews>
  <sheetFormatPr baseColWidth="10" defaultColWidth="11.42578125" defaultRowHeight="16.5"/>
  <cols>
    <col min="1" max="2" width="2.85546875" style="59" customWidth="1"/>
    <col min="3" max="3" width="11.140625" style="59" customWidth="1"/>
    <col min="4" max="4" width="22.42578125" style="59" customWidth="1"/>
    <col min="5" max="5" width="16.140625" style="93" customWidth="1"/>
    <col min="6" max="6" width="21.5703125" style="59" customWidth="1"/>
    <col min="7" max="7" width="73.28515625" style="59" customWidth="1"/>
    <col min="8" max="8" width="8.7109375" style="59" customWidth="1"/>
    <col min="9" max="10" width="18.85546875" style="59" customWidth="1"/>
    <col min="11" max="11" width="23.85546875" style="59" customWidth="1"/>
    <col min="12" max="12" width="30" style="59" customWidth="1"/>
    <col min="13" max="13" width="2.85546875" style="59" customWidth="1"/>
    <col min="14" max="16384" width="11.42578125" style="59"/>
  </cols>
  <sheetData>
    <row r="1" spans="1:13" ht="17.25" thickBot="1">
      <c r="A1" s="58"/>
      <c r="B1" s="58"/>
      <c r="C1" s="1"/>
      <c r="D1" s="2"/>
      <c r="E1" s="1"/>
      <c r="F1" s="2"/>
      <c r="G1" s="58"/>
      <c r="H1" s="58"/>
      <c r="I1" s="58"/>
      <c r="J1" s="58"/>
      <c r="K1" s="58"/>
      <c r="L1" s="58"/>
      <c r="M1" s="58"/>
    </row>
    <row r="2" spans="1:13" ht="17.25" thickTop="1">
      <c r="A2" s="58"/>
      <c r="B2" s="369"/>
      <c r="C2" s="370"/>
      <c r="D2" s="370"/>
      <c r="E2" s="370"/>
      <c r="F2" s="370"/>
      <c r="G2" s="370"/>
      <c r="H2" s="370"/>
      <c r="I2" s="370"/>
      <c r="J2" s="370"/>
      <c r="K2" s="370"/>
      <c r="L2" s="370"/>
      <c r="M2" s="58"/>
    </row>
    <row r="3" spans="1:13" ht="33" customHeight="1">
      <c r="A3" s="58"/>
      <c r="B3" s="60"/>
      <c r="C3" s="371" t="s">
        <v>0</v>
      </c>
      <c r="D3" s="372"/>
      <c r="E3" s="372"/>
      <c r="F3" s="373"/>
      <c r="G3" s="58"/>
      <c r="H3" s="58"/>
      <c r="I3" s="58"/>
      <c r="J3" s="58"/>
      <c r="K3" s="58"/>
      <c r="L3" s="58"/>
      <c r="M3" s="58"/>
    </row>
    <row r="4" spans="1:13">
      <c r="A4" s="58"/>
      <c r="B4" s="60"/>
      <c r="C4" s="61" t="s">
        <v>1</v>
      </c>
      <c r="D4" s="62" t="s">
        <v>2</v>
      </c>
      <c r="E4" s="63" t="s">
        <v>3</v>
      </c>
      <c r="F4" s="64">
        <v>2</v>
      </c>
      <c r="G4" s="58"/>
      <c r="H4" s="58"/>
      <c r="I4" s="58"/>
      <c r="J4" s="58"/>
      <c r="K4" s="58"/>
      <c r="L4" s="58"/>
      <c r="M4" s="58"/>
    </row>
    <row r="5" spans="1:13" ht="17.25" thickBot="1">
      <c r="A5" s="58"/>
      <c r="B5" s="60"/>
      <c r="C5" s="1"/>
      <c r="D5" s="65"/>
      <c r="E5" s="1"/>
      <c r="F5" s="2"/>
      <c r="G5" s="58"/>
      <c r="H5" s="58"/>
      <c r="I5" s="58"/>
      <c r="J5" s="58"/>
      <c r="K5" s="58"/>
      <c r="L5" s="58"/>
      <c r="M5" s="58"/>
    </row>
    <row r="6" spans="1:13" ht="31.5" customHeight="1">
      <c r="A6" s="58"/>
      <c r="B6" s="60"/>
      <c r="C6" s="374" t="s">
        <v>4</v>
      </c>
      <c r="D6" s="375"/>
      <c r="E6" s="375"/>
      <c r="F6" s="375"/>
      <c r="G6" s="375"/>
      <c r="H6" s="375"/>
      <c r="I6" s="375"/>
      <c r="J6" s="375"/>
      <c r="K6" s="375"/>
      <c r="L6" s="376"/>
      <c r="M6" s="58"/>
    </row>
    <row r="7" spans="1:13">
      <c r="A7" s="58"/>
      <c r="B7" s="60"/>
      <c r="C7" s="377" t="s">
        <v>64</v>
      </c>
      <c r="D7" s="378"/>
      <c r="E7" s="378"/>
      <c r="F7" s="378"/>
      <c r="G7" s="378"/>
      <c r="H7" s="378"/>
      <c r="I7" s="378"/>
      <c r="J7" s="378"/>
      <c r="K7" s="378"/>
      <c r="L7" s="379"/>
      <c r="M7" s="58"/>
    </row>
    <row r="8" spans="1:13" s="68" customFormat="1">
      <c r="A8" s="66"/>
      <c r="B8" s="67"/>
      <c r="C8" s="380" t="s">
        <v>65</v>
      </c>
      <c r="D8" s="380"/>
      <c r="E8" s="380"/>
      <c r="F8" s="380"/>
      <c r="G8" s="380"/>
      <c r="H8" s="380"/>
      <c r="I8" s="380"/>
      <c r="J8" s="380"/>
      <c r="K8" s="380"/>
      <c r="L8" s="380"/>
      <c r="M8" s="66"/>
    </row>
    <row r="9" spans="1:13" ht="55.5" customHeight="1">
      <c r="A9" s="58"/>
      <c r="B9" s="60"/>
      <c r="C9" s="380"/>
      <c r="D9" s="380"/>
      <c r="E9" s="380"/>
      <c r="F9" s="380"/>
      <c r="G9" s="380"/>
      <c r="H9" s="380"/>
      <c r="I9" s="380"/>
      <c r="J9" s="380"/>
      <c r="K9" s="380"/>
      <c r="L9" s="380"/>
      <c r="M9" s="58"/>
    </row>
    <row r="10" spans="1:13" ht="34.5" customHeight="1">
      <c r="A10" s="58"/>
      <c r="B10" s="60"/>
      <c r="C10" s="366" t="s">
        <v>66</v>
      </c>
      <c r="D10" s="367"/>
      <c r="E10" s="367"/>
      <c r="F10" s="367"/>
      <c r="G10" s="367"/>
      <c r="H10" s="367"/>
      <c r="I10" s="367"/>
      <c r="J10" s="367"/>
      <c r="K10" s="367"/>
      <c r="L10" s="368"/>
      <c r="M10" s="58"/>
    </row>
    <row r="11" spans="1:13" ht="30" customHeight="1" thickBot="1">
      <c r="A11" s="58"/>
      <c r="B11" s="60"/>
      <c r="C11" s="353"/>
      <c r="D11" s="354"/>
      <c r="E11" s="354"/>
      <c r="F11" s="354"/>
      <c r="G11" s="354"/>
      <c r="H11" s="354"/>
      <c r="I11" s="354"/>
      <c r="J11" s="354"/>
      <c r="K11" s="354"/>
      <c r="L11" s="355"/>
      <c r="M11" s="58"/>
    </row>
    <row r="12" spans="1:13" ht="30" customHeight="1">
      <c r="A12" s="58"/>
      <c r="B12" s="60"/>
      <c r="C12" s="356" t="s">
        <v>8</v>
      </c>
      <c r="D12" s="358" t="s">
        <v>9</v>
      </c>
      <c r="E12" s="298" t="s">
        <v>10</v>
      </c>
      <c r="F12" s="298"/>
      <c r="G12" s="356" t="s">
        <v>11</v>
      </c>
      <c r="H12" s="358" t="s">
        <v>12</v>
      </c>
      <c r="I12" s="358" t="s">
        <v>13</v>
      </c>
      <c r="J12" s="364" t="s">
        <v>126</v>
      </c>
      <c r="K12" s="360" t="s">
        <v>14</v>
      </c>
      <c r="L12" s="362" t="s">
        <v>15</v>
      </c>
      <c r="M12" s="58"/>
    </row>
    <row r="13" spans="1:13" ht="30" customHeight="1" thickBot="1">
      <c r="A13" s="58"/>
      <c r="B13" s="60"/>
      <c r="C13" s="357"/>
      <c r="D13" s="359"/>
      <c r="E13" s="10" t="s">
        <v>16</v>
      </c>
      <c r="F13" s="10" t="s">
        <v>17</v>
      </c>
      <c r="G13" s="357"/>
      <c r="H13" s="359"/>
      <c r="I13" s="359"/>
      <c r="J13" s="365"/>
      <c r="K13" s="361"/>
      <c r="L13" s="363"/>
      <c r="M13" s="58"/>
    </row>
    <row r="14" spans="1:13" ht="30" customHeight="1" thickBot="1">
      <c r="A14" s="58"/>
      <c r="B14" s="60"/>
      <c r="C14" s="69"/>
      <c r="D14" s="70"/>
      <c r="E14" s="70"/>
      <c r="F14" s="70"/>
      <c r="G14" s="70"/>
      <c r="H14" s="70"/>
      <c r="I14" s="70"/>
      <c r="J14" s="70"/>
      <c r="K14" s="70"/>
      <c r="L14" s="71"/>
      <c r="M14" s="58"/>
    </row>
    <row r="15" spans="1:13" ht="30" customHeight="1">
      <c r="A15" s="58"/>
      <c r="B15" s="60"/>
      <c r="C15" s="26">
        <v>1</v>
      </c>
      <c r="D15" s="72"/>
      <c r="E15" s="72"/>
      <c r="F15" s="72"/>
      <c r="G15" s="16" t="s">
        <v>19</v>
      </c>
      <c r="H15" s="17"/>
      <c r="I15" s="18"/>
      <c r="J15" s="18"/>
      <c r="K15" s="19"/>
      <c r="L15" s="20"/>
      <c r="M15" s="58"/>
    </row>
    <row r="16" spans="1:13" ht="60" customHeight="1">
      <c r="A16" s="58"/>
      <c r="B16" s="60"/>
      <c r="C16" s="26"/>
      <c r="D16" s="72"/>
      <c r="E16" s="72"/>
      <c r="F16" s="72"/>
      <c r="G16" s="188" t="s">
        <v>124</v>
      </c>
      <c r="H16" s="17" t="s">
        <v>21</v>
      </c>
      <c r="I16" s="18">
        <v>296880</v>
      </c>
      <c r="J16" s="18">
        <v>4</v>
      </c>
      <c r="K16" s="189"/>
      <c r="L16" s="20">
        <f>I16*K16*J16</f>
        <v>0</v>
      </c>
      <c r="M16" s="58"/>
    </row>
    <row r="17" spans="1:13" ht="30" customHeight="1" thickBot="1">
      <c r="A17" s="58"/>
      <c r="B17" s="60"/>
      <c r="C17" s="73" t="s">
        <v>22</v>
      </c>
      <c r="D17" s="74"/>
      <c r="E17" s="74"/>
      <c r="F17" s="74"/>
      <c r="G17" s="235"/>
      <c r="H17" s="239"/>
      <c r="I17" s="18"/>
      <c r="J17" s="267"/>
      <c r="K17" s="22"/>
      <c r="L17" s="23">
        <f>SUM(L16)</f>
        <v>0</v>
      </c>
      <c r="M17" s="58"/>
    </row>
    <row r="18" spans="1:13" ht="30" customHeight="1" thickBot="1">
      <c r="A18" s="58"/>
      <c r="B18" s="60"/>
      <c r="C18" s="69"/>
      <c r="D18" s="70"/>
      <c r="E18" s="70"/>
      <c r="F18" s="70"/>
      <c r="G18" s="12"/>
      <c r="H18" s="236"/>
      <c r="I18" s="12"/>
      <c r="J18" s="12"/>
      <c r="K18" s="12"/>
      <c r="L18" s="13"/>
      <c r="M18" s="58"/>
    </row>
    <row r="19" spans="1:13" ht="30" customHeight="1">
      <c r="A19" s="58"/>
      <c r="B19" s="60"/>
      <c r="C19" s="26"/>
      <c r="D19" s="72"/>
      <c r="E19" s="72"/>
      <c r="F19" s="72"/>
      <c r="G19" s="15" t="s">
        <v>24</v>
      </c>
      <c r="H19" s="17"/>
      <c r="I19" s="18"/>
      <c r="J19" s="18"/>
      <c r="K19" s="19"/>
      <c r="L19" s="25"/>
      <c r="M19" s="58"/>
    </row>
    <row r="20" spans="1:13" ht="30" customHeight="1">
      <c r="A20" s="58"/>
      <c r="B20" s="60"/>
      <c r="C20" s="26"/>
      <c r="D20" s="72"/>
      <c r="E20" s="72"/>
      <c r="F20" s="72"/>
      <c r="G20" s="27" t="s">
        <v>24</v>
      </c>
      <c r="H20" s="17" t="s">
        <v>21</v>
      </c>
      <c r="I20" s="18">
        <v>5000</v>
      </c>
      <c r="J20" s="18">
        <v>4</v>
      </c>
      <c r="K20" s="189"/>
      <c r="L20" s="20">
        <f>I20*K20*4</f>
        <v>0</v>
      </c>
      <c r="M20" s="58"/>
    </row>
    <row r="21" spans="1:13" ht="30" customHeight="1" thickBot="1">
      <c r="A21" s="58"/>
      <c r="B21" s="60"/>
      <c r="C21" s="73" t="s">
        <v>22</v>
      </c>
      <c r="D21" s="75"/>
      <c r="E21" s="76"/>
      <c r="F21" s="75"/>
      <c r="G21" s="232"/>
      <c r="H21" s="238"/>
      <c r="I21" s="18"/>
      <c r="J21" s="268"/>
      <c r="K21" s="28"/>
      <c r="L21" s="23">
        <f>SUM(L20)</f>
        <v>0</v>
      </c>
      <c r="M21" s="58"/>
    </row>
    <row r="22" spans="1:13" ht="30" customHeight="1" thickBot="1">
      <c r="A22" s="58"/>
      <c r="B22" s="60"/>
      <c r="C22" s="69"/>
      <c r="D22" s="70"/>
      <c r="E22" s="70"/>
      <c r="F22" s="70"/>
      <c r="G22" s="12"/>
      <c r="H22" s="236"/>
      <c r="I22" s="12"/>
      <c r="J22" s="12"/>
      <c r="K22" s="12"/>
      <c r="L22" s="13"/>
      <c r="M22" s="58"/>
    </row>
    <row r="23" spans="1:13" ht="30" customHeight="1">
      <c r="A23" s="58"/>
      <c r="B23" s="60"/>
      <c r="C23" s="26"/>
      <c r="D23" s="72"/>
      <c r="E23" s="72"/>
      <c r="F23" s="72"/>
      <c r="G23" s="31" t="s">
        <v>26</v>
      </c>
      <c r="H23" s="30"/>
      <c r="I23" s="18"/>
      <c r="J23" s="18"/>
      <c r="K23" s="19"/>
      <c r="L23" s="25"/>
      <c r="M23" s="58"/>
    </row>
    <row r="24" spans="1:13" ht="30" customHeight="1">
      <c r="A24" s="58"/>
      <c r="B24" s="60"/>
      <c r="C24" s="26"/>
      <c r="D24" s="17"/>
      <c r="E24" s="17"/>
      <c r="F24" s="17"/>
      <c r="G24" s="33" t="s">
        <v>28</v>
      </c>
      <c r="H24" s="30" t="s">
        <v>29</v>
      </c>
      <c r="I24" s="18">
        <v>4000</v>
      </c>
      <c r="J24" s="18">
        <v>4</v>
      </c>
      <c r="K24" s="189"/>
      <c r="L24" s="20">
        <f>I24*K24*4</f>
        <v>0</v>
      </c>
      <c r="M24" s="58"/>
    </row>
    <row r="25" spans="1:13" ht="30" customHeight="1" thickBot="1">
      <c r="A25" s="58"/>
      <c r="B25" s="60"/>
      <c r="C25" s="77" t="s">
        <v>22</v>
      </c>
      <c r="D25" s="78"/>
      <c r="E25" s="78"/>
      <c r="F25" s="78"/>
      <c r="G25" s="231"/>
      <c r="H25" s="237"/>
      <c r="I25" s="18"/>
      <c r="J25" s="267"/>
      <c r="K25" s="34"/>
      <c r="L25" s="23">
        <f>SUM(L24)</f>
        <v>0</v>
      </c>
      <c r="M25" s="58"/>
    </row>
    <row r="26" spans="1:13" ht="30" customHeight="1" thickBot="1">
      <c r="A26" s="58"/>
      <c r="B26" s="60"/>
      <c r="C26" s="69"/>
      <c r="D26" s="70"/>
      <c r="E26" s="70"/>
      <c r="F26" s="70"/>
      <c r="G26" s="12"/>
      <c r="H26" s="236"/>
      <c r="I26" s="12"/>
      <c r="J26" s="12"/>
      <c r="K26" s="12"/>
      <c r="L26" s="13"/>
      <c r="M26" s="58"/>
    </row>
    <row r="27" spans="1:13" ht="30" customHeight="1">
      <c r="A27" s="58"/>
      <c r="B27" s="60"/>
      <c r="C27" s="26"/>
      <c r="D27" s="72"/>
      <c r="E27" s="72"/>
      <c r="F27" s="72"/>
      <c r="G27" s="35" t="s">
        <v>30</v>
      </c>
      <c r="H27" s="30"/>
      <c r="I27" s="18"/>
      <c r="J27" s="18"/>
      <c r="K27" s="19"/>
      <c r="L27" s="25"/>
      <c r="M27" s="58"/>
    </row>
    <row r="28" spans="1:13" ht="30" customHeight="1">
      <c r="A28" s="58"/>
      <c r="B28" s="60"/>
      <c r="C28" s="26"/>
      <c r="D28" s="72"/>
      <c r="E28" s="72"/>
      <c r="F28" s="72"/>
      <c r="G28" s="33" t="s">
        <v>32</v>
      </c>
      <c r="H28" s="30" t="s">
        <v>33</v>
      </c>
      <c r="I28" s="18">
        <v>1</v>
      </c>
      <c r="J28" s="18">
        <v>4</v>
      </c>
      <c r="K28" s="189"/>
      <c r="L28" s="20">
        <f>I28*K28*4</f>
        <v>0</v>
      </c>
      <c r="M28" s="58"/>
    </row>
    <row r="29" spans="1:13" ht="45" customHeight="1">
      <c r="A29" s="58"/>
      <c r="B29" s="60"/>
      <c r="C29" s="26"/>
      <c r="D29" s="72"/>
      <c r="E29" s="72"/>
      <c r="F29" s="72"/>
      <c r="G29" s="33" t="s">
        <v>35</v>
      </c>
      <c r="H29" s="30" t="s">
        <v>33</v>
      </c>
      <c r="I29" s="18">
        <v>1</v>
      </c>
      <c r="J29" s="18">
        <v>4</v>
      </c>
      <c r="K29" s="189"/>
      <c r="L29" s="20">
        <f t="shared" ref="L29:L30" si="0">I29*K29*4</f>
        <v>0</v>
      </c>
      <c r="M29" s="58"/>
    </row>
    <row r="30" spans="1:13" ht="45" customHeight="1">
      <c r="A30" s="58"/>
      <c r="B30" s="60"/>
      <c r="C30" s="26"/>
      <c r="D30" s="72"/>
      <c r="E30" s="72"/>
      <c r="F30" s="72"/>
      <c r="G30" s="33" t="s">
        <v>37</v>
      </c>
      <c r="H30" s="30" t="s">
        <v>33</v>
      </c>
      <c r="I30" s="18">
        <v>1</v>
      </c>
      <c r="J30" s="18">
        <v>4</v>
      </c>
      <c r="K30" s="189"/>
      <c r="L30" s="20">
        <f t="shared" si="0"/>
        <v>0</v>
      </c>
      <c r="M30" s="58"/>
    </row>
    <row r="31" spans="1:13" ht="30" customHeight="1" thickBot="1">
      <c r="A31" s="58"/>
      <c r="B31" s="60"/>
      <c r="C31" s="73" t="s">
        <v>22</v>
      </c>
      <c r="D31" s="79"/>
      <c r="E31" s="79"/>
      <c r="F31" s="79"/>
      <c r="G31" s="228"/>
      <c r="H31" s="237"/>
      <c r="I31" s="18"/>
      <c r="J31" s="267"/>
      <c r="K31" s="22"/>
      <c r="L31" s="23">
        <f>SUM(L28:L30)</f>
        <v>0</v>
      </c>
      <c r="M31" s="58"/>
    </row>
    <row r="32" spans="1:13" ht="30" customHeight="1" thickBot="1">
      <c r="A32" s="58"/>
      <c r="B32" s="60"/>
      <c r="C32" s="69"/>
      <c r="D32" s="70"/>
      <c r="E32" s="70"/>
      <c r="F32" s="70"/>
      <c r="G32" s="12"/>
      <c r="H32" s="236"/>
      <c r="I32" s="12"/>
      <c r="J32" s="12"/>
      <c r="K32" s="12"/>
      <c r="L32" s="13"/>
      <c r="M32" s="58"/>
    </row>
    <row r="33" spans="1:13" ht="30" customHeight="1">
      <c r="A33" s="58"/>
      <c r="B33" s="60"/>
      <c r="C33" s="26"/>
      <c r="D33" s="72"/>
      <c r="E33" s="72"/>
      <c r="F33" s="72"/>
      <c r="G33" s="35" t="s">
        <v>38</v>
      </c>
      <c r="H33" s="30"/>
      <c r="I33" s="18"/>
      <c r="J33" s="18"/>
      <c r="K33" s="19"/>
      <c r="L33" s="20"/>
      <c r="M33" s="58"/>
    </row>
    <row r="34" spans="1:13" ht="54.75" customHeight="1">
      <c r="A34" s="58"/>
      <c r="B34" s="60"/>
      <c r="C34" s="26"/>
      <c r="D34" s="72"/>
      <c r="E34" s="72"/>
      <c r="F34" s="72"/>
      <c r="G34" s="33" t="s">
        <v>40</v>
      </c>
      <c r="H34" s="30" t="s">
        <v>29</v>
      </c>
      <c r="I34" s="18">
        <v>4000</v>
      </c>
      <c r="J34" s="18">
        <v>4</v>
      </c>
      <c r="K34" s="189"/>
      <c r="L34" s="20">
        <f>I34*K34*J34</f>
        <v>0</v>
      </c>
      <c r="M34" s="58"/>
    </row>
    <row r="35" spans="1:13" ht="53.25" customHeight="1">
      <c r="A35" s="58"/>
      <c r="B35" s="60"/>
      <c r="C35" s="26"/>
      <c r="D35" s="72"/>
      <c r="E35" s="72"/>
      <c r="F35" s="72"/>
      <c r="G35" s="33" t="s">
        <v>42</v>
      </c>
      <c r="H35" s="30" t="s">
        <v>21</v>
      </c>
      <c r="I35" s="18">
        <f>I16</f>
        <v>296880</v>
      </c>
      <c r="J35" s="18">
        <v>4</v>
      </c>
      <c r="K35" s="189"/>
      <c r="L35" s="20">
        <f t="shared" ref="L35:L36" si="1">I35*K35*J35</f>
        <v>0</v>
      </c>
      <c r="M35" s="58"/>
    </row>
    <row r="36" spans="1:13" ht="38.25" customHeight="1">
      <c r="A36" s="58"/>
      <c r="B36" s="60"/>
      <c r="C36" s="26"/>
      <c r="D36" s="72"/>
      <c r="E36" s="72"/>
      <c r="F36" s="72"/>
      <c r="G36" s="33" t="s">
        <v>44</v>
      </c>
      <c r="H36" s="30" t="s">
        <v>21</v>
      </c>
      <c r="I36" s="18">
        <v>5000</v>
      </c>
      <c r="J36" s="18">
        <v>4</v>
      </c>
      <c r="K36" s="189"/>
      <c r="L36" s="20">
        <f t="shared" si="1"/>
        <v>0</v>
      </c>
      <c r="M36" s="58"/>
    </row>
    <row r="37" spans="1:13" ht="30" customHeight="1" thickBot="1">
      <c r="A37" s="58"/>
      <c r="B37" s="60"/>
      <c r="C37" s="73" t="s">
        <v>22</v>
      </c>
      <c r="D37" s="79"/>
      <c r="E37" s="79"/>
      <c r="F37" s="79"/>
      <c r="G37" s="228"/>
      <c r="H37" s="237"/>
      <c r="I37" s="255"/>
      <c r="J37" s="269"/>
      <c r="K37" s="22"/>
      <c r="L37" s="23">
        <f>SUM(L34:L36)</f>
        <v>0</v>
      </c>
      <c r="M37" s="58"/>
    </row>
    <row r="38" spans="1:13" ht="30" customHeight="1" thickBot="1">
      <c r="A38" s="58"/>
      <c r="B38" s="60"/>
      <c r="C38" s="69"/>
      <c r="D38" s="70"/>
      <c r="E38" s="70"/>
      <c r="F38" s="70"/>
      <c r="G38" s="39"/>
      <c r="H38" s="39"/>
      <c r="I38" s="39"/>
      <c r="J38" s="39"/>
      <c r="K38" s="39"/>
      <c r="L38" s="40"/>
      <c r="M38" s="58"/>
    </row>
    <row r="39" spans="1:13" ht="30" customHeight="1">
      <c r="A39" s="58"/>
      <c r="B39" s="60"/>
      <c r="C39" s="26"/>
      <c r="D39" s="72"/>
      <c r="E39" s="72"/>
      <c r="F39" s="72"/>
      <c r="G39" s="41" t="s">
        <v>45</v>
      </c>
      <c r="H39" s="30"/>
      <c r="I39" s="18"/>
      <c r="J39" s="18"/>
      <c r="K39" s="19"/>
      <c r="L39" s="25"/>
      <c r="M39" s="58"/>
    </row>
    <row r="40" spans="1:13" ht="44.25" customHeight="1">
      <c r="A40" s="58"/>
      <c r="B40" s="60"/>
      <c r="C40" s="26"/>
      <c r="D40" s="72"/>
      <c r="E40" s="72"/>
      <c r="F40" s="72"/>
      <c r="G40" s="42" t="s">
        <v>47</v>
      </c>
      <c r="H40" s="30" t="s">
        <v>33</v>
      </c>
      <c r="I40" s="18">
        <v>20</v>
      </c>
      <c r="J40" s="18">
        <v>4</v>
      </c>
      <c r="K40" s="189"/>
      <c r="L40" s="20">
        <f>+I40*K40*J40</f>
        <v>0</v>
      </c>
      <c r="M40" s="58"/>
    </row>
    <row r="41" spans="1:13" ht="39.75" customHeight="1">
      <c r="A41" s="58"/>
      <c r="B41" s="60"/>
      <c r="C41" s="26"/>
      <c r="D41" s="72"/>
      <c r="E41" s="72"/>
      <c r="F41" s="72"/>
      <c r="G41" s="42" t="s">
        <v>48</v>
      </c>
      <c r="H41" s="30" t="s">
        <v>33</v>
      </c>
      <c r="I41" s="18">
        <v>8</v>
      </c>
      <c r="J41" s="18">
        <v>4</v>
      </c>
      <c r="K41" s="189"/>
      <c r="L41" s="20">
        <f>+I41*K41*J41</f>
        <v>0</v>
      </c>
      <c r="M41" s="58"/>
    </row>
    <row r="42" spans="1:13" ht="30" customHeight="1" thickBot="1">
      <c r="A42" s="58"/>
      <c r="B42" s="60"/>
      <c r="C42" s="73" t="s">
        <v>22</v>
      </c>
      <c r="D42" s="79"/>
      <c r="E42" s="79"/>
      <c r="F42" s="79"/>
      <c r="G42" s="226"/>
      <c r="H42" s="227"/>
      <c r="I42" s="22"/>
      <c r="J42" s="22"/>
      <c r="K42" s="22"/>
      <c r="L42" s="23">
        <f>SUM(L40:L41)</f>
        <v>0</v>
      </c>
      <c r="M42" s="58"/>
    </row>
    <row r="43" spans="1:13" s="82" customFormat="1" ht="30" customHeight="1" thickBot="1">
      <c r="A43" s="46"/>
      <c r="B43" s="80"/>
      <c r="C43" s="346"/>
      <c r="D43" s="347"/>
      <c r="E43" s="347"/>
      <c r="F43" s="347"/>
      <c r="G43" s="347"/>
      <c r="H43" s="348"/>
      <c r="I43" s="347"/>
      <c r="J43" s="347"/>
      <c r="K43" s="349"/>
      <c r="L43" s="81"/>
    </row>
    <row r="44" spans="1:13" s="82" customFormat="1" thickBot="1">
      <c r="A44" s="46"/>
      <c r="B44" s="80"/>
      <c r="C44" s="44"/>
      <c r="D44" s="44"/>
      <c r="E44" s="44"/>
      <c r="F44" s="44"/>
      <c r="G44" s="44"/>
      <c r="H44" s="44"/>
      <c r="I44" s="44"/>
      <c r="J44" s="44"/>
      <c r="K44" s="44"/>
      <c r="L44" s="45"/>
      <c r="M44" s="46"/>
    </row>
    <row r="45" spans="1:13" s="82" customFormat="1" ht="30" customHeight="1">
      <c r="A45" s="46"/>
      <c r="B45" s="80"/>
      <c r="C45" s="46"/>
      <c r="D45" s="47"/>
      <c r="E45" s="46"/>
      <c r="F45" s="46"/>
      <c r="G45" s="307"/>
      <c r="H45" s="308"/>
      <c r="I45" s="308"/>
      <c r="J45" s="308"/>
      <c r="K45" s="309"/>
      <c r="L45" s="254"/>
      <c r="M45" s="46"/>
    </row>
    <row r="46" spans="1:13" s="82" customFormat="1" ht="30" customHeight="1">
      <c r="A46" s="46"/>
      <c r="B46" s="80"/>
      <c r="C46" s="46"/>
      <c r="D46" s="47"/>
      <c r="E46" s="46"/>
      <c r="F46" s="46"/>
      <c r="G46" s="287"/>
      <c r="H46" s="271"/>
      <c r="I46" s="271"/>
      <c r="J46" s="271"/>
      <c r="K46" s="272"/>
      <c r="L46" s="253"/>
      <c r="M46" s="46"/>
    </row>
    <row r="47" spans="1:13" s="82" customFormat="1" ht="30" customHeight="1">
      <c r="A47" s="46"/>
      <c r="B47" s="80"/>
      <c r="C47" s="46"/>
      <c r="D47" s="48"/>
      <c r="E47" s="48"/>
      <c r="F47" s="48"/>
      <c r="G47" s="287"/>
      <c r="H47" s="271"/>
      <c r="I47" s="271"/>
      <c r="J47" s="271"/>
      <c r="K47" s="272"/>
      <c r="L47" s="253"/>
      <c r="M47" s="46"/>
    </row>
    <row r="48" spans="1:13" s="82" customFormat="1" ht="30" customHeight="1">
      <c r="A48" s="46"/>
      <c r="B48" s="80"/>
      <c r="C48" s="46"/>
      <c r="D48" s="48"/>
      <c r="E48" s="48"/>
      <c r="F48" s="48"/>
      <c r="G48" s="288"/>
      <c r="H48" s="289"/>
      <c r="I48" s="289"/>
      <c r="J48" s="289"/>
      <c r="K48" s="290"/>
      <c r="L48" s="256"/>
      <c r="M48" s="46"/>
    </row>
    <row r="49" spans="1:13" s="82" customFormat="1" ht="30" customHeight="1">
      <c r="A49" s="46"/>
      <c r="B49" s="80"/>
      <c r="C49" s="46"/>
      <c r="D49" s="47"/>
      <c r="E49" s="46"/>
      <c r="F49" s="46"/>
      <c r="G49" s="270"/>
      <c r="H49" s="271"/>
      <c r="I49" s="271"/>
      <c r="J49" s="271"/>
      <c r="K49" s="272"/>
      <c r="L49" s="253"/>
      <c r="M49" s="46"/>
    </row>
    <row r="50" spans="1:13" s="82" customFormat="1" ht="30" customHeight="1">
      <c r="A50" s="46"/>
      <c r="B50" s="80"/>
      <c r="C50" s="46"/>
      <c r="D50" s="47"/>
      <c r="E50" s="46"/>
      <c r="F50" s="46"/>
      <c r="G50" s="270"/>
      <c r="H50" s="271"/>
      <c r="I50" s="271"/>
      <c r="J50" s="271"/>
      <c r="K50" s="272"/>
      <c r="L50" s="253"/>
      <c r="M50" s="46"/>
    </row>
    <row r="51" spans="1:13" s="82" customFormat="1" ht="30" customHeight="1" thickBot="1">
      <c r="A51" s="46"/>
      <c r="B51" s="80"/>
      <c r="C51" s="46"/>
      <c r="D51" s="47"/>
      <c r="E51" s="46"/>
      <c r="F51" s="46"/>
      <c r="G51" s="283"/>
      <c r="H51" s="284"/>
      <c r="I51" s="284"/>
      <c r="J51" s="284"/>
      <c r="K51" s="285"/>
      <c r="L51" s="257"/>
      <c r="M51" s="46"/>
    </row>
    <row r="52" spans="1:13" s="82" customFormat="1" thickBot="1">
      <c r="A52" s="46"/>
      <c r="B52" s="80"/>
      <c r="C52" s="46"/>
      <c r="D52" s="47"/>
      <c r="E52" s="47"/>
      <c r="F52" s="47"/>
      <c r="G52" s="46"/>
      <c r="H52" s="46"/>
      <c r="I52" s="49"/>
      <c r="J52" s="49"/>
      <c r="K52" s="50"/>
      <c r="L52" s="51"/>
      <c r="M52" s="46"/>
    </row>
    <row r="53" spans="1:13" s="82" customFormat="1" ht="15.75">
      <c r="A53" s="46"/>
      <c r="B53" s="80"/>
      <c r="C53" s="83"/>
      <c r="D53" s="350"/>
      <c r="E53" s="350"/>
      <c r="F53" s="350"/>
      <c r="G53" s="350"/>
      <c r="H53" s="350"/>
      <c r="I53" s="350"/>
      <c r="J53" s="350"/>
      <c r="K53" s="350"/>
      <c r="L53" s="351"/>
      <c r="M53" s="46"/>
    </row>
    <row r="54" spans="1:13" s="82" customFormat="1" ht="46.5" customHeight="1">
      <c r="A54" s="46"/>
      <c r="B54" s="80"/>
      <c r="C54" s="329" t="s">
        <v>52</v>
      </c>
      <c r="D54" s="330"/>
      <c r="E54" s="330"/>
      <c r="F54" s="330"/>
      <c r="G54" s="330"/>
      <c r="H54" s="352" t="s">
        <v>11</v>
      </c>
      <c r="I54" s="352"/>
      <c r="J54" s="352"/>
      <c r="K54" s="352"/>
      <c r="L54" s="84" t="s">
        <v>53</v>
      </c>
      <c r="M54" s="46"/>
    </row>
    <row r="55" spans="1:13" s="82" customFormat="1" ht="32.25" customHeight="1">
      <c r="A55" s="46"/>
      <c r="B55" s="80"/>
      <c r="C55" s="329" t="s">
        <v>54</v>
      </c>
      <c r="D55" s="330"/>
      <c r="E55" s="330"/>
      <c r="F55" s="330"/>
      <c r="G55" s="330"/>
      <c r="H55" s="343" t="s">
        <v>55</v>
      </c>
      <c r="I55" s="343"/>
      <c r="J55" s="266"/>
      <c r="K55" s="85" t="s">
        <v>56</v>
      </c>
      <c r="L55" s="54" t="s">
        <v>67</v>
      </c>
      <c r="M55" s="46"/>
    </row>
    <row r="56" spans="1:13" s="82" customFormat="1" ht="30" customHeight="1">
      <c r="A56" s="46"/>
      <c r="B56" s="80"/>
      <c r="C56" s="329" t="s">
        <v>57</v>
      </c>
      <c r="D56" s="330"/>
      <c r="E56" s="330"/>
      <c r="F56" s="330"/>
      <c r="G56" s="330"/>
      <c r="H56" s="331" t="s">
        <v>58</v>
      </c>
      <c r="I56" s="332"/>
      <c r="J56" s="265"/>
      <c r="K56" s="85" t="s">
        <v>59</v>
      </c>
      <c r="L56" s="54" t="s">
        <v>67</v>
      </c>
      <c r="M56" s="46"/>
    </row>
    <row r="57" spans="1:13" s="86" customFormat="1" ht="58.5" customHeight="1">
      <c r="A57" s="46"/>
      <c r="B57" s="80"/>
      <c r="C57" s="333"/>
      <c r="D57" s="334"/>
      <c r="E57" s="334"/>
      <c r="F57" s="334"/>
      <c r="G57" s="335"/>
      <c r="H57" s="342" t="s">
        <v>60</v>
      </c>
      <c r="I57" s="343"/>
      <c r="J57" s="266"/>
      <c r="K57" s="85" t="s">
        <v>61</v>
      </c>
      <c r="L57" s="54" t="s">
        <v>67</v>
      </c>
      <c r="M57" s="46"/>
    </row>
    <row r="58" spans="1:13" ht="39" customHeight="1">
      <c r="A58" s="58"/>
      <c r="B58" s="60"/>
      <c r="C58" s="336"/>
      <c r="D58" s="337"/>
      <c r="E58" s="337"/>
      <c r="F58" s="337"/>
      <c r="G58" s="338"/>
      <c r="H58" s="343" t="s">
        <v>62</v>
      </c>
      <c r="I58" s="343"/>
      <c r="J58" s="266"/>
      <c r="K58" s="85" t="s">
        <v>63</v>
      </c>
      <c r="L58" s="54" t="s">
        <v>67</v>
      </c>
      <c r="M58" s="58"/>
    </row>
    <row r="59" spans="1:13" ht="47.25" customHeight="1" thickBot="1">
      <c r="A59" s="58"/>
      <c r="B59" s="60"/>
      <c r="C59" s="339"/>
      <c r="D59" s="340"/>
      <c r="E59" s="340"/>
      <c r="F59" s="340"/>
      <c r="G59" s="341"/>
      <c r="H59" s="344"/>
      <c r="I59" s="344"/>
      <c r="J59" s="344"/>
      <c r="K59" s="344"/>
      <c r="L59" s="345"/>
      <c r="M59" s="58"/>
    </row>
    <row r="60" spans="1:13" ht="47.25" customHeight="1">
      <c r="A60" s="58"/>
      <c r="B60" s="60"/>
      <c r="C60" s="87"/>
      <c r="D60" s="87"/>
      <c r="E60" s="87"/>
      <c r="F60" s="87"/>
      <c r="G60" s="87"/>
      <c r="H60" s="87"/>
      <c r="I60" s="87"/>
      <c r="J60" s="87"/>
      <c r="K60" s="87"/>
      <c r="L60" s="87"/>
      <c r="M60" s="58"/>
    </row>
    <row r="61" spans="1:13" ht="47.25" customHeight="1">
      <c r="A61" s="58"/>
      <c r="B61" s="60"/>
      <c r="C61" s="87"/>
      <c r="D61" s="87"/>
      <c r="E61" s="87"/>
      <c r="F61" s="87"/>
      <c r="G61" s="88" t="s">
        <v>68</v>
      </c>
      <c r="H61" s="87"/>
      <c r="I61" s="87"/>
      <c r="J61" s="87"/>
      <c r="K61" s="87"/>
      <c r="L61" s="87"/>
      <c r="M61" s="58"/>
    </row>
    <row r="62" spans="1:13" ht="17.25" thickBot="1">
      <c r="A62" s="58"/>
      <c r="B62" s="89"/>
      <c r="C62" s="90"/>
      <c r="D62" s="90"/>
      <c r="E62" s="91"/>
      <c r="F62" s="90"/>
      <c r="G62" s="56"/>
      <c r="H62" s="90"/>
      <c r="I62" s="90"/>
      <c r="J62" s="90"/>
      <c r="K62" s="90"/>
      <c r="L62" s="90"/>
      <c r="M62" s="58"/>
    </row>
    <row r="63" spans="1:13" ht="17.25" thickTop="1">
      <c r="A63" s="58"/>
      <c r="B63" s="58"/>
      <c r="C63" s="58"/>
      <c r="D63" s="58"/>
      <c r="E63" s="92"/>
      <c r="F63" s="58"/>
      <c r="G63" s="58"/>
      <c r="H63" s="58"/>
      <c r="I63" s="58"/>
      <c r="J63" s="58"/>
      <c r="K63" s="58"/>
      <c r="L63" s="58"/>
      <c r="M63" s="58"/>
    </row>
  </sheetData>
  <mergeCells count="35">
    <mergeCell ref="C10:L10"/>
    <mergeCell ref="B2:L2"/>
    <mergeCell ref="C3:F3"/>
    <mergeCell ref="C6:L6"/>
    <mergeCell ref="C7:L7"/>
    <mergeCell ref="C8:L9"/>
    <mergeCell ref="C11:L11"/>
    <mergeCell ref="C12:C13"/>
    <mergeCell ref="D12:D13"/>
    <mergeCell ref="E12:F12"/>
    <mergeCell ref="G12:G13"/>
    <mergeCell ref="H12:H13"/>
    <mergeCell ref="I12:I13"/>
    <mergeCell ref="K12:K13"/>
    <mergeCell ref="L12:L13"/>
    <mergeCell ref="J12:J13"/>
    <mergeCell ref="C55:G55"/>
    <mergeCell ref="H55:I55"/>
    <mergeCell ref="C43:K43"/>
    <mergeCell ref="G45:K45"/>
    <mergeCell ref="G46:K46"/>
    <mergeCell ref="G47:K47"/>
    <mergeCell ref="G48:K48"/>
    <mergeCell ref="G49:K49"/>
    <mergeCell ref="G50:K50"/>
    <mergeCell ref="G51:K51"/>
    <mergeCell ref="D53:L53"/>
    <mergeCell ref="C54:G54"/>
    <mergeCell ref="H54:K54"/>
    <mergeCell ref="C56:G56"/>
    <mergeCell ref="H56:I56"/>
    <mergeCell ref="C57:G59"/>
    <mergeCell ref="H57:I57"/>
    <mergeCell ref="H58:I58"/>
    <mergeCell ref="H59:L59"/>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workbookViewId="0"/>
  </sheetViews>
  <sheetFormatPr baseColWidth="10" defaultColWidth="11.42578125" defaultRowHeight="12.75"/>
  <cols>
    <col min="1" max="2" width="3.140625" style="94" customWidth="1"/>
    <col min="3" max="3" width="14.7109375" style="94" customWidth="1"/>
    <col min="4" max="4" width="13" style="94" customWidth="1"/>
    <col min="5" max="11" width="11.42578125" style="94"/>
    <col min="12" max="12" width="12.85546875" style="94" customWidth="1"/>
    <col min="13" max="14" width="11.42578125" style="94"/>
    <col min="15" max="15" width="13" style="94" customWidth="1"/>
    <col min="16" max="17" width="3.140625" style="94" customWidth="1"/>
    <col min="18" max="16384" width="11.42578125" style="94"/>
  </cols>
  <sheetData>
    <row r="1" spans="2:16" ht="13.5" thickBot="1"/>
    <row r="2" spans="2:16" ht="25.5" customHeight="1" thickTop="1">
      <c r="B2" s="462"/>
      <c r="C2" s="463"/>
      <c r="D2" s="463"/>
      <c r="E2" s="463"/>
      <c r="F2" s="463"/>
      <c r="G2" s="463"/>
      <c r="H2" s="463"/>
      <c r="I2" s="463"/>
      <c r="J2" s="463"/>
      <c r="K2" s="463"/>
      <c r="L2" s="463"/>
      <c r="M2" s="463"/>
      <c r="N2" s="463"/>
      <c r="O2" s="463"/>
      <c r="P2" s="464"/>
    </row>
    <row r="3" spans="2:16" ht="25.5" customHeight="1">
      <c r="B3" s="95"/>
      <c r="C3" s="465" t="s">
        <v>0</v>
      </c>
      <c r="D3" s="466"/>
      <c r="E3" s="466"/>
      <c r="F3" s="467"/>
      <c r="P3" s="96"/>
    </row>
    <row r="4" spans="2:16" ht="25.5" customHeight="1">
      <c r="B4" s="95"/>
      <c r="C4" s="97" t="s">
        <v>1</v>
      </c>
      <c r="D4" s="98" t="s">
        <v>2</v>
      </c>
      <c r="E4" s="97" t="s">
        <v>3</v>
      </c>
      <c r="F4" s="98">
        <v>2</v>
      </c>
      <c r="P4" s="96"/>
    </row>
    <row r="5" spans="2:16" ht="25.5" customHeight="1">
      <c r="B5" s="95"/>
      <c r="C5" s="1"/>
      <c r="D5" s="2"/>
      <c r="E5" s="1"/>
      <c r="F5" s="2"/>
      <c r="P5" s="96"/>
    </row>
    <row r="6" spans="2:16" ht="36.75" customHeight="1">
      <c r="B6" s="99"/>
      <c r="C6" s="468" t="s">
        <v>69</v>
      </c>
      <c r="D6" s="468"/>
      <c r="E6" s="468"/>
      <c r="F6" s="468"/>
      <c r="G6" s="468"/>
      <c r="H6" s="468"/>
      <c r="I6" s="468"/>
      <c r="J6" s="468"/>
      <c r="K6" s="468"/>
      <c r="L6" s="468"/>
      <c r="M6" s="468"/>
      <c r="N6" s="468"/>
      <c r="O6" s="468"/>
      <c r="P6" s="96"/>
    </row>
    <row r="7" spans="2:16" ht="13.5" thickBot="1">
      <c r="B7" s="99"/>
      <c r="P7" s="96"/>
    </row>
    <row r="8" spans="2:16">
      <c r="B8" s="99"/>
      <c r="C8" s="469"/>
      <c r="D8" s="471"/>
      <c r="E8" s="472"/>
      <c r="F8" s="472"/>
      <c r="G8" s="472"/>
      <c r="H8" s="472"/>
      <c r="I8" s="472"/>
      <c r="J8" s="472"/>
      <c r="K8" s="473"/>
      <c r="L8" s="474"/>
      <c r="M8" s="475"/>
      <c r="N8" s="475"/>
      <c r="O8" s="476"/>
      <c r="P8" s="96"/>
    </row>
    <row r="9" spans="2:16">
      <c r="B9" s="99"/>
      <c r="C9" s="470"/>
      <c r="D9" s="459" t="s">
        <v>70</v>
      </c>
      <c r="E9" s="460"/>
      <c r="F9" s="460"/>
      <c r="G9" s="460"/>
      <c r="H9" s="460"/>
      <c r="I9" s="460"/>
      <c r="J9" s="460"/>
      <c r="K9" s="461"/>
      <c r="L9" s="477"/>
      <c r="M9" s="478"/>
      <c r="N9" s="478"/>
      <c r="O9" s="479"/>
      <c r="P9" s="96"/>
    </row>
    <row r="10" spans="2:16" ht="13.5">
      <c r="B10" s="99"/>
      <c r="C10" s="470"/>
      <c r="D10" s="480"/>
      <c r="E10" s="481"/>
      <c r="F10" s="481"/>
      <c r="G10" s="481"/>
      <c r="H10" s="481"/>
      <c r="I10" s="481"/>
      <c r="J10" s="481"/>
      <c r="K10" s="482"/>
      <c r="L10" s="437" t="s">
        <v>71</v>
      </c>
      <c r="M10" s="484"/>
      <c r="N10" s="485"/>
      <c r="O10" s="486"/>
      <c r="P10" s="96"/>
    </row>
    <row r="11" spans="2:16">
      <c r="B11" s="99"/>
      <c r="C11" s="470"/>
      <c r="D11" s="459" t="s">
        <v>72</v>
      </c>
      <c r="E11" s="460"/>
      <c r="F11" s="460"/>
      <c r="G11" s="460"/>
      <c r="H11" s="460"/>
      <c r="I11" s="460"/>
      <c r="J11" s="460"/>
      <c r="K11" s="461"/>
      <c r="L11" s="483"/>
      <c r="M11" s="487"/>
      <c r="N11" s="488"/>
      <c r="O11" s="489"/>
      <c r="P11" s="96"/>
    </row>
    <row r="12" spans="2:16" ht="12.75" customHeight="1">
      <c r="B12" s="99"/>
      <c r="C12" s="470"/>
      <c r="D12" s="490"/>
      <c r="E12" s="491"/>
      <c r="F12" s="491"/>
      <c r="G12" s="491"/>
      <c r="H12" s="491"/>
      <c r="I12" s="491"/>
      <c r="J12" s="491"/>
      <c r="K12" s="492"/>
      <c r="L12" s="437" t="s">
        <v>73</v>
      </c>
      <c r="M12" s="437">
        <v>1</v>
      </c>
      <c r="N12" s="437" t="s">
        <v>74</v>
      </c>
      <c r="O12" s="457">
        <v>1</v>
      </c>
      <c r="P12" s="96"/>
    </row>
    <row r="13" spans="2:16">
      <c r="B13" s="99"/>
      <c r="C13" s="470"/>
      <c r="D13" s="490"/>
      <c r="E13" s="491"/>
      <c r="F13" s="491"/>
      <c r="G13" s="491"/>
      <c r="H13" s="491"/>
      <c r="I13" s="491"/>
      <c r="J13" s="491"/>
      <c r="K13" s="492"/>
      <c r="L13" s="438"/>
      <c r="M13" s="438"/>
      <c r="N13" s="438"/>
      <c r="O13" s="458"/>
      <c r="P13" s="96"/>
    </row>
    <row r="14" spans="2:16">
      <c r="B14" s="99"/>
      <c r="C14" s="470"/>
      <c r="D14" s="459" t="s">
        <v>75</v>
      </c>
      <c r="E14" s="460"/>
      <c r="F14" s="460"/>
      <c r="G14" s="460"/>
      <c r="H14" s="460"/>
      <c r="I14" s="460"/>
      <c r="J14" s="460"/>
      <c r="K14" s="461"/>
      <c r="L14" s="438"/>
      <c r="M14" s="438"/>
      <c r="N14" s="438"/>
      <c r="O14" s="458"/>
      <c r="P14" s="96"/>
    </row>
    <row r="15" spans="2:16" ht="14.25" thickBot="1">
      <c r="B15" s="99"/>
      <c r="C15" s="101"/>
      <c r="D15" s="102"/>
      <c r="E15" s="102"/>
      <c r="F15" s="102"/>
      <c r="G15" s="102"/>
      <c r="H15" s="102"/>
      <c r="I15" s="102"/>
      <c r="J15" s="102"/>
      <c r="K15" s="102"/>
      <c r="L15" s="102"/>
      <c r="M15" s="103"/>
      <c r="N15" s="103"/>
      <c r="O15" s="104"/>
      <c r="P15" s="96"/>
    </row>
    <row r="16" spans="2:16" ht="13.5">
      <c r="B16" s="99"/>
      <c r="C16" s="105"/>
      <c r="D16" s="106"/>
      <c r="E16" s="106"/>
      <c r="F16" s="106"/>
      <c r="G16" s="106"/>
      <c r="H16" s="106"/>
      <c r="I16" s="106"/>
      <c r="J16" s="106"/>
      <c r="K16" s="106"/>
      <c r="L16" s="107" t="s">
        <v>76</v>
      </c>
      <c r="M16" s="108" t="s">
        <v>77</v>
      </c>
      <c r="N16" s="108" t="s">
        <v>78</v>
      </c>
      <c r="O16" s="109" t="s">
        <v>79</v>
      </c>
      <c r="P16" s="96"/>
    </row>
    <row r="17" spans="2:16" ht="13.5">
      <c r="B17" s="99"/>
      <c r="C17" s="110"/>
      <c r="D17" s="100"/>
      <c r="E17" s="100"/>
      <c r="F17" s="100"/>
      <c r="G17" s="100"/>
      <c r="H17" s="100"/>
      <c r="I17" s="100"/>
      <c r="J17" s="100"/>
      <c r="K17" s="100"/>
      <c r="L17" s="111"/>
      <c r="M17" s="112"/>
      <c r="N17" s="112"/>
      <c r="O17" s="113"/>
      <c r="P17" s="96"/>
    </row>
    <row r="18" spans="2:16" ht="18" customHeight="1">
      <c r="B18" s="99"/>
      <c r="C18" s="440" t="s">
        <v>80</v>
      </c>
      <c r="D18" s="441"/>
      <c r="E18" s="441"/>
      <c r="F18" s="441"/>
      <c r="G18" s="100"/>
      <c r="H18" s="100"/>
      <c r="I18" s="100" t="s">
        <v>81</v>
      </c>
      <c r="K18" s="100"/>
      <c r="L18" s="111"/>
      <c r="O18" s="114"/>
      <c r="P18" s="96"/>
    </row>
    <row r="19" spans="2:16" ht="13.5">
      <c r="B19" s="99"/>
      <c r="C19" s="115"/>
      <c r="D19" s="116"/>
      <c r="E19" s="116"/>
      <c r="F19" s="116"/>
      <c r="G19" s="116"/>
      <c r="H19" s="116"/>
      <c r="I19" s="116"/>
      <c r="J19" s="116"/>
      <c r="K19" s="116"/>
      <c r="L19" s="116"/>
      <c r="M19" s="116"/>
      <c r="N19" s="116"/>
      <c r="O19" s="117"/>
      <c r="P19" s="96"/>
    </row>
    <row r="20" spans="2:16" ht="13.5" thickBot="1">
      <c r="B20" s="99"/>
      <c r="C20" s="118"/>
      <c r="D20" s="119"/>
      <c r="E20" s="119"/>
      <c r="F20" s="119"/>
      <c r="G20" s="119"/>
      <c r="H20" s="119"/>
      <c r="I20" s="119"/>
      <c r="J20" s="119"/>
      <c r="K20" s="119"/>
      <c r="L20" s="119"/>
      <c r="M20" s="119"/>
      <c r="N20" s="119"/>
      <c r="O20" s="120"/>
      <c r="P20" s="96"/>
    </row>
    <row r="21" spans="2:16" ht="13.5" thickBot="1">
      <c r="B21" s="99"/>
      <c r="C21" s="121"/>
      <c r="D21" s="122"/>
      <c r="E21" s="122"/>
      <c r="F21" s="122"/>
      <c r="G21" s="122"/>
      <c r="H21" s="122"/>
      <c r="K21" s="122"/>
      <c r="L21" s="122"/>
      <c r="M21" s="122"/>
      <c r="N21" s="122"/>
      <c r="O21" s="123"/>
      <c r="P21" s="96"/>
    </row>
    <row r="22" spans="2:16" ht="13.5">
      <c r="B22" s="99"/>
      <c r="C22" s="442" t="s">
        <v>82</v>
      </c>
      <c r="D22" s="443"/>
      <c r="E22" s="443"/>
      <c r="F22" s="443"/>
      <c r="G22" s="443"/>
      <c r="H22" s="443"/>
      <c r="I22" s="443"/>
      <c r="J22" s="443"/>
      <c r="K22" s="443"/>
      <c r="L22" s="443"/>
      <c r="M22" s="443"/>
      <c r="N22" s="443"/>
      <c r="O22" s="444"/>
      <c r="P22" s="96"/>
    </row>
    <row r="23" spans="2:16" ht="13.5" thickBot="1">
      <c r="B23" s="99"/>
      <c r="C23" s="124"/>
      <c r="O23" s="125"/>
      <c r="P23" s="96"/>
    </row>
    <row r="24" spans="2:16">
      <c r="B24" s="99"/>
      <c r="C24" s="126" t="s">
        <v>83</v>
      </c>
      <c r="D24" s="445" t="s">
        <v>84</v>
      </c>
      <c r="E24" s="446"/>
      <c r="F24" s="446"/>
      <c r="G24" s="446"/>
      <c r="H24" s="446"/>
      <c r="I24" s="446"/>
      <c r="J24" s="446"/>
      <c r="K24" s="446"/>
      <c r="L24" s="447"/>
      <c r="M24" s="448" t="s">
        <v>85</v>
      </c>
      <c r="N24" s="449"/>
      <c r="O24" s="126" t="s">
        <v>13</v>
      </c>
      <c r="P24" s="96"/>
    </row>
    <row r="25" spans="2:16" ht="13.5" thickBot="1">
      <c r="B25" s="99"/>
      <c r="C25" s="127"/>
      <c r="D25" s="450"/>
      <c r="E25" s="451"/>
      <c r="F25" s="451"/>
      <c r="G25" s="451"/>
      <c r="H25" s="451"/>
      <c r="I25" s="451"/>
      <c r="J25" s="451"/>
      <c r="K25" s="451"/>
      <c r="L25" s="452"/>
      <c r="M25" s="450"/>
      <c r="N25" s="452"/>
      <c r="O25" s="128"/>
      <c r="P25" s="96"/>
    </row>
    <row r="26" spans="2:16">
      <c r="B26" s="99"/>
      <c r="C26" s="403" t="s">
        <v>86</v>
      </c>
      <c r="D26" s="404"/>
      <c r="E26" s="404"/>
      <c r="F26" s="404"/>
      <c r="G26" s="404"/>
      <c r="H26" s="404"/>
      <c r="I26" s="404"/>
      <c r="J26" s="404"/>
      <c r="K26" s="404"/>
      <c r="L26" s="404"/>
      <c r="M26" s="404"/>
      <c r="N26" s="404"/>
      <c r="O26" s="405"/>
      <c r="P26" s="96"/>
    </row>
    <row r="27" spans="2:16">
      <c r="B27" s="99"/>
      <c r="C27" s="406"/>
      <c r="D27" s="407"/>
      <c r="E27" s="407"/>
      <c r="F27" s="407"/>
      <c r="G27" s="407"/>
      <c r="H27" s="407"/>
      <c r="I27" s="407"/>
      <c r="J27" s="407"/>
      <c r="K27" s="407"/>
      <c r="L27" s="407"/>
      <c r="M27" s="407"/>
      <c r="N27" s="407"/>
      <c r="O27" s="408"/>
      <c r="P27" s="96"/>
    </row>
    <row r="28" spans="2:16" ht="13.5" thickBot="1">
      <c r="B28" s="99"/>
      <c r="C28" s="409"/>
      <c r="D28" s="410"/>
      <c r="E28" s="410"/>
      <c r="F28" s="410"/>
      <c r="G28" s="410"/>
      <c r="H28" s="410"/>
      <c r="I28" s="410"/>
      <c r="J28" s="410"/>
      <c r="K28" s="410"/>
      <c r="L28" s="410"/>
      <c r="M28" s="410"/>
      <c r="N28" s="410"/>
      <c r="O28" s="411"/>
      <c r="P28" s="96"/>
    </row>
    <row r="29" spans="2:16" ht="13.5">
      <c r="B29" s="99"/>
      <c r="C29" s="412" t="s">
        <v>84</v>
      </c>
      <c r="D29" s="453"/>
      <c r="E29" s="453"/>
      <c r="F29" s="453"/>
      <c r="G29" s="454"/>
      <c r="H29" s="426" t="s">
        <v>87</v>
      </c>
      <c r="I29" s="453"/>
      <c r="J29" s="455" t="s">
        <v>88</v>
      </c>
      <c r="K29" s="456"/>
      <c r="L29" s="130" t="s">
        <v>89</v>
      </c>
      <c r="M29" s="426" t="s">
        <v>90</v>
      </c>
      <c r="N29" s="427"/>
      <c r="O29" s="131" t="s">
        <v>91</v>
      </c>
      <c r="P29" s="96"/>
    </row>
    <row r="30" spans="2:16">
      <c r="B30" s="99"/>
      <c r="C30" s="416"/>
      <c r="D30" s="417"/>
      <c r="E30" s="417"/>
      <c r="F30" s="417"/>
      <c r="G30" s="434"/>
      <c r="H30" s="439"/>
      <c r="I30" s="434"/>
      <c r="J30" s="439"/>
      <c r="K30" s="434"/>
      <c r="L30" s="133"/>
      <c r="M30" s="429"/>
      <c r="N30" s="430"/>
      <c r="O30" s="134"/>
      <c r="P30" s="96"/>
    </row>
    <row r="31" spans="2:16">
      <c r="B31" s="99"/>
      <c r="C31" s="135"/>
      <c r="D31" s="136"/>
      <c r="E31" s="136"/>
      <c r="F31" s="136"/>
      <c r="G31" s="137"/>
      <c r="H31" s="138"/>
      <c r="I31" s="137"/>
      <c r="J31" s="138"/>
      <c r="K31" s="137"/>
      <c r="L31" s="133"/>
      <c r="M31" s="429"/>
      <c r="N31" s="430"/>
      <c r="O31" s="134"/>
      <c r="P31" s="96"/>
    </row>
    <row r="32" spans="2:16" ht="13.5" thickBot="1">
      <c r="B32" s="99"/>
      <c r="C32" s="418"/>
      <c r="D32" s="419"/>
      <c r="E32" s="419"/>
      <c r="F32" s="419"/>
      <c r="G32" s="428"/>
      <c r="H32" s="431"/>
      <c r="I32" s="428"/>
      <c r="J32" s="431"/>
      <c r="K32" s="428"/>
      <c r="L32" s="139"/>
      <c r="M32" s="432"/>
      <c r="N32" s="433"/>
      <c r="O32" s="134"/>
      <c r="P32" s="96"/>
    </row>
    <row r="33" spans="2:16" ht="14.25" thickBot="1">
      <c r="B33" s="99"/>
      <c r="C33" s="394" t="s">
        <v>92</v>
      </c>
      <c r="D33" s="395"/>
      <c r="E33" s="395"/>
      <c r="F33" s="395"/>
      <c r="G33" s="395"/>
      <c r="H33" s="395"/>
      <c r="I33" s="395"/>
      <c r="J33" s="395"/>
      <c r="K33" s="395"/>
      <c r="L33" s="395"/>
      <c r="M33" s="395"/>
      <c r="N33" s="396"/>
      <c r="O33" s="140"/>
      <c r="P33" s="96"/>
    </row>
    <row r="34" spans="2:16" ht="13.5" customHeight="1">
      <c r="B34" s="99"/>
      <c r="C34" s="403" t="s">
        <v>93</v>
      </c>
      <c r="D34" s="404"/>
      <c r="E34" s="404"/>
      <c r="F34" s="404"/>
      <c r="G34" s="404"/>
      <c r="H34" s="404"/>
      <c r="I34" s="404"/>
      <c r="J34" s="404"/>
      <c r="K34" s="404"/>
      <c r="L34" s="404"/>
      <c r="M34" s="404"/>
      <c r="N34" s="404"/>
      <c r="O34" s="405"/>
      <c r="P34" s="96"/>
    </row>
    <row r="35" spans="2:16">
      <c r="B35" s="99"/>
      <c r="C35" s="406"/>
      <c r="D35" s="407"/>
      <c r="E35" s="407"/>
      <c r="F35" s="407"/>
      <c r="G35" s="407"/>
      <c r="H35" s="407"/>
      <c r="I35" s="407"/>
      <c r="J35" s="407"/>
      <c r="K35" s="407"/>
      <c r="L35" s="407"/>
      <c r="M35" s="407"/>
      <c r="N35" s="407"/>
      <c r="O35" s="408"/>
      <c r="P35" s="96"/>
    </row>
    <row r="36" spans="2:16" ht="13.5" thickBot="1">
      <c r="B36" s="99"/>
      <c r="C36" s="409"/>
      <c r="D36" s="410"/>
      <c r="E36" s="410"/>
      <c r="F36" s="410"/>
      <c r="G36" s="410"/>
      <c r="H36" s="410"/>
      <c r="I36" s="410"/>
      <c r="J36" s="410"/>
      <c r="K36" s="410"/>
      <c r="L36" s="410"/>
      <c r="M36" s="410"/>
      <c r="N36" s="410"/>
      <c r="O36" s="411"/>
      <c r="P36" s="96"/>
    </row>
    <row r="37" spans="2:16" ht="13.5">
      <c r="B37" s="99"/>
      <c r="C37" s="412" t="s">
        <v>84</v>
      </c>
      <c r="D37" s="413"/>
      <c r="E37" s="413"/>
      <c r="F37" s="413"/>
      <c r="G37" s="413"/>
      <c r="H37" s="413"/>
      <c r="I37" s="413"/>
      <c r="J37" s="427"/>
      <c r="K37" s="129" t="s">
        <v>85</v>
      </c>
      <c r="L37" s="130" t="s">
        <v>13</v>
      </c>
      <c r="M37" s="426" t="s">
        <v>94</v>
      </c>
      <c r="N37" s="427"/>
      <c r="O37" s="131" t="s">
        <v>91</v>
      </c>
      <c r="P37" s="96"/>
    </row>
    <row r="38" spans="2:16">
      <c r="B38" s="99"/>
      <c r="C38" s="416"/>
      <c r="D38" s="417"/>
      <c r="E38" s="417"/>
      <c r="F38" s="417"/>
      <c r="G38" s="417"/>
      <c r="H38" s="417"/>
      <c r="I38" s="417"/>
      <c r="J38" s="434"/>
      <c r="K38" s="142"/>
      <c r="L38" s="143"/>
      <c r="M38" s="435"/>
      <c r="N38" s="436"/>
      <c r="O38" s="134"/>
      <c r="P38" s="96"/>
    </row>
    <row r="39" spans="2:16" ht="13.5" thickBot="1">
      <c r="B39" s="99"/>
      <c r="C39" s="418"/>
      <c r="D39" s="419"/>
      <c r="E39" s="419"/>
      <c r="F39" s="419"/>
      <c r="G39" s="419"/>
      <c r="H39" s="419"/>
      <c r="I39" s="419"/>
      <c r="J39" s="428"/>
      <c r="K39" s="136"/>
      <c r="L39" s="144"/>
      <c r="M39" s="420"/>
      <c r="N39" s="421"/>
      <c r="O39" s="145"/>
      <c r="P39" s="96"/>
    </row>
    <row r="40" spans="2:16" ht="14.25" thickBot="1">
      <c r="B40" s="99"/>
      <c r="C40" s="394" t="s">
        <v>92</v>
      </c>
      <c r="D40" s="395"/>
      <c r="E40" s="395"/>
      <c r="F40" s="395"/>
      <c r="G40" s="395"/>
      <c r="H40" s="395"/>
      <c r="I40" s="395"/>
      <c r="J40" s="395"/>
      <c r="K40" s="395"/>
      <c r="L40" s="395"/>
      <c r="M40" s="395"/>
      <c r="N40" s="396"/>
      <c r="O40" s="146">
        <v>0</v>
      </c>
      <c r="P40" s="96"/>
    </row>
    <row r="41" spans="2:16">
      <c r="B41" s="99"/>
      <c r="C41" s="403" t="s">
        <v>95</v>
      </c>
      <c r="D41" s="404"/>
      <c r="E41" s="404"/>
      <c r="F41" s="404"/>
      <c r="G41" s="404"/>
      <c r="H41" s="404"/>
      <c r="I41" s="404"/>
      <c r="J41" s="404"/>
      <c r="K41" s="404"/>
      <c r="L41" s="404"/>
      <c r="M41" s="404"/>
      <c r="N41" s="404"/>
      <c r="O41" s="405"/>
      <c r="P41" s="96"/>
    </row>
    <row r="42" spans="2:16">
      <c r="B42" s="99"/>
      <c r="C42" s="406"/>
      <c r="D42" s="407"/>
      <c r="E42" s="407"/>
      <c r="F42" s="407"/>
      <c r="G42" s="407"/>
      <c r="H42" s="407"/>
      <c r="I42" s="407"/>
      <c r="J42" s="407"/>
      <c r="K42" s="407"/>
      <c r="L42" s="407"/>
      <c r="M42" s="407"/>
      <c r="N42" s="407"/>
      <c r="O42" s="408"/>
      <c r="P42" s="96"/>
    </row>
    <row r="43" spans="2:16" ht="13.5" thickBot="1">
      <c r="B43" s="99"/>
      <c r="C43" s="409"/>
      <c r="D43" s="410"/>
      <c r="E43" s="410"/>
      <c r="F43" s="410"/>
      <c r="G43" s="410"/>
      <c r="H43" s="410"/>
      <c r="I43" s="410"/>
      <c r="J43" s="410"/>
      <c r="K43" s="410"/>
      <c r="L43" s="410"/>
      <c r="M43" s="410"/>
      <c r="N43" s="410"/>
      <c r="O43" s="411"/>
      <c r="P43" s="96"/>
    </row>
    <row r="44" spans="2:16" ht="13.5">
      <c r="B44" s="99"/>
      <c r="C44" s="412" t="s">
        <v>96</v>
      </c>
      <c r="D44" s="413"/>
      <c r="E44" s="413"/>
      <c r="F44" s="413"/>
      <c r="G44" s="413"/>
      <c r="H44" s="413"/>
      <c r="I44" s="413"/>
      <c r="J44" s="130" t="s">
        <v>97</v>
      </c>
      <c r="K44" s="141" t="s">
        <v>98</v>
      </c>
      <c r="L44" s="147" t="s">
        <v>99</v>
      </c>
      <c r="M44" s="426" t="s">
        <v>100</v>
      </c>
      <c r="N44" s="427"/>
      <c r="O44" s="131" t="s">
        <v>91</v>
      </c>
      <c r="P44" s="96"/>
    </row>
    <row r="45" spans="2:16">
      <c r="B45" s="99"/>
      <c r="C45" s="416"/>
      <c r="D45" s="417"/>
      <c r="E45" s="417"/>
      <c r="F45" s="417"/>
      <c r="G45" s="417"/>
      <c r="H45" s="417"/>
      <c r="I45" s="417"/>
      <c r="J45" s="148"/>
      <c r="K45" s="149"/>
      <c r="L45" s="148"/>
      <c r="M45" s="424"/>
      <c r="N45" s="425"/>
      <c r="O45" s="134"/>
      <c r="P45" s="96"/>
    </row>
    <row r="46" spans="2:16" ht="13.5" thickBot="1">
      <c r="B46" s="99"/>
      <c r="C46" s="418"/>
      <c r="D46" s="419"/>
      <c r="E46" s="419"/>
      <c r="F46" s="419"/>
      <c r="G46" s="419"/>
      <c r="H46" s="419"/>
      <c r="I46" s="419"/>
      <c r="J46" s="150"/>
      <c r="K46" s="151"/>
      <c r="L46" s="150"/>
      <c r="M46" s="420"/>
      <c r="N46" s="421"/>
      <c r="O46" s="152"/>
      <c r="P46" s="96"/>
    </row>
    <row r="47" spans="2:16" ht="14.25" thickBot="1">
      <c r="B47" s="99"/>
      <c r="C47" s="394" t="s">
        <v>92</v>
      </c>
      <c r="D47" s="395"/>
      <c r="E47" s="395"/>
      <c r="F47" s="395"/>
      <c r="G47" s="395"/>
      <c r="H47" s="395"/>
      <c r="I47" s="395"/>
      <c r="J47" s="395"/>
      <c r="K47" s="395"/>
      <c r="L47" s="395"/>
      <c r="M47" s="395"/>
      <c r="N47" s="396"/>
      <c r="O47" s="140"/>
      <c r="P47" s="96"/>
    </row>
    <row r="48" spans="2:16">
      <c r="B48" s="99"/>
      <c r="C48" s="403" t="s">
        <v>101</v>
      </c>
      <c r="D48" s="404"/>
      <c r="E48" s="404"/>
      <c r="F48" s="404"/>
      <c r="G48" s="404"/>
      <c r="H48" s="404"/>
      <c r="I48" s="404"/>
      <c r="J48" s="404"/>
      <c r="K48" s="404"/>
      <c r="L48" s="404"/>
      <c r="M48" s="404"/>
      <c r="N48" s="404"/>
      <c r="O48" s="405"/>
      <c r="P48" s="96"/>
    </row>
    <row r="49" spans="2:16">
      <c r="B49" s="99"/>
      <c r="C49" s="406"/>
      <c r="D49" s="407"/>
      <c r="E49" s="407"/>
      <c r="F49" s="407"/>
      <c r="G49" s="407"/>
      <c r="H49" s="407"/>
      <c r="I49" s="407"/>
      <c r="J49" s="407"/>
      <c r="K49" s="407"/>
      <c r="L49" s="407"/>
      <c r="M49" s="407"/>
      <c r="N49" s="407"/>
      <c r="O49" s="408"/>
      <c r="P49" s="96"/>
    </row>
    <row r="50" spans="2:16" ht="13.5" thickBot="1">
      <c r="B50" s="99"/>
      <c r="C50" s="409"/>
      <c r="D50" s="410"/>
      <c r="E50" s="410"/>
      <c r="F50" s="410"/>
      <c r="G50" s="410"/>
      <c r="H50" s="410"/>
      <c r="I50" s="410"/>
      <c r="J50" s="410"/>
      <c r="K50" s="410"/>
      <c r="L50" s="410"/>
      <c r="M50" s="410"/>
      <c r="N50" s="410"/>
      <c r="O50" s="411"/>
      <c r="P50" s="96"/>
    </row>
    <row r="51" spans="2:16" ht="13.5">
      <c r="B51" s="99"/>
      <c r="C51" s="412" t="s">
        <v>102</v>
      </c>
      <c r="D51" s="413"/>
      <c r="E51" s="413"/>
      <c r="F51" s="413"/>
      <c r="G51" s="413"/>
      <c r="H51" s="413"/>
      <c r="I51" s="413"/>
      <c r="J51" s="130" t="s">
        <v>103</v>
      </c>
      <c r="K51" s="153" t="s">
        <v>104</v>
      </c>
      <c r="L51" s="154" t="s">
        <v>105</v>
      </c>
      <c r="M51" s="414" t="s">
        <v>90</v>
      </c>
      <c r="N51" s="415"/>
      <c r="O51" s="156" t="s">
        <v>91</v>
      </c>
      <c r="P51" s="96"/>
    </row>
    <row r="52" spans="2:16">
      <c r="B52" s="99"/>
      <c r="C52" s="157"/>
      <c r="D52" s="158"/>
      <c r="E52" s="158"/>
      <c r="F52" s="158"/>
      <c r="G52" s="158"/>
      <c r="H52" s="158"/>
      <c r="I52" s="158"/>
      <c r="J52" s="159"/>
      <c r="K52" s="160"/>
      <c r="L52" s="161"/>
      <c r="M52" s="422"/>
      <c r="N52" s="423"/>
      <c r="O52" s="162"/>
      <c r="P52" s="96"/>
    </row>
    <row r="53" spans="2:16">
      <c r="B53" s="99"/>
      <c r="C53" s="157"/>
      <c r="D53" s="158"/>
      <c r="E53" s="158"/>
      <c r="F53" s="158"/>
      <c r="G53" s="158"/>
      <c r="H53" s="158"/>
      <c r="I53" s="158"/>
      <c r="J53" s="159"/>
      <c r="K53" s="160"/>
      <c r="L53" s="161"/>
      <c r="M53" s="422"/>
      <c r="N53" s="423"/>
      <c r="O53" s="162"/>
      <c r="P53" s="96"/>
    </row>
    <row r="54" spans="2:16">
      <c r="B54" s="99"/>
      <c r="C54" s="157"/>
      <c r="D54" s="158"/>
      <c r="E54" s="158"/>
      <c r="F54" s="158"/>
      <c r="G54" s="158"/>
      <c r="H54" s="158"/>
      <c r="I54" s="158"/>
      <c r="J54" s="159"/>
      <c r="K54" s="160"/>
      <c r="L54" s="161"/>
      <c r="M54" s="424"/>
      <c r="N54" s="425"/>
      <c r="O54" s="162"/>
      <c r="P54" s="96"/>
    </row>
    <row r="55" spans="2:16" ht="13.5" thickBot="1">
      <c r="B55" s="99"/>
      <c r="C55" s="418"/>
      <c r="D55" s="419"/>
      <c r="E55" s="419"/>
      <c r="F55" s="419"/>
      <c r="G55" s="419"/>
      <c r="H55" s="419"/>
      <c r="I55" s="419"/>
      <c r="J55" s="150"/>
      <c r="K55" s="151"/>
      <c r="L55" s="150"/>
      <c r="M55" s="420"/>
      <c r="N55" s="421"/>
      <c r="O55" s="152"/>
      <c r="P55" s="96"/>
    </row>
    <row r="56" spans="2:16" ht="14.25" thickBot="1">
      <c r="B56" s="99"/>
      <c r="C56" s="394" t="s">
        <v>92</v>
      </c>
      <c r="D56" s="395"/>
      <c r="E56" s="395"/>
      <c r="F56" s="395"/>
      <c r="G56" s="395"/>
      <c r="H56" s="395"/>
      <c r="I56" s="395"/>
      <c r="J56" s="395"/>
      <c r="K56" s="395"/>
      <c r="L56" s="395"/>
      <c r="M56" s="395"/>
      <c r="N56" s="396"/>
      <c r="O56" s="146"/>
      <c r="P56" s="96"/>
    </row>
    <row r="57" spans="2:16" ht="13.5" thickBot="1">
      <c r="B57" s="99"/>
      <c r="C57" s="124"/>
      <c r="O57" s="125"/>
      <c r="P57" s="96"/>
    </row>
    <row r="58" spans="2:16" ht="13.5" thickBot="1">
      <c r="B58" s="99"/>
      <c r="C58" s="397" t="s">
        <v>106</v>
      </c>
      <c r="D58" s="398"/>
      <c r="E58" s="398"/>
      <c r="F58" s="398"/>
      <c r="G58" s="398"/>
      <c r="H58" s="398"/>
      <c r="I58" s="398"/>
      <c r="J58" s="398"/>
      <c r="K58" s="398"/>
      <c r="L58" s="398"/>
      <c r="M58" s="398"/>
      <c r="N58" s="399"/>
      <c r="O58" s="163"/>
      <c r="P58" s="96"/>
    </row>
    <row r="59" spans="2:16">
      <c r="B59" s="99"/>
      <c r="C59" s="403" t="s">
        <v>107</v>
      </c>
      <c r="D59" s="404"/>
      <c r="E59" s="404"/>
      <c r="F59" s="404"/>
      <c r="G59" s="404"/>
      <c r="H59" s="404"/>
      <c r="I59" s="404"/>
      <c r="J59" s="404"/>
      <c r="K59" s="404"/>
      <c r="L59" s="404"/>
      <c r="M59" s="404"/>
      <c r="N59" s="404"/>
      <c r="O59" s="405"/>
      <c r="P59" s="96"/>
    </row>
    <row r="60" spans="2:16">
      <c r="B60" s="99"/>
      <c r="C60" s="406"/>
      <c r="D60" s="407"/>
      <c r="E60" s="407"/>
      <c r="F60" s="407"/>
      <c r="G60" s="407"/>
      <c r="H60" s="407"/>
      <c r="I60" s="407"/>
      <c r="J60" s="407"/>
      <c r="K60" s="407"/>
      <c r="L60" s="407"/>
      <c r="M60" s="407"/>
      <c r="N60" s="407"/>
      <c r="O60" s="408"/>
      <c r="P60" s="96"/>
    </row>
    <row r="61" spans="2:16" ht="13.5" thickBot="1">
      <c r="B61" s="99"/>
      <c r="C61" s="409"/>
      <c r="D61" s="410"/>
      <c r="E61" s="410"/>
      <c r="F61" s="410"/>
      <c r="G61" s="410"/>
      <c r="H61" s="410"/>
      <c r="I61" s="410"/>
      <c r="J61" s="410"/>
      <c r="K61" s="410"/>
      <c r="L61" s="410"/>
      <c r="M61" s="410"/>
      <c r="N61" s="410"/>
      <c r="O61" s="411"/>
      <c r="P61" s="96"/>
    </row>
    <row r="62" spans="2:16" ht="13.5">
      <c r="B62" s="99"/>
      <c r="C62" s="412" t="s">
        <v>108</v>
      </c>
      <c r="D62" s="413"/>
      <c r="E62" s="413"/>
      <c r="F62" s="413"/>
      <c r="G62" s="413"/>
      <c r="H62" s="413"/>
      <c r="I62" s="413"/>
      <c r="J62" s="141"/>
      <c r="K62" s="155"/>
      <c r="L62" s="154" t="s">
        <v>109</v>
      </c>
      <c r="M62" s="414" t="s">
        <v>110</v>
      </c>
      <c r="N62" s="415"/>
      <c r="O62" s="156"/>
      <c r="P62" s="96"/>
    </row>
    <row r="63" spans="2:16">
      <c r="B63" s="99"/>
      <c r="C63" s="416" t="s">
        <v>55</v>
      </c>
      <c r="D63" s="417"/>
      <c r="E63" s="417"/>
      <c r="F63" s="417"/>
      <c r="G63" s="417"/>
      <c r="H63" s="417"/>
      <c r="I63" s="417"/>
      <c r="J63" s="164"/>
      <c r="K63" s="165"/>
      <c r="L63" s="166"/>
      <c r="M63" s="390"/>
      <c r="N63" s="391"/>
      <c r="O63" s="167"/>
      <c r="P63" s="96"/>
    </row>
    <row r="64" spans="2:16">
      <c r="B64" s="99"/>
      <c r="C64" s="135" t="s">
        <v>111</v>
      </c>
      <c r="D64" s="136"/>
      <c r="E64" s="136"/>
      <c r="F64" s="136"/>
      <c r="G64" s="136"/>
      <c r="H64" s="136"/>
      <c r="I64" s="136"/>
      <c r="J64" s="164"/>
      <c r="K64" s="165"/>
      <c r="L64" s="166"/>
      <c r="M64" s="390"/>
      <c r="N64" s="391"/>
      <c r="O64" s="167"/>
      <c r="P64" s="96"/>
    </row>
    <row r="65" spans="2:16" ht="13.5" thickBot="1">
      <c r="B65" s="99"/>
      <c r="C65" s="118" t="s">
        <v>112</v>
      </c>
      <c r="D65" s="119"/>
      <c r="E65" s="119"/>
      <c r="F65" s="119"/>
      <c r="G65" s="119"/>
      <c r="H65" s="119"/>
      <c r="I65" s="119"/>
      <c r="J65" s="168"/>
      <c r="K65" s="169"/>
      <c r="L65" s="166"/>
      <c r="M65" s="392"/>
      <c r="N65" s="393"/>
      <c r="O65" s="167"/>
      <c r="P65" s="96"/>
    </row>
    <row r="66" spans="2:16" ht="14.25" thickBot="1">
      <c r="B66" s="99"/>
      <c r="C66" s="394" t="s">
        <v>92</v>
      </c>
      <c r="D66" s="395"/>
      <c r="E66" s="395"/>
      <c r="F66" s="395"/>
      <c r="G66" s="395"/>
      <c r="H66" s="395"/>
      <c r="I66" s="395"/>
      <c r="J66" s="395"/>
      <c r="K66" s="395"/>
      <c r="L66" s="395"/>
      <c r="M66" s="395"/>
      <c r="N66" s="396"/>
      <c r="O66" s="170"/>
      <c r="P66" s="96"/>
    </row>
    <row r="67" spans="2:16" ht="13.5" thickBot="1">
      <c r="B67" s="99"/>
      <c r="C67" s="124"/>
      <c r="O67" s="125"/>
      <c r="P67" s="96"/>
    </row>
    <row r="68" spans="2:16" ht="13.5" thickBot="1">
      <c r="B68" s="99"/>
      <c r="C68" s="397" t="s">
        <v>113</v>
      </c>
      <c r="D68" s="398"/>
      <c r="E68" s="398"/>
      <c r="F68" s="398"/>
      <c r="G68" s="398"/>
      <c r="H68" s="398"/>
      <c r="I68" s="398"/>
      <c r="J68" s="398"/>
      <c r="K68" s="398"/>
      <c r="L68" s="398"/>
      <c r="M68" s="398"/>
      <c r="N68" s="399"/>
      <c r="O68" s="171"/>
      <c r="P68" s="96"/>
    </row>
    <row r="69" spans="2:16">
      <c r="B69" s="99"/>
      <c r="C69" s="121"/>
      <c r="D69" s="122"/>
      <c r="E69" s="122"/>
      <c r="F69" s="122"/>
      <c r="G69" s="122"/>
      <c r="H69" s="122"/>
      <c r="I69" s="122"/>
      <c r="J69" s="122"/>
      <c r="K69" s="122"/>
      <c r="L69" s="122"/>
      <c r="M69" s="122"/>
      <c r="N69" s="122"/>
      <c r="O69" s="123"/>
      <c r="P69" s="96"/>
    </row>
    <row r="70" spans="2:16">
      <c r="B70" s="99"/>
      <c r="C70" s="124"/>
      <c r="O70" s="125"/>
      <c r="P70" s="96"/>
    </row>
    <row r="71" spans="2:16">
      <c r="B71" s="99"/>
      <c r="C71" s="124"/>
      <c r="O71" s="125"/>
      <c r="P71" s="96"/>
    </row>
    <row r="72" spans="2:16">
      <c r="B72" s="99"/>
      <c r="C72" s="124"/>
      <c r="H72" s="172" t="s">
        <v>114</v>
      </c>
      <c r="I72" s="172"/>
      <c r="J72" s="172"/>
      <c r="K72" s="172"/>
      <c r="O72" s="125"/>
      <c r="P72" s="96"/>
    </row>
    <row r="73" spans="2:16" ht="13.5">
      <c r="B73" s="99"/>
      <c r="C73" s="173"/>
      <c r="D73" s="174"/>
      <c r="E73" s="174"/>
      <c r="F73" s="174"/>
      <c r="G73" s="174"/>
      <c r="H73" s="172" t="s">
        <v>115</v>
      </c>
      <c r="I73" s="174"/>
      <c r="J73" s="174"/>
      <c r="K73" s="174"/>
      <c r="L73" s="174"/>
      <c r="M73" s="174"/>
      <c r="N73" s="174"/>
      <c r="O73" s="175"/>
      <c r="P73" s="96"/>
    </row>
    <row r="74" spans="2:16" ht="13.5">
      <c r="B74" s="99"/>
      <c r="C74" s="173"/>
      <c r="D74" s="174"/>
      <c r="E74" s="174"/>
      <c r="F74" s="174"/>
      <c r="G74" s="174"/>
      <c r="H74" s="172" t="s">
        <v>116</v>
      </c>
      <c r="K74" s="174"/>
      <c r="L74" s="174"/>
      <c r="M74" s="174"/>
      <c r="N74" s="174"/>
      <c r="O74" s="175"/>
      <c r="P74" s="96"/>
    </row>
    <row r="75" spans="2:16">
      <c r="B75" s="99"/>
      <c r="C75" s="110"/>
      <c r="D75" s="176"/>
      <c r="E75" s="176"/>
      <c r="F75" s="176"/>
      <c r="G75" s="176"/>
      <c r="H75" s="172" t="s">
        <v>117</v>
      </c>
      <c r="I75" s="176"/>
      <c r="J75" s="176"/>
      <c r="K75" s="176"/>
      <c r="L75" s="176"/>
      <c r="M75" s="176"/>
      <c r="N75" s="176"/>
      <c r="O75" s="177"/>
      <c r="P75" s="96"/>
    </row>
    <row r="76" spans="2:16">
      <c r="B76" s="99"/>
      <c r="C76" s="124"/>
      <c r="H76" s="94" t="s">
        <v>118</v>
      </c>
      <c r="O76" s="125"/>
      <c r="P76" s="96"/>
    </row>
    <row r="77" spans="2:16" ht="13.5">
      <c r="B77" s="99"/>
      <c r="C77" s="178" t="s">
        <v>119</v>
      </c>
      <c r="D77" s="132"/>
      <c r="E77" s="132"/>
      <c r="F77" s="132"/>
      <c r="G77" s="132"/>
      <c r="H77" s="132"/>
      <c r="I77" s="132"/>
      <c r="J77" s="132"/>
      <c r="K77" s="132"/>
      <c r="L77" s="132"/>
      <c r="M77" s="132"/>
      <c r="N77" s="132"/>
      <c r="O77" s="179"/>
      <c r="P77" s="96"/>
    </row>
    <row r="78" spans="2:16">
      <c r="B78" s="99"/>
      <c r="C78" s="400"/>
      <c r="D78" s="401"/>
      <c r="E78" s="401"/>
      <c r="F78" s="401"/>
      <c r="G78" s="401"/>
      <c r="H78" s="401"/>
      <c r="I78" s="401"/>
      <c r="J78" s="401"/>
      <c r="K78" s="401"/>
      <c r="L78" s="401"/>
      <c r="M78" s="401"/>
      <c r="N78" s="401"/>
      <c r="O78" s="402"/>
      <c r="P78" s="96"/>
    </row>
    <row r="79" spans="2:16">
      <c r="B79" s="99"/>
      <c r="C79" s="400"/>
      <c r="D79" s="401"/>
      <c r="E79" s="401"/>
      <c r="F79" s="401"/>
      <c r="G79" s="401"/>
      <c r="H79" s="401"/>
      <c r="I79" s="401"/>
      <c r="J79" s="401"/>
      <c r="K79" s="401"/>
      <c r="L79" s="401"/>
      <c r="M79" s="401"/>
      <c r="N79" s="401"/>
      <c r="O79" s="402"/>
      <c r="P79" s="96"/>
    </row>
    <row r="80" spans="2:16">
      <c r="B80" s="99"/>
      <c r="C80" s="110"/>
      <c r="D80" s="176"/>
      <c r="E80" s="176"/>
      <c r="F80" s="176"/>
      <c r="G80" s="176"/>
      <c r="H80" s="176"/>
      <c r="I80" s="176"/>
      <c r="J80" s="176"/>
      <c r="K80" s="176"/>
      <c r="L80" s="176"/>
      <c r="M80" s="176"/>
      <c r="N80" s="176"/>
      <c r="O80" s="177"/>
      <c r="P80" s="96"/>
    </row>
    <row r="81" spans="2:16">
      <c r="B81" s="99"/>
      <c r="C81" s="180" t="s">
        <v>120</v>
      </c>
      <c r="D81" s="176"/>
      <c r="E81" s="176"/>
      <c r="F81" s="176"/>
      <c r="G81" s="176"/>
      <c r="H81" s="176"/>
      <c r="I81" s="176"/>
      <c r="J81" s="176"/>
      <c r="K81" s="176"/>
      <c r="L81" s="176"/>
      <c r="M81" s="176"/>
      <c r="N81" s="176"/>
      <c r="O81" s="177"/>
      <c r="P81" s="96"/>
    </row>
    <row r="82" spans="2:16" ht="12.75" customHeight="1">
      <c r="B82" s="99"/>
      <c r="C82" s="381" t="s">
        <v>121</v>
      </c>
      <c r="D82" s="382"/>
      <c r="E82" s="382"/>
      <c r="F82" s="382"/>
      <c r="G82" s="382"/>
      <c r="H82" s="382"/>
      <c r="I82" s="382"/>
      <c r="J82" s="382"/>
      <c r="K82" s="382"/>
      <c r="L82" s="382"/>
      <c r="M82" s="382"/>
      <c r="N82" s="382"/>
      <c r="O82" s="383"/>
      <c r="P82" s="96"/>
    </row>
    <row r="83" spans="2:16">
      <c r="B83" s="99"/>
      <c r="C83" s="381"/>
      <c r="D83" s="382"/>
      <c r="E83" s="382"/>
      <c r="F83" s="382"/>
      <c r="G83" s="382"/>
      <c r="H83" s="382"/>
      <c r="I83" s="382"/>
      <c r="J83" s="382"/>
      <c r="K83" s="382"/>
      <c r="L83" s="382"/>
      <c r="M83" s="382"/>
      <c r="N83" s="382"/>
      <c r="O83" s="383"/>
      <c r="P83" s="96"/>
    </row>
    <row r="84" spans="2:16" ht="12.95" customHeight="1">
      <c r="B84" s="99"/>
      <c r="C84" s="381" t="s">
        <v>122</v>
      </c>
      <c r="D84" s="382"/>
      <c r="E84" s="382"/>
      <c r="F84" s="382"/>
      <c r="G84" s="382"/>
      <c r="H84" s="382"/>
      <c r="I84" s="382"/>
      <c r="J84" s="382"/>
      <c r="K84" s="382"/>
      <c r="L84" s="382"/>
      <c r="M84" s="382"/>
      <c r="N84" s="382"/>
      <c r="O84" s="383"/>
      <c r="P84" s="96"/>
    </row>
    <row r="85" spans="2:16">
      <c r="B85" s="99"/>
      <c r="C85" s="381"/>
      <c r="D85" s="382"/>
      <c r="E85" s="382"/>
      <c r="F85" s="382"/>
      <c r="G85" s="382"/>
      <c r="H85" s="382"/>
      <c r="I85" s="382"/>
      <c r="J85" s="382"/>
      <c r="K85" s="382"/>
      <c r="L85" s="382"/>
      <c r="M85" s="382"/>
      <c r="N85" s="382"/>
      <c r="O85" s="383"/>
      <c r="P85" s="96"/>
    </row>
    <row r="86" spans="2:16">
      <c r="B86" s="99"/>
      <c r="C86" s="110"/>
      <c r="D86" s="176"/>
      <c r="E86" s="176"/>
      <c r="F86" s="176"/>
      <c r="G86" s="176"/>
      <c r="H86" s="176"/>
      <c r="I86" s="176"/>
      <c r="J86" s="176"/>
      <c r="K86" s="176"/>
      <c r="L86" s="176"/>
      <c r="M86" s="176"/>
      <c r="N86" s="176"/>
      <c r="O86" s="177"/>
      <c r="P86" s="96"/>
    </row>
    <row r="87" spans="2:16">
      <c r="B87" s="99"/>
      <c r="C87" s="124"/>
      <c r="H87" s="172" t="s">
        <v>114</v>
      </c>
      <c r="O87" s="125"/>
      <c r="P87" s="96"/>
    </row>
    <row r="88" spans="2:16">
      <c r="B88" s="99"/>
      <c r="C88" s="124"/>
      <c r="H88" s="94" t="s">
        <v>115</v>
      </c>
      <c r="I88" s="136"/>
      <c r="J88" s="136"/>
      <c r="K88" s="136"/>
      <c r="O88" s="125"/>
      <c r="P88" s="96"/>
    </row>
    <row r="89" spans="2:16">
      <c r="B89" s="99"/>
      <c r="C89" s="124"/>
      <c r="H89" s="94" t="s">
        <v>123</v>
      </c>
      <c r="I89" s="181"/>
      <c r="J89" s="181"/>
      <c r="K89" s="181"/>
      <c r="O89" s="125"/>
      <c r="P89" s="96"/>
    </row>
    <row r="90" spans="2:16">
      <c r="B90" s="99"/>
      <c r="C90" s="182"/>
      <c r="D90" s="176"/>
      <c r="E90" s="176"/>
      <c r="F90" s="176"/>
      <c r="G90" s="176"/>
      <c r="H90" s="94" t="s">
        <v>117</v>
      </c>
      <c r="L90" s="176"/>
      <c r="M90" s="176"/>
      <c r="N90" s="176"/>
      <c r="O90" s="177"/>
      <c r="P90" s="96"/>
    </row>
    <row r="91" spans="2:16" ht="17.25" customHeight="1">
      <c r="B91" s="99"/>
      <c r="C91" s="183"/>
      <c r="D91" s="184"/>
      <c r="E91" s="184"/>
      <c r="K91" s="384"/>
      <c r="L91" s="384"/>
      <c r="M91" s="384"/>
      <c r="N91" s="384"/>
      <c r="O91" s="385"/>
      <c r="P91" s="96"/>
    </row>
    <row r="92" spans="2:16" ht="18.75" customHeight="1" thickBot="1">
      <c r="B92" s="99"/>
      <c r="C92" s="388"/>
      <c r="D92" s="389"/>
      <c r="E92" s="389"/>
      <c r="F92" s="151"/>
      <c r="G92" s="151"/>
      <c r="H92" s="151"/>
      <c r="I92" s="151"/>
      <c r="J92" s="151"/>
      <c r="K92" s="386"/>
      <c r="L92" s="386"/>
      <c r="M92" s="386"/>
      <c r="N92" s="386"/>
      <c r="O92" s="387"/>
      <c r="P92" s="96"/>
    </row>
    <row r="93" spans="2:16" ht="13.5" thickBot="1">
      <c r="B93" s="185"/>
      <c r="C93" s="186"/>
      <c r="D93" s="186"/>
      <c r="E93" s="186"/>
      <c r="F93" s="186"/>
      <c r="G93" s="186"/>
      <c r="H93" s="186"/>
      <c r="I93" s="186"/>
      <c r="J93" s="186"/>
      <c r="K93" s="186"/>
      <c r="L93" s="186"/>
      <c r="M93" s="186"/>
      <c r="N93" s="186"/>
      <c r="O93" s="186"/>
      <c r="P93" s="187"/>
    </row>
    <row r="94" spans="2:16" ht="13.5"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'PROPUESTA ECONOMICA(Proponente)'!_GoBack</vt:lpstr>
      <vt:lpstr>'INDICAR CÓDIGO DEL ITEM DE PAGO'!Área_de_impresión</vt:lpstr>
      <vt:lpstr>'PRESUPUESTO OFICIAL (Entidad)'!Área_de_impresión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Luis Angel Caicedo Mosquera</cp:lastModifiedBy>
  <cp:lastPrinted>2024-03-21T19:17:05Z</cp:lastPrinted>
  <dcterms:created xsi:type="dcterms:W3CDTF">2023-02-09T19:57:13Z</dcterms:created>
  <dcterms:modified xsi:type="dcterms:W3CDTF">2024-04-10T21:00:23Z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2023-02-09T20:03:21Z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113da211-433a-4194-b45f-4aefc0c57369</vt:lpwstr>
  </property>
  <property fmtid="{D5CDD505-2E9C-101B-9397-08002B2CF9AE}" pid="7" name="MSIP_Label_defa4170-0d19-0005-0004-bc88714345d2_ActionId">
    <vt:lpwstr>47e5322a-74f0-4d85-b429-f073461a03ab</vt:lpwstr>
  </property>
  <property fmtid="{D5CDD505-2E9C-101B-9397-08002B2CF9AE}" pid="8" name="MSIP_Label_defa4170-0d19-0005-0004-bc88714345d2_ContentBits">
    <vt:lpwstr>0</vt:lpwstr>
  </property>
</Properties>
</file>