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425"/>
  <workbookPr defaultThemeVersion="124226"/>
  <mc:AlternateContent xmlns:mc="http://schemas.openxmlformats.org/markup-compatibility/2006">
    <mc:Choice Requires="x15">
      <x15ac:absPath xmlns:x15ac="http://schemas.microsoft.com/office/spreadsheetml/2010/11/ac" url="https://edumedellin-my.sharepoint.com/personal/esteban_correa_edu_gov_co/Documents/Documentos/EDCR EDU/AAA PROCESOS EDCR EDU/002 PROCESO LA ESCOMBRERA/"/>
    </mc:Choice>
  </mc:AlternateContent>
  <xr:revisionPtr revIDLastSave="51" documentId="8_{13FA59D1-01C5-4E20-B063-A19FCCD411BC}" xr6:coauthVersionLast="47" xr6:coauthVersionMax="47" xr10:uidLastSave="{3C11CF61-61B9-47F0-935D-519B07D92626}"/>
  <bookViews>
    <workbookView xWindow="-120" yWindow="-120" windowWidth="20730" windowHeight="11160" xr2:uid="{00000000-000D-0000-FFFF-FFFF00000000}"/>
  </bookViews>
  <sheets>
    <sheet name="VALOR ESTRUCTURACION" sheetId="3" r:id="rId1"/>
  </sheets>
  <definedNames>
    <definedName name="_xlnm.Print_Area" localSheetId="0">'VALOR ESTRUCTURACION'!$A$1:$F$47</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9" i="3" l="1"/>
  <c r="D26" i="3"/>
  <c r="F18" i="3"/>
  <c r="F33" i="3" l="1"/>
  <c r="F31" i="3" l="1"/>
  <c r="H36" i="3" l="1"/>
  <c r="F30" i="3"/>
  <c r="F27" i="3"/>
  <c r="F26" i="3"/>
  <c r="F25" i="3"/>
  <c r="F24" i="3"/>
  <c r="F23" i="3"/>
  <c r="F22" i="3"/>
  <c r="F21" i="3"/>
  <c r="F20" i="3"/>
  <c r="F19" i="3"/>
  <c r="F34" i="3" l="1"/>
  <c r="F35" i="3" s="1"/>
  <c r="F36" i="3" s="1"/>
  <c r="H37" i="3" l="1"/>
  <c r="G36" i="3"/>
</calcChain>
</file>

<file path=xl/sharedStrings.xml><?xml version="1.0" encoding="utf-8"?>
<sst xmlns="http://schemas.openxmlformats.org/spreadsheetml/2006/main" count="64" uniqueCount="55">
  <si>
    <t>Item</t>
  </si>
  <si>
    <t>Descripción</t>
  </si>
  <si>
    <t>Cant</t>
  </si>
  <si>
    <t>V/Unitario</t>
  </si>
  <si>
    <t>V/Parcial</t>
  </si>
  <si>
    <t>SUELOS</t>
  </si>
  <si>
    <t>EXPLORACIÓN DEL SUBSUELO</t>
  </si>
  <si>
    <t>m</t>
  </si>
  <si>
    <t>un</t>
  </si>
  <si>
    <t>ELABORACIÓN DE INFORMES</t>
  </si>
  <si>
    <t>SUBTOTAL</t>
  </si>
  <si>
    <t>IVA</t>
  </si>
  <si>
    <t>TOTAL CONSULTORIA</t>
  </si>
  <si>
    <t>Suministro e instalación de tubería ABS 70mm. Snap Seal</t>
  </si>
  <si>
    <t>EMPRESA DE DESARROLLO URBANO</t>
  </si>
  <si>
    <t>PRESUPUESTO OFICIAL</t>
  </si>
  <si>
    <t>Contrato interadministrativo Nº 4600101299 DE 2024, cuyo objeto es "CONTRATO INTERADMINISTRATIVO DE MANDATO SIN REPRESENTACIÓN PARA REALIZAR LA INTERVENCIÓN EN LA ESCOMBRERA EN CUMPLIMIENTO DE LA MEDIDA CAUTELAR PROFERIDA POR LA JURISDICCIÓN ESPECIAL PARA LA PAZ."</t>
  </si>
  <si>
    <t>Un</t>
  </si>
  <si>
    <t>Elaboró:</t>
  </si>
  <si>
    <t>Estructuración de Proyectos - EDU -</t>
  </si>
  <si>
    <t>Profesional B</t>
  </si>
  <si>
    <t>MUNICIPIO DE MEDELLIN - SECRETARÍA DE PAZ Y DERECHOS HUMANOS</t>
  </si>
  <si>
    <t>1,1,1</t>
  </si>
  <si>
    <t>1,1,2</t>
  </si>
  <si>
    <t>1,1,3</t>
  </si>
  <si>
    <t>1,1,4</t>
  </si>
  <si>
    <t>1,1,5</t>
  </si>
  <si>
    <t>1,1,6</t>
  </si>
  <si>
    <t>1,1,7</t>
  </si>
  <si>
    <t>1,1,8</t>
  </si>
  <si>
    <t>1,1,9</t>
  </si>
  <si>
    <t>1,2,1</t>
  </si>
  <si>
    <t>1,2,2</t>
  </si>
  <si>
    <t>Transporte de Equipos. Incluye todos los transportes, tanto externos como internos, que se requieran para desarrollar adecuadamente los trabajos.</t>
  </si>
  <si>
    <t>Lectura inicial de los inclinómetros instalados</t>
  </si>
  <si>
    <t>Informe de Asesoría técnica para adecuación de la zona intervenida en proceso de retrollenado de acuerdo a recomendación dada en el informe de geotecnia existente y que hace parte integral del proceso de selección</t>
  </si>
  <si>
    <t>Informe de instrumentación FINAL de lecturas periódicas: Resumen detallado de las lecturas de instrumentación con interpretación geotécnica. Consolida las lecturas acumuladas y se emite concepto geotécnico referente al comportamiento de las excavaciones</t>
  </si>
  <si>
    <t>“EJECUCIÓN DE PERFORACIÓNES PARA LA INSTALACIÓN DE INCLINOMETROS PARA EL SISTEMA DE MONITO DEL POLIGO DE LA ESCOMBRERA- COMUNA 13 EN EL DISTRITO ESPECIAL DE CIENCIA, TECNOLOGÍA E INNOVACIÓN DE MEDELLÍN”</t>
  </si>
  <si>
    <t>Celaduria de Equipos. Incluye todos los transportes, tanto externos como internos, que se requieran para desarrollar adecuadamente los trabajos.</t>
  </si>
  <si>
    <t>global</t>
  </si>
  <si>
    <t>Servicio de perforación de barrenos en material fino granular. Incluye Mano de obra, materiales y equipos. Los consultores en conjunto con la interventoría determinaran el tipo de exploración a desarrollar. Este ítem incluye los demás requerimientos de la ficha técnica.</t>
  </si>
  <si>
    <t>Servicio de perforación de barrenos en material denso o rocoso . Avance con barrena NQ e n material tipo suelo o con fragmentos de roca. Incluye Mano de obra, materiales. Los consultores en conjunto con la interventoría determinaran el tipo de exploración a desarrollar.Este ítem incluye los demás requerimientos de la ficha técnica.</t>
  </si>
  <si>
    <t>Tapón superior e inferior para tubería ABS de 70mm</t>
  </si>
  <si>
    <t>Instalación de inclinómetro hasta 30 m de profundidad: Incluye suministro de cemento, fabricación de lechada, elemento de protección en mampostería, tapa de acero y candado.</t>
  </si>
  <si>
    <t>Transporte, lectura e informe de campo para seguimiento sobre los inclinómetros instalados.</t>
  </si>
  <si>
    <t>informe</t>
  </si>
  <si>
    <t>Esteban David Correa Restrepo</t>
  </si>
  <si>
    <t>1,1,10</t>
  </si>
  <si>
    <t>LOCALIZACIÓN, TRAZADO Y REPLANTEO. Se utilizará personal experto con equipo de precisión. Se hará con la frecuencia que lo indique la interventoría. Incluye demarcación con pintura, línea de trazado, corte de piso, libretas y planos.</t>
  </si>
  <si>
    <t>día</t>
  </si>
  <si>
    <t>Lecturas semanal de seguimiento periódico de los 10 inclinómetros instalados durante  6 meses. Incluye informe de campo de la instrumentación con los resultado y con concepto geotecnico e interpretación del compartamiento de las excavaciones.</t>
  </si>
  <si>
    <t>Informe de instrumentación INICIAL: Desarrollo de informe de resultados e interpretación de lecturas de monitoreo_x0002_Análisis asociado a l a respuesta del talud-Incluye conclusiones preliminares y recomendaciones de manejo</t>
  </si>
  <si>
    <t>OTROS</t>
  </si>
  <si>
    <t>1,3,1</t>
  </si>
  <si>
    <t>1,2,3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</si>
</sst>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164" formatCode="0.0"/>
    <numFmt numFmtId="165" formatCode="\$\ #,##0"/>
  </numFmts>
  <fonts count="20">
    <font>
      <sz val="10"/>
      <color rgb="FF000000"/>
      <name val="Times New Roman"/>
      <charset val="204"/>
    </font>
    <font>
      <sz val="11"/>
      <color theme="1"/>
      <name val="Calibri"/>
      <family val="2"/>
      <scheme val="minor"/>
    </font>
    <font>
      <sz val="11"/>
      <color theme="1"/>
      <name val="Calibri"/>
      <family val="2"/>
      <scheme val="minor"/>
    </font>
    <font>
      <b/>
      <sz val="10"/>
      <name val="Arial"/>
      <family val="2"/>
    </font>
    <font>
      <b/>
      <sz val="10"/>
      <color rgb="FF000000"/>
      <name val="Arial"/>
      <family val="2"/>
    </font>
    <font>
      <sz val="10"/>
      <color rgb="FF000000"/>
      <name val="Times New Roman"/>
      <family val="1"/>
    </font>
    <font>
      <sz val="10"/>
      <name val="Arial MT"/>
      <family val="2"/>
    </font>
    <font>
      <sz val="10"/>
      <color rgb="FF000000"/>
      <name val="Arial MT"/>
      <family val="2"/>
    </font>
    <font>
      <b/>
      <sz val="10"/>
      <color rgb="FF000000"/>
      <name val="Arial Narrow"/>
      <family val="2"/>
    </font>
    <font>
      <b/>
      <sz val="10"/>
      <color rgb="FF000000"/>
      <name val="Arial MT"/>
    </font>
    <font>
      <sz val="10"/>
      <color rgb="FF000000"/>
      <name val="Arial"/>
      <family val="2"/>
    </font>
    <font>
      <b/>
      <sz val="11"/>
      <color theme="1"/>
      <name val="Arial Narrow"/>
      <family val="2"/>
    </font>
    <font>
      <b/>
      <sz val="8"/>
      <color theme="1"/>
      <name val="Arial Narrow"/>
      <family val="2"/>
    </font>
    <font>
      <sz val="10"/>
      <name val="Times New Roman"/>
      <family val="1"/>
    </font>
    <font>
      <sz val="8"/>
      <name val="Times New Roman"/>
      <family val="1"/>
    </font>
    <font>
      <b/>
      <sz val="11"/>
      <name val="Aptos Narrow"/>
      <family val="2"/>
    </font>
    <font>
      <b/>
      <sz val="11"/>
      <color rgb="FF000000"/>
      <name val="Aptos Narrow"/>
      <family val="2"/>
    </font>
    <font>
      <sz val="11"/>
      <color rgb="FF000000"/>
      <name val="Aptos Narrow"/>
      <family val="2"/>
    </font>
    <font>
      <sz val="11"/>
      <name val="Aptos Narrow"/>
      <family val="2"/>
    </font>
    <font>
      <sz val="10"/>
      <name val="Arial"/>
      <family val="2"/>
    </font>
  </fonts>
  <fills count="7">
    <fill>
      <patternFill patternType="none"/>
    </fill>
    <fill>
      <patternFill patternType="gray125"/>
    </fill>
    <fill>
      <patternFill patternType="solid">
        <fgColor rgb="FFA6A6A6"/>
      </patternFill>
    </fill>
    <fill>
      <patternFill patternType="solid">
        <fgColor rgb="FFD9D9D9"/>
      </patternFill>
    </fill>
    <fill>
      <patternFill patternType="solid">
        <fgColor theme="0"/>
        <bgColor indexed="64"/>
      </patternFill>
    </fill>
    <fill>
      <patternFill patternType="solid">
        <fgColor theme="0"/>
        <bgColor rgb="FFFFFF00"/>
      </patternFill>
    </fill>
    <fill>
      <patternFill patternType="solid">
        <fgColor rgb="FFFFFF66"/>
        <bgColor indexed="64"/>
      </patternFill>
    </fill>
  </fills>
  <borders count="28">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medium">
        <color indexed="64"/>
      </left>
      <right style="medium">
        <color indexed="64"/>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medium">
        <color indexed="64"/>
      </left>
      <right/>
      <top/>
      <bottom style="thin">
        <color rgb="FF000000"/>
      </bottom>
      <diagonal/>
    </border>
    <border>
      <left style="thin">
        <color indexed="64"/>
      </left>
      <right/>
      <top/>
      <bottom/>
      <diagonal/>
    </border>
    <border>
      <left style="medium">
        <color indexed="64"/>
      </left>
      <right style="medium">
        <color indexed="64"/>
      </right>
      <top/>
      <bottom style="medium">
        <color indexed="64"/>
      </bottom>
      <diagonal/>
    </border>
    <border>
      <left style="medium">
        <color indexed="64"/>
      </left>
      <right/>
      <top style="thin">
        <color rgb="FF000000"/>
      </top>
      <bottom/>
      <diagonal/>
    </border>
    <border>
      <left style="thin">
        <color indexed="64"/>
      </left>
      <right/>
      <top style="thin">
        <color indexed="64"/>
      </top>
      <bottom style="medium">
        <color indexed="64"/>
      </bottom>
      <diagonal/>
    </border>
    <border>
      <left/>
      <right/>
      <top/>
      <bottom style="thin">
        <color indexed="64"/>
      </bottom>
      <diagonal/>
    </border>
    <border>
      <left/>
      <right style="thin">
        <color rgb="FF000000"/>
      </right>
      <top style="thin">
        <color rgb="FF000000"/>
      </top>
      <bottom style="thin">
        <color rgb="FF000000"/>
      </bottom>
      <diagonal/>
    </border>
  </borders>
  <cellStyleXfs count="3">
    <xf numFmtId="0" fontId="0" fillId="0" borderId="0"/>
    <xf numFmtId="0" fontId="2" fillId="0" borderId="0"/>
    <xf numFmtId="0" fontId="1" fillId="0" borderId="0"/>
  </cellStyleXfs>
  <cellXfs count="74">
    <xf numFmtId="0" fontId="0" fillId="0" borderId="0" xfId="0" applyAlignment="1">
      <alignment horizontal="left" vertical="top"/>
    </xf>
    <xf numFmtId="0" fontId="5" fillId="0" borderId="0" xfId="0" applyFont="1" applyAlignment="1">
      <alignment horizontal="left" vertical="center"/>
    </xf>
    <xf numFmtId="165" fontId="7" fillId="4" borderId="3" xfId="0" applyNumberFormat="1" applyFont="1" applyFill="1" applyBorder="1" applyAlignment="1">
      <alignment horizontal="right" vertical="center" shrinkToFit="1"/>
    </xf>
    <xf numFmtId="0" fontId="11" fillId="0" borderId="0" xfId="1" applyFont="1" applyAlignment="1">
      <alignment horizontal="center" vertical="center"/>
    </xf>
    <xf numFmtId="0" fontId="11" fillId="0" borderId="0" xfId="1" applyFont="1" applyAlignment="1">
      <alignment horizontal="center" vertical="center" wrapText="1"/>
    </xf>
    <xf numFmtId="0" fontId="6" fillId="0" borderId="3" xfId="0" applyFont="1" applyBorder="1" applyAlignment="1">
      <alignment horizontal="justify" vertical="center" wrapText="1"/>
    </xf>
    <xf numFmtId="164" fontId="6" fillId="4" borderId="3" xfId="0" applyNumberFormat="1" applyFont="1" applyFill="1" applyBorder="1" applyAlignment="1">
      <alignment horizontal="center" vertical="center" shrinkToFit="1"/>
    </xf>
    <xf numFmtId="0" fontId="0" fillId="0" borderId="0" xfId="0" applyAlignment="1">
      <alignment horizontal="left" vertical="center"/>
    </xf>
    <xf numFmtId="0" fontId="0" fillId="0" borderId="0" xfId="0" applyAlignment="1">
      <alignment horizontal="center" vertical="center"/>
    </xf>
    <xf numFmtId="165" fontId="0" fillId="0" borderId="0" xfId="0" applyNumberFormat="1" applyAlignment="1">
      <alignment horizontal="left" vertical="top"/>
    </xf>
    <xf numFmtId="0" fontId="10" fillId="0" borderId="0" xfId="0" applyFont="1" applyAlignment="1">
      <alignment horizontal="left" vertical="center" wrapText="1"/>
    </xf>
    <xf numFmtId="0" fontId="3" fillId="0" borderId="0" xfId="0" applyFont="1" applyAlignment="1">
      <alignment horizontal="left" vertical="center" wrapText="1"/>
    </xf>
    <xf numFmtId="165" fontId="4" fillId="0" borderId="0" xfId="0" applyNumberFormat="1" applyFont="1" applyAlignment="1">
      <alignment horizontal="right" vertical="center" shrinkToFit="1"/>
    </xf>
    <xf numFmtId="0" fontId="9" fillId="0" borderId="0" xfId="0" applyFont="1" applyAlignment="1">
      <alignment vertical="center"/>
    </xf>
    <xf numFmtId="0" fontId="11" fillId="0" borderId="0" xfId="1" applyFont="1" applyAlignment="1">
      <alignment horizontal="left"/>
    </xf>
    <xf numFmtId="0" fontId="11" fillId="0" borderId="26" xfId="1" applyFont="1" applyBorder="1" applyAlignment="1">
      <alignment horizontal="center" vertical="center" wrapText="1"/>
    </xf>
    <xf numFmtId="0" fontId="13" fillId="0" borderId="0" xfId="0" applyFont="1" applyAlignment="1">
      <alignment horizontal="left" vertical="top"/>
    </xf>
    <xf numFmtId="0" fontId="11" fillId="0" borderId="0" xfId="1" applyFont="1"/>
    <xf numFmtId="0" fontId="11" fillId="0" borderId="0" xfId="1" applyFont="1" applyAlignment="1">
      <alignment horizontal="left" vertical="center"/>
    </xf>
    <xf numFmtId="0" fontId="9" fillId="0" borderId="0" xfId="0" applyFont="1" applyAlignment="1">
      <alignment horizontal="left" vertical="center"/>
    </xf>
    <xf numFmtId="0" fontId="15" fillId="0" borderId="4" xfId="0" applyFont="1" applyBorder="1" applyAlignment="1">
      <alignment horizontal="left" vertical="center" wrapText="1"/>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xf numFmtId="164" fontId="16" fillId="2" borderId="7" xfId="0" applyNumberFormat="1" applyFont="1" applyFill="1" applyBorder="1" applyAlignment="1">
      <alignment horizontal="left" vertical="center" shrinkToFit="1"/>
    </xf>
    <xf numFmtId="0" fontId="15" fillId="2" borderId="3" xfId="0" applyFont="1" applyFill="1" applyBorder="1" applyAlignment="1">
      <alignment horizontal="left" vertical="center" wrapText="1"/>
    </xf>
    <xf numFmtId="0" fontId="17" fillId="2" borderId="3" xfId="0" applyFont="1" applyFill="1" applyBorder="1" applyAlignment="1">
      <alignment horizontal="left" vertical="center" wrapText="1"/>
    </xf>
    <xf numFmtId="0" fontId="17" fillId="2" borderId="8" xfId="0" applyFont="1" applyFill="1" applyBorder="1" applyAlignment="1">
      <alignment horizontal="left" vertical="center" wrapText="1"/>
    </xf>
    <xf numFmtId="0" fontId="15" fillId="3" borderId="7" xfId="0" applyFont="1" applyFill="1" applyBorder="1" applyAlignment="1">
      <alignment horizontal="left" vertical="center" wrapText="1"/>
    </xf>
    <xf numFmtId="0" fontId="15" fillId="3" borderId="3" xfId="0" applyFont="1" applyFill="1" applyBorder="1" applyAlignment="1">
      <alignment horizontal="left" vertical="center" wrapText="1"/>
    </xf>
    <xf numFmtId="0" fontId="17" fillId="3" borderId="3" xfId="0" applyFont="1" applyFill="1" applyBorder="1" applyAlignment="1">
      <alignment horizontal="left" vertical="center" wrapText="1"/>
    </xf>
    <xf numFmtId="0" fontId="17" fillId="3" borderId="8" xfId="0" applyFont="1" applyFill="1" applyBorder="1" applyAlignment="1">
      <alignment horizontal="left" vertical="center" wrapText="1"/>
    </xf>
    <xf numFmtId="0" fontId="18" fillId="0" borderId="7" xfId="0" applyFont="1" applyBorder="1" applyAlignment="1">
      <alignment horizontal="left" vertical="center" wrapText="1"/>
    </xf>
    <xf numFmtId="0" fontId="18" fillId="0" borderId="3" xfId="0" applyFont="1" applyBorder="1" applyAlignment="1">
      <alignment horizontal="justify" vertical="center" wrapText="1"/>
    </xf>
    <xf numFmtId="0" fontId="18" fillId="0" borderId="3" xfId="0" applyFont="1" applyBorder="1" applyAlignment="1">
      <alignment horizontal="center" vertical="center" wrapText="1"/>
    </xf>
    <xf numFmtId="164" fontId="18" fillId="4" borderId="3" xfId="0" applyNumberFormat="1" applyFont="1" applyFill="1" applyBorder="1" applyAlignment="1">
      <alignment horizontal="center" vertical="center" shrinkToFit="1"/>
    </xf>
    <xf numFmtId="165" fontId="17" fillId="4" borderId="8" xfId="0" applyNumberFormat="1" applyFont="1" applyFill="1" applyBorder="1" applyAlignment="1">
      <alignment horizontal="right" vertical="center" shrinkToFit="1"/>
    </xf>
    <xf numFmtId="0" fontId="18" fillId="0" borderId="9" xfId="0" applyFont="1" applyBorder="1" applyAlignment="1">
      <alignment horizontal="left" vertical="center" wrapText="1"/>
    </xf>
    <xf numFmtId="0" fontId="18" fillId="0" borderId="10" xfId="0" applyFont="1" applyBorder="1" applyAlignment="1">
      <alignment horizontal="justify" vertical="center" wrapText="1"/>
    </xf>
    <xf numFmtId="0" fontId="18" fillId="0" borderId="10" xfId="0" applyFont="1" applyBorder="1" applyAlignment="1">
      <alignment horizontal="center" vertical="center" wrapText="1"/>
    </xf>
    <xf numFmtId="164" fontId="18" fillId="4" borderId="10" xfId="0" applyNumberFormat="1" applyFont="1" applyFill="1" applyBorder="1" applyAlignment="1">
      <alignment horizontal="center" vertical="center" shrinkToFit="1"/>
    </xf>
    <xf numFmtId="165" fontId="17" fillId="4" borderId="18" xfId="0" applyNumberFormat="1" applyFont="1" applyFill="1" applyBorder="1" applyAlignment="1">
      <alignment horizontal="right" vertical="center" shrinkToFit="1"/>
    </xf>
    <xf numFmtId="164" fontId="16" fillId="4" borderId="21" xfId="0" applyNumberFormat="1" applyFont="1" applyFill="1" applyBorder="1" applyAlignment="1">
      <alignment horizontal="left" vertical="top" shrinkToFit="1"/>
    </xf>
    <xf numFmtId="0" fontId="15" fillId="0" borderId="19" xfId="0" applyFont="1" applyBorder="1" applyAlignment="1">
      <alignment horizontal="left" vertical="top" wrapText="1"/>
    </xf>
    <xf numFmtId="0" fontId="17" fillId="0" borderId="20" xfId="0" applyFont="1" applyBorder="1" applyAlignment="1">
      <alignment horizontal="left" vertical="center" wrapText="1"/>
    </xf>
    <xf numFmtId="165" fontId="15" fillId="4" borderId="17" xfId="0" applyNumberFormat="1" applyFont="1" applyFill="1" applyBorder="1" applyAlignment="1">
      <alignment horizontal="right" vertical="center" shrinkToFit="1"/>
    </xf>
    <xf numFmtId="165" fontId="16" fillId="4" borderId="22" xfId="0" applyNumberFormat="1" applyFont="1" applyFill="1" applyBorder="1" applyAlignment="1">
      <alignment horizontal="right" vertical="center" shrinkToFit="1"/>
    </xf>
    <xf numFmtId="165" fontId="16" fillId="4" borderId="23" xfId="0" applyNumberFormat="1" applyFont="1" applyFill="1" applyBorder="1" applyAlignment="1">
      <alignment horizontal="right" vertical="center" shrinkToFit="1"/>
    </xf>
    <xf numFmtId="164" fontId="16" fillId="4" borderId="24" xfId="0" applyNumberFormat="1" applyFont="1" applyFill="1" applyBorder="1" applyAlignment="1">
      <alignment horizontal="left" vertical="top" shrinkToFit="1"/>
    </xf>
    <xf numFmtId="0" fontId="15" fillId="0" borderId="11" xfId="0" applyFont="1" applyBorder="1" applyAlignment="1">
      <alignment horizontal="left" vertical="top" wrapText="1"/>
    </xf>
    <xf numFmtId="0" fontId="17" fillId="0" borderId="12" xfId="0" applyFont="1" applyBorder="1" applyAlignment="1">
      <alignment horizontal="left" vertical="center" wrapText="1"/>
    </xf>
    <xf numFmtId="165" fontId="15" fillId="4" borderId="25" xfId="0" applyNumberFormat="1" applyFont="1" applyFill="1" applyBorder="1" applyAlignment="1">
      <alignment horizontal="right" vertical="center" shrinkToFit="1"/>
    </xf>
    <xf numFmtId="10" fontId="16" fillId="4" borderId="13" xfId="0" applyNumberFormat="1" applyFont="1" applyFill="1" applyBorder="1" applyAlignment="1">
      <alignment horizontal="center" vertical="center" shrinkToFit="1"/>
    </xf>
    <xf numFmtId="165" fontId="17" fillId="4" borderId="13" xfId="0" applyNumberFormat="1" applyFont="1" applyFill="1" applyBorder="1" applyAlignment="1">
      <alignment horizontal="right" vertical="center" shrinkToFit="1"/>
    </xf>
    <xf numFmtId="0" fontId="17" fillId="0" borderId="14" xfId="0" applyFont="1" applyBorder="1" applyAlignment="1">
      <alignment horizontal="left" vertical="center" wrapText="1"/>
    </xf>
    <xf numFmtId="0" fontId="15" fillId="0" borderId="15" xfId="0" applyFont="1" applyBorder="1" applyAlignment="1">
      <alignment horizontal="left" vertical="center" wrapText="1"/>
    </xf>
    <xf numFmtId="0" fontId="17" fillId="0" borderId="16" xfId="0" applyFont="1" applyBorder="1" applyAlignment="1">
      <alignment horizontal="left" vertical="center" wrapText="1"/>
    </xf>
    <xf numFmtId="165" fontId="16" fillId="0" borderId="1" xfId="0" applyNumberFormat="1" applyFont="1" applyBorder="1" applyAlignment="1">
      <alignment horizontal="right" vertical="center" shrinkToFit="1"/>
    </xf>
    <xf numFmtId="165" fontId="16" fillId="0" borderId="13" xfId="0" applyNumberFormat="1" applyFont="1" applyBorder="1" applyAlignment="1">
      <alignment horizontal="right" vertical="center" shrinkToFit="1"/>
    </xf>
    <xf numFmtId="165" fontId="16" fillId="0" borderId="2" xfId="0" applyNumberFormat="1" applyFont="1" applyBorder="1" applyAlignment="1">
      <alignment horizontal="right" vertical="center" shrinkToFit="1"/>
    </xf>
    <xf numFmtId="165" fontId="18" fillId="4" borderId="8" xfId="0" applyNumberFormat="1" applyFont="1" applyFill="1" applyBorder="1" applyAlignment="1">
      <alignment horizontal="right" vertical="center" shrinkToFit="1"/>
    </xf>
    <xf numFmtId="0" fontId="13" fillId="0" borderId="0" xfId="0" applyFont="1" applyAlignment="1">
      <alignment horizontal="left" vertical="center"/>
    </xf>
    <xf numFmtId="0" fontId="10" fillId="0" borderId="27" xfId="0" applyFont="1" applyBorder="1" applyAlignment="1">
      <alignment horizontal="center" vertical="center" wrapText="1"/>
    </xf>
    <xf numFmtId="4" fontId="19" fillId="5" borderId="3" xfId="2" applyNumberFormat="1" applyFont="1" applyFill="1" applyBorder="1" applyAlignment="1">
      <alignment horizontal="center" vertical="center" wrapText="1"/>
    </xf>
    <xf numFmtId="165" fontId="9" fillId="0" borderId="0" xfId="0" applyNumberFormat="1" applyFont="1" applyAlignment="1">
      <alignment vertical="center"/>
    </xf>
    <xf numFmtId="165" fontId="10" fillId="0" borderId="0" xfId="0" applyNumberFormat="1" applyFont="1" applyAlignment="1">
      <alignment horizontal="left" vertical="center" wrapText="1"/>
    </xf>
    <xf numFmtId="165" fontId="6" fillId="6" borderId="3" xfId="0" applyNumberFormat="1" applyFont="1" applyFill="1" applyBorder="1" applyAlignment="1">
      <alignment horizontal="right" vertical="center" shrinkToFit="1"/>
    </xf>
    <xf numFmtId="6" fontId="10" fillId="6" borderId="27" xfId="0" applyNumberFormat="1" applyFont="1" applyFill="1" applyBorder="1" applyAlignment="1">
      <alignment horizontal="center" vertical="center" wrapText="1"/>
    </xf>
    <xf numFmtId="165" fontId="18" fillId="6" borderId="3" xfId="0" applyNumberFormat="1" applyFont="1" applyFill="1" applyBorder="1" applyAlignment="1">
      <alignment horizontal="right" vertical="center" shrinkToFit="1"/>
    </xf>
    <xf numFmtId="0" fontId="17" fillId="6" borderId="3" xfId="0" applyFont="1" applyFill="1" applyBorder="1" applyAlignment="1">
      <alignment horizontal="left" vertical="center" wrapText="1"/>
    </xf>
    <xf numFmtId="165" fontId="18" fillId="6" borderId="10" xfId="0" applyNumberFormat="1" applyFont="1" applyFill="1" applyBorder="1" applyAlignment="1">
      <alignment horizontal="right" vertical="center" shrinkToFit="1"/>
    </xf>
    <xf numFmtId="0" fontId="8" fillId="0" borderId="0" xfId="0" applyFont="1" applyAlignment="1">
      <alignment horizontal="center" vertical="center" wrapText="1"/>
    </xf>
    <xf numFmtId="0" fontId="11" fillId="0" borderId="0" xfId="1" applyFont="1" applyAlignment="1">
      <alignment horizontal="center" vertical="center"/>
    </xf>
    <xf numFmtId="0" fontId="12" fillId="0" borderId="0" xfId="1" applyFont="1" applyAlignment="1">
      <alignment horizontal="center" vertical="center" wrapText="1"/>
    </xf>
    <xf numFmtId="0" fontId="11" fillId="4" borderId="0" xfId="1" applyFont="1" applyFill="1" applyAlignment="1">
      <alignment horizontal="center" vertical="center" wrapText="1"/>
    </xf>
  </cellXfs>
  <cellStyles count="3">
    <cellStyle name="Normal" xfId="0" builtinId="0"/>
    <cellStyle name="Normal 3 3 2 2 2" xfId="2" xr:uid="{0BB1FD55-0923-485B-A13F-0C326AEBB3CE}"/>
    <cellStyle name="Normal 7" xfId="1" xr:uid="{730D5980-8B0D-433C-AA29-39D68407739F}"/>
  </cellStyles>
  <dxfs count="0"/>
  <tableStyles count="0" defaultTableStyle="TableStyleMedium9"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1034143</xdr:colOff>
      <xdr:row>5</xdr:row>
      <xdr:rowOff>149678</xdr:rowOff>
    </xdr:to>
    <xdr:sp macro="" textlink="">
      <xdr:nvSpPr>
        <xdr:cNvPr id="2" name="1 Rectángulo redondeado">
          <a:extLst>
            <a:ext uri="{FF2B5EF4-FFF2-40B4-BE49-F238E27FC236}">
              <a16:creationId xmlns:a16="http://schemas.microsoft.com/office/drawing/2014/main" id="{35B94D08-2018-4743-BEC3-75486FA3862E}"/>
            </a:ext>
          </a:extLst>
        </xdr:cNvPr>
        <xdr:cNvSpPr/>
      </xdr:nvSpPr>
      <xdr:spPr>
        <a:xfrm>
          <a:off x="0" y="0"/>
          <a:ext cx="8082643" cy="966107"/>
        </a:xfrm>
        <a:prstGeom prst="round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es-CO" sz="1100"/>
        </a:p>
      </xdr:txBody>
    </xdr:sp>
    <xdr:clientData/>
  </xdr:twoCellAnchor>
  <xdr:twoCellAnchor editAs="oneCell">
    <xdr:from>
      <xdr:col>0</xdr:col>
      <xdr:colOff>176893</xdr:colOff>
      <xdr:row>0</xdr:row>
      <xdr:rowOff>95250</xdr:rowOff>
    </xdr:from>
    <xdr:to>
      <xdr:col>1</xdr:col>
      <xdr:colOff>653143</xdr:colOff>
      <xdr:row>4</xdr:row>
      <xdr:rowOff>116477</xdr:rowOff>
    </xdr:to>
    <xdr:pic>
      <xdr:nvPicPr>
        <xdr:cNvPr id="3" name="3 Imagen">
          <a:extLst>
            <a:ext uri="{FF2B5EF4-FFF2-40B4-BE49-F238E27FC236}">
              <a16:creationId xmlns:a16="http://schemas.microsoft.com/office/drawing/2014/main" id="{69CEF49E-86C9-4CC9-B98A-04A15C468F74}"/>
            </a:ext>
            <a:ext uri="{147F2762-F138-4A5C-976F-8EAC2B608ADB}">
              <a16:predDERef xmlns:a16="http://schemas.microsoft.com/office/drawing/2014/main" pre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6893" y="95250"/>
          <a:ext cx="952500" cy="6743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A19BD0-3231-4671-9940-A27237D88279}">
  <dimension ref="A8:H47"/>
  <sheetViews>
    <sheetView tabSelected="1" view="pageBreakPreview" topLeftCell="A29" zoomScale="80" zoomScaleNormal="100" zoomScaleSheetLayoutView="80" workbookViewId="0">
      <selection activeCell="O30" sqref="O30"/>
    </sheetView>
  </sheetViews>
  <sheetFormatPr baseColWidth="10" defaultColWidth="8.83203125" defaultRowHeight="12.75"/>
  <cols>
    <col min="1" max="1" width="8.33203125" style="1" customWidth="1"/>
    <col min="2" max="2" width="72.33203125" style="1" customWidth="1"/>
    <col min="3" max="3" width="11.1640625" style="1" customWidth="1"/>
    <col min="4" max="5" width="11.33203125" style="7" customWidth="1"/>
    <col min="6" max="6" width="18.33203125" style="7" customWidth="1"/>
    <col min="7" max="7" width="13.5" style="7" bestFit="1" customWidth="1"/>
    <col min="8" max="8" width="10.83203125" style="7" bestFit="1" customWidth="1"/>
    <col min="9" max="16384" width="8.83203125" style="7"/>
  </cols>
  <sheetData>
    <row r="8" spans="1:6" ht="26.25" customHeight="1">
      <c r="A8" s="71" t="s">
        <v>21</v>
      </c>
      <c r="B8" s="71"/>
      <c r="C8" s="71"/>
      <c r="D8" s="71"/>
      <c r="E8" s="71"/>
      <c r="F8" s="71"/>
    </row>
    <row r="9" spans="1:6" ht="24" customHeight="1">
      <c r="A9" s="71" t="s">
        <v>14</v>
      </c>
      <c r="B9" s="71"/>
      <c r="C9" s="71"/>
      <c r="D9" s="71"/>
      <c r="E9" s="71"/>
      <c r="F9" s="71"/>
    </row>
    <row r="10" spans="1:6" ht="13.5" customHeight="1">
      <c r="A10" s="18"/>
      <c r="B10" s="3"/>
      <c r="C10" s="3"/>
      <c r="D10" s="3"/>
      <c r="E10" s="3"/>
      <c r="F10" s="3"/>
    </row>
    <row r="11" spans="1:6" ht="42" customHeight="1">
      <c r="A11" s="72" t="s">
        <v>16</v>
      </c>
      <c r="B11" s="72"/>
      <c r="C11" s="72"/>
      <c r="D11" s="72"/>
      <c r="E11" s="72"/>
      <c r="F11" s="72"/>
    </row>
    <row r="12" spans="1:6" ht="50.25" customHeight="1">
      <c r="A12" s="73" t="s">
        <v>37</v>
      </c>
      <c r="B12" s="73"/>
      <c r="C12" s="73"/>
      <c r="D12" s="73"/>
      <c r="E12" s="73"/>
      <c r="F12" s="73"/>
    </row>
    <row r="13" spans="1:6" ht="13.5" customHeight="1">
      <c r="A13" s="71" t="s">
        <v>15</v>
      </c>
      <c r="B13" s="71"/>
      <c r="C13" s="71"/>
      <c r="D13" s="71"/>
      <c r="E13" s="71"/>
      <c r="F13" s="71"/>
    </row>
    <row r="14" spans="1:6" ht="13.5" customHeight="1" thickBot="1">
      <c r="A14" s="70"/>
      <c r="B14" s="70"/>
      <c r="C14" s="70"/>
      <c r="D14" s="70"/>
      <c r="E14" s="70"/>
      <c r="F14" s="70"/>
    </row>
    <row r="15" spans="1:6" s="8" customFormat="1" ht="13.15" customHeight="1">
      <c r="A15" s="20" t="s">
        <v>0</v>
      </c>
      <c r="B15" s="21" t="s">
        <v>1</v>
      </c>
      <c r="C15" s="21" t="s">
        <v>17</v>
      </c>
      <c r="D15" s="21" t="s">
        <v>2</v>
      </c>
      <c r="E15" s="21" t="s">
        <v>3</v>
      </c>
      <c r="F15" s="22" t="s">
        <v>4</v>
      </c>
    </row>
    <row r="16" spans="1:6" ht="15.6" customHeight="1">
      <c r="A16" s="23">
        <v>1</v>
      </c>
      <c r="B16" s="24" t="s">
        <v>5</v>
      </c>
      <c r="C16" s="25"/>
      <c r="D16" s="25"/>
      <c r="E16" s="25"/>
      <c r="F16" s="26"/>
    </row>
    <row r="17" spans="1:6" ht="18" customHeight="1">
      <c r="A17" s="27">
        <v>1.1000000000000001</v>
      </c>
      <c r="B17" s="28" t="s">
        <v>6</v>
      </c>
      <c r="C17" s="29"/>
      <c r="D17" s="29"/>
      <c r="E17" s="29"/>
      <c r="F17" s="30"/>
    </row>
    <row r="18" spans="1:6" ht="59.25" customHeight="1">
      <c r="A18" s="31" t="s">
        <v>22</v>
      </c>
      <c r="B18" s="32" t="s">
        <v>48</v>
      </c>
      <c r="C18" s="61" t="s">
        <v>49</v>
      </c>
      <c r="D18" s="62">
        <v>2</v>
      </c>
      <c r="E18" s="66"/>
      <c r="F18" s="35">
        <f t="shared" ref="F18" si="0">+D18*E18</f>
        <v>0</v>
      </c>
    </row>
    <row r="19" spans="1:6" ht="59.25" customHeight="1">
      <c r="A19" s="31" t="s">
        <v>23</v>
      </c>
      <c r="B19" s="32" t="s">
        <v>40</v>
      </c>
      <c r="C19" s="33" t="s">
        <v>7</v>
      </c>
      <c r="D19" s="34">
        <v>200</v>
      </c>
      <c r="E19" s="67"/>
      <c r="F19" s="35">
        <f t="shared" ref="F19:F27" si="1">+D19*E19</f>
        <v>0</v>
      </c>
    </row>
    <row r="20" spans="1:6" ht="59.25" customHeight="1">
      <c r="A20" s="31" t="s">
        <v>24</v>
      </c>
      <c r="B20" s="32" t="s">
        <v>41</v>
      </c>
      <c r="C20" s="33" t="s">
        <v>7</v>
      </c>
      <c r="D20" s="34">
        <v>100</v>
      </c>
      <c r="E20" s="67"/>
      <c r="F20" s="35">
        <f t="shared" si="1"/>
        <v>0</v>
      </c>
    </row>
    <row r="21" spans="1:6" ht="59.25" customHeight="1">
      <c r="A21" s="31" t="s">
        <v>25</v>
      </c>
      <c r="B21" s="32" t="s">
        <v>13</v>
      </c>
      <c r="C21" s="33" t="s">
        <v>7</v>
      </c>
      <c r="D21" s="34">
        <v>300</v>
      </c>
      <c r="E21" s="67"/>
      <c r="F21" s="35">
        <f t="shared" si="1"/>
        <v>0</v>
      </c>
    </row>
    <row r="22" spans="1:6" ht="59.25" customHeight="1">
      <c r="A22" s="31" t="s">
        <v>26</v>
      </c>
      <c r="B22" s="32" t="s">
        <v>42</v>
      </c>
      <c r="C22" s="33" t="s">
        <v>8</v>
      </c>
      <c r="D22" s="34">
        <v>10</v>
      </c>
      <c r="E22" s="67"/>
      <c r="F22" s="35">
        <f t="shared" si="1"/>
        <v>0</v>
      </c>
    </row>
    <row r="23" spans="1:6" s="60" customFormat="1" ht="59.25" customHeight="1">
      <c r="A23" s="31" t="s">
        <v>27</v>
      </c>
      <c r="B23" s="32" t="s">
        <v>43</v>
      </c>
      <c r="C23" s="33" t="s">
        <v>8</v>
      </c>
      <c r="D23" s="34">
        <v>10</v>
      </c>
      <c r="E23" s="67"/>
      <c r="F23" s="59">
        <f t="shared" si="1"/>
        <v>0</v>
      </c>
    </row>
    <row r="24" spans="1:6" ht="59.25" customHeight="1">
      <c r="A24" s="31" t="s">
        <v>28</v>
      </c>
      <c r="B24" s="32" t="s">
        <v>34</v>
      </c>
      <c r="C24" s="33" t="s">
        <v>8</v>
      </c>
      <c r="D24" s="34">
        <v>10</v>
      </c>
      <c r="E24" s="67"/>
      <c r="F24" s="35">
        <f t="shared" si="1"/>
        <v>0</v>
      </c>
    </row>
    <row r="25" spans="1:6" ht="59.25" customHeight="1">
      <c r="A25" s="31" t="s">
        <v>29</v>
      </c>
      <c r="B25" s="32" t="s">
        <v>44</v>
      </c>
      <c r="C25" s="33" t="s">
        <v>8</v>
      </c>
      <c r="D25" s="34">
        <v>10</v>
      </c>
      <c r="E25" s="67"/>
      <c r="F25" s="35">
        <f t="shared" si="1"/>
        <v>0</v>
      </c>
    </row>
    <row r="26" spans="1:6" ht="59.25" customHeight="1">
      <c r="A26" s="31" t="s">
        <v>30</v>
      </c>
      <c r="B26" s="32" t="s">
        <v>50</v>
      </c>
      <c r="C26" s="33" t="s">
        <v>8</v>
      </c>
      <c r="D26" s="34">
        <f>6*4</f>
        <v>24</v>
      </c>
      <c r="E26" s="67"/>
      <c r="F26" s="35">
        <f t="shared" si="1"/>
        <v>0</v>
      </c>
    </row>
    <row r="27" spans="1:6" ht="59.25" customHeight="1">
      <c r="A27" s="31" t="s">
        <v>47</v>
      </c>
      <c r="B27" s="32" t="s">
        <v>33</v>
      </c>
      <c r="C27" s="33" t="s">
        <v>8</v>
      </c>
      <c r="D27" s="34">
        <v>4</v>
      </c>
      <c r="E27" s="67"/>
      <c r="F27" s="35">
        <f t="shared" si="1"/>
        <v>0</v>
      </c>
    </row>
    <row r="28" spans="1:6" ht="12.75" customHeight="1">
      <c r="A28" s="27">
        <v>1.2</v>
      </c>
      <c r="B28" s="28" t="s">
        <v>9</v>
      </c>
      <c r="C28" s="29"/>
      <c r="D28" s="29"/>
      <c r="E28" s="68"/>
      <c r="F28" s="30"/>
    </row>
    <row r="29" spans="1:6" ht="51">
      <c r="A29" s="31" t="s">
        <v>31</v>
      </c>
      <c r="B29" s="5" t="s">
        <v>51</v>
      </c>
      <c r="C29" s="33" t="s">
        <v>45</v>
      </c>
      <c r="D29" s="6">
        <v>1</v>
      </c>
      <c r="E29" s="65"/>
      <c r="F29" s="2">
        <f>+D29*E29</f>
        <v>0</v>
      </c>
    </row>
    <row r="30" spans="1:6" ht="60">
      <c r="A30" s="31" t="s">
        <v>32</v>
      </c>
      <c r="B30" s="32" t="s">
        <v>36</v>
      </c>
      <c r="C30" s="33" t="s">
        <v>45</v>
      </c>
      <c r="D30" s="34">
        <v>6</v>
      </c>
      <c r="E30" s="67"/>
      <c r="F30" s="35">
        <f>+D30*E30</f>
        <v>0</v>
      </c>
    </row>
    <row r="31" spans="1:6" ht="60">
      <c r="A31" s="31" t="s">
        <v>54</v>
      </c>
      <c r="B31" s="32" t="s">
        <v>35</v>
      </c>
      <c r="C31" s="33" t="s">
        <v>45</v>
      </c>
      <c r="D31" s="34">
        <v>1</v>
      </c>
      <c r="E31" s="67"/>
      <c r="F31" s="35">
        <f>+D31*E31</f>
        <v>0</v>
      </c>
    </row>
    <row r="32" spans="1:6" ht="15">
      <c r="A32" s="27">
        <v>1.3</v>
      </c>
      <c r="B32" s="28" t="s">
        <v>52</v>
      </c>
      <c r="C32" s="29"/>
      <c r="D32" s="29"/>
      <c r="E32" s="68"/>
      <c r="F32" s="30"/>
    </row>
    <row r="33" spans="1:8" ht="45.75" thickBot="1">
      <c r="A33" s="36" t="s">
        <v>53</v>
      </c>
      <c r="B33" s="37" t="s">
        <v>38</v>
      </c>
      <c r="C33" s="38" t="s">
        <v>39</v>
      </c>
      <c r="D33" s="39">
        <v>1</v>
      </c>
      <c r="E33" s="69"/>
      <c r="F33" s="40">
        <f>+D33*E33</f>
        <v>0</v>
      </c>
    </row>
    <row r="34" spans="1:8" customFormat="1" ht="13.5" customHeight="1" thickBot="1">
      <c r="A34" s="41"/>
      <c r="B34" s="42" t="s">
        <v>10</v>
      </c>
      <c r="C34" s="43"/>
      <c r="D34" s="44"/>
      <c r="E34" s="45"/>
      <c r="F34" s="46">
        <f>SUM(F16:F33)</f>
        <v>0</v>
      </c>
      <c r="H34" s="9"/>
    </row>
    <row r="35" spans="1:8" customFormat="1" ht="13.5" customHeight="1" thickBot="1">
      <c r="A35" s="47"/>
      <c r="B35" s="48" t="s">
        <v>11</v>
      </c>
      <c r="C35" s="49"/>
      <c r="D35" s="50"/>
      <c r="E35" s="51">
        <v>0.19</v>
      </c>
      <c r="F35" s="52">
        <f>ROUND((F34*E35),0)</f>
        <v>0</v>
      </c>
      <c r="G35" s="58"/>
    </row>
    <row r="36" spans="1:8" ht="13.35" customHeight="1" thickBot="1">
      <c r="A36" s="53"/>
      <c r="B36" s="54" t="s">
        <v>12</v>
      </c>
      <c r="C36" s="55"/>
      <c r="D36" s="56"/>
      <c r="E36" s="57"/>
      <c r="F36" s="58">
        <f>+F34+F35</f>
        <v>0</v>
      </c>
      <c r="G36" s="58">
        <f>+F36*25%</f>
        <v>0</v>
      </c>
      <c r="H36" s="7" t="e">
        <f>+#REF!</f>
        <v>#REF!</v>
      </c>
    </row>
    <row r="37" spans="1:8" ht="13.35" customHeight="1">
      <c r="A37" s="10"/>
      <c r="B37" s="11"/>
      <c r="C37" s="10"/>
      <c r="D37" s="12"/>
      <c r="E37" s="12"/>
      <c r="H37" s="7" t="e">
        <f>+H36/F36</f>
        <v>#REF!</v>
      </c>
    </row>
    <row r="38" spans="1:8" ht="13.35" customHeight="1">
      <c r="A38" s="10"/>
      <c r="B38" s="11"/>
      <c r="C38" s="10"/>
      <c r="D38" s="12"/>
      <c r="E38" s="12"/>
      <c r="F38" s="12"/>
    </row>
    <row r="39" spans="1:8" ht="13.35" customHeight="1">
      <c r="A39" s="10"/>
      <c r="B39" s="11"/>
      <c r="C39" s="64"/>
      <c r="D39" s="12"/>
      <c r="E39" s="12"/>
      <c r="F39" s="12"/>
    </row>
    <row r="40" spans="1:8" ht="13.35" customHeight="1">
      <c r="A40" s="10"/>
      <c r="B40" s="11"/>
      <c r="C40" s="10"/>
      <c r="D40" s="12"/>
      <c r="E40" s="12"/>
      <c r="F40" s="12"/>
    </row>
    <row r="41" spans="1:8">
      <c r="A41" s="19"/>
      <c r="B41" s="13"/>
      <c r="C41" s="13"/>
      <c r="D41" s="13"/>
      <c r="E41" s="13"/>
      <c r="F41" s="63"/>
    </row>
    <row r="44" spans="1:8" customFormat="1" ht="16.5">
      <c r="A44" s="14" t="s">
        <v>18</v>
      </c>
      <c r="B44" s="15"/>
      <c r="C44" s="1"/>
      <c r="D44" s="16"/>
    </row>
    <row r="45" spans="1:8" customFormat="1" ht="16.5">
      <c r="A45" s="14" t="s">
        <v>46</v>
      </c>
      <c r="B45" s="4"/>
      <c r="C45" s="1"/>
      <c r="D45" s="16"/>
    </row>
    <row r="46" spans="1:8" customFormat="1" ht="16.5">
      <c r="A46" s="14" t="s">
        <v>20</v>
      </c>
      <c r="B46" s="4"/>
      <c r="C46" s="1"/>
      <c r="D46" s="16"/>
    </row>
    <row r="47" spans="1:8" customFormat="1" ht="16.5">
      <c r="A47" s="14" t="s">
        <v>19</v>
      </c>
      <c r="B47" s="17"/>
      <c r="C47" s="1"/>
      <c r="D47" s="16"/>
    </row>
  </sheetData>
  <mergeCells count="6">
    <mergeCell ref="A14:F14"/>
    <mergeCell ref="A8:F8"/>
    <mergeCell ref="A9:F9"/>
    <mergeCell ref="A11:F11"/>
    <mergeCell ref="A12:F12"/>
    <mergeCell ref="A13:F13"/>
  </mergeCells>
  <phoneticPr fontId="14" type="noConversion"/>
  <pageMargins left="0.70866141732283472" right="0.70866141732283472" top="1.5748031496062993" bottom="0.98425196850393704" header="0" footer="0"/>
  <pageSetup scale="6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VALOR ESTRUCTURACION</vt:lpstr>
      <vt:lpstr>'VALOR ESTRUCTURACION'!Área_de_impresión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Suellen Yuliet Calderon Montoya</dc:creator>
  <cp:keywords/>
  <dc:description/>
  <cp:lastModifiedBy>Esteban David Correa Restrepo</cp:lastModifiedBy>
  <cp:revision/>
  <cp:lastPrinted>2024-04-16T14:23:55Z</cp:lastPrinted>
  <dcterms:created xsi:type="dcterms:W3CDTF">2024-02-08T15:41:22Z</dcterms:created>
  <dcterms:modified xsi:type="dcterms:W3CDTF">2024-04-17T15:49:57Z</dcterms:modified>
  <cp:category/>
  <cp:contentStatus/>
</cp:coreProperties>
</file>