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argu\OneDrive\Documentos\DOCUMENTOS CONTRATUALES 2024\CORMAGDALENA 2024\SAMC-004-2024\observaciones prepliegos y mipimes\"/>
    </mc:Choice>
  </mc:AlternateContent>
  <xr:revisionPtr revIDLastSave="0" documentId="8_{12BD2CF1-E5FD-5546-B0FC-CCF4D10C28E3}" xr6:coauthVersionLast="47" xr6:coauthVersionMax="47" xr10:uidLastSave="{00000000-0000-0000-0000-000000000000}"/>
  <bookViews>
    <workbookView xWindow="0" yWindow="0" windowWidth="20490" windowHeight="7230" activeTab="1" xr2:uid="{00000000-000D-0000-FFFF-FFFF00000000}"/>
  </bookViews>
  <sheets>
    <sheet name="TOYOTA HILUX" sheetId="5" r:id="rId1"/>
    <sheet name="TOYOTA FORTUNER" sheetId="6" r:id="rId2"/>
    <sheet name="NISSAN XTRAIL" sheetId="7" r:id="rId3"/>
    <sheet name="HUNDAY HB 20" sheetId="8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6" i="8" l="1"/>
  <c r="V26" i="8"/>
  <c r="O26" i="8"/>
  <c r="P26" i="8"/>
  <c r="Q26" i="8"/>
  <c r="V13" i="8"/>
  <c r="U13" i="8"/>
  <c r="J13" i="8"/>
  <c r="I13" i="8"/>
  <c r="V13" i="7"/>
  <c r="U13" i="7"/>
  <c r="J13" i="7"/>
  <c r="I13" i="7"/>
  <c r="V13" i="5"/>
  <c r="U13" i="5"/>
  <c r="J13" i="5"/>
  <c r="I13" i="5"/>
  <c r="J12" i="6"/>
  <c r="I12" i="6"/>
  <c r="W91" i="6"/>
  <c r="E25" i="8"/>
  <c r="Q24" i="7"/>
  <c r="E25" i="7"/>
  <c r="E81" i="6"/>
  <c r="E82" i="5"/>
  <c r="O15" i="8"/>
  <c r="P15" i="8"/>
  <c r="O16" i="8"/>
  <c r="P16" i="8"/>
  <c r="O17" i="8"/>
  <c r="P17" i="8"/>
  <c r="O18" i="8"/>
  <c r="P18" i="8"/>
  <c r="O19" i="8"/>
  <c r="P19" i="8"/>
  <c r="O20" i="8"/>
  <c r="P20" i="8"/>
  <c r="O21" i="8"/>
  <c r="P21" i="8"/>
  <c r="O22" i="8"/>
  <c r="P22" i="8"/>
  <c r="O23" i="8"/>
  <c r="P23" i="8"/>
  <c r="O24" i="8"/>
  <c r="P24" i="8"/>
  <c r="O25" i="8"/>
  <c r="P25" i="8"/>
  <c r="O14" i="8"/>
  <c r="P14" i="8"/>
  <c r="C15" i="8"/>
  <c r="D15" i="8"/>
  <c r="C16" i="8"/>
  <c r="D16" i="8"/>
  <c r="C17" i="8"/>
  <c r="D17" i="8"/>
  <c r="C19" i="8"/>
  <c r="D19" i="8"/>
  <c r="C20" i="8"/>
  <c r="D20" i="8"/>
  <c r="C21" i="8"/>
  <c r="D21" i="8"/>
  <c r="C22" i="8"/>
  <c r="D22" i="8"/>
  <c r="C23" i="8"/>
  <c r="D23" i="8"/>
  <c r="C24" i="8"/>
  <c r="D24" i="8"/>
  <c r="O15" i="7"/>
  <c r="P15" i="7"/>
  <c r="O16" i="7"/>
  <c r="P16" i="7"/>
  <c r="O17" i="7"/>
  <c r="P17" i="7"/>
  <c r="O18" i="7"/>
  <c r="P18" i="7"/>
  <c r="O19" i="7"/>
  <c r="P19" i="7"/>
  <c r="O20" i="7"/>
  <c r="P20" i="7"/>
  <c r="O21" i="7"/>
  <c r="P21" i="7"/>
  <c r="O22" i="7"/>
  <c r="P22" i="7"/>
  <c r="O23" i="7"/>
  <c r="P23" i="7"/>
  <c r="O14" i="7"/>
  <c r="C15" i="7"/>
  <c r="D15" i="7"/>
  <c r="C16" i="7"/>
  <c r="D16" i="7"/>
  <c r="C17" i="7"/>
  <c r="D17" i="7"/>
  <c r="F18" i="7"/>
  <c r="G18" i="7"/>
  <c r="C19" i="7"/>
  <c r="D19" i="7"/>
  <c r="C20" i="7"/>
  <c r="D20" i="7"/>
  <c r="C21" i="7"/>
  <c r="D21" i="7"/>
  <c r="F22" i="7"/>
  <c r="G22" i="7"/>
  <c r="C23" i="7"/>
  <c r="D23" i="7"/>
  <c r="C24" i="7"/>
  <c r="D24" i="7"/>
  <c r="O14" i="6"/>
  <c r="P14" i="6"/>
  <c r="O15" i="6"/>
  <c r="P15" i="6"/>
  <c r="O16" i="6"/>
  <c r="P16" i="6"/>
  <c r="O17" i="6"/>
  <c r="P17" i="6"/>
  <c r="O18" i="6"/>
  <c r="P18" i="6"/>
  <c r="O19" i="6"/>
  <c r="P19" i="6"/>
  <c r="O20" i="6"/>
  <c r="P20" i="6"/>
  <c r="O21" i="6"/>
  <c r="P21" i="6"/>
  <c r="U22" i="6"/>
  <c r="V22" i="6"/>
  <c r="O23" i="6"/>
  <c r="P23" i="6"/>
  <c r="O24" i="6"/>
  <c r="P24" i="6"/>
  <c r="O25" i="6"/>
  <c r="P25" i="6"/>
  <c r="O26" i="6"/>
  <c r="P26" i="6"/>
  <c r="R27" i="6"/>
  <c r="S27" i="6"/>
  <c r="O29" i="6"/>
  <c r="P29" i="6"/>
  <c r="U30" i="6"/>
  <c r="V30" i="6"/>
  <c r="O31" i="6"/>
  <c r="P31" i="6"/>
  <c r="O32" i="6"/>
  <c r="P32" i="6"/>
  <c r="O33" i="6"/>
  <c r="P33" i="6"/>
  <c r="O34" i="6"/>
  <c r="P34" i="6"/>
  <c r="R35" i="6"/>
  <c r="S35" i="6"/>
  <c r="O37" i="6"/>
  <c r="P37" i="6"/>
  <c r="O39" i="6"/>
  <c r="P39" i="6"/>
  <c r="O40" i="6"/>
  <c r="P40" i="6"/>
  <c r="O41" i="6"/>
  <c r="P41" i="6"/>
  <c r="O42" i="6"/>
  <c r="P42" i="6"/>
  <c r="R43" i="6"/>
  <c r="S43" i="6"/>
  <c r="O45" i="6"/>
  <c r="P45" i="6"/>
  <c r="O47" i="6"/>
  <c r="P47" i="6"/>
  <c r="O48" i="6"/>
  <c r="P48" i="6"/>
  <c r="O49" i="6"/>
  <c r="P49" i="6"/>
  <c r="O50" i="6"/>
  <c r="P50" i="6"/>
  <c r="R51" i="6"/>
  <c r="S51" i="6"/>
  <c r="O53" i="6"/>
  <c r="P53" i="6"/>
  <c r="O54" i="6"/>
  <c r="P54" i="6"/>
  <c r="O55" i="6"/>
  <c r="P55" i="6"/>
  <c r="O56" i="6"/>
  <c r="P56" i="6"/>
  <c r="O57" i="6"/>
  <c r="P57" i="6"/>
  <c r="O58" i="6"/>
  <c r="P58" i="6"/>
  <c r="O59" i="6"/>
  <c r="P59" i="6"/>
  <c r="O60" i="6"/>
  <c r="P60" i="6"/>
  <c r="O61" i="6"/>
  <c r="P61" i="6"/>
  <c r="O62" i="6"/>
  <c r="P62" i="6"/>
  <c r="O63" i="6"/>
  <c r="P63" i="6"/>
  <c r="O64" i="6"/>
  <c r="P64" i="6"/>
  <c r="O65" i="6"/>
  <c r="P65" i="6"/>
  <c r="O66" i="6"/>
  <c r="P66" i="6"/>
  <c r="O68" i="6"/>
  <c r="P68" i="6"/>
  <c r="O69" i="6"/>
  <c r="P69" i="6"/>
  <c r="O70" i="6"/>
  <c r="P70" i="6"/>
  <c r="O71" i="6"/>
  <c r="P71" i="6"/>
  <c r="O72" i="6"/>
  <c r="P72" i="6"/>
  <c r="O73" i="6"/>
  <c r="P73" i="6"/>
  <c r="O74" i="6"/>
  <c r="P74" i="6"/>
  <c r="O77" i="6"/>
  <c r="P77" i="6"/>
  <c r="O78" i="6"/>
  <c r="P78" i="6"/>
  <c r="O79" i="6"/>
  <c r="P79" i="6"/>
  <c r="O80" i="6"/>
  <c r="P80" i="6"/>
  <c r="O81" i="6"/>
  <c r="P81" i="6"/>
  <c r="O82" i="6"/>
  <c r="P82" i="6"/>
  <c r="O83" i="6"/>
  <c r="P83" i="6"/>
  <c r="O84" i="6"/>
  <c r="P84" i="6"/>
  <c r="O85" i="6"/>
  <c r="P85" i="6"/>
  <c r="O88" i="6"/>
  <c r="P88" i="6"/>
  <c r="O89" i="6"/>
  <c r="P89" i="6"/>
  <c r="O90" i="6"/>
  <c r="P90" i="6"/>
  <c r="C15" i="6"/>
  <c r="D15" i="6"/>
  <c r="C17" i="6"/>
  <c r="D17" i="6"/>
  <c r="C18" i="6"/>
  <c r="D18" i="6"/>
  <c r="C19" i="6"/>
  <c r="D19" i="6"/>
  <c r="C20" i="6"/>
  <c r="D20" i="6"/>
  <c r="C21" i="6"/>
  <c r="D21" i="6"/>
  <c r="C23" i="6"/>
  <c r="D23" i="6"/>
  <c r="C24" i="6"/>
  <c r="D24" i="6"/>
  <c r="C25" i="6"/>
  <c r="D25" i="6"/>
  <c r="C26" i="6"/>
  <c r="D26" i="6"/>
  <c r="C27" i="6"/>
  <c r="D27" i="6"/>
  <c r="C28" i="6"/>
  <c r="D28" i="6"/>
  <c r="C29" i="6"/>
  <c r="D29" i="6"/>
  <c r="C31" i="6"/>
  <c r="D31" i="6"/>
  <c r="C33" i="6"/>
  <c r="D33" i="6"/>
  <c r="C34" i="6"/>
  <c r="D34" i="6"/>
  <c r="C35" i="6"/>
  <c r="D35" i="6"/>
  <c r="C36" i="6"/>
  <c r="D36" i="6"/>
  <c r="C37" i="6"/>
  <c r="D37" i="6"/>
  <c r="C40" i="6"/>
  <c r="D40" i="6"/>
  <c r="C41" i="6"/>
  <c r="D41" i="6"/>
  <c r="C42" i="6"/>
  <c r="D42" i="6"/>
  <c r="C43" i="6"/>
  <c r="D43" i="6"/>
  <c r="C44" i="6"/>
  <c r="D44" i="6"/>
  <c r="C47" i="6"/>
  <c r="D47" i="6"/>
  <c r="C49" i="6"/>
  <c r="D49" i="6"/>
  <c r="C50" i="6"/>
  <c r="D50" i="6"/>
  <c r="C51" i="6"/>
  <c r="D51" i="6"/>
  <c r="C52" i="6"/>
  <c r="D52" i="6"/>
  <c r="C53" i="6"/>
  <c r="D53" i="6"/>
  <c r="C55" i="6"/>
  <c r="D55" i="6"/>
  <c r="C56" i="6"/>
  <c r="D56" i="6"/>
  <c r="C57" i="6"/>
  <c r="D57" i="6"/>
  <c r="C58" i="6"/>
  <c r="D58" i="6"/>
  <c r="C59" i="6"/>
  <c r="D59" i="6"/>
  <c r="C60" i="6"/>
  <c r="D60" i="6"/>
  <c r="C61" i="6"/>
  <c r="D61" i="6"/>
  <c r="C63" i="6"/>
  <c r="D63" i="6"/>
  <c r="C65" i="6"/>
  <c r="D65" i="6"/>
  <c r="C66" i="6"/>
  <c r="D66" i="6"/>
  <c r="C67" i="6"/>
  <c r="D67" i="6"/>
  <c r="C68" i="6"/>
  <c r="D68" i="6"/>
  <c r="C69" i="6"/>
  <c r="D69" i="6"/>
  <c r="C71" i="6"/>
  <c r="D71" i="6"/>
  <c r="C72" i="6"/>
  <c r="D72" i="6"/>
  <c r="C73" i="6"/>
  <c r="D73" i="6"/>
  <c r="C74" i="6"/>
  <c r="D74" i="6"/>
  <c r="C75" i="6"/>
  <c r="D75" i="6"/>
  <c r="C76" i="6"/>
  <c r="D76" i="6"/>
  <c r="C77" i="6"/>
  <c r="D77" i="6"/>
  <c r="C79" i="6"/>
  <c r="D79" i="6"/>
  <c r="O15" i="5"/>
  <c r="P15" i="5"/>
  <c r="O16" i="5"/>
  <c r="P16" i="5"/>
  <c r="O17" i="5"/>
  <c r="P17" i="5"/>
  <c r="O18" i="5"/>
  <c r="P18" i="5"/>
  <c r="O19" i="5"/>
  <c r="P19" i="5"/>
  <c r="U21" i="5"/>
  <c r="V21" i="5"/>
  <c r="O22" i="5"/>
  <c r="P22" i="5"/>
  <c r="O23" i="5"/>
  <c r="P23" i="5"/>
  <c r="O24" i="5"/>
  <c r="P24" i="5"/>
  <c r="O25" i="5"/>
  <c r="P25" i="5"/>
  <c r="O26" i="5"/>
  <c r="P26" i="5"/>
  <c r="O27" i="5"/>
  <c r="P27" i="5"/>
  <c r="O30" i="5"/>
  <c r="P30" i="5"/>
  <c r="O31" i="5"/>
  <c r="P31" i="5"/>
  <c r="O32" i="5"/>
  <c r="P32" i="5"/>
  <c r="O33" i="5"/>
  <c r="P33" i="5"/>
  <c r="O34" i="5"/>
  <c r="P34" i="5"/>
  <c r="O35" i="5"/>
  <c r="P35" i="5"/>
  <c r="O38" i="5"/>
  <c r="P38" i="5"/>
  <c r="O39" i="5"/>
  <c r="P39" i="5"/>
  <c r="O40" i="5"/>
  <c r="P40" i="5"/>
  <c r="O42" i="5"/>
  <c r="P42" i="5"/>
  <c r="O43" i="5"/>
  <c r="P43" i="5"/>
  <c r="O46" i="5"/>
  <c r="P46" i="5"/>
  <c r="O47" i="5"/>
  <c r="P47" i="5"/>
  <c r="O48" i="5"/>
  <c r="P48" i="5"/>
  <c r="O49" i="5"/>
  <c r="P49" i="5"/>
  <c r="O50" i="5"/>
  <c r="P50" i="5"/>
  <c r="O51" i="5"/>
  <c r="P51" i="5"/>
  <c r="U52" i="5"/>
  <c r="V52" i="5"/>
  <c r="U53" i="5"/>
  <c r="V53" i="5"/>
  <c r="O54" i="5"/>
  <c r="P54" i="5"/>
  <c r="O55" i="5"/>
  <c r="P55" i="5"/>
  <c r="O56" i="5"/>
  <c r="P56" i="5"/>
  <c r="O58" i="5"/>
  <c r="P58" i="5"/>
  <c r="O59" i="5"/>
  <c r="P59" i="5"/>
  <c r="U60" i="5"/>
  <c r="V60" i="5"/>
  <c r="U61" i="5"/>
  <c r="V61" i="5"/>
  <c r="O62" i="5"/>
  <c r="P62" i="5"/>
  <c r="O63" i="5"/>
  <c r="P63" i="5"/>
  <c r="O64" i="5"/>
  <c r="P64" i="5"/>
  <c r="O65" i="5"/>
  <c r="P65" i="5"/>
  <c r="O66" i="5"/>
  <c r="P66" i="5"/>
  <c r="O67" i="5"/>
  <c r="P67" i="5"/>
  <c r="U68" i="5"/>
  <c r="V68" i="5"/>
  <c r="U69" i="5"/>
  <c r="V69" i="5"/>
  <c r="O70" i="5"/>
  <c r="P70" i="5"/>
  <c r="O71" i="5"/>
  <c r="P71" i="5"/>
  <c r="O72" i="5"/>
  <c r="P72" i="5"/>
  <c r="U73" i="5"/>
  <c r="V73" i="5"/>
  <c r="O74" i="5"/>
  <c r="P74" i="5"/>
  <c r="O75" i="5"/>
  <c r="P75" i="5"/>
  <c r="U77" i="5"/>
  <c r="V77" i="5"/>
  <c r="O78" i="5"/>
  <c r="P78" i="5"/>
  <c r="O79" i="5"/>
  <c r="P79" i="5"/>
  <c r="O80" i="5"/>
  <c r="P80" i="5"/>
  <c r="O81" i="5"/>
  <c r="P81" i="5"/>
  <c r="O82" i="5"/>
  <c r="P82" i="5"/>
  <c r="O83" i="5"/>
  <c r="P83" i="5"/>
  <c r="O87" i="5"/>
  <c r="P87" i="5"/>
  <c r="O88" i="5"/>
  <c r="P88" i="5"/>
  <c r="O14" i="5"/>
  <c r="P14" i="5"/>
  <c r="C15" i="5"/>
  <c r="D15" i="5"/>
  <c r="C16" i="5"/>
  <c r="D16" i="5"/>
  <c r="C17" i="5"/>
  <c r="D17" i="5"/>
  <c r="C19" i="5"/>
  <c r="D19" i="5"/>
  <c r="C20" i="5"/>
  <c r="D20" i="5"/>
  <c r="I21" i="5"/>
  <c r="J21" i="5"/>
  <c r="C22" i="5"/>
  <c r="D22" i="5"/>
  <c r="C25" i="5"/>
  <c r="D25" i="5"/>
  <c r="C28" i="5"/>
  <c r="D28" i="5"/>
  <c r="C29" i="5"/>
  <c r="D29" i="5"/>
  <c r="C30" i="5"/>
  <c r="D30" i="5"/>
  <c r="F31" i="5"/>
  <c r="G31" i="5"/>
  <c r="C32" i="5"/>
  <c r="D32" i="5"/>
  <c r="C35" i="5"/>
  <c r="D35" i="5"/>
  <c r="C37" i="5"/>
  <c r="D37" i="5"/>
  <c r="C38" i="5"/>
  <c r="D38" i="5"/>
  <c r="F39" i="5"/>
  <c r="G39" i="5"/>
  <c r="C40" i="5"/>
  <c r="D40" i="5"/>
  <c r="C41" i="5"/>
  <c r="D41" i="5"/>
  <c r="F42" i="5"/>
  <c r="G42" i="5"/>
  <c r="F43" i="5"/>
  <c r="G43" i="5"/>
  <c r="C44" i="5"/>
  <c r="D44" i="5"/>
  <c r="C46" i="5"/>
  <c r="D46" i="5"/>
  <c r="C47" i="5"/>
  <c r="D47" i="5"/>
  <c r="C48" i="5"/>
  <c r="D48" i="5"/>
  <c r="C49" i="5"/>
  <c r="D49" i="5"/>
  <c r="F50" i="5"/>
  <c r="G50" i="5"/>
  <c r="C51" i="5"/>
  <c r="D51" i="5"/>
  <c r="C52" i="5"/>
  <c r="D52" i="5"/>
  <c r="C53" i="5"/>
  <c r="D53" i="5"/>
  <c r="F54" i="5"/>
  <c r="G54" i="5"/>
  <c r="F55" i="5"/>
  <c r="G55" i="5"/>
  <c r="C56" i="5"/>
  <c r="D56" i="5"/>
  <c r="C57" i="5"/>
  <c r="D57" i="5"/>
  <c r="F58" i="5"/>
  <c r="G58" i="5"/>
  <c r="C59" i="5"/>
  <c r="D59" i="5"/>
  <c r="C60" i="5"/>
  <c r="D60" i="5"/>
  <c r="C61" i="5"/>
  <c r="D61" i="5"/>
  <c r="C62" i="5"/>
  <c r="D62" i="5"/>
  <c r="F63" i="5"/>
  <c r="G63" i="5"/>
  <c r="C64" i="5"/>
  <c r="D64" i="5"/>
  <c r="F65" i="5"/>
  <c r="G65" i="5"/>
  <c r="F66" i="5"/>
  <c r="G66" i="5"/>
  <c r="C67" i="5"/>
  <c r="D67" i="5"/>
  <c r="C68" i="5"/>
  <c r="D68" i="5"/>
  <c r="C69" i="5"/>
  <c r="D69" i="5"/>
  <c r="C70" i="5"/>
  <c r="D70" i="5"/>
  <c r="C71" i="5"/>
  <c r="D71" i="5"/>
  <c r="C72" i="5"/>
  <c r="D72" i="5"/>
  <c r="C73" i="5"/>
  <c r="D73" i="5"/>
  <c r="F74" i="5"/>
  <c r="G74" i="5"/>
  <c r="C75" i="5"/>
  <c r="D75" i="5"/>
  <c r="C76" i="5"/>
  <c r="D76" i="5"/>
  <c r="C77" i="5"/>
  <c r="D77" i="5"/>
  <c r="C78" i="5"/>
  <c r="D78" i="5"/>
  <c r="C79" i="5"/>
  <c r="D79" i="5"/>
  <c r="C80" i="5"/>
  <c r="D80" i="5"/>
  <c r="C14" i="5"/>
  <c r="C18" i="5"/>
  <c r="D18" i="5"/>
  <c r="C23" i="5"/>
  <c r="D23" i="5"/>
  <c r="C24" i="5"/>
  <c r="D24" i="5"/>
  <c r="C31" i="5"/>
  <c r="D31" i="5"/>
  <c r="C34" i="5"/>
  <c r="D34" i="5"/>
  <c r="C42" i="5"/>
  <c r="D42" i="5"/>
  <c r="C50" i="5"/>
  <c r="D50" i="5"/>
  <c r="C54" i="5"/>
  <c r="D54" i="5"/>
  <c r="C55" i="5"/>
  <c r="D55" i="5"/>
  <c r="C74" i="5"/>
  <c r="D74" i="5"/>
  <c r="V12" i="6"/>
  <c r="U12" i="6"/>
  <c r="I26" i="5"/>
  <c r="J26" i="5"/>
  <c r="I65" i="5"/>
  <c r="J65" i="5"/>
  <c r="F64" i="5"/>
  <c r="G64" i="5"/>
  <c r="P14" i="7"/>
  <c r="P24" i="7"/>
  <c r="O24" i="7"/>
  <c r="O38" i="6"/>
  <c r="P38" i="6"/>
  <c r="O36" i="6"/>
  <c r="P36" i="6"/>
  <c r="R15" i="6"/>
  <c r="S15" i="6"/>
  <c r="O27" i="6"/>
  <c r="P27" i="6"/>
  <c r="O76" i="6"/>
  <c r="P76" i="6"/>
  <c r="R39" i="6"/>
  <c r="S39" i="6"/>
  <c r="R19" i="6"/>
  <c r="S19" i="6"/>
  <c r="O44" i="6"/>
  <c r="P44" i="6"/>
  <c r="R55" i="6"/>
  <c r="S55" i="6"/>
  <c r="O30" i="6"/>
  <c r="P30" i="6"/>
  <c r="R47" i="6"/>
  <c r="S47" i="6"/>
  <c r="R70" i="6"/>
  <c r="S70" i="6"/>
  <c r="U88" i="6"/>
  <c r="V88" i="6"/>
  <c r="O87" i="6"/>
  <c r="P87" i="6"/>
  <c r="O52" i="6"/>
  <c r="P52" i="6"/>
  <c r="O46" i="6"/>
  <c r="P46" i="6"/>
  <c r="O35" i="6"/>
  <c r="P35" i="6"/>
  <c r="R23" i="6"/>
  <c r="S23" i="6"/>
  <c r="O86" i="6"/>
  <c r="P86" i="6"/>
  <c r="O75" i="6"/>
  <c r="P75" i="6"/>
  <c r="O28" i="6"/>
  <c r="P28" i="6"/>
  <c r="O22" i="6"/>
  <c r="P22" i="6"/>
  <c r="R62" i="6"/>
  <c r="S62" i="6"/>
  <c r="R54" i="6"/>
  <c r="S54" i="6"/>
  <c r="O13" i="6"/>
  <c r="O51" i="6"/>
  <c r="P51" i="6"/>
  <c r="U69" i="6"/>
  <c r="V69" i="6"/>
  <c r="R61" i="6"/>
  <c r="S61" i="6"/>
  <c r="U53" i="6"/>
  <c r="V53" i="6"/>
  <c r="R45" i="6"/>
  <c r="S45" i="6"/>
  <c r="U21" i="6"/>
  <c r="V21" i="6"/>
  <c r="Q91" i="6"/>
  <c r="O43" i="6"/>
  <c r="P43" i="6"/>
  <c r="R90" i="6"/>
  <c r="S90" i="6"/>
  <c r="R82" i="6"/>
  <c r="S82" i="6"/>
  <c r="R74" i="6"/>
  <c r="S74" i="6"/>
  <c r="U34" i="6"/>
  <c r="V34" i="6"/>
  <c r="O67" i="6"/>
  <c r="P67" i="6"/>
  <c r="U89" i="6"/>
  <c r="V89" i="6"/>
  <c r="R57" i="6"/>
  <c r="S57" i="6"/>
  <c r="U49" i="6"/>
  <c r="V49" i="6"/>
  <c r="U25" i="6"/>
  <c r="V25" i="6"/>
  <c r="O69" i="5"/>
  <c r="P69" i="5"/>
  <c r="O85" i="5"/>
  <c r="P85" i="5"/>
  <c r="O44" i="5"/>
  <c r="P44" i="5"/>
  <c r="O53" i="5"/>
  <c r="P53" i="5"/>
  <c r="O57" i="5"/>
  <c r="P57" i="5"/>
  <c r="O28" i="5"/>
  <c r="P28" i="5"/>
  <c r="O20" i="5"/>
  <c r="P20" i="5"/>
  <c r="O60" i="5"/>
  <c r="P60" i="5"/>
  <c r="O73" i="5"/>
  <c r="P73" i="5"/>
  <c r="R65" i="5"/>
  <c r="S65" i="5"/>
  <c r="O76" i="5"/>
  <c r="P76" i="5"/>
  <c r="U59" i="5"/>
  <c r="V59" i="5"/>
  <c r="U27" i="5"/>
  <c r="V27" i="5"/>
  <c r="O41" i="5"/>
  <c r="P41" i="5"/>
  <c r="O52" i="5"/>
  <c r="P52" i="5"/>
  <c r="O21" i="5"/>
  <c r="P21" i="5"/>
  <c r="U25" i="5"/>
  <c r="V25" i="5"/>
  <c r="U19" i="5"/>
  <c r="V19" i="5"/>
  <c r="U81" i="5"/>
  <c r="V81" i="5"/>
  <c r="O68" i="5"/>
  <c r="P68" i="5"/>
  <c r="O37" i="5"/>
  <c r="P37" i="5"/>
  <c r="R75" i="5"/>
  <c r="S75" i="5"/>
  <c r="O36" i="5"/>
  <c r="P36" i="5"/>
  <c r="U67" i="5"/>
  <c r="V67" i="5"/>
  <c r="U35" i="5"/>
  <c r="V35" i="5"/>
  <c r="U84" i="5"/>
  <c r="V84" i="5"/>
  <c r="O84" i="5"/>
  <c r="P84" i="5"/>
  <c r="U74" i="5"/>
  <c r="V74" i="5"/>
  <c r="U66" i="5"/>
  <c r="V66" i="5"/>
  <c r="U58" i="5"/>
  <c r="V58" i="5"/>
  <c r="R26" i="5"/>
  <c r="S26" i="5"/>
  <c r="U80" i="5"/>
  <c r="V80" i="5"/>
  <c r="U72" i="5"/>
  <c r="V72" i="5"/>
  <c r="U64" i="5"/>
  <c r="V64" i="5"/>
  <c r="U56" i="5"/>
  <c r="V56" i="5"/>
  <c r="U48" i="5"/>
  <c r="V48" i="5"/>
  <c r="U40" i="5"/>
  <c r="V40" i="5"/>
  <c r="U32" i="5"/>
  <c r="V32" i="5"/>
  <c r="U24" i="5"/>
  <c r="V24" i="5"/>
  <c r="U16" i="5"/>
  <c r="V16" i="5"/>
  <c r="O77" i="5"/>
  <c r="P77" i="5"/>
  <c r="O61" i="5"/>
  <c r="P61" i="5"/>
  <c r="O45" i="5"/>
  <c r="P45" i="5"/>
  <c r="O29" i="5"/>
  <c r="P29" i="5"/>
  <c r="U79" i="5"/>
  <c r="V79" i="5"/>
  <c r="R63" i="5"/>
  <c r="S63" i="5"/>
  <c r="U55" i="5"/>
  <c r="V55" i="5"/>
  <c r="R47" i="5"/>
  <c r="S47" i="5"/>
  <c r="U39" i="5"/>
  <c r="V39" i="5"/>
  <c r="U31" i="5"/>
  <c r="V31" i="5"/>
  <c r="U23" i="5"/>
  <c r="V23" i="5"/>
  <c r="U15" i="5"/>
  <c r="V15" i="5"/>
  <c r="U78" i="5"/>
  <c r="V78" i="5"/>
  <c r="U70" i="5"/>
  <c r="V70" i="5"/>
  <c r="U62" i="5"/>
  <c r="V62" i="5"/>
  <c r="U46" i="5"/>
  <c r="V46" i="5"/>
  <c r="U38" i="5"/>
  <c r="V38" i="5"/>
  <c r="U30" i="5"/>
  <c r="V30" i="5"/>
  <c r="U22" i="5"/>
  <c r="V22" i="5"/>
  <c r="D14" i="5"/>
  <c r="C14" i="8"/>
  <c r="F24" i="8"/>
  <c r="G24" i="8"/>
  <c r="F22" i="8"/>
  <c r="G22" i="8"/>
  <c r="C18" i="8"/>
  <c r="D18" i="8"/>
  <c r="I21" i="8"/>
  <c r="J21" i="8"/>
  <c r="F20" i="8"/>
  <c r="G20" i="8"/>
  <c r="I19" i="8"/>
  <c r="J19" i="8"/>
  <c r="I14" i="8"/>
  <c r="C22" i="7"/>
  <c r="D22" i="7"/>
  <c r="I20" i="7"/>
  <c r="J20" i="7"/>
  <c r="C18" i="7"/>
  <c r="D18" i="7"/>
  <c r="C14" i="7"/>
  <c r="F17" i="7"/>
  <c r="G17" i="7"/>
  <c r="I22" i="7"/>
  <c r="J22" i="7"/>
  <c r="I18" i="7"/>
  <c r="J18" i="7"/>
  <c r="I79" i="6"/>
  <c r="J79" i="6"/>
  <c r="F31" i="6"/>
  <c r="G31" i="6"/>
  <c r="I71" i="6"/>
  <c r="J71" i="6"/>
  <c r="F56" i="6"/>
  <c r="G56" i="6"/>
  <c r="C48" i="6"/>
  <c r="D48" i="6"/>
  <c r="C32" i="6"/>
  <c r="D32" i="6"/>
  <c r="F53" i="6"/>
  <c r="G53" i="6"/>
  <c r="I21" i="6"/>
  <c r="J21" i="6"/>
  <c r="F44" i="6"/>
  <c r="G44" i="6"/>
  <c r="I51" i="6"/>
  <c r="J51" i="6"/>
  <c r="F43" i="6"/>
  <c r="G43" i="6"/>
  <c r="C80" i="6"/>
  <c r="D80" i="6"/>
  <c r="C64" i="6"/>
  <c r="D64" i="6"/>
  <c r="C16" i="6"/>
  <c r="D16" i="6"/>
  <c r="C78" i="6"/>
  <c r="D78" i="6"/>
  <c r="C62" i="6"/>
  <c r="D62" i="6"/>
  <c r="C46" i="6"/>
  <c r="D46" i="6"/>
  <c r="C30" i="6"/>
  <c r="D30" i="6"/>
  <c r="C14" i="6"/>
  <c r="D14" i="6"/>
  <c r="F66" i="6"/>
  <c r="G66" i="6"/>
  <c r="I37" i="6"/>
  <c r="J37" i="6"/>
  <c r="C13" i="6"/>
  <c r="I73" i="6"/>
  <c r="J73" i="6"/>
  <c r="F49" i="6"/>
  <c r="G49" i="6"/>
  <c r="I41" i="6"/>
  <c r="J41" i="6"/>
  <c r="I33" i="6"/>
  <c r="J33" i="6"/>
  <c r="C70" i="6"/>
  <c r="D70" i="6"/>
  <c r="C54" i="6"/>
  <c r="D54" i="6"/>
  <c r="C38" i="6"/>
  <c r="D38" i="6"/>
  <c r="C22" i="6"/>
  <c r="D22" i="6"/>
  <c r="U36" i="6"/>
  <c r="V36" i="6"/>
  <c r="U90" i="6"/>
  <c r="V90" i="6"/>
  <c r="U20" i="6"/>
  <c r="V20" i="6"/>
  <c r="U41" i="6"/>
  <c r="V41" i="6"/>
  <c r="U18" i="6"/>
  <c r="V18" i="6"/>
  <c r="U29" i="6"/>
  <c r="V29" i="6"/>
  <c r="I32" i="6"/>
  <c r="J32" i="6"/>
  <c r="R29" i="6"/>
  <c r="S29" i="6"/>
  <c r="F14" i="6"/>
  <c r="G14" i="6"/>
  <c r="U27" i="6"/>
  <c r="V27" i="6"/>
  <c r="R41" i="6"/>
  <c r="S41" i="6"/>
  <c r="C21" i="5"/>
  <c r="D21" i="5"/>
  <c r="C33" i="5"/>
  <c r="D33" i="5"/>
  <c r="I32" i="5"/>
  <c r="J32" i="5"/>
  <c r="C65" i="5"/>
  <c r="D65" i="5"/>
  <c r="C27" i="5"/>
  <c r="D27" i="5"/>
  <c r="F78" i="5"/>
  <c r="G78" i="5"/>
  <c r="C66" i="5"/>
  <c r="D66" i="5"/>
  <c r="C45" i="5"/>
  <c r="D45" i="5"/>
  <c r="F76" i="5"/>
  <c r="G76" i="5"/>
  <c r="F60" i="5"/>
  <c r="G60" i="5"/>
  <c r="F28" i="5"/>
  <c r="G28" i="5"/>
  <c r="F62" i="5"/>
  <c r="G62" i="5"/>
  <c r="C63" i="5"/>
  <c r="D63" i="5"/>
  <c r="C39" i="5"/>
  <c r="D39" i="5"/>
  <c r="F71" i="5"/>
  <c r="G71" i="5"/>
  <c r="F46" i="5"/>
  <c r="G46" i="5"/>
  <c r="C58" i="5"/>
  <c r="D58" i="5"/>
  <c r="C36" i="5"/>
  <c r="D36" i="5"/>
  <c r="C26" i="5"/>
  <c r="D26" i="5"/>
  <c r="F70" i="5"/>
  <c r="G70" i="5"/>
  <c r="F38" i="5"/>
  <c r="G38" i="5"/>
  <c r="F68" i="5"/>
  <c r="G68" i="5"/>
  <c r="I52" i="5"/>
  <c r="J52" i="5"/>
  <c r="F79" i="5"/>
  <c r="G79" i="5"/>
  <c r="F47" i="5"/>
  <c r="G47" i="5"/>
  <c r="F77" i="5"/>
  <c r="G77" i="5"/>
  <c r="I69" i="5"/>
  <c r="J69" i="5"/>
  <c r="F61" i="5"/>
  <c r="G61" i="5"/>
  <c r="C43" i="5"/>
  <c r="D43" i="5"/>
  <c r="F75" i="5"/>
  <c r="G75" i="5"/>
  <c r="F67" i="5"/>
  <c r="G67" i="5"/>
  <c r="F59" i="5"/>
  <c r="G59" i="5"/>
  <c r="F51" i="5"/>
  <c r="G51" i="5"/>
  <c r="F35" i="5"/>
  <c r="G35" i="5"/>
  <c r="F19" i="5"/>
  <c r="G19" i="5"/>
  <c r="F73" i="5"/>
  <c r="G73" i="5"/>
  <c r="F49" i="5"/>
  <c r="G49" i="5"/>
  <c r="I33" i="5"/>
  <c r="J33" i="5"/>
  <c r="U47" i="5"/>
  <c r="V47" i="5"/>
  <c r="U20" i="5"/>
  <c r="V20" i="5"/>
  <c r="R28" i="5"/>
  <c r="S28" i="5"/>
  <c r="U54" i="5"/>
  <c r="V54" i="5"/>
  <c r="U29" i="5"/>
  <c r="V29" i="5"/>
  <c r="R37" i="5"/>
  <c r="S37" i="5"/>
  <c r="I18" i="5"/>
  <c r="J18" i="5"/>
  <c r="U45" i="5"/>
  <c r="V45" i="5"/>
  <c r="R55" i="5"/>
  <c r="S55" i="5"/>
  <c r="U36" i="5"/>
  <c r="V36" i="5"/>
  <c r="I37" i="5"/>
  <c r="J37" i="5"/>
  <c r="I20" i="5"/>
  <c r="J20" i="5"/>
  <c r="U68" i="6"/>
  <c r="V68" i="6"/>
  <c r="U72" i="6"/>
  <c r="V72" i="6"/>
  <c r="U76" i="6"/>
  <c r="V76" i="6"/>
  <c r="U14" i="6"/>
  <c r="V14" i="6"/>
  <c r="R67" i="6"/>
  <c r="S67" i="6"/>
  <c r="R45" i="5"/>
  <c r="S45" i="5"/>
  <c r="R20" i="5"/>
  <c r="S20" i="5"/>
  <c r="U80" i="6"/>
  <c r="V80" i="6"/>
  <c r="U84" i="6"/>
  <c r="V84" i="6"/>
  <c r="U20" i="7"/>
  <c r="V20" i="7"/>
  <c r="R25" i="8"/>
  <c r="S25" i="8"/>
  <c r="R44" i="5"/>
  <c r="S44" i="5"/>
  <c r="U76" i="5"/>
  <c r="V76" i="5"/>
  <c r="U43" i="5"/>
  <c r="V43" i="5"/>
  <c r="R54" i="5"/>
  <c r="S54" i="5"/>
  <c r="U16" i="8"/>
  <c r="V16" i="8"/>
  <c r="R16" i="8"/>
  <c r="S16" i="8"/>
  <c r="R88" i="5"/>
  <c r="S88" i="5"/>
  <c r="F24" i="6"/>
  <c r="G24" i="6"/>
  <c r="I24" i="6"/>
  <c r="J24" i="6"/>
  <c r="R36" i="5"/>
  <c r="S36" i="5"/>
  <c r="U57" i="5"/>
  <c r="V57" i="5"/>
  <c r="U41" i="5"/>
  <c r="V41" i="5"/>
  <c r="R29" i="5"/>
  <c r="S29" i="5"/>
  <c r="F21" i="7"/>
  <c r="G21" i="7"/>
  <c r="U37" i="5"/>
  <c r="V37" i="5"/>
  <c r="U28" i="5"/>
  <c r="V28" i="5"/>
  <c r="R16" i="7"/>
  <c r="S16" i="7"/>
  <c r="U16" i="7"/>
  <c r="V16" i="7"/>
  <c r="U44" i="5"/>
  <c r="V44" i="5"/>
  <c r="I50" i="6"/>
  <c r="J50" i="6"/>
  <c r="R36" i="6"/>
  <c r="S36" i="6"/>
  <c r="F55" i="6"/>
  <c r="G55" i="6"/>
  <c r="I55" i="6"/>
  <c r="J55" i="6"/>
  <c r="F28" i="6"/>
  <c r="G28" i="6"/>
  <c r="I28" i="6"/>
  <c r="J28" i="6"/>
  <c r="U16" i="6"/>
  <c r="V16" i="6"/>
  <c r="F15" i="8"/>
  <c r="G15" i="8"/>
  <c r="R22" i="8"/>
  <c r="S22" i="8"/>
  <c r="I48" i="6"/>
  <c r="J48" i="6"/>
  <c r="I24" i="7"/>
  <c r="J24" i="7"/>
  <c r="R24" i="8"/>
  <c r="S24" i="8"/>
  <c r="R17" i="8"/>
  <c r="S17" i="8"/>
  <c r="R21" i="8"/>
  <c r="S21" i="8"/>
  <c r="R19" i="8"/>
  <c r="S19" i="8"/>
  <c r="R15" i="8"/>
  <c r="S15" i="8"/>
  <c r="R23" i="8"/>
  <c r="S23" i="8"/>
  <c r="F14" i="8"/>
  <c r="F16" i="8"/>
  <c r="G16" i="8"/>
  <c r="F18" i="8"/>
  <c r="G18" i="8"/>
  <c r="I18" i="8"/>
  <c r="J18" i="8"/>
  <c r="R22" i="7"/>
  <c r="S22" i="7"/>
  <c r="R18" i="7"/>
  <c r="S18" i="7"/>
  <c r="U23" i="7"/>
  <c r="V23" i="7"/>
  <c r="U21" i="7"/>
  <c r="V21" i="7"/>
  <c r="U19" i="7"/>
  <c r="V19" i="7"/>
  <c r="U15" i="7"/>
  <c r="V15" i="7"/>
  <c r="U14" i="7"/>
  <c r="I14" i="7"/>
  <c r="R66" i="6"/>
  <c r="S66" i="6"/>
  <c r="R14" i="6"/>
  <c r="S14" i="6"/>
  <c r="R44" i="6"/>
  <c r="S44" i="6"/>
  <c r="R28" i="6"/>
  <c r="S28" i="6"/>
  <c r="F27" i="6"/>
  <c r="G27" i="6"/>
  <c r="F47" i="6"/>
  <c r="G47" i="6"/>
  <c r="I29" i="6"/>
  <c r="J29" i="6"/>
  <c r="F23" i="6"/>
  <c r="G23" i="6"/>
  <c r="I54" i="6"/>
  <c r="J54" i="6"/>
  <c r="F35" i="6"/>
  <c r="G35" i="6"/>
  <c r="I25" i="6"/>
  <c r="J25" i="6"/>
  <c r="F15" i="6"/>
  <c r="G15" i="6"/>
  <c r="I61" i="6"/>
  <c r="J61" i="6"/>
  <c r="F80" i="6"/>
  <c r="G80" i="6"/>
  <c r="F72" i="6"/>
  <c r="G72" i="6"/>
  <c r="F64" i="6"/>
  <c r="G64" i="6"/>
  <c r="F60" i="6"/>
  <c r="G60" i="6"/>
  <c r="I69" i="6"/>
  <c r="J69" i="6"/>
  <c r="I63" i="6"/>
  <c r="J63" i="6"/>
  <c r="I59" i="6"/>
  <c r="J59" i="6"/>
  <c r="I65" i="6"/>
  <c r="J65" i="6"/>
  <c r="F78" i="6"/>
  <c r="G78" i="6"/>
  <c r="F74" i="6"/>
  <c r="G74" i="6"/>
  <c r="F70" i="6"/>
  <c r="G70" i="6"/>
  <c r="F62" i="6"/>
  <c r="G62" i="6"/>
  <c r="F36" i="6"/>
  <c r="G36" i="6"/>
  <c r="F57" i="6"/>
  <c r="G57" i="6"/>
  <c r="I14" i="6"/>
  <c r="J14" i="6"/>
  <c r="F32" i="6"/>
  <c r="G32" i="6"/>
  <c r="F46" i="6"/>
  <c r="G46" i="6"/>
  <c r="F42" i="6"/>
  <c r="G42" i="6"/>
  <c r="F38" i="6"/>
  <c r="G38" i="6"/>
  <c r="F30" i="6"/>
  <c r="G30" i="6"/>
  <c r="F26" i="6"/>
  <c r="G26" i="6"/>
  <c r="F22" i="6"/>
  <c r="G22" i="6"/>
  <c r="F48" i="6"/>
  <c r="G48" i="6"/>
  <c r="F16" i="6"/>
  <c r="G16" i="6"/>
  <c r="F80" i="5"/>
  <c r="G80" i="5"/>
  <c r="F72" i="5"/>
  <c r="G72" i="5"/>
  <c r="F56" i="5"/>
  <c r="G56" i="5"/>
  <c r="F40" i="5"/>
  <c r="G40" i="5"/>
  <c r="F36" i="5"/>
  <c r="G36" i="5"/>
  <c r="F24" i="5"/>
  <c r="G24" i="5"/>
  <c r="F34" i="5"/>
  <c r="G34" i="5"/>
  <c r="F45" i="5"/>
  <c r="G45" i="5"/>
  <c r="F41" i="5"/>
  <c r="G41" i="5"/>
  <c r="F33" i="5"/>
  <c r="G33" i="5"/>
  <c r="F44" i="5"/>
  <c r="G44" i="5"/>
  <c r="F27" i="5"/>
  <c r="G27" i="5"/>
  <c r="F23" i="5"/>
  <c r="G23" i="5"/>
  <c r="F26" i="5"/>
  <c r="G26" i="5"/>
  <c r="F18" i="5"/>
  <c r="G18" i="5"/>
  <c r="F19" i="8"/>
  <c r="G19" i="8"/>
  <c r="D14" i="8"/>
  <c r="D25" i="8"/>
  <c r="C25" i="8"/>
  <c r="F17" i="8"/>
  <c r="G17" i="8"/>
  <c r="F21" i="8"/>
  <c r="G21" i="8"/>
  <c r="D14" i="7"/>
  <c r="D25" i="7"/>
  <c r="C25" i="7"/>
  <c r="K25" i="7"/>
  <c r="R79" i="6"/>
  <c r="S79" i="6"/>
  <c r="R78" i="6"/>
  <c r="S78" i="6"/>
  <c r="R73" i="6"/>
  <c r="S73" i="6"/>
  <c r="R40" i="6"/>
  <c r="S40" i="6"/>
  <c r="R72" i="6"/>
  <c r="S72" i="6"/>
  <c r="R83" i="6"/>
  <c r="S83" i="6"/>
  <c r="U73" i="6"/>
  <c r="V73" i="6"/>
  <c r="R87" i="6"/>
  <c r="S87" i="6"/>
  <c r="R21" i="6"/>
  <c r="S21" i="6"/>
  <c r="R30" i="6"/>
  <c r="S30" i="6"/>
  <c r="R33" i="6"/>
  <c r="S33" i="6"/>
  <c r="U48" i="6"/>
  <c r="V48" i="6"/>
  <c r="R13" i="6"/>
  <c r="S13" i="6"/>
  <c r="R59" i="6"/>
  <c r="S59" i="6"/>
  <c r="R65" i="6"/>
  <c r="S65" i="6"/>
  <c r="R48" i="6"/>
  <c r="S48" i="6"/>
  <c r="R81" i="6"/>
  <c r="S81" i="6"/>
  <c r="R68" i="6"/>
  <c r="S68" i="6"/>
  <c r="R49" i="6"/>
  <c r="S49" i="6"/>
  <c r="U47" i="6"/>
  <c r="V47" i="6"/>
  <c r="R20" i="6"/>
  <c r="S20" i="6"/>
  <c r="R56" i="6"/>
  <c r="S56" i="6"/>
  <c r="R16" i="6"/>
  <c r="S16" i="6"/>
  <c r="R24" i="6"/>
  <c r="S24" i="6"/>
  <c r="R38" i="6"/>
  <c r="S38" i="6"/>
  <c r="R88" i="6"/>
  <c r="S88" i="6"/>
  <c r="R17" i="6"/>
  <c r="S17" i="6"/>
  <c r="U81" i="6"/>
  <c r="V81" i="6"/>
  <c r="R50" i="6"/>
  <c r="S50" i="6"/>
  <c r="R63" i="6"/>
  <c r="S63" i="6"/>
  <c r="U54" i="6"/>
  <c r="V54" i="6"/>
  <c r="U26" i="6"/>
  <c r="V26" i="6"/>
  <c r="U50" i="6"/>
  <c r="V50" i="6"/>
  <c r="R77" i="6"/>
  <c r="S77" i="6"/>
  <c r="R26" i="6"/>
  <c r="S26" i="6"/>
  <c r="U82" i="6"/>
  <c r="V82" i="6"/>
  <c r="P13" i="6"/>
  <c r="P91" i="6"/>
  <c r="O91" i="6"/>
  <c r="U77" i="6"/>
  <c r="V77" i="6"/>
  <c r="I56" i="6"/>
  <c r="J56" i="6"/>
  <c r="D13" i="6"/>
  <c r="I13" i="6"/>
  <c r="J13" i="6"/>
  <c r="U33" i="5"/>
  <c r="V33" i="5"/>
  <c r="U65" i="5"/>
  <c r="V65" i="5"/>
  <c r="U49" i="5"/>
  <c r="V49" i="5"/>
  <c r="U82" i="5"/>
  <c r="V82" i="5"/>
  <c r="U34" i="5"/>
  <c r="V34" i="5"/>
  <c r="U51" i="5"/>
  <c r="V51" i="5"/>
  <c r="U50" i="5"/>
  <c r="V50" i="5"/>
  <c r="U26" i="5"/>
  <c r="V26" i="5"/>
  <c r="R31" i="5"/>
  <c r="S31" i="5"/>
  <c r="U75" i="5"/>
  <c r="V75" i="5"/>
  <c r="U88" i="5"/>
  <c r="V88" i="5"/>
  <c r="U83" i="5"/>
  <c r="F16" i="5"/>
  <c r="G16" i="5"/>
  <c r="I25" i="5"/>
  <c r="J25" i="5"/>
  <c r="R67" i="5"/>
  <c r="S67" i="5"/>
  <c r="R62" i="5"/>
  <c r="S62" i="5"/>
  <c r="R38" i="5"/>
  <c r="S38" i="5"/>
  <c r="R39" i="5"/>
  <c r="S39" i="5"/>
  <c r="R40" i="5"/>
  <c r="S40" i="5"/>
  <c r="U63" i="5"/>
  <c r="V63" i="5"/>
  <c r="F32" i="5"/>
  <c r="G32" i="5"/>
  <c r="R17" i="5"/>
  <c r="S17" i="5"/>
  <c r="U17" i="5"/>
  <c r="V17" i="5"/>
  <c r="R70" i="5"/>
  <c r="S70" i="5"/>
  <c r="U87" i="5"/>
  <c r="V87" i="5"/>
  <c r="R82" i="5"/>
  <c r="S82" i="5"/>
  <c r="U18" i="5"/>
  <c r="V18" i="5"/>
  <c r="R56" i="5"/>
  <c r="S56" i="5"/>
  <c r="O86" i="5"/>
  <c r="P86" i="5"/>
  <c r="U14" i="5"/>
  <c r="F30" i="5"/>
  <c r="G30" i="5"/>
  <c r="U42" i="5"/>
  <c r="V42" i="5"/>
  <c r="R30" i="5"/>
  <c r="S30" i="5"/>
  <c r="R80" i="5"/>
  <c r="S80" i="5"/>
  <c r="R16" i="5"/>
  <c r="S16" i="5"/>
  <c r="R22" i="5"/>
  <c r="S22" i="5"/>
  <c r="F15" i="5"/>
  <c r="G15" i="5"/>
  <c r="I49" i="5"/>
  <c r="J49" i="5"/>
  <c r="F57" i="5"/>
  <c r="G57" i="5"/>
  <c r="F48" i="5"/>
  <c r="G48" i="5"/>
  <c r="I30" i="5"/>
  <c r="J30" i="5"/>
  <c r="F69" i="5"/>
  <c r="G69" i="5"/>
  <c r="C82" i="5"/>
  <c r="I38" i="5"/>
  <c r="J38" i="5"/>
  <c r="D82" i="5"/>
  <c r="U24" i="8"/>
  <c r="V24" i="8"/>
  <c r="U25" i="8"/>
  <c r="V25" i="8"/>
  <c r="F23" i="8"/>
  <c r="G23" i="8"/>
  <c r="I20" i="8"/>
  <c r="J20" i="8"/>
  <c r="U22" i="8"/>
  <c r="V22" i="8"/>
  <c r="I22" i="8"/>
  <c r="J22" i="8"/>
  <c r="I23" i="8"/>
  <c r="J23" i="8"/>
  <c r="I16" i="8"/>
  <c r="J16" i="8"/>
  <c r="I17" i="8"/>
  <c r="J17" i="8"/>
  <c r="U14" i="8"/>
  <c r="V14" i="8"/>
  <c r="F16" i="7"/>
  <c r="G16" i="7"/>
  <c r="I16" i="7"/>
  <c r="J16" i="7"/>
  <c r="I21" i="7"/>
  <c r="J21" i="7"/>
  <c r="I17" i="7"/>
  <c r="J17" i="7"/>
  <c r="U18" i="7"/>
  <c r="V18" i="7"/>
  <c r="U22" i="7"/>
  <c r="V22" i="7"/>
  <c r="R20" i="7"/>
  <c r="S20" i="7"/>
  <c r="R21" i="7"/>
  <c r="S21" i="7"/>
  <c r="R23" i="7"/>
  <c r="S23" i="7"/>
  <c r="R15" i="7"/>
  <c r="S15" i="7"/>
  <c r="U17" i="7"/>
  <c r="V17" i="7"/>
  <c r="W24" i="7"/>
  <c r="R19" i="7"/>
  <c r="S19" i="7"/>
  <c r="I60" i="6"/>
  <c r="J60" i="6"/>
  <c r="F68" i="6"/>
  <c r="G68" i="6"/>
  <c r="F40" i="6"/>
  <c r="G40" i="6"/>
  <c r="I77" i="6"/>
  <c r="J77" i="6"/>
  <c r="F77" i="6"/>
  <c r="G77" i="6"/>
  <c r="R37" i="6"/>
  <c r="S37" i="6"/>
  <c r="F13" i="6"/>
  <c r="G13" i="6"/>
  <c r="I67" i="6"/>
  <c r="J67" i="6"/>
  <c r="F65" i="6"/>
  <c r="G65" i="6"/>
  <c r="F73" i="6"/>
  <c r="G73" i="6"/>
  <c r="F58" i="6"/>
  <c r="G58" i="6"/>
  <c r="U43" i="6"/>
  <c r="V43" i="6"/>
  <c r="F52" i="6"/>
  <c r="G52" i="6"/>
  <c r="I40" i="6"/>
  <c r="J40" i="6"/>
  <c r="I36" i="6"/>
  <c r="J36" i="6"/>
  <c r="R75" i="6"/>
  <c r="S75" i="6"/>
  <c r="I17" i="6"/>
  <c r="J17" i="6"/>
  <c r="F79" i="6"/>
  <c r="G79" i="6"/>
  <c r="I44" i="6"/>
  <c r="J44" i="6"/>
  <c r="F17" i="6"/>
  <c r="G17" i="6"/>
  <c r="F51" i="6"/>
  <c r="G51" i="6"/>
  <c r="F54" i="6"/>
  <c r="G54" i="6"/>
  <c r="I34" i="6"/>
  <c r="J34" i="6"/>
  <c r="C45" i="6"/>
  <c r="D45" i="6"/>
  <c r="F20" i="6"/>
  <c r="G20" i="6"/>
  <c r="F34" i="6"/>
  <c r="G34" i="6"/>
  <c r="F21" i="6"/>
  <c r="G21" i="6"/>
  <c r="C39" i="6"/>
  <c r="D39" i="6"/>
  <c r="I75" i="6"/>
  <c r="J75" i="6"/>
  <c r="F76" i="6"/>
  <c r="G76" i="6"/>
  <c r="F19" i="6"/>
  <c r="G19" i="6"/>
  <c r="F75" i="6"/>
  <c r="G75" i="6"/>
  <c r="I20" i="6"/>
  <c r="J20" i="6"/>
  <c r="I57" i="6"/>
  <c r="J57" i="6"/>
  <c r="F50" i="6"/>
  <c r="G50" i="6"/>
  <c r="R64" i="6"/>
  <c r="S64" i="6"/>
  <c r="F18" i="6"/>
  <c r="G18" i="6"/>
  <c r="R46" i="6"/>
  <c r="S46" i="6"/>
  <c r="U57" i="6"/>
  <c r="V57" i="6"/>
  <c r="U70" i="6"/>
  <c r="V70" i="6"/>
  <c r="U74" i="6"/>
  <c r="V74" i="6"/>
  <c r="U15" i="6"/>
  <c r="V15" i="6"/>
  <c r="U78" i="6"/>
  <c r="V78" i="6"/>
  <c r="I15" i="5"/>
  <c r="J15" i="5"/>
  <c r="I51" i="5"/>
  <c r="J51" i="5"/>
  <c r="I70" i="5"/>
  <c r="J70" i="5"/>
  <c r="I68" i="5"/>
  <c r="J68" i="5"/>
  <c r="I53" i="5"/>
  <c r="J53" i="5"/>
  <c r="I60" i="5"/>
  <c r="J60" i="5"/>
  <c r="F25" i="5"/>
  <c r="G25" i="5"/>
  <c r="I76" i="5"/>
  <c r="J76" i="5"/>
  <c r="F17" i="5"/>
  <c r="G17" i="5"/>
  <c r="F53" i="5"/>
  <c r="G53" i="5"/>
  <c r="I71" i="5"/>
  <c r="J71" i="5"/>
  <c r="F29" i="5"/>
  <c r="G29" i="5"/>
  <c r="F21" i="5"/>
  <c r="G21" i="5"/>
  <c r="F20" i="5"/>
  <c r="G20" i="5"/>
  <c r="U44" i="6"/>
  <c r="V44" i="6"/>
  <c r="F24" i="7"/>
  <c r="G24" i="7"/>
  <c r="U60" i="6"/>
  <c r="V60" i="6"/>
  <c r="U32" i="6"/>
  <c r="V32" i="6"/>
  <c r="R77" i="5"/>
  <c r="S77" i="5"/>
  <c r="R69" i="5"/>
  <c r="S69" i="5"/>
  <c r="R24" i="5"/>
  <c r="S24" i="5"/>
  <c r="R74" i="5"/>
  <c r="S74" i="5"/>
  <c r="U58" i="6"/>
  <c r="V58" i="6"/>
  <c r="R64" i="5"/>
  <c r="S64" i="5"/>
  <c r="I39" i="5"/>
  <c r="J39" i="5"/>
  <c r="I44" i="5"/>
  <c r="J44" i="5"/>
  <c r="I80" i="5"/>
  <c r="J80" i="5"/>
  <c r="I46" i="5"/>
  <c r="J46" i="5"/>
  <c r="I78" i="5"/>
  <c r="J78" i="5"/>
  <c r="U24" i="6"/>
  <c r="V24" i="6"/>
  <c r="U40" i="6"/>
  <c r="V40" i="6"/>
  <c r="U56" i="6"/>
  <c r="V56" i="6"/>
  <c r="U62" i="6"/>
  <c r="V62" i="6"/>
  <c r="R71" i="6"/>
  <c r="S71" i="6"/>
  <c r="T24" i="7"/>
  <c r="U46" i="6"/>
  <c r="V46" i="6"/>
  <c r="R32" i="6"/>
  <c r="S32" i="6"/>
  <c r="R78" i="5"/>
  <c r="S78" i="5"/>
  <c r="F15" i="7"/>
  <c r="G15" i="7"/>
  <c r="R27" i="5"/>
  <c r="S27" i="5"/>
  <c r="R59" i="5"/>
  <c r="S59" i="5"/>
  <c r="U64" i="6"/>
  <c r="V64" i="6"/>
  <c r="U75" i="6"/>
  <c r="V75" i="6"/>
  <c r="U59" i="6"/>
  <c r="V59" i="6"/>
  <c r="I42" i="5"/>
  <c r="J42" i="5"/>
  <c r="U87" i="6"/>
  <c r="V87" i="6"/>
  <c r="U37" i="6"/>
  <c r="V37" i="6"/>
  <c r="R33" i="5"/>
  <c r="S33" i="5"/>
  <c r="R73" i="5"/>
  <c r="S73" i="5"/>
  <c r="I43" i="5"/>
  <c r="J43" i="5"/>
  <c r="I50" i="5"/>
  <c r="J50" i="5"/>
  <c r="U28" i="6"/>
  <c r="V28" i="6"/>
  <c r="F14" i="7"/>
  <c r="G14" i="7"/>
  <c r="V14" i="7"/>
  <c r="R84" i="5"/>
  <c r="S84" i="5"/>
  <c r="I19" i="7"/>
  <c r="J19" i="7"/>
  <c r="U45" i="6"/>
  <c r="V45" i="6"/>
  <c r="R41" i="5"/>
  <c r="S41" i="5"/>
  <c r="R66" i="5"/>
  <c r="S66" i="5"/>
  <c r="U17" i="6"/>
  <c r="V17" i="6"/>
  <c r="U71" i="6"/>
  <c r="V71" i="6"/>
  <c r="I79" i="5"/>
  <c r="J79" i="5"/>
  <c r="U52" i="6"/>
  <c r="V52" i="6"/>
  <c r="F19" i="7"/>
  <c r="G19" i="7"/>
  <c r="F20" i="7"/>
  <c r="G20" i="7"/>
  <c r="R34" i="5"/>
  <c r="S34" i="5"/>
  <c r="F23" i="7"/>
  <c r="G23" i="7"/>
  <c r="R35" i="5"/>
  <c r="S35" i="5"/>
  <c r="U79" i="6"/>
  <c r="V79" i="6"/>
  <c r="I19" i="5"/>
  <c r="J19" i="5"/>
  <c r="I16" i="5"/>
  <c r="J16" i="5"/>
  <c r="I58" i="5"/>
  <c r="J58" i="5"/>
  <c r="R60" i="6"/>
  <c r="S60" i="6"/>
  <c r="U66" i="6"/>
  <c r="V66" i="6"/>
  <c r="H25" i="8"/>
  <c r="I15" i="8"/>
  <c r="J15" i="8"/>
  <c r="R52" i="6"/>
  <c r="S52" i="6"/>
  <c r="R19" i="5"/>
  <c r="S19" i="5"/>
  <c r="R49" i="5"/>
  <c r="S49" i="5"/>
  <c r="U13" i="6"/>
  <c r="U83" i="6"/>
  <c r="V83" i="6"/>
  <c r="I47" i="5"/>
  <c r="J47" i="5"/>
  <c r="I14" i="5"/>
  <c r="I23" i="5"/>
  <c r="J23" i="5"/>
  <c r="I55" i="5"/>
  <c r="J55" i="5"/>
  <c r="I24" i="5"/>
  <c r="J24" i="5"/>
  <c r="I64" i="5"/>
  <c r="J64" i="5"/>
  <c r="I41" i="5"/>
  <c r="J41" i="5"/>
  <c r="I62" i="5"/>
  <c r="J62" i="5"/>
  <c r="U19" i="6"/>
  <c r="V19" i="6"/>
  <c r="U35" i="6"/>
  <c r="V35" i="6"/>
  <c r="U51" i="6"/>
  <c r="V51" i="6"/>
  <c r="U39" i="6"/>
  <c r="V39" i="6"/>
  <c r="R17" i="7"/>
  <c r="S17" i="7"/>
  <c r="R14" i="8"/>
  <c r="T26" i="8"/>
  <c r="U31" i="6"/>
  <c r="V31" i="6"/>
  <c r="R14" i="5"/>
  <c r="R52" i="5"/>
  <c r="S52" i="5"/>
  <c r="U61" i="6"/>
  <c r="V61" i="6"/>
  <c r="R21" i="5"/>
  <c r="S21" i="5"/>
  <c r="R57" i="5"/>
  <c r="S57" i="5"/>
  <c r="R42" i="5"/>
  <c r="S42" i="5"/>
  <c r="R83" i="5"/>
  <c r="S83" i="5"/>
  <c r="R43" i="5"/>
  <c r="S43" i="5"/>
  <c r="R76" i="5"/>
  <c r="S76" i="5"/>
  <c r="U38" i="6"/>
  <c r="V38" i="6"/>
  <c r="U33" i="6"/>
  <c r="V33" i="6"/>
  <c r="I74" i="5"/>
  <c r="J74" i="5"/>
  <c r="I56" i="5"/>
  <c r="J56" i="5"/>
  <c r="I54" i="5"/>
  <c r="J54" i="5"/>
  <c r="I27" i="5"/>
  <c r="J27" i="5"/>
  <c r="I59" i="5"/>
  <c r="J59" i="5"/>
  <c r="I28" i="5"/>
  <c r="J28" i="5"/>
  <c r="I45" i="5"/>
  <c r="J45" i="5"/>
  <c r="I34" i="5"/>
  <c r="J34" i="5"/>
  <c r="I66" i="5"/>
  <c r="J66" i="5"/>
  <c r="I18" i="6"/>
  <c r="J18" i="6"/>
  <c r="R22" i="6"/>
  <c r="S22" i="6"/>
  <c r="R42" i="6"/>
  <c r="S42" i="6"/>
  <c r="W26" i="8"/>
  <c r="R31" i="6"/>
  <c r="S31" i="6"/>
  <c r="U65" i="6"/>
  <c r="V65" i="6"/>
  <c r="R60" i="5"/>
  <c r="S60" i="5"/>
  <c r="R53" i="5"/>
  <c r="S53" i="5"/>
  <c r="U63" i="6"/>
  <c r="V63" i="6"/>
  <c r="R25" i="5"/>
  <c r="S25" i="5"/>
  <c r="I40" i="5"/>
  <c r="J40" i="5"/>
  <c r="U55" i="6"/>
  <c r="V55" i="6"/>
  <c r="I31" i="5"/>
  <c r="J31" i="5"/>
  <c r="I63" i="5"/>
  <c r="J63" i="5"/>
  <c r="I36" i="5"/>
  <c r="J36" i="5"/>
  <c r="I72" i="5"/>
  <c r="J72" i="5"/>
  <c r="I57" i="5"/>
  <c r="J57" i="5"/>
  <c r="U23" i="6"/>
  <c r="V23" i="6"/>
  <c r="R68" i="5"/>
  <c r="S68" i="5"/>
  <c r="R61" i="5"/>
  <c r="S61" i="5"/>
  <c r="R18" i="5"/>
  <c r="S18" i="5"/>
  <c r="R50" i="5"/>
  <c r="S50" i="5"/>
  <c r="R51" i="5"/>
  <c r="S51" i="5"/>
  <c r="R87" i="5"/>
  <c r="S87" i="5"/>
  <c r="U42" i="6"/>
  <c r="V42" i="6"/>
  <c r="U67" i="6"/>
  <c r="V67" i="6"/>
  <c r="U15" i="8"/>
  <c r="V15" i="8"/>
  <c r="U23" i="8"/>
  <c r="V23" i="8"/>
  <c r="U21" i="8"/>
  <c r="V21" i="8"/>
  <c r="U17" i="8"/>
  <c r="V17" i="8"/>
  <c r="U19" i="8"/>
  <c r="V19" i="8"/>
  <c r="G14" i="8"/>
  <c r="J14" i="8"/>
  <c r="R14" i="7"/>
  <c r="J14" i="7"/>
  <c r="H25" i="7"/>
  <c r="R84" i="6"/>
  <c r="S84" i="6"/>
  <c r="R76" i="6"/>
  <c r="S76" i="6"/>
  <c r="I30" i="6"/>
  <c r="J30" i="6"/>
  <c r="I46" i="6"/>
  <c r="J46" i="6"/>
  <c r="F25" i="6"/>
  <c r="G25" i="6"/>
  <c r="F33" i="6"/>
  <c r="G33" i="6"/>
  <c r="I27" i="6"/>
  <c r="J27" i="6"/>
  <c r="I47" i="6"/>
  <c r="J47" i="6"/>
  <c r="I16" i="6"/>
  <c r="J16" i="6"/>
  <c r="I22" i="6"/>
  <c r="J22" i="6"/>
  <c r="I38" i="6"/>
  <c r="J38" i="6"/>
  <c r="I53" i="6"/>
  <c r="J53" i="6"/>
  <c r="F29" i="6"/>
  <c r="G29" i="6"/>
  <c r="F37" i="6"/>
  <c r="G37" i="6"/>
  <c r="I43" i="6"/>
  <c r="J43" i="6"/>
  <c r="I35" i="6"/>
  <c r="J35" i="6"/>
  <c r="I26" i="6"/>
  <c r="J26" i="6"/>
  <c r="I42" i="6"/>
  <c r="J42" i="6"/>
  <c r="I23" i="6"/>
  <c r="J23" i="6"/>
  <c r="I31" i="6"/>
  <c r="J31" i="6"/>
  <c r="F41" i="6"/>
  <c r="G41" i="6"/>
  <c r="I15" i="6"/>
  <c r="J15" i="6"/>
  <c r="I58" i="6"/>
  <c r="J58" i="6"/>
  <c r="I62" i="6"/>
  <c r="J62" i="6"/>
  <c r="I66" i="6"/>
  <c r="J66" i="6"/>
  <c r="I70" i="6"/>
  <c r="J70" i="6"/>
  <c r="I74" i="6"/>
  <c r="J74" i="6"/>
  <c r="I78" i="6"/>
  <c r="J78" i="6"/>
  <c r="F69" i="6"/>
  <c r="G69" i="6"/>
  <c r="F59" i="6"/>
  <c r="G59" i="6"/>
  <c r="F63" i="6"/>
  <c r="G63" i="6"/>
  <c r="F67" i="6"/>
  <c r="G67" i="6"/>
  <c r="F71" i="6"/>
  <c r="G71" i="6"/>
  <c r="F61" i="6"/>
  <c r="G61" i="6"/>
  <c r="I19" i="6"/>
  <c r="J19" i="6"/>
  <c r="I64" i="6"/>
  <c r="J64" i="6"/>
  <c r="I68" i="6"/>
  <c r="J68" i="6"/>
  <c r="I72" i="6"/>
  <c r="J72" i="6"/>
  <c r="I76" i="6"/>
  <c r="J76" i="6"/>
  <c r="I80" i="6"/>
  <c r="J80" i="6"/>
  <c r="G25" i="8"/>
  <c r="F25" i="8"/>
  <c r="R80" i="6"/>
  <c r="S80" i="6"/>
  <c r="R58" i="6"/>
  <c r="S58" i="6"/>
  <c r="R34" i="6"/>
  <c r="S34" i="6"/>
  <c r="R89" i="6"/>
  <c r="S89" i="6"/>
  <c r="R69" i="6"/>
  <c r="S69" i="6"/>
  <c r="R18" i="6"/>
  <c r="S18" i="6"/>
  <c r="R53" i="6"/>
  <c r="S53" i="6"/>
  <c r="R25" i="6"/>
  <c r="S25" i="6"/>
  <c r="T91" i="6"/>
  <c r="C81" i="6"/>
  <c r="D81" i="6"/>
  <c r="R58" i="5"/>
  <c r="S58" i="5"/>
  <c r="R48" i="5"/>
  <c r="S48" i="5"/>
  <c r="I48" i="5"/>
  <c r="J48" i="5"/>
  <c r="I73" i="5"/>
  <c r="J73" i="5"/>
  <c r="R72" i="5"/>
  <c r="S72" i="5"/>
  <c r="R46" i="5"/>
  <c r="S46" i="5"/>
  <c r="I75" i="5"/>
  <c r="J75" i="5"/>
  <c r="R81" i="5"/>
  <c r="S81" i="5"/>
  <c r="I77" i="5"/>
  <c r="J77" i="5"/>
  <c r="I29" i="5"/>
  <c r="J29" i="5"/>
  <c r="R32" i="5"/>
  <c r="S32" i="5"/>
  <c r="R15" i="5"/>
  <c r="S15" i="5"/>
  <c r="I17" i="5"/>
  <c r="J17" i="5"/>
  <c r="I67" i="5"/>
  <c r="J67" i="5"/>
  <c r="T89" i="5"/>
  <c r="R79" i="5"/>
  <c r="S79" i="5"/>
  <c r="S14" i="5"/>
  <c r="Q89" i="5"/>
  <c r="P89" i="5"/>
  <c r="R23" i="5"/>
  <c r="S23" i="5"/>
  <c r="V83" i="5"/>
  <c r="V14" i="5"/>
  <c r="O89" i="5"/>
  <c r="I61" i="5"/>
  <c r="J61" i="5"/>
  <c r="K82" i="5"/>
  <c r="H82" i="5"/>
  <c r="J14" i="5"/>
  <c r="K25" i="8"/>
  <c r="I24" i="8"/>
  <c r="J24" i="8"/>
  <c r="J25" i="8"/>
  <c r="I23" i="7"/>
  <c r="J23" i="7"/>
  <c r="U24" i="7"/>
  <c r="V24" i="7"/>
  <c r="I52" i="6"/>
  <c r="J52" i="6"/>
  <c r="I49" i="6"/>
  <c r="J49" i="6"/>
  <c r="F22" i="5"/>
  <c r="G22" i="5"/>
  <c r="I35" i="5"/>
  <c r="J35" i="5"/>
  <c r="I22" i="5"/>
  <c r="J22" i="5"/>
  <c r="F14" i="5"/>
  <c r="F52" i="5"/>
  <c r="G52" i="5"/>
  <c r="F37" i="5"/>
  <c r="G37" i="5"/>
  <c r="F25" i="7"/>
  <c r="G25" i="7"/>
  <c r="I15" i="7"/>
  <c r="V13" i="6"/>
  <c r="V91" i="6"/>
  <c r="U91" i="6"/>
  <c r="R26" i="8"/>
  <c r="S14" i="8"/>
  <c r="S26" i="8"/>
  <c r="S14" i="7"/>
  <c r="S24" i="7"/>
  <c r="R24" i="7"/>
  <c r="H81" i="6"/>
  <c r="K81" i="6"/>
  <c r="I25" i="8"/>
  <c r="I25" i="7"/>
  <c r="S91" i="6"/>
  <c r="R91" i="6"/>
  <c r="I82" i="5"/>
  <c r="R86" i="5"/>
  <c r="S86" i="5"/>
  <c r="S89" i="5"/>
  <c r="J82" i="5"/>
  <c r="G14" i="5"/>
  <c r="G82" i="5"/>
  <c r="F82" i="5"/>
  <c r="J15" i="7"/>
  <c r="J25" i="7"/>
  <c r="F39" i="6"/>
  <c r="I45" i="6"/>
  <c r="J45" i="6"/>
  <c r="I39" i="6"/>
  <c r="F45" i="6"/>
  <c r="G45" i="6"/>
  <c r="R89" i="5"/>
  <c r="U86" i="5"/>
  <c r="W89" i="5"/>
  <c r="J39" i="6"/>
  <c r="J81" i="6"/>
  <c r="I81" i="6"/>
  <c r="G39" i="6"/>
  <c r="G81" i="6"/>
  <c r="F81" i="6"/>
  <c r="V86" i="5"/>
  <c r="V89" i="5"/>
  <c r="U89" i="5"/>
</calcChain>
</file>

<file path=xl/sharedStrings.xml><?xml version="1.0" encoding="utf-8"?>
<sst xmlns="http://schemas.openxmlformats.org/spreadsheetml/2006/main" count="454" uniqueCount="202">
  <si>
    <t>Item</t>
  </si>
  <si>
    <t>Valor Unitario</t>
  </si>
  <si>
    <t>Desmonte y Montaje de Inyectores</t>
  </si>
  <si>
    <t xml:space="preserve">Desmonte y Montaje cremallera de dirección </t>
  </si>
  <si>
    <t>Mantenimiento Aire Acondicionado</t>
  </si>
  <si>
    <t>Revisión suspensión delantera</t>
  </si>
  <si>
    <t>Revisión suspensión trasera</t>
  </si>
  <si>
    <t>Desmonte y Montaje amortiguadores Delanteros</t>
  </si>
  <si>
    <t>Desmonte y Montaje amortiguadores traseros</t>
  </si>
  <si>
    <t>Cambio de bujes inferirores y superiores</t>
  </si>
  <si>
    <t xml:space="preserve">Revisión de frenos </t>
  </si>
  <si>
    <t>Cambio de pastillas delanteras</t>
  </si>
  <si>
    <t>Cambio de bandas</t>
  </si>
  <si>
    <t>Revisión técnicomecanica</t>
  </si>
  <si>
    <t>Servicio de balanceo (llantas delanteras y traseras)</t>
  </si>
  <si>
    <t>Servicio de cambio de aceite</t>
  </si>
  <si>
    <t>Servicio de cambio del filtro de aceite</t>
  </si>
  <si>
    <t>Servicio de cambio filtro de aire</t>
  </si>
  <si>
    <t>Servicio de cambio filtro de combustible</t>
  </si>
  <si>
    <t>Cambio de bombillos (unidad)</t>
  </si>
  <si>
    <t>Diagnostico sistema de carga y arranque</t>
  </si>
  <si>
    <t>Desmonte y montaje caja de velocidades</t>
  </si>
  <si>
    <t>Cambio de aceite de caja</t>
  </si>
  <si>
    <t>Desmonte y montaje de llanta (unidad)</t>
  </si>
  <si>
    <t>Desmonte e instalación kit embrague</t>
  </si>
  <si>
    <t>Desmonte y montaje bomba de agua</t>
  </si>
  <si>
    <t>Servicio de rectificación de campanas</t>
  </si>
  <si>
    <t>Prueba Hidrostatica</t>
  </si>
  <si>
    <t>Servicio de mantenimiento, reparación y sondeo de radiador</t>
  </si>
  <si>
    <t>Servicio de alineación de luces</t>
  </si>
  <si>
    <t>Cambio de campanas</t>
  </si>
  <si>
    <t>Servicio de Scaner del computador del vehiculo</t>
  </si>
  <si>
    <t>Repuestos</t>
  </si>
  <si>
    <t>Suministro e instalación de bateria</t>
  </si>
  <si>
    <t>Suministro de aceite (1/4)</t>
  </si>
  <si>
    <t>Suministro de filtro aceite</t>
  </si>
  <si>
    <t>Suministro filtro de combustible</t>
  </si>
  <si>
    <t>Suministro bombillo farola</t>
  </si>
  <si>
    <t>Suministro bombillo Stop</t>
  </si>
  <si>
    <t>Suministro bombillo exploradora</t>
  </si>
  <si>
    <t>Suministro filtro aire acondicionado</t>
  </si>
  <si>
    <t>Suministro de aceite para caja de velocidades (1/4)</t>
  </si>
  <si>
    <t>Sumnistro kit prefiltro inyectores</t>
  </si>
  <si>
    <t>SumInistro tensor bomba de aceite</t>
  </si>
  <si>
    <t>Suministro bomba de agua</t>
  </si>
  <si>
    <t>Suministro Rotula Superior</t>
  </si>
  <si>
    <t>Suministro Rotula Inferior</t>
  </si>
  <si>
    <t>Suministro Evaporador Aire Acondicionado</t>
  </si>
  <si>
    <t>Cambio empaque tapa valvula</t>
  </si>
  <si>
    <t>Cambio de exploradoras</t>
  </si>
  <si>
    <t>Suministro Exploradoras</t>
  </si>
  <si>
    <t>Plumillas traseras</t>
  </si>
  <si>
    <t>Limpiador de frenos</t>
  </si>
  <si>
    <t>Reparacion caja de la direccion</t>
  </si>
  <si>
    <t>OVERHAUL</t>
  </si>
  <si>
    <t>Cambio Soportes de motor</t>
  </si>
  <si>
    <t>Cambio Soportes de Caja</t>
  </si>
  <si>
    <t>Revisión de luces en general- Baterias.</t>
  </si>
  <si>
    <t xml:space="preserve">CONTRATAR EL SERVICIO DE MANTENIMIENTO PREVENTIVO Y CORRECTIVO, REVISIÓN TÉCNICO - MECÁNICA PARA EL PARQUE AUTOMOTOR DE LA CORPORACIÓN AUTÓNOMA REGIONAL DEL RIO GRANDE DE LA MAGDALENA – CORMAGDALENA </t>
  </si>
  <si>
    <t>Valor IVA</t>
  </si>
  <si>
    <t>Valor Total</t>
  </si>
  <si>
    <t>A. MANO DE OBRA</t>
  </si>
  <si>
    <t>Subtotal</t>
  </si>
  <si>
    <t>B. REPUESTOS</t>
  </si>
  <si>
    <t>Por favor indique los precios en cada uno de los items que se enuncian a continuación:</t>
  </si>
  <si>
    <t>A. MANO DE OBRA Y SERVICIOS</t>
  </si>
  <si>
    <t>ACEITE MOTOR X 1 CUARTO</t>
  </si>
  <si>
    <t>FILTRO DE ACEITE</t>
  </si>
  <si>
    <t>FILTRO DE AIRE</t>
  </si>
  <si>
    <t>FILTRO DE AIRE ACONDICIONADO</t>
  </si>
  <si>
    <t>FILTRO DE COMBUSTIBLE</t>
  </si>
  <si>
    <t>CAJA SERVO DIRECCIÓN</t>
  </si>
  <si>
    <t>FORRO CREMALLERA DIRECCIÓN N2</t>
  </si>
  <si>
    <t>FORRO CREMALLERA DIRECCIÓN</t>
  </si>
  <si>
    <t>Suministro juego amortiguadores delanteros (Und)</t>
  </si>
  <si>
    <t>Suministro juego amortiguadores traseros (Und)</t>
  </si>
  <si>
    <t xml:space="preserve">TIJERA DELANTERA SUPERIOR (Und) </t>
  </si>
  <si>
    <t>TIJERA DELANTERA INFERIOR (Und)</t>
  </si>
  <si>
    <t>BUJE IZQUIERDO TIJERA INFERIOR (Und)</t>
  </si>
  <si>
    <t>BUJE DERECHO TIJERA INFERIOR (Und)</t>
  </si>
  <si>
    <t>BUJE TIJERA SUPERIOR SUSPENSIÓN (Und )(Conj. 4 und total)</t>
  </si>
  <si>
    <t>Suministro Terminal de dirección (Und)</t>
  </si>
  <si>
    <t>Suministro juego de pastillas delanteras (Und)</t>
  </si>
  <si>
    <t>Suministros juego bandas traseras (Und)</t>
  </si>
  <si>
    <t>Suministro filtro de aire motor</t>
  </si>
  <si>
    <t>BUJIAS DE PRECALENTAMIENTO (Und)</t>
  </si>
  <si>
    <t>RODAMIENTO INTERNO CUBO</t>
  </si>
  <si>
    <t>CORREA DE DISTRIBUCIÓN</t>
  </si>
  <si>
    <t>ENGRANAJE INT. DISTRIBUCIÓN</t>
  </si>
  <si>
    <t>TENSOR CADENA N.1</t>
  </si>
  <si>
    <t>BOMBA DE ACEITE CAJA CORREA DE REPARTICIÓN</t>
  </si>
  <si>
    <t>DISCO DE EMBRAGUE</t>
  </si>
  <si>
    <t>PRENSA DE EMBRAGUE</t>
  </si>
  <si>
    <t>RODAMIENTO EMBRAGUE</t>
  </si>
  <si>
    <t>RODAMIENTO EJE ENTRADA</t>
  </si>
  <si>
    <t>EJE IMPULSOR DELANTERO (UND)</t>
  </si>
  <si>
    <t>SELLO ACEITE MOTOR DISTRIBUCIÓN (DELANTERO)</t>
  </si>
  <si>
    <t>SELLO ACEITE MOTOR (TRASERO)</t>
  </si>
  <si>
    <t>SUMINISTRO ALTERNADOR</t>
  </si>
  <si>
    <t>Sumnistro Valvulas de admision (Und)</t>
  </si>
  <si>
    <t>Suministro Valvulas de escape (Und)</t>
  </si>
  <si>
    <t>SUMINISTRO COMPRESOR</t>
  </si>
  <si>
    <t>SUMINISTRO EMBRAGUE MAGNETICO</t>
  </si>
  <si>
    <t>BOCINA TONO ALTO</t>
  </si>
  <si>
    <t>BOCINA TONO BAJO</t>
  </si>
  <si>
    <t>SUMINISTRO CORREA TRAPEZOIDAL ACCESORIOS</t>
  </si>
  <si>
    <t>TENSOR BARRA ESTABILIZADORA - CONJ. ARTICULACIÓN</t>
  </si>
  <si>
    <t>EMPAQUE TAPA VALVULA MOTOR</t>
  </si>
  <si>
    <t>Soporte amortiguador (Und)</t>
  </si>
  <si>
    <t>EJE CARDAN DELANTERO</t>
  </si>
  <si>
    <t>ANTENA RADIO CON SOPORTE</t>
  </si>
  <si>
    <t>LLAVE CILINDRO BLOQUEO</t>
  </si>
  <si>
    <t>CILINDRO CIERRE PUERTA</t>
  </si>
  <si>
    <t>CYLINDER KEY SET</t>
  </si>
  <si>
    <t>CINTA TIMÓN - PITO/AIRBAG</t>
  </si>
  <si>
    <t>ESTRIBOS LATERALES</t>
  </si>
  <si>
    <t>Turboalimentador</t>
  </si>
  <si>
    <t>TAPICERÍA GENERAL COJINERÍA - TELA</t>
  </si>
  <si>
    <t>TAPICERÍA GENERAL COJINERÍA - CUERO</t>
  </si>
  <si>
    <t>Desmonte tijera delanteras (und)</t>
  </si>
  <si>
    <t xml:space="preserve">Montaje y desmontaje muelle de la suspensión trasera </t>
  </si>
  <si>
    <t>Cambio terminales de dirección (Pareja)</t>
  </si>
  <si>
    <t>Servicio de alineación sencilla</t>
  </si>
  <si>
    <t>Servicio de alineación doble</t>
  </si>
  <si>
    <t>Desmonte y montaje bomba de combustible Diesel</t>
  </si>
  <si>
    <t>Desmonte y montaje bomba de combustible Gasolina</t>
  </si>
  <si>
    <t>Cambio de rodamientos (delanteros o traseros)(Unidad)</t>
  </si>
  <si>
    <t>Servicio de rectificación discos delanteros (Und)</t>
  </si>
  <si>
    <t>Cambio de discos delanteros (Pareja)</t>
  </si>
  <si>
    <t>Cambio de rotulas Superiores e inferiores (Global)</t>
  </si>
  <si>
    <t>Cambio tensores bujes (Pareja)</t>
  </si>
  <si>
    <t>Rectificación Rines (Und)</t>
  </si>
  <si>
    <t>Desmontaje y montaje de ejes delanteros - Pareja</t>
  </si>
  <si>
    <t>Cambio de brazo de la direccion (Und)</t>
  </si>
  <si>
    <t>Cambio terminal de la direccion (Und)</t>
  </si>
  <si>
    <t>Cambio de axiales direccion (Und)</t>
  </si>
  <si>
    <t>Despinchada y Montaje de llantas (Unid)</t>
  </si>
  <si>
    <t>Lavado Tapicería</t>
  </si>
  <si>
    <t>Lavado Cojinería</t>
  </si>
  <si>
    <t>Servicio de lavado general- completo</t>
  </si>
  <si>
    <t>Servicio Lavado Parcial</t>
  </si>
  <si>
    <t>Cambioo cinta sensor pito</t>
  </si>
  <si>
    <t>Cambio motores elevavidrios (4 Und)</t>
  </si>
  <si>
    <t>Cambio pelicula polarizado</t>
  </si>
  <si>
    <t>Mantenimiento cremalleras elevavidrios</t>
  </si>
  <si>
    <t>RotacIón de llantas</t>
  </si>
  <si>
    <t>Desmonte y montaje de tanque de combustible</t>
  </si>
  <si>
    <t>Alistamiento</t>
  </si>
  <si>
    <t xml:space="preserve">Servicio sincronización motor convencional o inyección lavado de inyectores </t>
  </si>
  <si>
    <t>Desmonte y montaje correa de repartición (correa dentada) del accionamiento de árbol de levas</t>
  </si>
  <si>
    <t>Desmonte y montaje cadena de repartición del accionamiento de árbol de levas</t>
  </si>
  <si>
    <t>Servicio cambio de filtro de Aire Acondicionado</t>
  </si>
  <si>
    <t>AMORTIGUADORES DELANTEROS (2 Und)</t>
  </si>
  <si>
    <t>AMORTIGUADORES TRASEROS (2Und)</t>
  </si>
  <si>
    <t>PASTILLAS DE FRENO DELANTERAS</t>
  </si>
  <si>
    <t>TERMINAL DE DIRECCIÓN DER</t>
  </si>
  <si>
    <t>TERMINAL DE DIRECCIÓN IZQ</t>
  </si>
  <si>
    <t>TERMINAL AXIAL (2 Und)</t>
  </si>
  <si>
    <t>Cambio de Pastillas de freno delanteras</t>
  </si>
  <si>
    <t>Cambio de banda de freno trasera</t>
  </si>
  <si>
    <t>Cambio de Terminal de dirección</t>
  </si>
  <si>
    <t>Cambio de Terminal Axial</t>
  </si>
  <si>
    <t>BANDA DE FRENO TRASERA</t>
  </si>
  <si>
    <t>Suministro de llanta (unidad)(255/70/r16)</t>
  </si>
  <si>
    <t>Suministro y cambio liquido de frenos (Litro)</t>
  </si>
  <si>
    <t>Plumillas delanteras silicona</t>
  </si>
  <si>
    <t>Refrigerante (GL)</t>
  </si>
  <si>
    <t>TERMINAL DIRECCIÓN AXIAL (Und)</t>
  </si>
  <si>
    <t xml:space="preserve">Suministro carga del gas del aire acondicionado </t>
  </si>
  <si>
    <t>TAPICERÍA PANELES PUERTAS</t>
  </si>
  <si>
    <t>SUMINISTRO MOTORES ELEVAVIDRIOS (Und)</t>
  </si>
  <si>
    <t>SUMINSTRO PELICULA POLARIZADO</t>
  </si>
  <si>
    <t>Empaque tapón aceite</t>
  </si>
  <si>
    <t>Suministro bombillo lampara placa</t>
  </si>
  <si>
    <t>Suministro bombillo direccional trasero</t>
  </si>
  <si>
    <t>Suministro bombillo señal de giro delantero</t>
  </si>
  <si>
    <t>Suministro bombillo trasero</t>
  </si>
  <si>
    <t>BUJIAS (Und)</t>
  </si>
  <si>
    <t>Plumillas delanteras derecha</t>
  </si>
  <si>
    <t>Plumillas delanteras izquierda</t>
  </si>
  <si>
    <t>SUMINISTRO MOTOR DE ARRANQUE</t>
  </si>
  <si>
    <t>Desmonte y montaje bobina encendido (Und)</t>
  </si>
  <si>
    <t>CAMBIO ACEITE MOTOR</t>
  </si>
  <si>
    <t>CAMBIO FILTRO DE ACEITE</t>
  </si>
  <si>
    <t>CAMBIO FILTRO DE AIRE</t>
  </si>
  <si>
    <t>CAMBIO FILTRO DE AIRE ACONDICIONADO</t>
  </si>
  <si>
    <t>CAMBIO FILTRO DE COMBUSTIBLE</t>
  </si>
  <si>
    <t>ACEITE MOTOR X 1/4 5W-30</t>
  </si>
  <si>
    <t>OBSERVACIONES</t>
  </si>
  <si>
    <t>REPARACIONES REFERENTES A SERVICIO DE LATONERÍA Y PINTURA, SE COTIZAN SEGÚN INSPECCIÓN VISUAL QUE PERMITA DETERMINAR EL ESTADO DE LA PIEZAS A REPARAR</t>
  </si>
  <si>
    <t>VALOR TOTAL</t>
  </si>
  <si>
    <t>REY AUTOS DEL CARIBE</t>
  </si>
  <si>
    <t>Ç</t>
  </si>
  <si>
    <t>RICARDO MORALES RMB</t>
  </si>
  <si>
    <t>TOYOTA FORTUNER 2011 AUTOMATICA</t>
  </si>
  <si>
    <t>TOYOTA HILUX 2.5 2007 / 2009</t>
  </si>
  <si>
    <t xml:space="preserve">MULTISERVICIO LA VARIANTE                        </t>
  </si>
  <si>
    <t xml:space="preserve">MULTISERVICIO LA VARIANTE                       </t>
  </si>
  <si>
    <t xml:space="preserve">MULTISERVICIO LA VARIANTE </t>
  </si>
  <si>
    <t xml:space="preserve">MULTISERVICIO LA VARIANTE  </t>
  </si>
  <si>
    <t>NISSAN X-TRAIL T32 2023</t>
  </si>
  <si>
    <t>HYUNDAI HB 20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</si>
</sst>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  <numFmt numFmtId="166" formatCode="_-&quot;$&quot;* #,##0.00_-;\-&quot;$&quot;* #,##0.00_-;_-&quot;$&quot;* &quot;-&quot;_-;_-@_-"/>
    <numFmt numFmtId="167" formatCode="0.000%"/>
    <numFmt numFmtId="168" formatCode="_-&quot;$&quot;\ * #,##0.00_-;\-&quot;$&quot;\ * #,##0.00_-;_-&quot;$&quot;\ * &quot;-&quot;_-;_-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D0CECE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3" fillId="0" borderId="1" xfId="1" applyFont="1" applyBorder="1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/>
    </xf>
    <xf numFmtId="164" fontId="0" fillId="0" borderId="1" xfId="3" applyFont="1" applyFill="1" applyBorder="1" applyAlignment="1">
      <alignment horizontal="left"/>
    </xf>
    <xf numFmtId="164" fontId="0" fillId="0" borderId="1" xfId="3" applyFont="1" applyFill="1" applyBorder="1"/>
    <xf numFmtId="164" fontId="0" fillId="0" borderId="0" xfId="3" applyFont="1" applyFill="1" applyBorder="1"/>
    <xf numFmtId="0" fontId="8" fillId="0" borderId="3" xfId="0" applyFont="1" applyBorder="1"/>
    <xf numFmtId="0" fontId="0" fillId="0" borderId="1" xfId="0" applyBorder="1" applyAlignment="1">
      <alignment horizontal="center"/>
    </xf>
    <xf numFmtId="164" fontId="3" fillId="0" borderId="1" xfId="3" applyFont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0" fillId="0" borderId="1" xfId="3" applyFont="1" applyBorder="1"/>
    <xf numFmtId="166" fontId="1" fillId="0" borderId="1" xfId="1" applyNumberFormat="1" applyFont="1" applyBorder="1"/>
    <xf numFmtId="0" fontId="0" fillId="3" borderId="1" xfId="0" applyFill="1" applyBorder="1" applyAlignment="1">
      <alignment horizontal="center"/>
    </xf>
    <xf numFmtId="164" fontId="0" fillId="0" borderId="1" xfId="3" applyFont="1" applyBorder="1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wrapText="1"/>
    </xf>
    <xf numFmtId="0" fontId="2" fillId="2" borderId="1" xfId="0" applyFont="1" applyFill="1" applyBorder="1" applyAlignment="1">
      <alignment horizontal="center"/>
    </xf>
    <xf numFmtId="165" fontId="3" fillId="0" borderId="0" xfId="1" applyFont="1" applyBorder="1"/>
    <xf numFmtId="167" fontId="0" fillId="0" borderId="0" xfId="4" applyNumberFormat="1" applyFont="1"/>
    <xf numFmtId="165" fontId="3" fillId="0" borderId="9" xfId="1" applyFont="1" applyBorder="1"/>
    <xf numFmtId="165" fontId="3" fillId="0" borderId="10" xfId="1" applyFont="1" applyBorder="1"/>
    <xf numFmtId="0" fontId="0" fillId="0" borderId="0" xfId="0" applyBorder="1"/>
    <xf numFmtId="0" fontId="0" fillId="0" borderId="10" xfId="0" applyBorder="1"/>
    <xf numFmtId="0" fontId="0" fillId="0" borderId="0" xfId="0" applyFont="1"/>
    <xf numFmtId="165" fontId="2" fillId="2" borderId="11" xfId="0" applyNumberFormat="1" applyFont="1" applyFill="1" applyBorder="1"/>
    <xf numFmtId="0" fontId="10" fillId="0" borderId="0" xfId="0" applyFont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7" fontId="0" fillId="0" borderId="0" xfId="4" applyNumberFormat="1" applyFont="1" applyFill="1"/>
    <xf numFmtId="0" fontId="3" fillId="0" borderId="3" xfId="0" applyFont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3" fillId="0" borderId="15" xfId="0" applyFont="1" applyBorder="1" applyAlignment="1">
      <alignment wrapText="1"/>
    </xf>
    <xf numFmtId="0" fontId="2" fillId="2" borderId="3" xfId="0" applyFont="1" applyFill="1" applyBorder="1" applyAlignment="1">
      <alignment wrapText="1"/>
    </xf>
    <xf numFmtId="165" fontId="3" fillId="0" borderId="7" xfId="1" applyFont="1" applyBorder="1"/>
    <xf numFmtId="165" fontId="2" fillId="2" borderId="12" xfId="0" applyNumberFormat="1" applyFont="1" applyFill="1" applyBorder="1"/>
    <xf numFmtId="165" fontId="3" fillId="0" borderId="2" xfId="1" applyFont="1" applyBorder="1"/>
    <xf numFmtId="165" fontId="3" fillId="0" borderId="19" xfId="1" applyFont="1" applyBorder="1"/>
    <xf numFmtId="165" fontId="2" fillId="2" borderId="20" xfId="0" applyNumberFormat="1" applyFont="1" applyFill="1" applyBorder="1"/>
    <xf numFmtId="165" fontId="2" fillId="2" borderId="21" xfId="0" applyNumberFormat="1" applyFont="1" applyFill="1" applyBorder="1"/>
    <xf numFmtId="165" fontId="2" fillId="2" borderId="22" xfId="0" applyNumberFormat="1" applyFont="1" applyFill="1" applyBorder="1"/>
    <xf numFmtId="164" fontId="3" fillId="0" borderId="7" xfId="3" applyFont="1" applyBorder="1"/>
    <xf numFmtId="165" fontId="2" fillId="2" borderId="23" xfId="0" applyNumberFormat="1" applyFont="1" applyFill="1" applyBorder="1"/>
    <xf numFmtId="164" fontId="3" fillId="0" borderId="19" xfId="3" applyFont="1" applyBorder="1"/>
    <xf numFmtId="164" fontId="2" fillId="2" borderId="24" xfId="0" applyNumberFormat="1" applyFont="1" applyFill="1" applyBorder="1"/>
    <xf numFmtId="164" fontId="2" fillId="2" borderId="21" xfId="0" applyNumberFormat="1" applyFont="1" applyFill="1" applyBorder="1"/>
    <xf numFmtId="164" fontId="2" fillId="2" borderId="22" xfId="0" applyNumberFormat="1" applyFont="1" applyFill="1" applyBorder="1"/>
    <xf numFmtId="0" fontId="3" fillId="0" borderId="3" xfId="0" applyFont="1" applyBorder="1" applyAlignment="1">
      <alignment vertical="center" wrapText="1"/>
    </xf>
    <xf numFmtId="165" fontId="4" fillId="2" borderId="11" xfId="0" applyNumberFormat="1" applyFont="1" applyFill="1" applyBorder="1"/>
    <xf numFmtId="165" fontId="4" fillId="2" borderId="12" xfId="0" applyNumberFormat="1" applyFont="1" applyFill="1" applyBorder="1"/>
    <xf numFmtId="165" fontId="4" fillId="2" borderId="13" xfId="0" applyNumberFormat="1" applyFont="1" applyFill="1" applyBorder="1"/>
    <xf numFmtId="164" fontId="4" fillId="2" borderId="24" xfId="0" applyNumberFormat="1" applyFont="1" applyFill="1" applyBorder="1"/>
    <xf numFmtId="164" fontId="4" fillId="2" borderId="21" xfId="0" applyNumberFormat="1" applyFont="1" applyFill="1" applyBorder="1"/>
    <xf numFmtId="164" fontId="4" fillId="2" borderId="22" xfId="0" applyNumberFormat="1" applyFont="1" applyFill="1" applyBorder="1"/>
    <xf numFmtId="165" fontId="2" fillId="0" borderId="0" xfId="0" applyNumberFormat="1" applyFont="1" applyFill="1" applyBorder="1"/>
    <xf numFmtId="0" fontId="2" fillId="2" borderId="7" xfId="0" applyFont="1" applyFill="1" applyBorder="1" applyAlignment="1">
      <alignment horizontal="center"/>
    </xf>
    <xf numFmtId="165" fontId="3" fillId="0" borderId="26" xfId="1" applyFont="1" applyBorder="1"/>
    <xf numFmtId="165" fontId="3" fillId="0" borderId="6" xfId="1" applyFont="1" applyBorder="1"/>
    <xf numFmtId="165" fontId="3" fillId="0" borderId="25" xfId="1" applyFont="1" applyBorder="1"/>
    <xf numFmtId="165" fontId="3" fillId="0" borderId="14" xfId="1" applyFont="1" applyBorder="1"/>
    <xf numFmtId="164" fontId="3" fillId="0" borderId="14" xfId="3" applyFont="1" applyBorder="1"/>
    <xf numFmtId="164" fontId="3" fillId="0" borderId="6" xfId="3" applyFont="1" applyBorder="1"/>
    <xf numFmtId="164" fontId="3" fillId="0" borderId="25" xfId="3" applyFont="1" applyBorder="1"/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7" fontId="3" fillId="0" borderId="0" xfId="4" applyNumberFormat="1" applyFont="1" applyFill="1"/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0" fontId="2" fillId="3" borderId="27" xfId="2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4" fontId="0" fillId="0" borderId="2" xfId="3" applyFont="1" applyBorder="1"/>
    <xf numFmtId="164" fontId="0" fillId="0" borderId="19" xfId="3" applyFont="1" applyFill="1" applyBorder="1"/>
    <xf numFmtId="168" fontId="2" fillId="3" borderId="20" xfId="2" applyNumberFormat="1" applyFont="1" applyFill="1" applyBorder="1"/>
    <xf numFmtId="168" fontId="2" fillId="3" borderId="21" xfId="2" applyNumberFormat="1" applyFont="1" applyFill="1" applyBorder="1"/>
    <xf numFmtId="168" fontId="2" fillId="3" borderId="22" xfId="2" applyNumberFormat="1" applyFont="1" applyFill="1" applyBorder="1"/>
    <xf numFmtId="165" fontId="2" fillId="0" borderId="7" xfId="0" applyNumberFormat="1" applyFont="1" applyFill="1" applyBorder="1"/>
    <xf numFmtId="164" fontId="3" fillId="0" borderId="2" xfId="3" applyFont="1" applyBorder="1"/>
    <xf numFmtId="0" fontId="0" fillId="0" borderId="3" xfId="0" applyBorder="1"/>
    <xf numFmtId="0" fontId="2" fillId="3" borderId="27" xfId="2" applyFont="1" applyFill="1" applyBorder="1"/>
    <xf numFmtId="164" fontId="0" fillId="0" borderId="2" xfId="3" applyFont="1" applyBorder="1" applyAlignment="1"/>
    <xf numFmtId="164" fontId="0" fillId="0" borderId="19" xfId="3" applyFont="1" applyBorder="1" applyAlignment="1"/>
    <xf numFmtId="165" fontId="4" fillId="2" borderId="28" xfId="0" applyNumberFormat="1" applyFont="1" applyFill="1" applyBorder="1"/>
    <xf numFmtId="165" fontId="4" fillId="2" borderId="29" xfId="0" applyNumberFormat="1" applyFont="1" applyFill="1" applyBorder="1"/>
    <xf numFmtId="165" fontId="4" fillId="2" borderId="30" xfId="0" applyNumberFormat="1" applyFont="1" applyFill="1" applyBorder="1"/>
    <xf numFmtId="164" fontId="0" fillId="0" borderId="2" xfId="3" applyFont="1" applyFill="1" applyBorder="1" applyAlignment="1">
      <alignment horizontal="center"/>
    </xf>
    <xf numFmtId="164" fontId="0" fillId="0" borderId="19" xfId="3" applyFont="1" applyBorder="1"/>
    <xf numFmtId="166" fontId="2" fillId="2" borderId="20" xfId="0" applyNumberFormat="1" applyFont="1" applyFill="1" applyBorder="1"/>
    <xf numFmtId="166" fontId="2" fillId="2" borderId="21" xfId="0" applyNumberFormat="1" applyFont="1" applyFill="1" applyBorder="1"/>
    <xf numFmtId="166" fontId="2" fillId="2" borderId="22" xfId="0" applyNumberFormat="1" applyFont="1" applyFill="1" applyBorder="1"/>
    <xf numFmtId="0" fontId="2" fillId="2" borderId="3" xfId="0" applyFont="1" applyFill="1" applyBorder="1"/>
    <xf numFmtId="166" fontId="1" fillId="0" borderId="2" xfId="1" applyNumberFormat="1" applyFont="1" applyBorder="1"/>
    <xf numFmtId="166" fontId="1" fillId="0" borderId="19" xfId="1" applyNumberFormat="1" applyFont="1" applyBorder="1"/>
    <xf numFmtId="165" fontId="4" fillId="2" borderId="20" xfId="0" applyNumberFormat="1" applyFont="1" applyFill="1" applyBorder="1"/>
    <xf numFmtId="165" fontId="4" fillId="2" borderId="21" xfId="0" applyNumberFormat="1" applyFont="1" applyFill="1" applyBorder="1"/>
    <xf numFmtId="165" fontId="4" fillId="2" borderId="22" xfId="0" applyNumberFormat="1" applyFont="1" applyFill="1" applyBorder="1"/>
    <xf numFmtId="0" fontId="2" fillId="2" borderId="2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65" fontId="4" fillId="2" borderId="24" xfId="0" applyNumberFormat="1" applyFont="1" applyFill="1" applyBorder="1"/>
    <xf numFmtId="164" fontId="0" fillId="0" borderId="7" xfId="3" applyFont="1" applyBorder="1"/>
    <xf numFmtId="165" fontId="0" fillId="0" borderId="19" xfId="1" applyFont="1" applyBorder="1"/>
    <xf numFmtId="165" fontId="2" fillId="2" borderId="24" xfId="0" applyNumberFormat="1" applyFont="1" applyFill="1" applyBorder="1"/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distributed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4" borderId="3" xfId="2" applyFont="1" applyFill="1" applyBorder="1" applyAlignment="1">
      <alignment horizontal="center" wrapText="1"/>
    </xf>
    <xf numFmtId="0" fontId="9" fillId="0" borderId="3" xfId="2" applyFont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4" borderId="3" xfId="2" applyFont="1" applyFill="1" applyBorder="1" applyAlignment="1">
      <alignment horizontal="center" vertical="center" wrapText="1"/>
    </xf>
    <xf numFmtId="0" fontId="9" fillId="0" borderId="3" xfId="2" applyFont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5">
    <cellStyle name="Moneda" xfId="3" builtinId="4"/>
    <cellStyle name="Moneda [0]" xfId="1" builtinId="7"/>
    <cellStyle name="Normal" xfId="0" builtinId="0"/>
    <cellStyle name="Normal 2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161924</xdr:rowOff>
    </xdr:from>
    <xdr:to>
      <xdr:col>1</xdr:col>
      <xdr:colOff>1558290</xdr:colOff>
      <xdr:row>4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2C2D4D-FF67-4A56-8E5C-3A0CCBD2CCB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1543050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FE8B4A5-0DA9-4173-9DBF-5BDAB0ADE17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1571625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E220DA-8407-416C-BDEE-D3726E203F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1619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161924</xdr:rowOff>
    </xdr:from>
    <xdr:to>
      <xdr:col>1</xdr:col>
      <xdr:colOff>1562100</xdr:colOff>
      <xdr:row>5</xdr:row>
      <xdr:rowOff>134938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837A08-3745-4361-8440-D4C2DACE736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120" b="14298"/>
        <a:stretch/>
      </xdr:blipFill>
      <xdr:spPr bwMode="auto">
        <a:xfrm>
          <a:off x="0" y="352424"/>
          <a:ext cx="1885950" cy="73501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1"/>
  <sheetViews>
    <sheetView showGridLines="0" topLeftCell="L76" workbookViewId="0">
      <selection activeCell="U12" sqref="U12:W12"/>
    </sheetView>
  </sheetViews>
  <sheetFormatPr defaultColWidth="10.76171875" defaultRowHeight="15" x14ac:dyDescent="0.2"/>
  <cols>
    <col min="1" max="1" width="4.83984375" bestFit="1" customWidth="1"/>
    <col min="2" max="2" width="37.93359375" style="5" customWidth="1"/>
    <col min="3" max="8" width="12.5078125" customWidth="1"/>
    <col min="9" max="9" width="15.46875" bestFit="1" customWidth="1"/>
    <col min="10" max="10" width="14.390625" bestFit="1" customWidth="1"/>
    <col min="11" max="11" width="15.46875" bestFit="1" customWidth="1"/>
    <col min="12" max="12" width="11.56640625" style="34"/>
    <col min="13" max="13" width="4.70703125" bestFit="1" customWidth="1"/>
    <col min="14" max="14" width="36.3203125" style="5" customWidth="1"/>
    <col min="15" max="17" width="13.85546875" customWidth="1"/>
    <col min="18" max="19" width="15.46875" customWidth="1"/>
    <col min="20" max="20" width="16.54296875" customWidth="1"/>
    <col min="21" max="21" width="14.796875" bestFit="1" customWidth="1"/>
    <col min="22" max="22" width="15.19921875" bestFit="1" customWidth="1"/>
    <col min="23" max="23" width="16.27734375" bestFit="1" customWidth="1"/>
  </cols>
  <sheetData>
    <row r="1" spans="1:23" x14ac:dyDescent="0.2">
      <c r="A1" s="123"/>
      <c r="B1" s="123"/>
      <c r="C1" s="21"/>
      <c r="D1" s="21"/>
      <c r="E1" s="21"/>
      <c r="F1" s="1"/>
      <c r="G1" s="1"/>
      <c r="H1" s="1"/>
      <c r="I1" s="1"/>
      <c r="J1" s="1"/>
      <c r="K1" s="1"/>
      <c r="L1" s="33"/>
      <c r="M1" s="124"/>
    </row>
    <row r="2" spans="1:23" x14ac:dyDescent="0.2">
      <c r="A2" s="123"/>
      <c r="B2" s="123"/>
      <c r="C2" s="21"/>
      <c r="D2" s="21"/>
      <c r="E2" s="21"/>
      <c r="F2" s="1"/>
      <c r="G2" s="1"/>
      <c r="H2" s="1"/>
      <c r="I2" s="1"/>
      <c r="J2" s="1"/>
      <c r="K2" s="1"/>
      <c r="L2" s="33"/>
      <c r="M2" s="124"/>
    </row>
    <row r="3" spans="1:23" x14ac:dyDescent="0.2">
      <c r="A3" s="123"/>
      <c r="B3" s="123"/>
      <c r="C3" s="21"/>
      <c r="D3" s="21"/>
      <c r="E3" s="21"/>
      <c r="F3" s="1"/>
      <c r="G3" s="1"/>
      <c r="H3" s="1"/>
      <c r="I3" s="1"/>
      <c r="J3" s="1"/>
      <c r="K3" s="1"/>
      <c r="L3" s="33"/>
      <c r="M3" s="124"/>
    </row>
    <row r="4" spans="1:23" x14ac:dyDescent="0.2">
      <c r="A4" s="123"/>
      <c r="B4" s="123"/>
      <c r="C4" s="21"/>
      <c r="D4" s="21"/>
      <c r="E4" s="21"/>
      <c r="F4" s="1"/>
      <c r="G4" s="1"/>
      <c r="H4" s="1"/>
      <c r="I4" s="1"/>
      <c r="J4" s="1"/>
      <c r="K4" s="1"/>
      <c r="L4" s="33"/>
      <c r="M4" s="124"/>
    </row>
    <row r="5" spans="1:23" x14ac:dyDescent="0.2">
      <c r="A5" s="123"/>
      <c r="B5" s="123"/>
      <c r="C5" s="21"/>
      <c r="D5" s="21"/>
      <c r="E5" s="21"/>
      <c r="F5" s="1"/>
      <c r="G5" s="1"/>
      <c r="H5" s="1"/>
      <c r="I5" s="1"/>
      <c r="J5" s="1"/>
      <c r="K5" s="1"/>
      <c r="L5" s="33"/>
      <c r="M5" s="124"/>
    </row>
    <row r="6" spans="1:23" x14ac:dyDescent="0.2">
      <c r="A6" s="125" t="s">
        <v>58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</row>
    <row r="7" spans="1:23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</row>
    <row r="8" spans="1:23" ht="27.75" x14ac:dyDescent="0.2">
      <c r="A8" s="1"/>
      <c r="B8" s="5" t="s">
        <v>64</v>
      </c>
      <c r="M8" s="5"/>
    </row>
    <row r="11" spans="1:23" ht="15.6" customHeight="1" thickBot="1" x14ac:dyDescent="0.25">
      <c r="A11" s="116" t="s">
        <v>195</v>
      </c>
      <c r="B11" s="116"/>
      <c r="C11" s="117"/>
      <c r="D11" s="117"/>
      <c r="E11" s="117"/>
      <c r="F11" s="117"/>
      <c r="G11" s="117"/>
      <c r="H11" s="117"/>
      <c r="I11" s="117"/>
      <c r="J11" s="117"/>
      <c r="K11" s="117"/>
      <c r="L11" s="35"/>
      <c r="M11" s="118" t="s">
        <v>195</v>
      </c>
      <c r="N11" s="118"/>
      <c r="O11" s="119"/>
      <c r="P11" s="119"/>
      <c r="Q11" s="119"/>
      <c r="R11" s="119"/>
      <c r="S11" s="119"/>
      <c r="T11" s="119"/>
      <c r="U11" s="119"/>
      <c r="V11" s="119"/>
      <c r="W11" s="119"/>
    </row>
    <row r="12" spans="1:23" s="112" customFormat="1" ht="31.15" customHeight="1" x14ac:dyDescent="0.2">
      <c r="A12" s="126" t="s">
        <v>0</v>
      </c>
      <c r="B12" s="128" t="s">
        <v>65</v>
      </c>
      <c r="C12" s="113" t="s">
        <v>193</v>
      </c>
      <c r="D12" s="114"/>
      <c r="E12" s="115"/>
      <c r="F12" s="120" t="s">
        <v>196</v>
      </c>
      <c r="G12" s="121"/>
      <c r="H12" s="122"/>
      <c r="I12" s="113" t="s">
        <v>191</v>
      </c>
      <c r="J12" s="114"/>
      <c r="K12" s="115"/>
      <c r="L12" s="111"/>
      <c r="M12" s="126" t="s">
        <v>0</v>
      </c>
      <c r="N12" s="128" t="s">
        <v>63</v>
      </c>
      <c r="O12" s="113" t="s">
        <v>193</v>
      </c>
      <c r="P12" s="114"/>
      <c r="Q12" s="115"/>
      <c r="R12" s="120" t="s">
        <v>197</v>
      </c>
      <c r="S12" s="121"/>
      <c r="T12" s="122"/>
      <c r="U12" s="113" t="s">
        <v>191</v>
      </c>
      <c r="V12" s="114"/>
      <c r="W12" s="115"/>
    </row>
    <row r="13" spans="1:23" s="112" customFormat="1" ht="15.75" thickBot="1" x14ac:dyDescent="0.25">
      <c r="A13" s="127"/>
      <c r="B13" s="129"/>
      <c r="C13" s="71" t="s">
        <v>1</v>
      </c>
      <c r="D13" s="72" t="s">
        <v>59</v>
      </c>
      <c r="E13" s="73" t="s">
        <v>60</v>
      </c>
      <c r="F13" s="71" t="s">
        <v>1</v>
      </c>
      <c r="G13" s="72" t="s">
        <v>59</v>
      </c>
      <c r="H13" s="73" t="s">
        <v>60</v>
      </c>
      <c r="I13" s="71" t="str">
        <f>+G13</f>
        <v>Valor IVA</v>
      </c>
      <c r="J13" s="72" t="str">
        <f>+H13</f>
        <v>Valor Total</v>
      </c>
      <c r="K13" s="73" t="s">
        <v>190</v>
      </c>
      <c r="L13" s="111"/>
      <c r="M13" s="127"/>
      <c r="N13" s="129"/>
      <c r="O13" s="71" t="s">
        <v>1</v>
      </c>
      <c r="P13" s="72" t="s">
        <v>59</v>
      </c>
      <c r="Q13" s="73" t="s">
        <v>60</v>
      </c>
      <c r="R13" s="71" t="s">
        <v>1</v>
      </c>
      <c r="S13" s="72" t="s">
        <v>59</v>
      </c>
      <c r="T13" s="73" t="s">
        <v>60</v>
      </c>
      <c r="U13" s="71" t="str">
        <f>+S13</f>
        <v>Valor IVA</v>
      </c>
      <c r="V13" s="72" t="str">
        <f>+T13</f>
        <v>Valor Total</v>
      </c>
      <c r="W13" s="73" t="s">
        <v>190</v>
      </c>
    </row>
    <row r="14" spans="1:23" x14ac:dyDescent="0.2">
      <c r="A14" s="2">
        <v>1</v>
      </c>
      <c r="B14" s="38" t="s">
        <v>2</v>
      </c>
      <c r="C14" s="64">
        <f>+E14/1.19</f>
        <v>386554.62184873945</v>
      </c>
      <c r="D14" s="65">
        <f>+C14*0.19</f>
        <v>73445.378151260491</v>
      </c>
      <c r="E14" s="66">
        <v>459999.99999999994</v>
      </c>
      <c r="F14" s="67">
        <f>+H14/1.19</f>
        <v>398500.84033613442</v>
      </c>
      <c r="G14" s="65">
        <f>+F14*0.19</f>
        <v>75715.159663865546</v>
      </c>
      <c r="H14" s="66">
        <v>474215.99999999994</v>
      </c>
      <c r="I14" s="68">
        <f>+K14/1.19</f>
        <v>415936.6948235294</v>
      </c>
      <c r="J14" s="69">
        <f>+I14*0.19</f>
        <v>79027.97201647058</v>
      </c>
      <c r="K14" s="70">
        <v>494964.66683999996</v>
      </c>
      <c r="L14" s="37"/>
      <c r="M14" s="14">
        <v>1</v>
      </c>
      <c r="N14" s="55" t="s">
        <v>33</v>
      </c>
      <c r="O14" s="44">
        <f>+Q14/1.19</f>
        <v>974750.05042016797</v>
      </c>
      <c r="P14" s="4">
        <f>+O14*0.19</f>
        <v>185202.50957983191</v>
      </c>
      <c r="Q14" s="45">
        <v>1159952.5599999998</v>
      </c>
      <c r="R14" s="49">
        <f>+T14/1.19</f>
        <v>1063805.7644369747</v>
      </c>
      <c r="S14" s="12">
        <f>+R14*0.19</f>
        <v>202123.09524302519</v>
      </c>
      <c r="T14" s="51">
        <v>1265928.8596799998</v>
      </c>
      <c r="U14" s="49">
        <f>+W14/1.19</f>
        <v>1029293.7001029006</v>
      </c>
      <c r="V14" s="12">
        <f>+U14*0.19</f>
        <v>195565.80301955112</v>
      </c>
      <c r="W14" s="51">
        <v>1224859.5031224517</v>
      </c>
    </row>
    <row r="15" spans="1:23" x14ac:dyDescent="0.2">
      <c r="A15" s="2">
        <v>2</v>
      </c>
      <c r="B15" s="38" t="s">
        <v>3</v>
      </c>
      <c r="C15" s="44">
        <f t="shared" ref="C15:C78" si="0">+E15/1.19</f>
        <v>345138.05522208882</v>
      </c>
      <c r="D15" s="4">
        <f t="shared" ref="D15:D78" si="1">+C15*0.19</f>
        <v>65576.230492196875</v>
      </c>
      <c r="E15" s="45">
        <v>410714.28571428568</v>
      </c>
      <c r="F15" s="42">
        <f t="shared" ref="F15:F77" si="2">+H15/1.19</f>
        <v>356355.34213685477</v>
      </c>
      <c r="G15" s="4">
        <f t="shared" ref="G15:G77" si="3">+F15*0.19</f>
        <v>67707.515006002403</v>
      </c>
      <c r="H15" s="45">
        <v>424062.85714285716</v>
      </c>
      <c r="I15" s="49">
        <f t="shared" ref="I15:I78" si="4">+K15/1.19</f>
        <v>372301.51627851144</v>
      </c>
      <c r="J15" s="12">
        <f t="shared" ref="J15:J78" si="5">+I15*0.19</f>
        <v>70737.288092917181</v>
      </c>
      <c r="K15" s="51">
        <v>443038.80437142856</v>
      </c>
      <c r="L15" s="37"/>
      <c r="M15" s="14">
        <v>2</v>
      </c>
      <c r="N15" s="55" t="s">
        <v>71</v>
      </c>
      <c r="O15" s="44">
        <f t="shared" ref="O15:O78" si="6">+Q15/1.19</f>
        <v>7453739.9499999993</v>
      </c>
      <c r="P15" s="4">
        <f t="shared" ref="P15:P78" si="7">+O15*0.19</f>
        <v>1416210.5904999999</v>
      </c>
      <c r="Q15" s="45">
        <v>8869950.5404999983</v>
      </c>
      <c r="R15" s="49">
        <f t="shared" ref="R15:R78" si="8">+T15/1.19</f>
        <v>8048156.8761840323</v>
      </c>
      <c r="S15" s="12">
        <f t="shared" ref="S15:S78" si="9">+R15*0.19</f>
        <v>1529149.8064749662</v>
      </c>
      <c r="T15" s="51">
        <v>9577306.6826589983</v>
      </c>
      <c r="U15" s="49">
        <f t="shared" ref="U15:U27" si="10">+W15/1.19</f>
        <v>7801148.1750614056</v>
      </c>
      <c r="V15" s="12">
        <f t="shared" ref="V15:V78" si="11">+U15*0.19</f>
        <v>1482218.1532616671</v>
      </c>
      <c r="W15" s="51">
        <v>9283366.3283230718</v>
      </c>
    </row>
    <row r="16" spans="1:23" x14ac:dyDescent="0.2">
      <c r="A16" s="2">
        <v>3</v>
      </c>
      <c r="B16" s="38" t="s">
        <v>4</v>
      </c>
      <c r="C16" s="44">
        <f t="shared" si="0"/>
        <v>844853.78151260503</v>
      </c>
      <c r="D16" s="4">
        <f t="shared" si="1"/>
        <v>160522.21848739494</v>
      </c>
      <c r="E16" s="45">
        <v>1005375.9999999999</v>
      </c>
      <c r="F16" s="42">
        <f t="shared" si="2"/>
        <v>864866.06521008397</v>
      </c>
      <c r="G16" s="4">
        <f t="shared" si="3"/>
        <v>164324.55238991595</v>
      </c>
      <c r="H16" s="45">
        <v>1029190.6175999999</v>
      </c>
      <c r="I16" s="49">
        <f t="shared" si="4"/>
        <v>898786.12653128058</v>
      </c>
      <c r="J16" s="12">
        <f t="shared" si="5"/>
        <v>170769.3640409433</v>
      </c>
      <c r="K16" s="51">
        <v>1069555.4905722239</v>
      </c>
      <c r="L16" s="37"/>
      <c r="M16" s="14">
        <v>3</v>
      </c>
      <c r="N16" s="55" t="s">
        <v>72</v>
      </c>
      <c r="O16" s="44">
        <f t="shared" si="6"/>
        <v>118727.4909963986</v>
      </c>
      <c r="P16" s="4">
        <f t="shared" si="7"/>
        <v>22558.223289315734</v>
      </c>
      <c r="Q16" s="45">
        <v>141285.71428571432</v>
      </c>
      <c r="R16" s="49">
        <f t="shared" si="8"/>
        <v>141013.44537815131</v>
      </c>
      <c r="S16" s="12">
        <f t="shared" si="9"/>
        <v>26792.554621848751</v>
      </c>
      <c r="T16" s="51">
        <v>167806.00000000006</v>
      </c>
      <c r="U16" s="49">
        <f t="shared" si="10"/>
        <v>134577.0406317664</v>
      </c>
      <c r="V16" s="12">
        <f t="shared" si="11"/>
        <v>25569.637720035618</v>
      </c>
      <c r="W16" s="51">
        <v>160146.67835180202</v>
      </c>
    </row>
    <row r="17" spans="1:23" x14ac:dyDescent="0.2">
      <c r="A17" s="2">
        <v>4</v>
      </c>
      <c r="B17" s="38" t="s">
        <v>5</v>
      </c>
      <c r="C17" s="44">
        <f t="shared" si="0"/>
        <v>787826.15126050427</v>
      </c>
      <c r="D17" s="4">
        <f t="shared" si="1"/>
        <v>149686.96873949582</v>
      </c>
      <c r="E17" s="45">
        <v>937513.12</v>
      </c>
      <c r="F17" s="42">
        <f t="shared" si="2"/>
        <v>806834.7486655463</v>
      </c>
      <c r="G17" s="4">
        <f t="shared" si="3"/>
        <v>153298.60224645381</v>
      </c>
      <c r="H17" s="45">
        <v>960133.35091200005</v>
      </c>
      <c r="I17" s="49">
        <f t="shared" si="4"/>
        <v>838703.62740764627</v>
      </c>
      <c r="J17" s="12">
        <f t="shared" si="5"/>
        <v>159353.68920745279</v>
      </c>
      <c r="K17" s="51">
        <v>998057.31661509909</v>
      </c>
      <c r="L17" s="37"/>
      <c r="M17" s="14">
        <v>4</v>
      </c>
      <c r="N17" s="55" t="s">
        <v>73</v>
      </c>
      <c r="O17" s="44">
        <f t="shared" si="6"/>
        <v>117346.93877551019</v>
      </c>
      <c r="P17" s="4">
        <f t="shared" si="7"/>
        <v>22295.918367346938</v>
      </c>
      <c r="Q17" s="45">
        <v>139642.85714285713</v>
      </c>
      <c r="R17" s="49">
        <f t="shared" si="8"/>
        <v>139525.21008403361</v>
      </c>
      <c r="S17" s="12">
        <f t="shared" si="9"/>
        <v>26509.789915966387</v>
      </c>
      <c r="T17" s="51">
        <v>166034.99999999997</v>
      </c>
      <c r="U17" s="49">
        <f t="shared" si="10"/>
        <v>133134.08441793695</v>
      </c>
      <c r="V17" s="12">
        <f t="shared" si="11"/>
        <v>25295.476039408019</v>
      </c>
      <c r="W17" s="51">
        <v>158429.56045734495</v>
      </c>
    </row>
    <row r="18" spans="1:23" ht="25.5" x14ac:dyDescent="0.2">
      <c r="A18" s="2">
        <v>5</v>
      </c>
      <c r="B18" s="38" t="s">
        <v>6</v>
      </c>
      <c r="C18" s="44">
        <f t="shared" si="0"/>
        <v>507968.33613445377</v>
      </c>
      <c r="D18" s="4">
        <f t="shared" si="1"/>
        <v>96513.983865546223</v>
      </c>
      <c r="E18" s="45">
        <v>604482.31999999995</v>
      </c>
      <c r="F18" s="42">
        <f t="shared" si="2"/>
        <v>522051.43599327729</v>
      </c>
      <c r="G18" s="4">
        <f t="shared" si="3"/>
        <v>99189.772838722682</v>
      </c>
      <c r="H18" s="45">
        <v>621241.20883199992</v>
      </c>
      <c r="I18" s="49">
        <f t="shared" si="4"/>
        <v>543854.32615277288</v>
      </c>
      <c r="J18" s="12">
        <f t="shared" si="5"/>
        <v>103332.32196902685</v>
      </c>
      <c r="K18" s="51">
        <v>647186.64812179969</v>
      </c>
      <c r="L18" s="37"/>
      <c r="M18" s="14">
        <v>5</v>
      </c>
      <c r="N18" s="55" t="s">
        <v>74</v>
      </c>
      <c r="O18" s="44">
        <f t="shared" si="6"/>
        <v>893907.56302521017</v>
      </c>
      <c r="P18" s="4">
        <f t="shared" si="7"/>
        <v>169842.43697478995</v>
      </c>
      <c r="Q18" s="45">
        <v>1063750</v>
      </c>
      <c r="R18" s="49">
        <f t="shared" si="8"/>
        <v>976657.56302521017</v>
      </c>
      <c r="S18" s="12">
        <f t="shared" si="9"/>
        <v>185564.93697478995</v>
      </c>
      <c r="T18" s="51">
        <v>1162222.5</v>
      </c>
      <c r="U18" s="49">
        <f t="shared" si="10"/>
        <v>944796.954696981</v>
      </c>
      <c r="V18" s="12">
        <f t="shared" si="11"/>
        <v>179511.42139242639</v>
      </c>
      <c r="W18" s="51">
        <v>1124308.3760894074</v>
      </c>
    </row>
    <row r="19" spans="1:23" x14ac:dyDescent="0.2">
      <c r="A19" s="2">
        <v>6</v>
      </c>
      <c r="B19" s="38" t="s">
        <v>119</v>
      </c>
      <c r="C19" s="44">
        <f t="shared" si="0"/>
        <v>212605.04201680672</v>
      </c>
      <c r="D19" s="4">
        <f t="shared" si="1"/>
        <v>40394.957983193279</v>
      </c>
      <c r="E19" s="45">
        <v>252999.99999999997</v>
      </c>
      <c r="F19" s="42">
        <f t="shared" si="2"/>
        <v>221489.74789915967</v>
      </c>
      <c r="G19" s="4">
        <f t="shared" si="3"/>
        <v>42083.052100840338</v>
      </c>
      <c r="H19" s="45">
        <v>263572.8</v>
      </c>
      <c r="I19" s="49">
        <f t="shared" si="4"/>
        <v>232668.94493445379</v>
      </c>
      <c r="J19" s="12">
        <f t="shared" si="5"/>
        <v>44207.099537546223</v>
      </c>
      <c r="K19" s="51">
        <v>276876.04447199998</v>
      </c>
      <c r="L19" s="37"/>
      <c r="M19" s="14">
        <v>6</v>
      </c>
      <c r="N19" s="55" t="s">
        <v>75</v>
      </c>
      <c r="O19" s="44">
        <f t="shared" si="6"/>
        <v>345138.05522208882</v>
      </c>
      <c r="P19" s="4">
        <f t="shared" si="7"/>
        <v>65576.230492196875</v>
      </c>
      <c r="Q19" s="45">
        <v>410714.28571428568</v>
      </c>
      <c r="R19" s="49">
        <f t="shared" si="8"/>
        <v>385084.03361344541</v>
      </c>
      <c r="S19" s="12">
        <f t="shared" si="9"/>
        <v>73165.966386554632</v>
      </c>
      <c r="T19" s="51">
        <v>458250</v>
      </c>
      <c r="U19" s="49">
        <f t="shared" si="10"/>
        <v>371221.85969978984</v>
      </c>
      <c r="V19" s="12">
        <f t="shared" si="11"/>
        <v>70532.153342960068</v>
      </c>
      <c r="W19" s="51">
        <v>441754.0130427499</v>
      </c>
    </row>
    <row r="20" spans="1:23" ht="25.5" x14ac:dyDescent="0.2">
      <c r="A20" s="2">
        <v>7</v>
      </c>
      <c r="B20" s="38" t="s">
        <v>120</v>
      </c>
      <c r="C20" s="44">
        <f t="shared" si="0"/>
        <v>161064.42577030815</v>
      </c>
      <c r="D20" s="4">
        <f t="shared" si="1"/>
        <v>30602.240896358548</v>
      </c>
      <c r="E20" s="45">
        <v>191666.66666666669</v>
      </c>
      <c r="F20" s="42">
        <f t="shared" si="2"/>
        <v>169042.01680672271</v>
      </c>
      <c r="G20" s="4">
        <f t="shared" si="3"/>
        <v>32117.983193277316</v>
      </c>
      <c r="H20" s="45">
        <v>201160</v>
      </c>
      <c r="I20" s="49">
        <f t="shared" si="4"/>
        <v>178367.38941176474</v>
      </c>
      <c r="J20" s="12">
        <f t="shared" si="5"/>
        <v>33889.803988235304</v>
      </c>
      <c r="K20" s="51">
        <v>212257.19340000002</v>
      </c>
      <c r="L20" s="37"/>
      <c r="M20" s="14">
        <v>7</v>
      </c>
      <c r="N20" s="55" t="s">
        <v>76</v>
      </c>
      <c r="O20" s="44">
        <f t="shared" si="6"/>
        <v>2818950.1499999994</v>
      </c>
      <c r="P20" s="4">
        <f t="shared" si="7"/>
        <v>535600.5284999999</v>
      </c>
      <c r="Q20" s="45">
        <v>3354550.6784999995</v>
      </c>
      <c r="R20" s="49">
        <f t="shared" si="8"/>
        <v>3051853.4717840333</v>
      </c>
      <c r="S20" s="12">
        <f t="shared" si="9"/>
        <v>579852.15963896632</v>
      </c>
      <c r="T20" s="51">
        <v>3631705.6314229998</v>
      </c>
      <c r="U20" s="49">
        <f t="shared" si="10"/>
        <v>2956855.6952016284</v>
      </c>
      <c r="V20" s="12">
        <f t="shared" si="11"/>
        <v>561802.58208830934</v>
      </c>
      <c r="W20" s="51">
        <v>3518658.2772899377</v>
      </c>
    </row>
    <row r="21" spans="1:23" x14ac:dyDescent="0.2">
      <c r="A21" s="2">
        <v>8</v>
      </c>
      <c r="B21" s="38" t="s">
        <v>7</v>
      </c>
      <c r="C21" s="44">
        <f t="shared" si="0"/>
        <v>134120.53781512607</v>
      </c>
      <c r="D21" s="4">
        <f t="shared" si="1"/>
        <v>25482.902184873954</v>
      </c>
      <c r="E21" s="45">
        <v>159603.44</v>
      </c>
      <c r="F21" s="42">
        <f t="shared" si="2"/>
        <v>138262.57188571431</v>
      </c>
      <c r="G21" s="4">
        <f t="shared" si="3"/>
        <v>26269.888658285719</v>
      </c>
      <c r="H21" s="45">
        <v>164532.460544</v>
      </c>
      <c r="I21" s="49">
        <f t="shared" si="4"/>
        <v>149980.16523116856</v>
      </c>
      <c r="J21" s="12">
        <f t="shared" si="5"/>
        <v>28496.231393922026</v>
      </c>
      <c r="K21" s="51">
        <v>178476.39662509059</v>
      </c>
      <c r="L21" s="37"/>
      <c r="M21" s="14">
        <v>8</v>
      </c>
      <c r="N21" s="55" t="s">
        <v>77</v>
      </c>
      <c r="O21" s="44">
        <f t="shared" si="6"/>
        <v>2794789.8</v>
      </c>
      <c r="P21" s="4">
        <f t="shared" si="7"/>
        <v>531010.06199999992</v>
      </c>
      <c r="Q21" s="45">
        <v>3325799.8619999997</v>
      </c>
      <c r="R21" s="49">
        <f t="shared" si="8"/>
        <v>3025808.614484034</v>
      </c>
      <c r="S21" s="12">
        <f t="shared" si="9"/>
        <v>574903.63675196643</v>
      </c>
      <c r="T21" s="51">
        <v>3600712.2512360001</v>
      </c>
      <c r="U21" s="49">
        <f t="shared" si="10"/>
        <v>2931603.2443103758</v>
      </c>
      <c r="V21" s="12">
        <f t="shared" si="11"/>
        <v>557004.61641897145</v>
      </c>
      <c r="W21" s="51">
        <v>3488607.860729347</v>
      </c>
    </row>
    <row r="22" spans="1:23" x14ac:dyDescent="0.2">
      <c r="A22" s="2">
        <v>9</v>
      </c>
      <c r="B22" s="38" t="s">
        <v>8</v>
      </c>
      <c r="C22" s="44">
        <f t="shared" si="0"/>
        <v>108774.9243697479</v>
      </c>
      <c r="D22" s="4">
        <f t="shared" si="1"/>
        <v>20667.2356302521</v>
      </c>
      <c r="E22" s="45">
        <v>129442.15999999999</v>
      </c>
      <c r="F22" s="42">
        <f t="shared" si="2"/>
        <v>112470.87564369747</v>
      </c>
      <c r="G22" s="4">
        <f t="shared" si="3"/>
        <v>21369.466372302519</v>
      </c>
      <c r="H22" s="45">
        <v>133840.34201599998</v>
      </c>
      <c r="I22" s="49">
        <f t="shared" si="4"/>
        <v>123276.83228733097</v>
      </c>
      <c r="J22" s="12">
        <f t="shared" si="5"/>
        <v>23422.598134592885</v>
      </c>
      <c r="K22" s="51">
        <v>146699.43042192384</v>
      </c>
      <c r="L22" s="37"/>
      <c r="M22" s="14">
        <v>9</v>
      </c>
      <c r="N22" s="55" t="s">
        <v>78</v>
      </c>
      <c r="O22" s="44">
        <f t="shared" si="6"/>
        <v>416927.57142857142</v>
      </c>
      <c r="P22" s="4">
        <f t="shared" si="7"/>
        <v>79216.238571428577</v>
      </c>
      <c r="Q22" s="45">
        <v>496143.81</v>
      </c>
      <c r="R22" s="49">
        <f t="shared" si="8"/>
        <v>462473.13208403368</v>
      </c>
      <c r="S22" s="12">
        <f t="shared" si="9"/>
        <v>87869.895095966407</v>
      </c>
      <c r="T22" s="51">
        <v>550343.02718000009</v>
      </c>
      <c r="U22" s="49">
        <f t="shared" si="10"/>
        <v>446256.41973352327</v>
      </c>
      <c r="V22" s="12">
        <f t="shared" si="11"/>
        <v>84788.719749369426</v>
      </c>
      <c r="W22" s="51">
        <v>531045.1394828927</v>
      </c>
    </row>
    <row r="23" spans="1:23" x14ac:dyDescent="0.2">
      <c r="A23" s="2">
        <v>10</v>
      </c>
      <c r="B23" s="38" t="s">
        <v>9</v>
      </c>
      <c r="C23" s="44">
        <f t="shared" si="0"/>
        <v>386554.62184873945</v>
      </c>
      <c r="D23" s="4">
        <f t="shared" si="1"/>
        <v>73445.378151260491</v>
      </c>
      <c r="E23" s="45">
        <v>459999.99999999994</v>
      </c>
      <c r="F23" s="42">
        <f t="shared" si="2"/>
        <v>395139.49579831929</v>
      </c>
      <c r="G23" s="4">
        <f t="shared" si="3"/>
        <v>75076.504201680669</v>
      </c>
      <c r="H23" s="45">
        <v>470215.99999999994</v>
      </c>
      <c r="I23" s="49">
        <f t="shared" si="4"/>
        <v>415936.6948235294</v>
      </c>
      <c r="J23" s="12">
        <f t="shared" si="5"/>
        <v>79027.97201647058</v>
      </c>
      <c r="K23" s="51">
        <v>494964.66683999996</v>
      </c>
      <c r="L23" s="37"/>
      <c r="M23" s="14">
        <v>10</v>
      </c>
      <c r="N23" s="55" t="s">
        <v>79</v>
      </c>
      <c r="O23" s="44">
        <f t="shared" si="6"/>
        <v>338234.71428571432</v>
      </c>
      <c r="P23" s="4">
        <f t="shared" si="7"/>
        <v>64264.595714285722</v>
      </c>
      <c r="Q23" s="45">
        <v>402499.31</v>
      </c>
      <c r="R23" s="49">
        <f t="shared" si="8"/>
        <v>377642.23208403366</v>
      </c>
      <c r="S23" s="12">
        <f t="shared" si="9"/>
        <v>71752.024095966393</v>
      </c>
      <c r="T23" s="51">
        <v>449394.25618000003</v>
      </c>
      <c r="U23" s="49">
        <f t="shared" si="10"/>
        <v>364006.47258903307</v>
      </c>
      <c r="V23" s="12">
        <f t="shared" si="11"/>
        <v>69161.229791916281</v>
      </c>
      <c r="W23" s="51">
        <v>433167.70238094934</v>
      </c>
    </row>
    <row r="24" spans="1:23" ht="25.5" x14ac:dyDescent="0.2">
      <c r="A24" s="2">
        <v>11</v>
      </c>
      <c r="B24" s="39" t="s">
        <v>121</v>
      </c>
      <c r="C24" s="44">
        <f t="shared" si="0"/>
        <v>124249.69987995199</v>
      </c>
      <c r="D24" s="4">
        <f t="shared" si="1"/>
        <v>23607.44297719088</v>
      </c>
      <c r="E24" s="45">
        <v>147857.14285714287</v>
      </c>
      <c r="F24" s="42">
        <f t="shared" si="2"/>
        <v>128218.00720288118</v>
      </c>
      <c r="G24" s="4">
        <f t="shared" si="3"/>
        <v>24361.421368547424</v>
      </c>
      <c r="H24" s="45">
        <v>152579.42857142861</v>
      </c>
      <c r="I24" s="49">
        <f t="shared" si="4"/>
        <v>139580.56403841541</v>
      </c>
      <c r="J24" s="12">
        <f t="shared" si="5"/>
        <v>26520.307167298928</v>
      </c>
      <c r="K24" s="51">
        <v>166100.87120571433</v>
      </c>
      <c r="L24" s="37"/>
      <c r="M24" s="14">
        <v>11</v>
      </c>
      <c r="N24" s="55" t="s">
        <v>80</v>
      </c>
      <c r="O24" s="44">
        <f t="shared" si="6"/>
        <v>208463.78571428571</v>
      </c>
      <c r="P24" s="4">
        <f t="shared" si="7"/>
        <v>39608.119285714289</v>
      </c>
      <c r="Q24" s="45">
        <v>248071.905</v>
      </c>
      <c r="R24" s="49">
        <f t="shared" si="8"/>
        <v>237749.17108403367</v>
      </c>
      <c r="S24" s="12">
        <f t="shared" si="9"/>
        <v>45172.3425059664</v>
      </c>
      <c r="T24" s="51">
        <v>282921.51359000005</v>
      </c>
      <c r="U24" s="49">
        <f t="shared" si="10"/>
        <v>228369.61298798019</v>
      </c>
      <c r="V24" s="12">
        <f t="shared" si="11"/>
        <v>43390.226467716238</v>
      </c>
      <c r="W24" s="51">
        <v>271759.8394556964</v>
      </c>
    </row>
    <row r="25" spans="1:23" x14ac:dyDescent="0.2">
      <c r="A25" s="2">
        <v>12</v>
      </c>
      <c r="B25" s="38" t="s">
        <v>10</v>
      </c>
      <c r="C25" s="44">
        <f t="shared" si="0"/>
        <v>238671.1932773109</v>
      </c>
      <c r="D25" s="4">
        <f t="shared" si="1"/>
        <v>45347.526722689072</v>
      </c>
      <c r="E25" s="45">
        <v>284018.71999999997</v>
      </c>
      <c r="F25" s="42">
        <f t="shared" si="2"/>
        <v>244653.31888403362</v>
      </c>
      <c r="G25" s="4">
        <f t="shared" si="3"/>
        <v>46484.130587966392</v>
      </c>
      <c r="H25" s="45">
        <v>291137.44947200001</v>
      </c>
      <c r="I25" s="49">
        <f t="shared" si="4"/>
        <v>260131.41362449859</v>
      </c>
      <c r="J25" s="12">
        <f t="shared" si="5"/>
        <v>49424.96858865473</v>
      </c>
      <c r="K25" s="51">
        <v>309556.38221315329</v>
      </c>
      <c r="L25" s="37"/>
      <c r="M25" s="14">
        <v>12</v>
      </c>
      <c r="N25" s="55" t="s">
        <v>81</v>
      </c>
      <c r="O25" s="44">
        <f t="shared" si="6"/>
        <v>300959.69387755112</v>
      </c>
      <c r="P25" s="4">
        <f t="shared" si="7"/>
        <v>57182.341836734711</v>
      </c>
      <c r="Q25" s="45">
        <v>358142.0357142858</v>
      </c>
      <c r="R25" s="49">
        <f t="shared" si="8"/>
        <v>337459.76008403371</v>
      </c>
      <c r="S25" s="12">
        <f t="shared" si="9"/>
        <v>64117.354415966409</v>
      </c>
      <c r="T25" s="51">
        <v>401577.11450000008</v>
      </c>
      <c r="U25" s="49">
        <f t="shared" si="10"/>
        <v>325046.53937914188</v>
      </c>
      <c r="V25" s="12">
        <f t="shared" si="11"/>
        <v>61758.842482036955</v>
      </c>
      <c r="W25" s="51">
        <v>386805.38186117884</v>
      </c>
    </row>
    <row r="26" spans="1:23" x14ac:dyDescent="0.2">
      <c r="A26" s="2">
        <v>13</v>
      </c>
      <c r="B26" s="38" t="s">
        <v>11</v>
      </c>
      <c r="C26" s="44">
        <f t="shared" si="0"/>
        <v>89765.71428571429</v>
      </c>
      <c r="D26" s="4">
        <f t="shared" si="1"/>
        <v>17055.485714285714</v>
      </c>
      <c r="E26" s="45">
        <v>106821.2</v>
      </c>
      <c r="F26" s="42">
        <f t="shared" si="2"/>
        <v>93127.103462184881</v>
      </c>
      <c r="G26" s="4">
        <f t="shared" si="3"/>
        <v>17694.149657815127</v>
      </c>
      <c r="H26" s="45">
        <v>110821.25312000001</v>
      </c>
      <c r="I26" s="49">
        <f t="shared" si="4"/>
        <v>90356.302521008402</v>
      </c>
      <c r="J26" s="12">
        <f t="shared" si="5"/>
        <v>17167.697478991595</v>
      </c>
      <c r="K26" s="51">
        <v>107524</v>
      </c>
      <c r="L26" s="37"/>
      <c r="M26" s="14">
        <v>13</v>
      </c>
      <c r="N26" s="55" t="s">
        <v>82</v>
      </c>
      <c r="O26" s="44">
        <f t="shared" si="6"/>
        <v>745325.63025210076</v>
      </c>
      <c r="P26" s="4">
        <f t="shared" si="7"/>
        <v>141611.86974789915</v>
      </c>
      <c r="Q26" s="45">
        <v>886937.49999999988</v>
      </c>
      <c r="R26" s="49">
        <f t="shared" si="8"/>
        <v>816486.23949579836</v>
      </c>
      <c r="S26" s="12">
        <f t="shared" si="9"/>
        <v>155132.38550420169</v>
      </c>
      <c r="T26" s="51">
        <v>971618.625</v>
      </c>
      <c r="U26" s="49">
        <f t="shared" si="10"/>
        <v>789498.79218359059</v>
      </c>
      <c r="V26" s="12">
        <f t="shared" si="11"/>
        <v>150004.77051488223</v>
      </c>
      <c r="W26" s="51">
        <v>939503.56269847276</v>
      </c>
    </row>
    <row r="27" spans="1:23" x14ac:dyDescent="0.2">
      <c r="A27" s="2">
        <v>14</v>
      </c>
      <c r="B27" s="38" t="s">
        <v>12</v>
      </c>
      <c r="C27" s="44">
        <f t="shared" si="0"/>
        <v>89765.71428571429</v>
      </c>
      <c r="D27" s="4">
        <f t="shared" si="1"/>
        <v>17055.485714285714</v>
      </c>
      <c r="E27" s="45">
        <v>106821.2</v>
      </c>
      <c r="F27" s="42">
        <f t="shared" si="2"/>
        <v>82663.025210084044</v>
      </c>
      <c r="G27" s="4">
        <f t="shared" si="3"/>
        <v>15705.974789915968</v>
      </c>
      <c r="H27" s="45">
        <v>98369</v>
      </c>
      <c r="I27" s="49">
        <f t="shared" si="4"/>
        <v>103249.33257945279</v>
      </c>
      <c r="J27" s="12">
        <f t="shared" si="5"/>
        <v>19617.37319009603</v>
      </c>
      <c r="K27" s="51">
        <v>122866.70576954882</v>
      </c>
      <c r="L27" s="37"/>
      <c r="M27" s="14">
        <v>14</v>
      </c>
      <c r="N27" s="55" t="s">
        <v>83</v>
      </c>
      <c r="O27" s="44">
        <f t="shared" si="6"/>
        <v>741356.54261704686</v>
      </c>
      <c r="P27" s="4">
        <f t="shared" si="7"/>
        <v>140857.74309723891</v>
      </c>
      <c r="Q27" s="45">
        <v>882214.28571428568</v>
      </c>
      <c r="R27" s="49">
        <f t="shared" si="8"/>
        <v>812207.56302521017</v>
      </c>
      <c r="S27" s="12">
        <f t="shared" si="9"/>
        <v>154319.43697478995</v>
      </c>
      <c r="T27" s="51">
        <v>966527.00000000012</v>
      </c>
      <c r="U27" s="49">
        <f t="shared" si="10"/>
        <v>785350.29306883097</v>
      </c>
      <c r="V27" s="12">
        <f t="shared" si="11"/>
        <v>149216.5556830779</v>
      </c>
      <c r="W27" s="51">
        <v>934566.84875190887</v>
      </c>
    </row>
    <row r="28" spans="1:23" x14ac:dyDescent="0.2">
      <c r="A28" s="2">
        <v>15</v>
      </c>
      <c r="B28" s="38" t="s">
        <v>57</v>
      </c>
      <c r="C28" s="44">
        <f t="shared" si="0"/>
        <v>99270.319327731093</v>
      </c>
      <c r="D28" s="4">
        <f t="shared" si="1"/>
        <v>18861.360672268907</v>
      </c>
      <c r="E28" s="45">
        <v>118131.68</v>
      </c>
      <c r="F28" s="42">
        <f t="shared" si="2"/>
        <v>102798.98955294117</v>
      </c>
      <c r="G28" s="4">
        <f t="shared" si="3"/>
        <v>19531.808015058825</v>
      </c>
      <c r="H28" s="45">
        <v>122330.79756799999</v>
      </c>
      <c r="I28" s="49">
        <f t="shared" si="4"/>
        <v>113263.08243339187</v>
      </c>
      <c r="J28" s="12">
        <f t="shared" si="5"/>
        <v>21519.985662344458</v>
      </c>
      <c r="K28" s="51">
        <v>134783.06809573632</v>
      </c>
      <c r="L28" s="37"/>
      <c r="M28" s="14">
        <v>15</v>
      </c>
      <c r="N28" s="55" t="s">
        <v>163</v>
      </c>
      <c r="O28" s="44">
        <f t="shared" si="6"/>
        <v>991971.33868907567</v>
      </c>
      <c r="P28" s="4">
        <f t="shared" si="7"/>
        <v>188474.55435092439</v>
      </c>
      <c r="Q28" s="45">
        <v>1180445.89304</v>
      </c>
      <c r="R28" s="49">
        <f t="shared" si="8"/>
        <v>1082370.3131908572</v>
      </c>
      <c r="S28" s="12">
        <f t="shared" si="9"/>
        <v>205650.35950626287</v>
      </c>
      <c r="T28" s="51">
        <v>1288020.6726971201</v>
      </c>
      <c r="U28" s="49">
        <f t="shared" ref="U28:U88" si="12">+W28/1.19</f>
        <v>1047293.4284302926</v>
      </c>
      <c r="V28" s="12">
        <f t="shared" si="11"/>
        <v>198985.75140175561</v>
      </c>
      <c r="W28" s="51">
        <v>1246279.1798320482</v>
      </c>
    </row>
    <row r="29" spans="1:23" x14ac:dyDescent="0.2">
      <c r="A29" s="2">
        <v>16</v>
      </c>
      <c r="B29" s="38" t="s">
        <v>13</v>
      </c>
      <c r="C29" s="44">
        <f t="shared" si="0"/>
        <v>421370.82352941175</v>
      </c>
      <c r="D29" s="4">
        <f t="shared" si="1"/>
        <v>80060.456470588237</v>
      </c>
      <c r="E29" s="45">
        <v>501431.27999999997</v>
      </c>
      <c r="F29" s="42">
        <f t="shared" si="2"/>
        <v>430568.46262857143</v>
      </c>
      <c r="G29" s="4">
        <f t="shared" si="3"/>
        <v>81808.007899428572</v>
      </c>
      <c r="H29" s="45">
        <v>512376.47052799998</v>
      </c>
      <c r="I29" s="49">
        <f t="shared" si="4"/>
        <v>452617.93859466119</v>
      </c>
      <c r="J29" s="12">
        <f t="shared" si="5"/>
        <v>85997.408332985622</v>
      </c>
      <c r="K29" s="51">
        <v>538615.34692764678</v>
      </c>
      <c r="L29" s="37"/>
      <c r="M29" s="14">
        <v>16</v>
      </c>
      <c r="N29" s="55" t="s">
        <v>34</v>
      </c>
      <c r="O29" s="44">
        <f t="shared" si="6"/>
        <v>48319.327731092431</v>
      </c>
      <c r="P29" s="4">
        <f t="shared" si="7"/>
        <v>9180.6722689075614</v>
      </c>
      <c r="Q29" s="45">
        <v>57499.999999999993</v>
      </c>
      <c r="R29" s="49">
        <f t="shared" si="8"/>
        <v>65113.445378151264</v>
      </c>
      <c r="S29" s="12">
        <f t="shared" si="9"/>
        <v>12371.55462184874</v>
      </c>
      <c r="T29" s="51">
        <v>77485</v>
      </c>
      <c r="U29" s="49">
        <f t="shared" si="12"/>
        <v>60986.273726466381</v>
      </c>
      <c r="V29" s="12">
        <f t="shared" si="11"/>
        <v>11587.392008028613</v>
      </c>
      <c r="W29" s="51">
        <v>72573.665734494993</v>
      </c>
    </row>
    <row r="30" spans="1:23" x14ac:dyDescent="0.2">
      <c r="A30" s="2">
        <v>17</v>
      </c>
      <c r="B30" s="38" t="s">
        <v>122</v>
      </c>
      <c r="C30" s="44">
        <f t="shared" si="0"/>
        <v>67647.058823529413</v>
      </c>
      <c r="D30" s="4">
        <f t="shared" si="1"/>
        <v>12852.941176470589</v>
      </c>
      <c r="E30" s="45">
        <v>80500</v>
      </c>
      <c r="F30" s="42">
        <f t="shared" si="2"/>
        <v>70619.159663865546</v>
      </c>
      <c r="G30" s="4">
        <f t="shared" si="3"/>
        <v>13417.640336134455</v>
      </c>
      <c r="H30" s="45">
        <v>84036.800000000003</v>
      </c>
      <c r="I30" s="49">
        <f t="shared" si="4"/>
        <v>79945.820026890768</v>
      </c>
      <c r="J30" s="12">
        <f t="shared" si="5"/>
        <v>15189.705805109246</v>
      </c>
      <c r="K30" s="51">
        <v>95135.525832000014</v>
      </c>
      <c r="L30" s="37"/>
      <c r="M30" s="14">
        <v>17</v>
      </c>
      <c r="N30" s="55" t="s">
        <v>35</v>
      </c>
      <c r="O30" s="44">
        <f t="shared" si="6"/>
        <v>110444.17767106842</v>
      </c>
      <c r="P30" s="4">
        <f t="shared" si="7"/>
        <v>20984.393757503</v>
      </c>
      <c r="Q30" s="45">
        <v>131428.57142857142</v>
      </c>
      <c r="R30" s="49">
        <f t="shared" si="8"/>
        <v>132084.03361344538</v>
      </c>
      <c r="S30" s="12">
        <f t="shared" si="9"/>
        <v>25095.966386554624</v>
      </c>
      <c r="T30" s="51">
        <v>157180</v>
      </c>
      <c r="U30" s="49">
        <f t="shared" si="12"/>
        <v>125919.30334878991</v>
      </c>
      <c r="V30" s="12">
        <f t="shared" si="11"/>
        <v>23924.667636270082</v>
      </c>
      <c r="W30" s="51">
        <v>149843.97098505998</v>
      </c>
    </row>
    <row r="31" spans="1:23" x14ac:dyDescent="0.2">
      <c r="A31" s="2">
        <v>18</v>
      </c>
      <c r="B31" s="38" t="s">
        <v>123</v>
      </c>
      <c r="C31" s="44">
        <f t="shared" si="0"/>
        <v>115111.32773109243</v>
      </c>
      <c r="D31" s="4">
        <f t="shared" si="1"/>
        <v>21871.152268907561</v>
      </c>
      <c r="E31" s="45">
        <v>136982.47999999998</v>
      </c>
      <c r="F31" s="42">
        <f t="shared" si="2"/>
        <v>118918.79970420167</v>
      </c>
      <c r="G31" s="4">
        <f t="shared" si="3"/>
        <v>22594.571943798317</v>
      </c>
      <c r="H31" s="45">
        <v>141513.37164799997</v>
      </c>
      <c r="I31" s="49">
        <f t="shared" si="4"/>
        <v>129952.66552329034</v>
      </c>
      <c r="J31" s="12">
        <f t="shared" si="5"/>
        <v>24691.006449425164</v>
      </c>
      <c r="K31" s="51">
        <v>154643.6719727155</v>
      </c>
      <c r="L31" s="37"/>
      <c r="M31" s="14">
        <v>18</v>
      </c>
      <c r="N31" s="55" t="s">
        <v>84</v>
      </c>
      <c r="O31" s="44">
        <f t="shared" si="6"/>
        <v>250367.28691476592</v>
      </c>
      <c r="P31" s="4">
        <f t="shared" si="7"/>
        <v>47569.784513805527</v>
      </c>
      <c r="Q31" s="45">
        <v>297937.07142857142</v>
      </c>
      <c r="R31" s="49">
        <f t="shared" si="8"/>
        <v>282921.14537815127</v>
      </c>
      <c r="S31" s="12">
        <f t="shared" si="9"/>
        <v>53755.01762184874</v>
      </c>
      <c r="T31" s="51">
        <v>336676.163</v>
      </c>
      <c r="U31" s="49">
        <f t="shared" si="12"/>
        <v>272167.24448904226</v>
      </c>
      <c r="V31" s="12">
        <f t="shared" si="11"/>
        <v>51711.776452918028</v>
      </c>
      <c r="W31" s="51">
        <v>323879.02094196028</v>
      </c>
    </row>
    <row r="32" spans="1:23" x14ac:dyDescent="0.2">
      <c r="A32" s="2">
        <v>19</v>
      </c>
      <c r="B32" s="38" t="s">
        <v>14</v>
      </c>
      <c r="C32" s="44">
        <f t="shared" si="0"/>
        <v>139400.87394957984</v>
      </c>
      <c r="D32" s="4">
        <f t="shared" si="1"/>
        <v>26486.166050420168</v>
      </c>
      <c r="E32" s="45">
        <v>165887.04000000001</v>
      </c>
      <c r="F32" s="42">
        <f t="shared" si="2"/>
        <v>143635.84193613447</v>
      </c>
      <c r="G32" s="4">
        <f t="shared" si="3"/>
        <v>27290.809967865549</v>
      </c>
      <c r="H32" s="45">
        <v>170926.65190400003</v>
      </c>
      <c r="I32" s="49">
        <f t="shared" si="4"/>
        <v>155543.35959446806</v>
      </c>
      <c r="J32" s="12">
        <f t="shared" si="5"/>
        <v>29553.238322948931</v>
      </c>
      <c r="K32" s="51">
        <v>185096.59791741698</v>
      </c>
      <c r="L32" s="37"/>
      <c r="M32" s="14">
        <v>19</v>
      </c>
      <c r="N32" s="55" t="s">
        <v>36</v>
      </c>
      <c r="O32" s="44">
        <f t="shared" si="6"/>
        <v>223648.71428571426</v>
      </c>
      <c r="P32" s="4">
        <f t="shared" si="7"/>
        <v>42493.255714285711</v>
      </c>
      <c r="Q32" s="45">
        <v>266141.96999999997</v>
      </c>
      <c r="R32" s="49">
        <f t="shared" si="8"/>
        <v>254118.52408403365</v>
      </c>
      <c r="S32" s="12">
        <f t="shared" si="9"/>
        <v>48282.519575966391</v>
      </c>
      <c r="T32" s="51">
        <v>302401.04366000002</v>
      </c>
      <c r="U32" s="49">
        <f t="shared" si="12"/>
        <v>244240.93368644617</v>
      </c>
      <c r="V32" s="12">
        <f t="shared" si="11"/>
        <v>46405.777400424769</v>
      </c>
      <c r="W32" s="51">
        <v>290646.71108687093</v>
      </c>
    </row>
    <row r="33" spans="1:23" x14ac:dyDescent="0.2">
      <c r="A33" s="2">
        <v>20</v>
      </c>
      <c r="B33" s="38" t="s">
        <v>15</v>
      </c>
      <c r="C33" s="44">
        <f t="shared" si="0"/>
        <v>61830.623999999996</v>
      </c>
      <c r="D33" s="4">
        <f t="shared" si="1"/>
        <v>11747.81856</v>
      </c>
      <c r="E33" s="45">
        <v>73578.442559999996</v>
      </c>
      <c r="F33" s="42">
        <f t="shared" si="2"/>
        <v>64700.355587442027</v>
      </c>
      <c r="G33" s="4">
        <f t="shared" si="3"/>
        <v>12293.067561613985</v>
      </c>
      <c r="H33" s="45">
        <v>76993.423149056005</v>
      </c>
      <c r="I33" s="49">
        <f t="shared" si="4"/>
        <v>73817.809119853133</v>
      </c>
      <c r="J33" s="12">
        <f t="shared" si="5"/>
        <v>14025.383732772096</v>
      </c>
      <c r="K33" s="51">
        <v>87843.19285262523</v>
      </c>
      <c r="L33" s="37"/>
      <c r="M33" s="14">
        <v>20</v>
      </c>
      <c r="N33" s="55" t="s">
        <v>37</v>
      </c>
      <c r="O33" s="44">
        <f t="shared" si="6"/>
        <v>256782.71308523411</v>
      </c>
      <c r="P33" s="4">
        <f t="shared" si="7"/>
        <v>48788.71548619448</v>
      </c>
      <c r="Q33" s="45">
        <v>305571.42857142858</v>
      </c>
      <c r="R33" s="49">
        <f t="shared" si="8"/>
        <v>289836.97478991596</v>
      </c>
      <c r="S33" s="12">
        <f t="shared" si="9"/>
        <v>55069.02521008403</v>
      </c>
      <c r="T33" s="51">
        <v>344906</v>
      </c>
      <c r="U33" s="49">
        <f t="shared" si="12"/>
        <v>278872.66201470752</v>
      </c>
      <c r="V33" s="12">
        <f t="shared" si="11"/>
        <v>52985.805782794429</v>
      </c>
      <c r="W33" s="51">
        <v>331858.46779750194</v>
      </c>
    </row>
    <row r="34" spans="1:23" x14ac:dyDescent="0.2">
      <c r="A34" s="2">
        <v>21</v>
      </c>
      <c r="B34" s="38" t="s">
        <v>16</v>
      </c>
      <c r="C34" s="44">
        <f t="shared" si="0"/>
        <v>35906.28571428571</v>
      </c>
      <c r="D34" s="4">
        <f t="shared" si="1"/>
        <v>6822.1942857142849</v>
      </c>
      <c r="E34" s="45">
        <v>42728.479999999996</v>
      </c>
      <c r="F34" s="42">
        <f t="shared" si="2"/>
        <v>38319.748947899163</v>
      </c>
      <c r="G34" s="4">
        <f t="shared" si="3"/>
        <v>7280.7523001008412</v>
      </c>
      <c r="H34" s="45">
        <v>45600.501248</v>
      </c>
      <c r="I34" s="49">
        <f t="shared" si="4"/>
        <v>46504.750073797921</v>
      </c>
      <c r="J34" s="12">
        <f t="shared" si="5"/>
        <v>8835.9025140216054</v>
      </c>
      <c r="K34" s="51">
        <v>55340.652587819524</v>
      </c>
      <c r="L34" s="37"/>
      <c r="M34" s="14">
        <v>21</v>
      </c>
      <c r="N34" s="55" t="s">
        <v>38</v>
      </c>
      <c r="O34" s="44">
        <f t="shared" si="6"/>
        <v>23469.387755102041</v>
      </c>
      <c r="P34" s="4">
        <f t="shared" si="7"/>
        <v>4459.1836734693879</v>
      </c>
      <c r="Q34" s="45">
        <v>27928.571428571428</v>
      </c>
      <c r="R34" s="49">
        <f t="shared" si="8"/>
        <v>38325.210084033613</v>
      </c>
      <c r="S34" s="12">
        <f t="shared" si="9"/>
        <v>7281.7899159663866</v>
      </c>
      <c r="T34" s="51">
        <v>45607</v>
      </c>
      <c r="U34" s="49">
        <f t="shared" si="12"/>
        <v>35013.061877536973</v>
      </c>
      <c r="V34" s="12">
        <f t="shared" si="11"/>
        <v>6652.4817567320251</v>
      </c>
      <c r="W34" s="51">
        <v>41665.543634268994</v>
      </c>
    </row>
    <row r="35" spans="1:23" x14ac:dyDescent="0.2">
      <c r="A35" s="2">
        <v>22</v>
      </c>
      <c r="B35" s="38" t="s">
        <v>17</v>
      </c>
      <c r="C35" s="44">
        <f t="shared" si="0"/>
        <v>33794.151260504201</v>
      </c>
      <c r="D35" s="4">
        <f t="shared" si="1"/>
        <v>6420.8887394957983</v>
      </c>
      <c r="E35" s="45">
        <v>40215.039999999994</v>
      </c>
      <c r="F35" s="42">
        <f t="shared" si="2"/>
        <v>36170.440927731084</v>
      </c>
      <c r="G35" s="4">
        <f t="shared" si="3"/>
        <v>6872.3837762689063</v>
      </c>
      <c r="H35" s="45">
        <v>43042.824703999991</v>
      </c>
      <c r="I35" s="49">
        <f t="shared" si="4"/>
        <v>44279.472328478114</v>
      </c>
      <c r="J35" s="12">
        <f t="shared" si="5"/>
        <v>8413.0997424108409</v>
      </c>
      <c r="K35" s="51">
        <v>52692.572070888957</v>
      </c>
      <c r="L35" s="37"/>
      <c r="M35" s="14">
        <v>22</v>
      </c>
      <c r="N35" s="55" t="s">
        <v>39</v>
      </c>
      <c r="O35" s="44">
        <f t="shared" si="6"/>
        <v>113205.28211284513</v>
      </c>
      <c r="P35" s="4">
        <f t="shared" si="7"/>
        <v>21509.003601440574</v>
      </c>
      <c r="Q35" s="45">
        <v>134714.28571428571</v>
      </c>
      <c r="R35" s="49">
        <f t="shared" si="8"/>
        <v>135060.50420168068</v>
      </c>
      <c r="S35" s="12">
        <f t="shared" si="9"/>
        <v>25661.495798319331</v>
      </c>
      <c r="T35" s="51">
        <v>160722</v>
      </c>
      <c r="U35" s="49">
        <f t="shared" si="12"/>
        <v>128805.21577644875</v>
      </c>
      <c r="V35" s="12">
        <f t="shared" si="11"/>
        <v>24472.990997525263</v>
      </c>
      <c r="W35" s="51">
        <v>153278.206773974</v>
      </c>
    </row>
    <row r="36" spans="1:23" x14ac:dyDescent="0.2">
      <c r="A36" s="2">
        <v>23</v>
      </c>
      <c r="B36" s="38" t="s">
        <v>18</v>
      </c>
      <c r="C36" s="44">
        <f t="shared" si="0"/>
        <v>53859.428571428572</v>
      </c>
      <c r="D36" s="4">
        <f t="shared" si="1"/>
        <v>10233.291428571429</v>
      </c>
      <c r="E36" s="45">
        <v>64092.72</v>
      </c>
      <c r="F36" s="42">
        <f t="shared" si="2"/>
        <v>56588.867119327741</v>
      </c>
      <c r="G36" s="4">
        <f t="shared" si="3"/>
        <v>10751.884752672271</v>
      </c>
      <c r="H36" s="45">
        <v>67340.751872000008</v>
      </c>
      <c r="I36" s="49">
        <f t="shared" si="4"/>
        <v>65419.610909016221</v>
      </c>
      <c r="J36" s="12">
        <f t="shared" si="5"/>
        <v>12429.726072713082</v>
      </c>
      <c r="K36" s="51">
        <v>77849.336981729299</v>
      </c>
      <c r="L36" s="37"/>
      <c r="M36" s="14">
        <v>23</v>
      </c>
      <c r="N36" s="55" t="s">
        <v>40</v>
      </c>
      <c r="O36" s="44">
        <f t="shared" si="6"/>
        <v>95046.05042016806</v>
      </c>
      <c r="P36" s="4">
        <f t="shared" si="7"/>
        <v>18058.749579831932</v>
      </c>
      <c r="Q36" s="45">
        <v>113104.79999999999</v>
      </c>
      <c r="R36" s="49">
        <f t="shared" si="8"/>
        <v>115484.8524369748</v>
      </c>
      <c r="S36" s="12">
        <f t="shared" si="9"/>
        <v>21942.121963025213</v>
      </c>
      <c r="T36" s="51">
        <v>137426.97440000001</v>
      </c>
      <c r="U36" s="49">
        <f t="shared" si="12"/>
        <v>109825.14692222216</v>
      </c>
      <c r="V36" s="12">
        <f t="shared" si="11"/>
        <v>20866.77791522221</v>
      </c>
      <c r="W36" s="51">
        <v>130691.92483744437</v>
      </c>
    </row>
    <row r="37" spans="1:23" x14ac:dyDescent="0.2">
      <c r="A37" s="2">
        <v>24</v>
      </c>
      <c r="B37" s="38" t="s">
        <v>19</v>
      </c>
      <c r="C37" s="44">
        <f t="shared" si="0"/>
        <v>39074.487394957978</v>
      </c>
      <c r="D37" s="4">
        <f t="shared" si="1"/>
        <v>7424.1526050420161</v>
      </c>
      <c r="E37" s="45">
        <v>46498.639999999992</v>
      </c>
      <c r="F37" s="42">
        <f t="shared" si="2"/>
        <v>41543.710978151255</v>
      </c>
      <c r="G37" s="4">
        <f t="shared" si="3"/>
        <v>7893.3050858487386</v>
      </c>
      <c r="H37" s="45">
        <v>49437.016063999996</v>
      </c>
      <c r="I37" s="49">
        <f t="shared" si="4"/>
        <v>49842.666691777617</v>
      </c>
      <c r="J37" s="12">
        <f t="shared" si="5"/>
        <v>9470.1066714377466</v>
      </c>
      <c r="K37" s="51">
        <v>59312.773363215361</v>
      </c>
      <c r="L37" s="37"/>
      <c r="M37" s="14">
        <v>24</v>
      </c>
      <c r="N37" s="55" t="s">
        <v>85</v>
      </c>
      <c r="O37" s="44">
        <f t="shared" si="6"/>
        <v>237454.9819927972</v>
      </c>
      <c r="P37" s="4">
        <f t="shared" si="7"/>
        <v>45116.446578631469</v>
      </c>
      <c r="Q37" s="45">
        <v>282571.42857142864</v>
      </c>
      <c r="R37" s="49">
        <f t="shared" si="8"/>
        <v>269001.68067226902</v>
      </c>
      <c r="S37" s="12">
        <f t="shared" si="9"/>
        <v>51110.319327731115</v>
      </c>
      <c r="T37" s="51">
        <v>320112.00000000012</v>
      </c>
      <c r="U37" s="49">
        <f t="shared" si="12"/>
        <v>258671.27502109585</v>
      </c>
      <c r="V37" s="12">
        <f t="shared" si="11"/>
        <v>49147.542254008215</v>
      </c>
      <c r="W37" s="51">
        <v>307818.81727510405</v>
      </c>
    </row>
    <row r="38" spans="1:23" ht="25.5" x14ac:dyDescent="0.2">
      <c r="A38" s="2">
        <v>25</v>
      </c>
      <c r="B38" s="38" t="s">
        <v>148</v>
      </c>
      <c r="C38" s="44">
        <f t="shared" si="0"/>
        <v>665322.3529411765</v>
      </c>
      <c r="D38" s="4">
        <f t="shared" si="1"/>
        <v>126411.24705882354</v>
      </c>
      <c r="E38" s="45">
        <v>791733.6</v>
      </c>
      <c r="F38" s="42">
        <f t="shared" si="2"/>
        <v>678813.53895798326</v>
      </c>
      <c r="G38" s="4">
        <f t="shared" si="3"/>
        <v>128974.57240201683</v>
      </c>
      <c r="H38" s="45">
        <v>807788.11135999998</v>
      </c>
      <c r="I38" s="49">
        <f t="shared" si="4"/>
        <v>709637.51817909791</v>
      </c>
      <c r="J38" s="12">
        <f t="shared" si="5"/>
        <v>134831.1284540286</v>
      </c>
      <c r="K38" s="51">
        <v>844468.64663312642</v>
      </c>
      <c r="L38" s="37"/>
      <c r="M38" s="14">
        <v>25</v>
      </c>
      <c r="N38" s="55" t="s">
        <v>86</v>
      </c>
      <c r="O38" s="44">
        <f t="shared" si="6"/>
        <v>655762.30492196884</v>
      </c>
      <c r="P38" s="4">
        <f t="shared" si="7"/>
        <v>124594.83793517409</v>
      </c>
      <c r="Q38" s="45">
        <v>780357.14285714284</v>
      </c>
      <c r="R38" s="49">
        <f t="shared" si="8"/>
        <v>719936.97478991607</v>
      </c>
      <c r="S38" s="12">
        <f t="shared" si="9"/>
        <v>136788.02521008404</v>
      </c>
      <c r="T38" s="51">
        <v>856725.00000000012</v>
      </c>
      <c r="U38" s="49">
        <f t="shared" si="12"/>
        <v>695887.00781140744</v>
      </c>
      <c r="V38" s="12">
        <f t="shared" si="11"/>
        <v>132218.53148416741</v>
      </c>
      <c r="W38" s="51">
        <v>828105.53929557488</v>
      </c>
    </row>
    <row r="39" spans="1:23" ht="25.5" x14ac:dyDescent="0.2">
      <c r="A39" s="2">
        <v>26</v>
      </c>
      <c r="B39" s="38" t="s">
        <v>20</v>
      </c>
      <c r="C39" s="44">
        <f t="shared" si="0"/>
        <v>112999.19327731093</v>
      </c>
      <c r="D39" s="4">
        <f t="shared" si="1"/>
        <v>21469.846722689075</v>
      </c>
      <c r="E39" s="45">
        <v>134469.04</v>
      </c>
      <c r="F39" s="42">
        <f t="shared" si="2"/>
        <v>116769.49168403362</v>
      </c>
      <c r="G39" s="4">
        <f t="shared" si="3"/>
        <v>22186.20341996639</v>
      </c>
      <c r="H39" s="45">
        <v>138955.69510400001</v>
      </c>
      <c r="I39" s="49">
        <f t="shared" si="4"/>
        <v>127727.38777797059</v>
      </c>
      <c r="J39" s="12">
        <f t="shared" si="5"/>
        <v>24268.203677814414</v>
      </c>
      <c r="K39" s="51">
        <v>151995.591455785</v>
      </c>
      <c r="L39" s="37"/>
      <c r="M39" s="14">
        <v>26</v>
      </c>
      <c r="N39" s="55" t="s">
        <v>41</v>
      </c>
      <c r="O39" s="44">
        <f t="shared" si="6"/>
        <v>48319.327731092431</v>
      </c>
      <c r="P39" s="4">
        <f t="shared" si="7"/>
        <v>9180.6722689075614</v>
      </c>
      <c r="Q39" s="45">
        <v>57499.999999999993</v>
      </c>
      <c r="R39" s="49">
        <f t="shared" si="8"/>
        <v>65113.445378151264</v>
      </c>
      <c r="S39" s="12">
        <f t="shared" si="9"/>
        <v>12371.55462184874</v>
      </c>
      <c r="T39" s="51">
        <v>77485</v>
      </c>
      <c r="U39" s="49">
        <f t="shared" si="12"/>
        <v>60986.273726466381</v>
      </c>
      <c r="V39" s="12">
        <f t="shared" si="11"/>
        <v>11587.392008028613</v>
      </c>
      <c r="W39" s="51">
        <v>72573.665734494993</v>
      </c>
    </row>
    <row r="40" spans="1:23" x14ac:dyDescent="0.2">
      <c r="A40" s="2">
        <v>27</v>
      </c>
      <c r="B40" s="38" t="s">
        <v>124</v>
      </c>
      <c r="C40" s="44">
        <f t="shared" si="0"/>
        <v>110444.17767106842</v>
      </c>
      <c r="D40" s="4">
        <f t="shared" si="1"/>
        <v>20984.393757503</v>
      </c>
      <c r="E40" s="45">
        <v>131428.57142857142</v>
      </c>
      <c r="F40" s="42">
        <f t="shared" si="2"/>
        <v>114169.50780312126</v>
      </c>
      <c r="G40" s="4">
        <f t="shared" si="3"/>
        <v>21692.206482593039</v>
      </c>
      <c r="H40" s="45">
        <v>135861.71428571429</v>
      </c>
      <c r="I40" s="49">
        <f t="shared" si="4"/>
        <v>125035.50452340939</v>
      </c>
      <c r="J40" s="12">
        <f t="shared" si="5"/>
        <v>23756.745859447783</v>
      </c>
      <c r="K40" s="51">
        <v>148792.25038285716</v>
      </c>
      <c r="L40" s="37"/>
      <c r="M40" s="14">
        <v>27</v>
      </c>
      <c r="N40" s="55" t="s">
        <v>42</v>
      </c>
      <c r="O40" s="44">
        <f t="shared" si="6"/>
        <v>0</v>
      </c>
      <c r="P40" s="4">
        <f t="shared" si="7"/>
        <v>0</v>
      </c>
      <c r="Q40" s="45">
        <v>0</v>
      </c>
      <c r="R40" s="49">
        <f t="shared" si="8"/>
        <v>13025.210084033613</v>
      </c>
      <c r="S40" s="12">
        <f t="shared" si="9"/>
        <v>2474.7899159663866</v>
      </c>
      <c r="T40" s="51">
        <v>15500</v>
      </c>
      <c r="U40" s="49">
        <f t="shared" si="12"/>
        <v>10482.806242436975</v>
      </c>
      <c r="V40" s="12">
        <f t="shared" si="11"/>
        <v>1991.7331860630252</v>
      </c>
      <c r="W40" s="51">
        <v>12474.539428499998</v>
      </c>
    </row>
    <row r="41" spans="1:23" ht="25.5" x14ac:dyDescent="0.2">
      <c r="A41" s="2">
        <v>29</v>
      </c>
      <c r="B41" s="38" t="s">
        <v>126</v>
      </c>
      <c r="C41" s="44">
        <f t="shared" si="0"/>
        <v>241596.63865546219</v>
      </c>
      <c r="D41" s="4">
        <f t="shared" si="1"/>
        <v>45903.361344537814</v>
      </c>
      <c r="E41" s="45">
        <v>287500</v>
      </c>
      <c r="F41" s="42">
        <f t="shared" si="2"/>
        <v>247630.25210084036</v>
      </c>
      <c r="G41" s="4">
        <f t="shared" si="3"/>
        <v>47049.747899159665</v>
      </c>
      <c r="H41" s="45">
        <v>294680</v>
      </c>
      <c r="I41" s="49">
        <f t="shared" si="4"/>
        <v>263213.56991596642</v>
      </c>
      <c r="J41" s="12">
        <f t="shared" si="5"/>
        <v>50010.578284033618</v>
      </c>
      <c r="K41" s="51">
        <v>313224.1482</v>
      </c>
      <c r="L41" s="37"/>
      <c r="M41" s="14">
        <v>28</v>
      </c>
      <c r="N41" s="55" t="s">
        <v>87</v>
      </c>
      <c r="O41" s="44">
        <f t="shared" si="6"/>
        <v>364465.78631452582</v>
      </c>
      <c r="P41" s="4">
        <f t="shared" si="7"/>
        <v>69248.499399759909</v>
      </c>
      <c r="Q41" s="45">
        <v>433714.28571428568</v>
      </c>
      <c r="R41" s="49">
        <f t="shared" si="8"/>
        <v>405919.32773109246</v>
      </c>
      <c r="S41" s="12">
        <f t="shared" si="9"/>
        <v>77124.672268907569</v>
      </c>
      <c r="T41" s="51">
        <v>483044</v>
      </c>
      <c r="U41" s="49">
        <f t="shared" si="12"/>
        <v>391423.2466934016</v>
      </c>
      <c r="V41" s="12">
        <f t="shared" si="11"/>
        <v>74370.416871746304</v>
      </c>
      <c r="W41" s="51">
        <v>465793.6635651479</v>
      </c>
    </row>
    <row r="42" spans="1:23" x14ac:dyDescent="0.2">
      <c r="A42" s="2">
        <v>30</v>
      </c>
      <c r="B42" s="38" t="s">
        <v>21</v>
      </c>
      <c r="C42" s="44">
        <f t="shared" si="0"/>
        <v>749807.73109243694</v>
      </c>
      <c r="D42" s="4">
        <f t="shared" si="1"/>
        <v>142463.46890756302</v>
      </c>
      <c r="E42" s="45">
        <v>892271.2</v>
      </c>
      <c r="F42" s="42">
        <f t="shared" si="2"/>
        <v>764785.85976470599</v>
      </c>
      <c r="G42" s="4">
        <f t="shared" si="3"/>
        <v>145309.31335529414</v>
      </c>
      <c r="H42" s="45">
        <v>910095.17312000005</v>
      </c>
      <c r="I42" s="49">
        <f t="shared" si="4"/>
        <v>798648.62799188984</v>
      </c>
      <c r="J42" s="12">
        <f t="shared" si="5"/>
        <v>151743.23931845906</v>
      </c>
      <c r="K42" s="51">
        <v>950391.8673103489</v>
      </c>
      <c r="L42" s="37"/>
      <c r="M42" s="14">
        <v>29</v>
      </c>
      <c r="N42" s="55" t="s">
        <v>88</v>
      </c>
      <c r="O42" s="44">
        <f t="shared" si="6"/>
        <v>657142.85714285704</v>
      </c>
      <c r="P42" s="4">
        <f t="shared" si="7"/>
        <v>124857.14285714284</v>
      </c>
      <c r="Q42" s="45">
        <v>781999.99999999988</v>
      </c>
      <c r="R42" s="49">
        <f t="shared" si="8"/>
        <v>721425.21008403355</v>
      </c>
      <c r="S42" s="12">
        <f t="shared" si="9"/>
        <v>137070.78991596636</v>
      </c>
      <c r="T42" s="51">
        <v>858495.99999999988</v>
      </c>
      <c r="U42" s="49">
        <f t="shared" si="12"/>
        <v>697329.9640252369</v>
      </c>
      <c r="V42" s="12">
        <f t="shared" si="11"/>
        <v>132492.69316479503</v>
      </c>
      <c r="W42" s="51">
        <v>829822.65719003184</v>
      </c>
    </row>
    <row r="43" spans="1:23" x14ac:dyDescent="0.2">
      <c r="A43" s="2">
        <v>31</v>
      </c>
      <c r="B43" s="38" t="s">
        <v>22</v>
      </c>
      <c r="C43" s="44">
        <f t="shared" si="0"/>
        <v>64420.100840336134</v>
      </c>
      <c r="D43" s="4">
        <f t="shared" si="1"/>
        <v>12239.819159663866</v>
      </c>
      <c r="E43" s="45">
        <v>76659.92</v>
      </c>
      <c r="F43" s="42">
        <f t="shared" si="2"/>
        <v>67335.407220168068</v>
      </c>
      <c r="G43" s="4">
        <f t="shared" si="3"/>
        <v>12793.727371831934</v>
      </c>
      <c r="H43" s="45">
        <v>80129.134592000002</v>
      </c>
      <c r="I43" s="49">
        <f t="shared" si="4"/>
        <v>76545.999635615211</v>
      </c>
      <c r="J43" s="12">
        <f t="shared" si="5"/>
        <v>14543.739930766891</v>
      </c>
      <c r="K43" s="51">
        <v>91089.739566382093</v>
      </c>
      <c r="L43" s="37"/>
      <c r="M43" s="14">
        <v>30</v>
      </c>
      <c r="N43" s="55" t="s">
        <v>89</v>
      </c>
      <c r="O43" s="44">
        <f t="shared" si="6"/>
        <v>349279.71188475395</v>
      </c>
      <c r="P43" s="4">
        <f t="shared" si="7"/>
        <v>66363.14525810325</v>
      </c>
      <c r="Q43" s="45">
        <v>415642.85714285716</v>
      </c>
      <c r="R43" s="49">
        <f t="shared" si="8"/>
        <v>389548.73949579836</v>
      </c>
      <c r="S43" s="12">
        <f t="shared" si="9"/>
        <v>74014.260504201695</v>
      </c>
      <c r="T43" s="51">
        <v>463563.00000000006</v>
      </c>
      <c r="U43" s="49">
        <f t="shared" si="12"/>
        <v>375550.72834127815</v>
      </c>
      <c r="V43" s="12">
        <f t="shared" si="11"/>
        <v>71354.638384842852</v>
      </c>
      <c r="W43" s="51">
        <v>446905.36672612099</v>
      </c>
    </row>
    <row r="44" spans="1:23" ht="25.5" x14ac:dyDescent="0.2">
      <c r="A44" s="2">
        <v>32</v>
      </c>
      <c r="B44" s="38" t="s">
        <v>23</v>
      </c>
      <c r="C44" s="44">
        <f t="shared" si="0"/>
        <v>33794.151260504201</v>
      </c>
      <c r="D44" s="4">
        <f t="shared" si="1"/>
        <v>6420.8887394957983</v>
      </c>
      <c r="E44" s="45">
        <v>40215.039999999994</v>
      </c>
      <c r="F44" s="42">
        <f t="shared" si="2"/>
        <v>36170.440927731084</v>
      </c>
      <c r="G44" s="4">
        <f t="shared" si="3"/>
        <v>6872.3837762689063</v>
      </c>
      <c r="H44" s="45">
        <v>43042.824703999991</v>
      </c>
      <c r="I44" s="49">
        <f t="shared" si="4"/>
        <v>44279.472328478114</v>
      </c>
      <c r="J44" s="12">
        <f t="shared" si="5"/>
        <v>8413.0997424108409</v>
      </c>
      <c r="K44" s="51">
        <v>52692.572070888957</v>
      </c>
      <c r="L44" s="37"/>
      <c r="M44" s="14">
        <v>31</v>
      </c>
      <c r="N44" s="55" t="s">
        <v>90</v>
      </c>
      <c r="O44" s="44">
        <f t="shared" si="6"/>
        <v>1421968.7875150063</v>
      </c>
      <c r="P44" s="4">
        <f t="shared" si="7"/>
        <v>270174.06962785119</v>
      </c>
      <c r="Q44" s="45">
        <v>1692142.8571428573</v>
      </c>
      <c r="R44" s="49">
        <f t="shared" si="8"/>
        <v>1545907.5630252103</v>
      </c>
      <c r="S44" s="12">
        <f t="shared" si="9"/>
        <v>293722.43697478995</v>
      </c>
      <c r="T44" s="51">
        <v>1839630.0000000002</v>
      </c>
      <c r="U44" s="49">
        <f t="shared" si="12"/>
        <v>1496727.7064867311</v>
      </c>
      <c r="V44" s="12">
        <f t="shared" si="11"/>
        <v>284378.26423247892</v>
      </c>
      <c r="W44" s="51">
        <v>1781105.9707192099</v>
      </c>
    </row>
    <row r="45" spans="1:23" ht="25.5" x14ac:dyDescent="0.2">
      <c r="A45" s="2">
        <v>33</v>
      </c>
      <c r="B45" s="38" t="s">
        <v>149</v>
      </c>
      <c r="C45" s="44">
        <f t="shared" si="0"/>
        <v>241596.63865546219</v>
      </c>
      <c r="D45" s="4">
        <f t="shared" si="1"/>
        <v>45903.361344537814</v>
      </c>
      <c r="E45" s="45">
        <v>287500</v>
      </c>
      <c r="F45" s="42">
        <f t="shared" si="2"/>
        <v>247630.25210084036</v>
      </c>
      <c r="G45" s="4">
        <f t="shared" si="3"/>
        <v>47049.747899159665</v>
      </c>
      <c r="H45" s="45">
        <v>294680</v>
      </c>
      <c r="I45" s="49">
        <f t="shared" si="4"/>
        <v>263213.56991596642</v>
      </c>
      <c r="J45" s="12">
        <f t="shared" si="5"/>
        <v>50010.578284033618</v>
      </c>
      <c r="K45" s="51">
        <v>313224.1482</v>
      </c>
      <c r="L45" s="37"/>
      <c r="M45" s="14">
        <v>32</v>
      </c>
      <c r="N45" s="55" t="s">
        <v>43</v>
      </c>
      <c r="O45" s="44">
        <f t="shared" si="6"/>
        <v>0</v>
      </c>
      <c r="P45" s="4">
        <f t="shared" si="7"/>
        <v>0</v>
      </c>
      <c r="Q45" s="45">
        <v>0</v>
      </c>
      <c r="R45" s="49">
        <f t="shared" si="8"/>
        <v>13025.210084033613</v>
      </c>
      <c r="S45" s="12">
        <f t="shared" si="9"/>
        <v>2474.7899159663866</v>
      </c>
      <c r="T45" s="51">
        <v>15500</v>
      </c>
      <c r="U45" s="49">
        <f t="shared" si="12"/>
        <v>10482.806242436975</v>
      </c>
      <c r="V45" s="12">
        <f t="shared" si="11"/>
        <v>1991.7331860630252</v>
      </c>
      <c r="W45" s="51">
        <v>12474.539428499998</v>
      </c>
    </row>
    <row r="46" spans="1:23" x14ac:dyDescent="0.2">
      <c r="A46" s="2">
        <v>34</v>
      </c>
      <c r="B46" s="38" t="s">
        <v>24</v>
      </c>
      <c r="C46" s="44">
        <f t="shared" si="0"/>
        <v>680107.29411764699</v>
      </c>
      <c r="D46" s="4">
        <f t="shared" si="1"/>
        <v>129220.38588235293</v>
      </c>
      <c r="E46" s="45">
        <v>809327.67999999993</v>
      </c>
      <c r="F46" s="42">
        <f t="shared" si="2"/>
        <v>693858.69509915961</v>
      </c>
      <c r="G46" s="4">
        <f t="shared" si="3"/>
        <v>131833.15206884034</v>
      </c>
      <c r="H46" s="45">
        <v>825691.84716799995</v>
      </c>
      <c r="I46" s="49">
        <f t="shared" si="4"/>
        <v>725214.46239633649</v>
      </c>
      <c r="J46" s="12">
        <f t="shared" si="5"/>
        <v>137790.74785530393</v>
      </c>
      <c r="K46" s="51">
        <v>863005.21025164041</v>
      </c>
      <c r="L46" s="37"/>
      <c r="M46" s="14">
        <v>33</v>
      </c>
      <c r="N46" s="55" t="s">
        <v>91</v>
      </c>
      <c r="O46" s="44">
        <f t="shared" si="6"/>
        <v>1423349.3397358945</v>
      </c>
      <c r="P46" s="4">
        <f t="shared" si="7"/>
        <v>270436.37454981997</v>
      </c>
      <c r="Q46" s="45">
        <v>1693785.7142857143</v>
      </c>
      <c r="R46" s="49">
        <f t="shared" si="8"/>
        <v>1547395.7983193281</v>
      </c>
      <c r="S46" s="12">
        <f t="shared" si="9"/>
        <v>294005.20168067235</v>
      </c>
      <c r="T46" s="51">
        <v>1841401.0000000002</v>
      </c>
      <c r="U46" s="49">
        <f t="shared" si="12"/>
        <v>1498170.6627005604</v>
      </c>
      <c r="V46" s="12">
        <f t="shared" si="11"/>
        <v>284652.42591310648</v>
      </c>
      <c r="W46" s="51">
        <v>1782823.0886136668</v>
      </c>
    </row>
    <row r="47" spans="1:23" x14ac:dyDescent="0.2">
      <c r="A47" s="2">
        <v>35</v>
      </c>
      <c r="B47" s="38" t="s">
        <v>25</v>
      </c>
      <c r="C47" s="44">
        <f t="shared" si="0"/>
        <v>303721.48859543819</v>
      </c>
      <c r="D47" s="4">
        <f t="shared" si="1"/>
        <v>57707.08283313326</v>
      </c>
      <c r="E47" s="45">
        <v>361428.57142857142</v>
      </c>
      <c r="F47" s="42">
        <f t="shared" si="2"/>
        <v>310848.49939975992</v>
      </c>
      <c r="G47" s="4">
        <f t="shared" si="3"/>
        <v>59061.214885954389</v>
      </c>
      <c r="H47" s="45">
        <v>369909.71428571426</v>
      </c>
      <c r="I47" s="49">
        <f t="shared" si="4"/>
        <v>328666.33773349336</v>
      </c>
      <c r="J47" s="12">
        <f t="shared" si="5"/>
        <v>62446.604169363738</v>
      </c>
      <c r="K47" s="51">
        <v>391112.9419028571</v>
      </c>
      <c r="L47" s="37"/>
      <c r="M47" s="14">
        <v>34</v>
      </c>
      <c r="N47" s="55" t="s">
        <v>92</v>
      </c>
      <c r="O47" s="44">
        <f t="shared" si="6"/>
        <v>1779531.8127250902</v>
      </c>
      <c r="P47" s="4">
        <f t="shared" si="7"/>
        <v>338111.04441776715</v>
      </c>
      <c r="Q47" s="45">
        <v>2117642.8571428573</v>
      </c>
      <c r="R47" s="49">
        <f t="shared" si="8"/>
        <v>1931360.5042016807</v>
      </c>
      <c r="S47" s="12">
        <f t="shared" si="9"/>
        <v>366958.49579831935</v>
      </c>
      <c r="T47" s="51">
        <v>2298319</v>
      </c>
      <c r="U47" s="49">
        <f t="shared" si="12"/>
        <v>1870453.3658685489</v>
      </c>
      <c r="V47" s="12">
        <f t="shared" si="11"/>
        <v>355386.13951502426</v>
      </c>
      <c r="W47" s="51">
        <v>2225839.505383573</v>
      </c>
    </row>
    <row r="48" spans="1:23" x14ac:dyDescent="0.2">
      <c r="A48" s="2">
        <v>36</v>
      </c>
      <c r="B48" s="38" t="s">
        <v>127</v>
      </c>
      <c r="C48" s="44">
        <f t="shared" si="0"/>
        <v>177419.29411764705</v>
      </c>
      <c r="D48" s="4">
        <f t="shared" si="1"/>
        <v>33709.665882352936</v>
      </c>
      <c r="E48" s="45">
        <v>211128.95999999996</v>
      </c>
      <c r="F48" s="42">
        <f t="shared" si="2"/>
        <v>182323.38629915961</v>
      </c>
      <c r="G48" s="4">
        <f t="shared" si="3"/>
        <v>34641.443396840325</v>
      </c>
      <c r="H48" s="45">
        <v>216964.82969599994</v>
      </c>
      <c r="I48" s="49">
        <f t="shared" si="4"/>
        <v>195598.35901022441</v>
      </c>
      <c r="J48" s="12">
        <f t="shared" si="5"/>
        <v>37163.688211942637</v>
      </c>
      <c r="K48" s="51">
        <v>232762.04722216702</v>
      </c>
      <c r="L48" s="37"/>
      <c r="M48" s="14">
        <v>35</v>
      </c>
      <c r="N48" s="55" t="s">
        <v>93</v>
      </c>
      <c r="O48" s="44">
        <f t="shared" si="6"/>
        <v>854561.82472989196</v>
      </c>
      <c r="P48" s="4">
        <f t="shared" si="7"/>
        <v>162366.74669867946</v>
      </c>
      <c r="Q48" s="45">
        <v>1016928.5714285714</v>
      </c>
      <c r="R48" s="49">
        <f t="shared" si="8"/>
        <v>934242.85714285716</v>
      </c>
      <c r="S48" s="12">
        <f t="shared" si="9"/>
        <v>177506.14285714287</v>
      </c>
      <c r="T48" s="51">
        <v>1111749</v>
      </c>
      <c r="U48" s="49">
        <f t="shared" si="12"/>
        <v>903672.70260284282</v>
      </c>
      <c r="V48" s="12">
        <f t="shared" si="11"/>
        <v>171697.81349454014</v>
      </c>
      <c r="W48" s="51">
        <v>1075370.5160973829</v>
      </c>
    </row>
    <row r="49" spans="1:23" x14ac:dyDescent="0.2">
      <c r="A49" s="2">
        <v>37</v>
      </c>
      <c r="B49" s="38" t="s">
        <v>26</v>
      </c>
      <c r="C49" s="44">
        <f t="shared" si="0"/>
        <v>220718.05042016806</v>
      </c>
      <c r="D49" s="4">
        <f t="shared" si="1"/>
        <v>41936.429579831929</v>
      </c>
      <c r="E49" s="45">
        <v>262654.48</v>
      </c>
      <c r="F49" s="42">
        <f t="shared" si="2"/>
        <v>226384.20071260503</v>
      </c>
      <c r="G49" s="4">
        <f t="shared" si="3"/>
        <v>43012.998135394955</v>
      </c>
      <c r="H49" s="45">
        <v>269397.19884799997</v>
      </c>
      <c r="I49" s="49">
        <f t="shared" si="4"/>
        <v>241216.55278928028</v>
      </c>
      <c r="J49" s="12">
        <f t="shared" si="5"/>
        <v>45831.145029963256</v>
      </c>
      <c r="K49" s="51">
        <v>287047.69781924353</v>
      </c>
      <c r="L49" s="37"/>
      <c r="M49" s="14">
        <v>36</v>
      </c>
      <c r="N49" s="55" t="s">
        <v>94</v>
      </c>
      <c r="O49" s="44">
        <f t="shared" si="6"/>
        <v>55208.283313325337</v>
      </c>
      <c r="P49" s="4">
        <f t="shared" si="7"/>
        <v>10489.573829531813</v>
      </c>
      <c r="Q49" s="45">
        <v>65697.857142857145</v>
      </c>
      <c r="R49" s="49">
        <f t="shared" si="8"/>
        <v>72539.73949579832</v>
      </c>
      <c r="S49" s="12">
        <f t="shared" si="9"/>
        <v>13782.550504201681</v>
      </c>
      <c r="T49" s="51">
        <v>86322.29</v>
      </c>
      <c r="U49" s="49">
        <f t="shared" si="12"/>
        <v>68186.625233475148</v>
      </c>
      <c r="V49" s="12">
        <f t="shared" si="11"/>
        <v>12955.458794360278</v>
      </c>
      <c r="W49" s="51">
        <v>81142.08402783543</v>
      </c>
    </row>
    <row r="50" spans="1:23" x14ac:dyDescent="0.2">
      <c r="A50" s="2">
        <v>38</v>
      </c>
      <c r="B50" s="38" t="s">
        <v>27</v>
      </c>
      <c r="C50" s="44">
        <f t="shared" si="0"/>
        <v>179471.78871548621</v>
      </c>
      <c r="D50" s="4">
        <f t="shared" si="1"/>
        <v>34099.639855942383</v>
      </c>
      <c r="E50" s="45">
        <v>213571.42857142858</v>
      </c>
      <c r="F50" s="42">
        <f t="shared" si="2"/>
        <v>184412.00480192076</v>
      </c>
      <c r="G50" s="4">
        <f t="shared" si="3"/>
        <v>35038.280912364942</v>
      </c>
      <c r="H50" s="45">
        <v>219450.28571428571</v>
      </c>
      <c r="I50" s="49">
        <f t="shared" si="4"/>
        <v>197760.8020984394</v>
      </c>
      <c r="J50" s="12">
        <f t="shared" si="5"/>
        <v>37574.552398703483</v>
      </c>
      <c r="K50" s="51">
        <v>235335.35449714286</v>
      </c>
      <c r="L50" s="37"/>
      <c r="M50" s="14">
        <v>37</v>
      </c>
      <c r="N50" s="55" t="s">
        <v>44</v>
      </c>
      <c r="O50" s="44">
        <f t="shared" si="6"/>
        <v>1714644.4777911166</v>
      </c>
      <c r="P50" s="4">
        <f t="shared" si="7"/>
        <v>325782.45078031218</v>
      </c>
      <c r="Q50" s="45">
        <v>2040426.9285714286</v>
      </c>
      <c r="R50" s="49">
        <f t="shared" si="8"/>
        <v>1861411.9571428574</v>
      </c>
      <c r="S50" s="12">
        <f t="shared" si="9"/>
        <v>353668.27185714291</v>
      </c>
      <c r="T50" s="51">
        <v>2215080.2290000003</v>
      </c>
      <c r="U50" s="49">
        <f t="shared" si="12"/>
        <v>1802632.9808623528</v>
      </c>
      <c r="V50" s="12">
        <f t="shared" si="11"/>
        <v>342500.26636384701</v>
      </c>
      <c r="W50" s="51">
        <v>2145133.2472261996</v>
      </c>
    </row>
    <row r="51" spans="1:23" ht="25.5" x14ac:dyDescent="0.2">
      <c r="A51" s="2">
        <v>39</v>
      </c>
      <c r="B51" s="38" t="s">
        <v>28</v>
      </c>
      <c r="C51" s="44">
        <f t="shared" si="0"/>
        <v>358943.57743097242</v>
      </c>
      <c r="D51" s="4">
        <f t="shared" si="1"/>
        <v>68199.279711884767</v>
      </c>
      <c r="E51" s="45">
        <v>427142.85714285716</v>
      </c>
      <c r="F51" s="42">
        <f t="shared" si="2"/>
        <v>367042.49699879956</v>
      </c>
      <c r="G51" s="4">
        <f t="shared" si="3"/>
        <v>69738.074429771921</v>
      </c>
      <c r="H51" s="45">
        <v>436780.57142857142</v>
      </c>
      <c r="I51" s="49">
        <f t="shared" si="4"/>
        <v>386846.57579351746</v>
      </c>
      <c r="J51" s="12">
        <f t="shared" si="5"/>
        <v>73500.849400768318</v>
      </c>
      <c r="K51" s="51">
        <v>460347.42519428575</v>
      </c>
      <c r="L51" s="37"/>
      <c r="M51" s="14">
        <v>38</v>
      </c>
      <c r="N51" s="55" t="s">
        <v>45</v>
      </c>
      <c r="O51" s="44">
        <f t="shared" si="6"/>
        <v>635116.14645858353</v>
      </c>
      <c r="P51" s="4">
        <f t="shared" si="7"/>
        <v>120672.06782713087</v>
      </c>
      <c r="Q51" s="45">
        <v>755788.21428571432</v>
      </c>
      <c r="R51" s="49">
        <f t="shared" si="8"/>
        <v>697680.41596638679</v>
      </c>
      <c r="S51" s="12">
        <f t="shared" si="9"/>
        <v>132559.27903361348</v>
      </c>
      <c r="T51" s="51">
        <v>830239.69500000018</v>
      </c>
      <c r="U51" s="49">
        <f t="shared" si="12"/>
        <v>674307.59763358883</v>
      </c>
      <c r="V51" s="12">
        <f t="shared" si="11"/>
        <v>128118.44355038188</v>
      </c>
      <c r="W51" s="51">
        <v>802426.04118397064</v>
      </c>
    </row>
    <row r="52" spans="1:23" x14ac:dyDescent="0.2">
      <c r="A52" s="2">
        <v>40</v>
      </c>
      <c r="B52" s="38" t="s">
        <v>29</v>
      </c>
      <c r="C52" s="44">
        <f t="shared" si="0"/>
        <v>60744.297719087641</v>
      </c>
      <c r="D52" s="4">
        <f t="shared" si="1"/>
        <v>11541.416566626653</v>
      </c>
      <c r="E52" s="45">
        <v>72285.71428571429</v>
      </c>
      <c r="F52" s="42">
        <f t="shared" si="2"/>
        <v>63594.909963985599</v>
      </c>
      <c r="G52" s="4">
        <f t="shared" si="3"/>
        <v>12083.032893157264</v>
      </c>
      <c r="H52" s="45">
        <v>75677.942857142858</v>
      </c>
      <c r="I52" s="49">
        <f t="shared" si="4"/>
        <v>72673.290269387755</v>
      </c>
      <c r="J52" s="12">
        <f t="shared" si="5"/>
        <v>13807.925151183674</v>
      </c>
      <c r="K52" s="51">
        <v>86481.215420571432</v>
      </c>
      <c r="L52" s="37"/>
      <c r="M52" s="14">
        <v>39</v>
      </c>
      <c r="N52" s="55" t="s">
        <v>46</v>
      </c>
      <c r="O52" s="44">
        <f t="shared" si="6"/>
        <v>636434.64285714284</v>
      </c>
      <c r="P52" s="4">
        <f t="shared" si="7"/>
        <v>120922.58214285714</v>
      </c>
      <c r="Q52" s="45">
        <v>757357.22499999998</v>
      </c>
      <c r="R52" s="49">
        <f t="shared" si="8"/>
        <v>699101.75508403359</v>
      </c>
      <c r="S52" s="12">
        <f t="shared" si="9"/>
        <v>132829.3334659664</v>
      </c>
      <c r="T52" s="51">
        <v>831931.08854999999</v>
      </c>
      <c r="U52" s="49">
        <f t="shared" si="12"/>
        <v>675685.69296560646</v>
      </c>
      <c r="V52" s="12">
        <f t="shared" si="11"/>
        <v>128380.28166346523</v>
      </c>
      <c r="W52" s="51">
        <v>804065.97462907166</v>
      </c>
    </row>
    <row r="53" spans="1:23" x14ac:dyDescent="0.2">
      <c r="A53" s="2">
        <v>41</v>
      </c>
      <c r="B53" s="38" t="s">
        <v>54</v>
      </c>
      <c r="C53" s="44">
        <f t="shared" si="0"/>
        <v>386554.62184873945</v>
      </c>
      <c r="D53" s="4">
        <f t="shared" si="1"/>
        <v>73445.378151260491</v>
      </c>
      <c r="E53" s="45">
        <v>459999.99999999994</v>
      </c>
      <c r="F53" s="42">
        <f t="shared" si="2"/>
        <v>395139.49579831929</v>
      </c>
      <c r="G53" s="4">
        <f t="shared" si="3"/>
        <v>75076.504201680669</v>
      </c>
      <c r="H53" s="45">
        <v>470215.99999999994</v>
      </c>
      <c r="I53" s="49">
        <f t="shared" si="4"/>
        <v>415936.6948235294</v>
      </c>
      <c r="J53" s="12">
        <f t="shared" si="5"/>
        <v>79027.97201647058</v>
      </c>
      <c r="K53" s="51">
        <v>494964.66683999996</v>
      </c>
      <c r="L53" s="37"/>
      <c r="M53" s="14">
        <v>40</v>
      </c>
      <c r="N53" s="55" t="s">
        <v>95</v>
      </c>
      <c r="O53" s="44">
        <f t="shared" si="6"/>
        <v>966386.55462184874</v>
      </c>
      <c r="P53" s="4">
        <f t="shared" si="7"/>
        <v>183613.44537815126</v>
      </c>
      <c r="Q53" s="45">
        <v>1150000</v>
      </c>
      <c r="R53" s="49">
        <f t="shared" si="8"/>
        <v>1054789.9159663867</v>
      </c>
      <c r="S53" s="12">
        <f t="shared" si="9"/>
        <v>200410.08403361347</v>
      </c>
      <c r="T53" s="51">
        <v>1255200</v>
      </c>
      <c r="U53" s="49">
        <f t="shared" si="12"/>
        <v>1020552.1559230252</v>
      </c>
      <c r="V53" s="12">
        <f t="shared" si="11"/>
        <v>193904.9096253748</v>
      </c>
      <c r="W53" s="51">
        <v>1214457.0655483999</v>
      </c>
    </row>
    <row r="54" spans="1:23" ht="25.5" x14ac:dyDescent="0.2">
      <c r="A54" s="2">
        <v>42</v>
      </c>
      <c r="B54" s="38" t="s">
        <v>128</v>
      </c>
      <c r="C54" s="44">
        <f t="shared" si="0"/>
        <v>203820.97478991596</v>
      </c>
      <c r="D54" s="4">
        <f t="shared" si="1"/>
        <v>38725.985210084029</v>
      </c>
      <c r="E54" s="45">
        <v>242546.95999999996</v>
      </c>
      <c r="F54" s="42">
        <f t="shared" si="2"/>
        <v>209189.73655126049</v>
      </c>
      <c r="G54" s="4">
        <f t="shared" si="3"/>
        <v>39746.04994473949</v>
      </c>
      <c r="H54" s="45">
        <v>248935.78649599996</v>
      </c>
      <c r="I54" s="49">
        <f t="shared" si="4"/>
        <v>223414.33082672185</v>
      </c>
      <c r="J54" s="12">
        <f t="shared" si="5"/>
        <v>42448.722857077155</v>
      </c>
      <c r="K54" s="51">
        <v>265863.05368379899</v>
      </c>
      <c r="L54" s="37"/>
      <c r="M54" s="14">
        <v>41</v>
      </c>
      <c r="N54" s="55" t="s">
        <v>96</v>
      </c>
      <c r="O54" s="44">
        <f t="shared" si="6"/>
        <v>135294.11764705883</v>
      </c>
      <c r="P54" s="4">
        <f t="shared" si="7"/>
        <v>25705.882352941178</v>
      </c>
      <c r="Q54" s="45">
        <v>161000</v>
      </c>
      <c r="R54" s="49">
        <f t="shared" si="8"/>
        <v>158872.26890756303</v>
      </c>
      <c r="S54" s="12">
        <f t="shared" si="9"/>
        <v>30185.731092436978</v>
      </c>
      <c r="T54" s="51">
        <v>189058</v>
      </c>
      <c r="U54" s="49">
        <f t="shared" si="12"/>
        <v>151892.5151977193</v>
      </c>
      <c r="V54" s="12">
        <f t="shared" si="11"/>
        <v>28859.577887566669</v>
      </c>
      <c r="W54" s="51">
        <v>180752.09308528597</v>
      </c>
    </row>
    <row r="55" spans="1:23" x14ac:dyDescent="0.2">
      <c r="A55" s="2">
        <v>43</v>
      </c>
      <c r="B55" s="38" t="s">
        <v>30</v>
      </c>
      <c r="C55" s="44">
        <f t="shared" si="0"/>
        <v>93356.342857142852</v>
      </c>
      <c r="D55" s="4">
        <f t="shared" si="1"/>
        <v>17737.705142857143</v>
      </c>
      <c r="E55" s="45">
        <v>111094.048</v>
      </c>
      <c r="F55" s="42">
        <f t="shared" si="2"/>
        <v>96780.927096470594</v>
      </c>
      <c r="G55" s="4">
        <f t="shared" si="3"/>
        <v>18388.376148329415</v>
      </c>
      <c r="H55" s="45">
        <v>115169.3032448</v>
      </c>
      <c r="I55" s="49">
        <f t="shared" si="4"/>
        <v>107032.30474649645</v>
      </c>
      <c r="J55" s="12">
        <f t="shared" si="5"/>
        <v>20336.137901834325</v>
      </c>
      <c r="K55" s="51">
        <v>127368.44264833076</v>
      </c>
      <c r="L55" s="37"/>
      <c r="M55" s="14">
        <v>42</v>
      </c>
      <c r="N55" s="55" t="s">
        <v>97</v>
      </c>
      <c r="O55" s="44">
        <f t="shared" si="6"/>
        <v>306482.59303721489</v>
      </c>
      <c r="P55" s="4">
        <f t="shared" si="7"/>
        <v>58231.692677070831</v>
      </c>
      <c r="Q55" s="45">
        <v>364714.28571428568</v>
      </c>
      <c r="R55" s="49">
        <f t="shared" si="8"/>
        <v>343413.4453781512</v>
      </c>
      <c r="S55" s="12">
        <f t="shared" si="9"/>
        <v>65248.554621848729</v>
      </c>
      <c r="T55" s="51">
        <v>408661.99999999994</v>
      </c>
      <c r="U55" s="49">
        <f t="shared" si="12"/>
        <v>330819.08571256633</v>
      </c>
      <c r="V55" s="12">
        <f t="shared" si="11"/>
        <v>62855.626285387603</v>
      </c>
      <c r="W55" s="51">
        <v>393674.71199795394</v>
      </c>
    </row>
    <row r="56" spans="1:23" x14ac:dyDescent="0.2">
      <c r="A56" s="2">
        <v>44</v>
      </c>
      <c r="B56" s="38" t="s">
        <v>31</v>
      </c>
      <c r="C56" s="44">
        <f t="shared" si="0"/>
        <v>129610.07468907563</v>
      </c>
      <c r="D56" s="4">
        <f t="shared" si="1"/>
        <v>24625.91419092437</v>
      </c>
      <c r="E56" s="45">
        <v>154235.98887999999</v>
      </c>
      <c r="F56" s="42">
        <f t="shared" si="2"/>
        <v>133672.7246086454</v>
      </c>
      <c r="G56" s="4">
        <f t="shared" si="3"/>
        <v>25397.817675642626</v>
      </c>
      <c r="H56" s="45">
        <v>159070.54228428801</v>
      </c>
      <c r="I56" s="49">
        <f t="shared" si="4"/>
        <v>145228.08460603814</v>
      </c>
      <c r="J56" s="12">
        <f t="shared" si="5"/>
        <v>27593.336075147246</v>
      </c>
      <c r="K56" s="51">
        <v>172821.42068118538</v>
      </c>
      <c r="L56" s="37"/>
      <c r="M56" s="14">
        <v>43</v>
      </c>
      <c r="N56" s="55" t="s">
        <v>164</v>
      </c>
      <c r="O56" s="44">
        <f t="shared" si="6"/>
        <v>41416.566626650667</v>
      </c>
      <c r="P56" s="4">
        <f t="shared" si="7"/>
        <v>7869.1476590636266</v>
      </c>
      <c r="Q56" s="45">
        <v>49285.71428571429</v>
      </c>
      <c r="R56" s="49">
        <f t="shared" si="8"/>
        <v>57672.268907563026</v>
      </c>
      <c r="S56" s="12">
        <f t="shared" si="9"/>
        <v>10957.731092436976</v>
      </c>
      <c r="T56" s="51">
        <v>68630</v>
      </c>
      <c r="U56" s="49">
        <f t="shared" si="12"/>
        <v>53771.492657319322</v>
      </c>
      <c r="V56" s="12">
        <f t="shared" si="11"/>
        <v>10216.583604890671</v>
      </c>
      <c r="W56" s="51">
        <v>63988.076262209994</v>
      </c>
    </row>
    <row r="57" spans="1:23" x14ac:dyDescent="0.2">
      <c r="A57" s="2">
        <v>45</v>
      </c>
      <c r="B57" s="38" t="s">
        <v>129</v>
      </c>
      <c r="C57" s="44">
        <f t="shared" si="0"/>
        <v>676470.5882352941</v>
      </c>
      <c r="D57" s="4">
        <f t="shared" si="1"/>
        <v>128529.41176470587</v>
      </c>
      <c r="E57" s="45">
        <v>804999.99999999988</v>
      </c>
      <c r="F57" s="42">
        <f t="shared" si="2"/>
        <v>690157.98319327726</v>
      </c>
      <c r="G57" s="4">
        <f t="shared" si="3"/>
        <v>131130.01680672268</v>
      </c>
      <c r="H57" s="45">
        <v>821287.99999999988</v>
      </c>
      <c r="I57" s="49">
        <f t="shared" si="4"/>
        <v>721382.9446386554</v>
      </c>
      <c r="J57" s="12">
        <f t="shared" si="5"/>
        <v>137062.75948134452</v>
      </c>
      <c r="K57" s="51">
        <v>858445.70411999989</v>
      </c>
      <c r="L57" s="37"/>
      <c r="M57" s="14">
        <v>44</v>
      </c>
      <c r="N57" s="55" t="s">
        <v>98</v>
      </c>
      <c r="O57" s="44">
        <f t="shared" si="6"/>
        <v>6988907.5630252101</v>
      </c>
      <c r="P57" s="4">
        <f t="shared" si="7"/>
        <v>1327892.4369747899</v>
      </c>
      <c r="Q57" s="45">
        <v>8316800</v>
      </c>
      <c r="R57" s="49">
        <f t="shared" si="8"/>
        <v>7547067.563025211</v>
      </c>
      <c r="S57" s="12">
        <f t="shared" si="9"/>
        <v>1433942.8369747901</v>
      </c>
      <c r="T57" s="51">
        <v>8981010.4000000004</v>
      </c>
      <c r="U57" s="49">
        <f t="shared" si="12"/>
        <v>7315304.3431324512</v>
      </c>
      <c r="V57" s="12">
        <f t="shared" si="11"/>
        <v>1389907.8251951658</v>
      </c>
      <c r="W57" s="51">
        <v>8705212.1683276165</v>
      </c>
    </row>
    <row r="58" spans="1:23" x14ac:dyDescent="0.2">
      <c r="A58" s="2">
        <v>46</v>
      </c>
      <c r="B58" s="38" t="s">
        <v>130</v>
      </c>
      <c r="C58" s="44">
        <f t="shared" si="0"/>
        <v>338235.29411764705</v>
      </c>
      <c r="D58" s="4">
        <f t="shared" si="1"/>
        <v>64264.705882352937</v>
      </c>
      <c r="E58" s="45">
        <v>402499.99999999994</v>
      </c>
      <c r="F58" s="42">
        <f t="shared" si="2"/>
        <v>345969.74789915961</v>
      </c>
      <c r="G58" s="4">
        <f t="shared" si="3"/>
        <v>65734.252100840327</v>
      </c>
      <c r="H58" s="45">
        <v>411703.99999999994</v>
      </c>
      <c r="I58" s="49">
        <f t="shared" si="4"/>
        <v>365028.98652100842</v>
      </c>
      <c r="J58" s="12">
        <f t="shared" si="5"/>
        <v>69355.507438991597</v>
      </c>
      <c r="K58" s="51">
        <v>434384.49395999999</v>
      </c>
      <c r="L58" s="37"/>
      <c r="M58" s="14">
        <v>45</v>
      </c>
      <c r="N58" s="55" t="s">
        <v>99</v>
      </c>
      <c r="O58" s="44">
        <f t="shared" si="6"/>
        <v>127010.8043217287</v>
      </c>
      <c r="P58" s="4">
        <f t="shared" si="7"/>
        <v>24132.052821128455</v>
      </c>
      <c r="Q58" s="45">
        <v>151142.85714285716</v>
      </c>
      <c r="R58" s="49">
        <f t="shared" si="8"/>
        <v>149942.85714285716</v>
      </c>
      <c r="S58" s="12">
        <f t="shared" si="9"/>
        <v>28489.142857142862</v>
      </c>
      <c r="T58" s="51">
        <v>178432</v>
      </c>
      <c r="U58" s="49">
        <f t="shared" si="12"/>
        <v>143234.77791474285</v>
      </c>
      <c r="V58" s="12">
        <f t="shared" si="11"/>
        <v>27214.607803801144</v>
      </c>
      <c r="W58" s="51">
        <v>170449.38571854398</v>
      </c>
    </row>
    <row r="59" spans="1:23" x14ac:dyDescent="0.2">
      <c r="A59" s="2">
        <v>47</v>
      </c>
      <c r="B59" s="38" t="s">
        <v>48</v>
      </c>
      <c r="C59" s="44">
        <f t="shared" si="0"/>
        <v>386554.62184873945</v>
      </c>
      <c r="D59" s="4">
        <f t="shared" si="1"/>
        <v>73445.378151260491</v>
      </c>
      <c r="E59" s="45">
        <v>459999.99999999994</v>
      </c>
      <c r="F59" s="42">
        <f t="shared" si="2"/>
        <v>395139.49579831929</v>
      </c>
      <c r="G59" s="4">
        <f t="shared" si="3"/>
        <v>75076.504201680669</v>
      </c>
      <c r="H59" s="45">
        <v>470215.99999999994</v>
      </c>
      <c r="I59" s="49">
        <f t="shared" si="4"/>
        <v>415936.6948235294</v>
      </c>
      <c r="J59" s="12">
        <f t="shared" si="5"/>
        <v>79027.97201647058</v>
      </c>
      <c r="K59" s="51">
        <v>494964.66683999996</v>
      </c>
      <c r="L59" s="37"/>
      <c r="M59" s="14">
        <v>46</v>
      </c>
      <c r="N59" s="55" t="s">
        <v>100</v>
      </c>
      <c r="O59" s="44">
        <f t="shared" si="6"/>
        <v>189135.65426170471</v>
      </c>
      <c r="P59" s="4">
        <f t="shared" si="7"/>
        <v>35935.774309723893</v>
      </c>
      <c r="Q59" s="45">
        <v>225071.42857142858</v>
      </c>
      <c r="R59" s="49">
        <f t="shared" si="8"/>
        <v>216913.44537815129</v>
      </c>
      <c r="S59" s="12">
        <f t="shared" si="9"/>
        <v>41213.554621848743</v>
      </c>
      <c r="T59" s="51">
        <v>258127.00000000003</v>
      </c>
      <c r="U59" s="49">
        <f t="shared" si="12"/>
        <v>208167.80753706637</v>
      </c>
      <c r="V59" s="12">
        <f t="shared" si="11"/>
        <v>39551.88343204261</v>
      </c>
      <c r="W59" s="51">
        <v>247719.69096910898</v>
      </c>
    </row>
    <row r="60" spans="1:23" x14ac:dyDescent="0.2">
      <c r="A60" s="2">
        <v>48</v>
      </c>
      <c r="B60" s="38" t="s">
        <v>131</v>
      </c>
      <c r="C60" s="44">
        <f t="shared" si="0"/>
        <v>77310.924369747896</v>
      </c>
      <c r="D60" s="4">
        <f t="shared" si="1"/>
        <v>14689.0756302521</v>
      </c>
      <c r="E60" s="45">
        <v>92000</v>
      </c>
      <c r="F60" s="42">
        <f t="shared" si="2"/>
        <v>80453.109243697487</v>
      </c>
      <c r="G60" s="4">
        <f t="shared" si="3"/>
        <v>15286.090756302523</v>
      </c>
      <c r="H60" s="45">
        <v>95739.200000000012</v>
      </c>
      <c r="I60" s="49">
        <f t="shared" si="4"/>
        <v>90127.36168739498</v>
      </c>
      <c r="J60" s="12">
        <f t="shared" si="5"/>
        <v>17124.198720605047</v>
      </c>
      <c r="K60" s="51">
        <v>107251.56040800002</v>
      </c>
      <c r="L60" s="37"/>
      <c r="M60" s="14">
        <v>47</v>
      </c>
      <c r="N60" s="55" t="s">
        <v>47</v>
      </c>
      <c r="O60" s="44">
        <f t="shared" si="6"/>
        <v>1468907.5630252101</v>
      </c>
      <c r="P60" s="4">
        <f t="shared" si="7"/>
        <v>279092.43697478989</v>
      </c>
      <c r="Q60" s="45">
        <v>1747999.9999999998</v>
      </c>
      <c r="R60" s="49">
        <f t="shared" si="8"/>
        <v>1596507.5630252101</v>
      </c>
      <c r="S60" s="12">
        <f t="shared" si="9"/>
        <v>303336.43697478989</v>
      </c>
      <c r="T60" s="51">
        <v>1899844</v>
      </c>
      <c r="U60" s="49">
        <f t="shared" si="12"/>
        <v>1545788.2177569307</v>
      </c>
      <c r="V60" s="12">
        <f t="shared" si="11"/>
        <v>293699.76137381681</v>
      </c>
      <c r="W60" s="51">
        <v>1839487.9791307475</v>
      </c>
    </row>
    <row r="61" spans="1:23" x14ac:dyDescent="0.2">
      <c r="A61" s="2">
        <v>49</v>
      </c>
      <c r="B61" s="38" t="s">
        <v>49</v>
      </c>
      <c r="C61" s="44">
        <f t="shared" si="0"/>
        <v>207082.8331332533</v>
      </c>
      <c r="D61" s="4">
        <f t="shared" si="1"/>
        <v>39345.73829531813</v>
      </c>
      <c r="E61" s="45">
        <v>246428.57142857142</v>
      </c>
      <c r="F61" s="42">
        <f t="shared" si="2"/>
        <v>212509.00360144058</v>
      </c>
      <c r="G61" s="4">
        <f t="shared" si="3"/>
        <v>40376.710684273712</v>
      </c>
      <c r="H61" s="45">
        <v>252885.71428571429</v>
      </c>
      <c r="I61" s="49">
        <f t="shared" si="4"/>
        <v>226850.92112845142</v>
      </c>
      <c r="J61" s="12">
        <f t="shared" si="5"/>
        <v>43101.675014405773</v>
      </c>
      <c r="K61" s="51">
        <v>269952.59614285716</v>
      </c>
      <c r="L61" s="37"/>
      <c r="M61" s="14">
        <v>48</v>
      </c>
      <c r="N61" s="55" t="s">
        <v>101</v>
      </c>
      <c r="O61" s="44">
        <f t="shared" si="6"/>
        <v>6367843.1372549012</v>
      </c>
      <c r="P61" s="4">
        <f t="shared" si="7"/>
        <v>1209890.1960784313</v>
      </c>
      <c r="Q61" s="45">
        <v>7577733.3333333321</v>
      </c>
      <c r="R61" s="49">
        <f t="shared" si="8"/>
        <v>6877560.1120448178</v>
      </c>
      <c r="S61" s="12">
        <f t="shared" si="9"/>
        <v>1306736.4212885154</v>
      </c>
      <c r="T61" s="51">
        <v>8184296.5333333323</v>
      </c>
      <c r="U61" s="49">
        <f t="shared" si="12"/>
        <v>6666166.4410710577</v>
      </c>
      <c r="V61" s="12">
        <f t="shared" si="11"/>
        <v>1266571.623803501</v>
      </c>
      <c r="W61" s="51">
        <v>7932738.0648745587</v>
      </c>
    </row>
    <row r="62" spans="1:23" x14ac:dyDescent="0.2">
      <c r="A62" s="2">
        <v>50</v>
      </c>
      <c r="B62" s="38" t="s">
        <v>132</v>
      </c>
      <c r="C62" s="44">
        <f t="shared" si="0"/>
        <v>676470.5882352941</v>
      </c>
      <c r="D62" s="4">
        <f t="shared" si="1"/>
        <v>128529.41176470587</v>
      </c>
      <c r="E62" s="45">
        <v>804999.99999999988</v>
      </c>
      <c r="F62" s="42">
        <f t="shared" si="2"/>
        <v>690157.98319327726</v>
      </c>
      <c r="G62" s="4">
        <f t="shared" si="3"/>
        <v>131130.01680672268</v>
      </c>
      <c r="H62" s="45">
        <v>821287.99999999988</v>
      </c>
      <c r="I62" s="49">
        <f t="shared" si="4"/>
        <v>721382.9446386554</v>
      </c>
      <c r="J62" s="12">
        <f t="shared" si="5"/>
        <v>137062.75948134452</v>
      </c>
      <c r="K62" s="51">
        <v>858445.70411999989</v>
      </c>
      <c r="L62" s="37"/>
      <c r="M62" s="14">
        <v>49</v>
      </c>
      <c r="N62" s="55" t="s">
        <v>102</v>
      </c>
      <c r="O62" s="44">
        <f t="shared" si="6"/>
        <v>3261232.4929971984</v>
      </c>
      <c r="P62" s="4">
        <f t="shared" si="7"/>
        <v>619634.17366946768</v>
      </c>
      <c r="Q62" s="45">
        <v>3880866.666666666</v>
      </c>
      <c r="R62" s="49">
        <f t="shared" si="8"/>
        <v>3528633.8375350134</v>
      </c>
      <c r="S62" s="12">
        <f t="shared" si="9"/>
        <v>670440.42913165258</v>
      </c>
      <c r="T62" s="51">
        <v>4199074.2666666657</v>
      </c>
      <c r="U62" s="49">
        <f t="shared" si="12"/>
        <v>3419130.1716311947</v>
      </c>
      <c r="V62" s="12">
        <f t="shared" si="11"/>
        <v>649634.73260992696</v>
      </c>
      <c r="W62" s="51">
        <v>4068764.9042411214</v>
      </c>
    </row>
    <row r="63" spans="1:23" x14ac:dyDescent="0.2">
      <c r="A63" s="2">
        <v>51</v>
      </c>
      <c r="B63" s="38" t="s">
        <v>133</v>
      </c>
      <c r="C63" s="44">
        <f t="shared" si="0"/>
        <v>144957.98319327732</v>
      </c>
      <c r="D63" s="4">
        <f t="shared" si="1"/>
        <v>27542.016806722691</v>
      </c>
      <c r="E63" s="45">
        <v>172500</v>
      </c>
      <c r="F63" s="42">
        <f t="shared" si="2"/>
        <v>149290.75630252101</v>
      </c>
      <c r="G63" s="4">
        <f t="shared" si="3"/>
        <v>28365.243697478993</v>
      </c>
      <c r="H63" s="45">
        <v>177656</v>
      </c>
      <c r="I63" s="49">
        <f t="shared" si="4"/>
        <v>161398.15331092439</v>
      </c>
      <c r="J63" s="12">
        <f t="shared" si="5"/>
        <v>30665.649129075635</v>
      </c>
      <c r="K63" s="51">
        <v>192063.80244000003</v>
      </c>
      <c r="L63" s="37"/>
      <c r="M63" s="14">
        <v>50</v>
      </c>
      <c r="N63" s="55" t="s">
        <v>103</v>
      </c>
      <c r="O63" s="44">
        <f t="shared" si="6"/>
        <v>334093.63745498203</v>
      </c>
      <c r="P63" s="4">
        <f t="shared" si="7"/>
        <v>63477.791116446584</v>
      </c>
      <c r="Q63" s="45">
        <v>397571.42857142858</v>
      </c>
      <c r="R63" s="49">
        <f t="shared" si="8"/>
        <v>373178.15126050427</v>
      </c>
      <c r="S63" s="12">
        <f t="shared" si="9"/>
        <v>70903.848739495807</v>
      </c>
      <c r="T63" s="51">
        <v>444082.00000000006</v>
      </c>
      <c r="U63" s="49">
        <f t="shared" si="12"/>
        <v>359678.20998915465</v>
      </c>
      <c r="V63" s="12">
        <f t="shared" si="11"/>
        <v>68338.859897939386</v>
      </c>
      <c r="W63" s="51">
        <v>428017.06988709403</v>
      </c>
    </row>
    <row r="64" spans="1:23" x14ac:dyDescent="0.2">
      <c r="A64" s="2">
        <v>52</v>
      </c>
      <c r="B64" s="39" t="s">
        <v>134</v>
      </c>
      <c r="C64" s="44">
        <f t="shared" si="0"/>
        <v>144957.98319327732</v>
      </c>
      <c r="D64" s="4">
        <f t="shared" si="1"/>
        <v>27542.016806722691</v>
      </c>
      <c r="E64" s="45">
        <v>172500</v>
      </c>
      <c r="F64" s="42">
        <f t="shared" si="2"/>
        <v>132482.35294117648</v>
      </c>
      <c r="G64" s="4">
        <f t="shared" si="3"/>
        <v>25171.647058823532</v>
      </c>
      <c r="H64" s="45">
        <v>157654</v>
      </c>
      <c r="I64" s="49">
        <f t="shared" si="4"/>
        <v>161398.15331092439</v>
      </c>
      <c r="J64" s="12">
        <f t="shared" si="5"/>
        <v>30665.649129075635</v>
      </c>
      <c r="K64" s="51">
        <v>192063.80244000003</v>
      </c>
      <c r="L64" s="37"/>
      <c r="M64" s="14">
        <v>51</v>
      </c>
      <c r="N64" s="55" t="s">
        <v>104</v>
      </c>
      <c r="O64" s="44">
        <f t="shared" si="6"/>
        <v>334093.63745498203</v>
      </c>
      <c r="P64" s="4">
        <f t="shared" si="7"/>
        <v>63477.791116446584</v>
      </c>
      <c r="Q64" s="45">
        <v>397571.42857142858</v>
      </c>
      <c r="R64" s="49">
        <f t="shared" si="8"/>
        <v>373178.15126050427</v>
      </c>
      <c r="S64" s="12">
        <f t="shared" si="9"/>
        <v>70903.848739495807</v>
      </c>
      <c r="T64" s="51">
        <v>444082.00000000006</v>
      </c>
      <c r="U64" s="49">
        <f t="shared" si="12"/>
        <v>359678.20998915465</v>
      </c>
      <c r="V64" s="12">
        <f t="shared" si="11"/>
        <v>68338.859897939386</v>
      </c>
      <c r="W64" s="51">
        <v>428017.06988709403</v>
      </c>
    </row>
    <row r="65" spans="1:23" x14ac:dyDescent="0.2">
      <c r="A65" s="2">
        <v>53</v>
      </c>
      <c r="B65" s="38" t="s">
        <v>135</v>
      </c>
      <c r="C65" s="44">
        <f t="shared" si="0"/>
        <v>144957.98319327732</v>
      </c>
      <c r="D65" s="4">
        <f t="shared" si="1"/>
        <v>27542.016806722691</v>
      </c>
      <c r="E65" s="45">
        <v>172500</v>
      </c>
      <c r="F65" s="42">
        <f t="shared" si="2"/>
        <v>149290.75630252101</v>
      </c>
      <c r="G65" s="4">
        <f t="shared" si="3"/>
        <v>28365.243697478993</v>
      </c>
      <c r="H65" s="45">
        <v>177656</v>
      </c>
      <c r="I65" s="49">
        <f t="shared" si="4"/>
        <v>139029.4117647059</v>
      </c>
      <c r="J65" s="12">
        <f t="shared" si="5"/>
        <v>26415.588235294123</v>
      </c>
      <c r="K65" s="51">
        <v>165445</v>
      </c>
      <c r="L65" s="37"/>
      <c r="M65" s="14">
        <v>52</v>
      </c>
      <c r="N65" s="55" t="s">
        <v>105</v>
      </c>
      <c r="O65" s="44">
        <f t="shared" si="6"/>
        <v>597779.11164465791</v>
      </c>
      <c r="P65" s="4">
        <f t="shared" si="7"/>
        <v>113578.031212485</v>
      </c>
      <c r="Q65" s="45">
        <v>711357.14285714284</v>
      </c>
      <c r="R65" s="49">
        <f t="shared" si="8"/>
        <v>657431.09243697487</v>
      </c>
      <c r="S65" s="12">
        <f t="shared" si="9"/>
        <v>124911.90756302523</v>
      </c>
      <c r="T65" s="51">
        <v>782343.00000000012</v>
      </c>
      <c r="U65" s="49">
        <f t="shared" si="12"/>
        <v>635282.84683057223</v>
      </c>
      <c r="V65" s="12">
        <f t="shared" si="11"/>
        <v>120703.74089780872</v>
      </c>
      <c r="W65" s="51">
        <v>755986.58772838092</v>
      </c>
    </row>
    <row r="66" spans="1:23" ht="25.5" x14ac:dyDescent="0.2">
      <c r="A66" s="2">
        <v>54</v>
      </c>
      <c r="B66" s="38" t="s">
        <v>53</v>
      </c>
      <c r="C66" s="44">
        <f t="shared" si="0"/>
        <v>1256302.5210084035</v>
      </c>
      <c r="D66" s="4">
        <f t="shared" si="1"/>
        <v>238697.47899159667</v>
      </c>
      <c r="E66" s="45">
        <v>1495000</v>
      </c>
      <c r="F66" s="42">
        <f t="shared" si="2"/>
        <v>1280194.9579831932</v>
      </c>
      <c r="G66" s="4">
        <f t="shared" si="3"/>
        <v>243237.04201680672</v>
      </c>
      <c r="H66" s="45">
        <v>1523432</v>
      </c>
      <c r="I66" s="49">
        <f t="shared" si="4"/>
        <v>1332275.4442689079</v>
      </c>
      <c r="J66" s="12">
        <f t="shared" si="5"/>
        <v>253132.33441109251</v>
      </c>
      <c r="K66" s="51">
        <v>1585407.7786800002</v>
      </c>
      <c r="L66" s="37"/>
      <c r="M66" s="14">
        <v>53</v>
      </c>
      <c r="N66" s="55" t="s">
        <v>106</v>
      </c>
      <c r="O66" s="44">
        <f t="shared" si="6"/>
        <v>780012.14285714284</v>
      </c>
      <c r="P66" s="4">
        <f t="shared" si="7"/>
        <v>148202.30714285714</v>
      </c>
      <c r="Q66" s="45">
        <v>928214.45</v>
      </c>
      <c r="R66" s="49">
        <f t="shared" si="8"/>
        <v>853878.30008403375</v>
      </c>
      <c r="S66" s="12">
        <f t="shared" si="9"/>
        <v>162236.87701596643</v>
      </c>
      <c r="T66" s="51">
        <v>1016115.1771000001</v>
      </c>
      <c r="U66" s="49">
        <f t="shared" si="12"/>
        <v>825753.21135167591</v>
      </c>
      <c r="V66" s="12">
        <f t="shared" si="11"/>
        <v>156893.11015681844</v>
      </c>
      <c r="W66" s="51">
        <v>982646.32150849432</v>
      </c>
    </row>
    <row r="67" spans="1:23" x14ac:dyDescent="0.2">
      <c r="A67" s="2">
        <v>55</v>
      </c>
      <c r="B67" s="38" t="s">
        <v>136</v>
      </c>
      <c r="C67" s="44">
        <f t="shared" si="0"/>
        <v>57983.193277310929</v>
      </c>
      <c r="D67" s="4">
        <f t="shared" si="1"/>
        <v>11016.806722689076</v>
      </c>
      <c r="E67" s="45">
        <v>69000</v>
      </c>
      <c r="F67" s="42">
        <f t="shared" si="2"/>
        <v>60785.210084033621</v>
      </c>
      <c r="G67" s="4">
        <f t="shared" si="3"/>
        <v>11549.189915966388</v>
      </c>
      <c r="H67" s="45">
        <v>72334.400000000009</v>
      </c>
      <c r="I67" s="49">
        <f t="shared" si="4"/>
        <v>69764.27836638657</v>
      </c>
      <c r="J67" s="12">
        <f t="shared" si="5"/>
        <v>13255.212889613449</v>
      </c>
      <c r="K67" s="51">
        <v>83019.491256000008</v>
      </c>
      <c r="L67" s="37"/>
      <c r="M67" s="14">
        <v>54</v>
      </c>
      <c r="N67" s="55" t="s">
        <v>107</v>
      </c>
      <c r="O67" s="44">
        <f t="shared" si="6"/>
        <v>111824.35714285713</v>
      </c>
      <c r="P67" s="4">
        <f t="shared" si="7"/>
        <v>21246.627857142856</v>
      </c>
      <c r="Q67" s="45">
        <v>133070.98499999999</v>
      </c>
      <c r="R67" s="49">
        <f t="shared" si="8"/>
        <v>133571.86708403364</v>
      </c>
      <c r="S67" s="12">
        <f t="shared" si="9"/>
        <v>25378.654745966393</v>
      </c>
      <c r="T67" s="51">
        <v>158950.52183000001</v>
      </c>
      <c r="U67" s="49">
        <f t="shared" si="12"/>
        <v>127361.86996444158</v>
      </c>
      <c r="V67" s="12">
        <f t="shared" si="11"/>
        <v>24198.755293243899</v>
      </c>
      <c r="W67" s="51">
        <v>151560.62525768546</v>
      </c>
    </row>
    <row r="68" spans="1:23" x14ac:dyDescent="0.2">
      <c r="A68" s="2">
        <v>56</v>
      </c>
      <c r="B68" s="38" t="s">
        <v>137</v>
      </c>
      <c r="C68" s="44">
        <f t="shared" si="0"/>
        <v>251344</v>
      </c>
      <c r="D68" s="4">
        <f t="shared" si="1"/>
        <v>47755.360000000001</v>
      </c>
      <c r="E68" s="45">
        <v>299099.36</v>
      </c>
      <c r="F68" s="42">
        <f t="shared" si="2"/>
        <v>257549.16700504202</v>
      </c>
      <c r="G68" s="4">
        <f t="shared" si="3"/>
        <v>48934.341730957982</v>
      </c>
      <c r="H68" s="45">
        <v>306483.50873599999</v>
      </c>
      <c r="I68" s="49">
        <f t="shared" si="4"/>
        <v>273483.0800964174</v>
      </c>
      <c r="J68" s="12">
        <f t="shared" si="5"/>
        <v>51961.785218319303</v>
      </c>
      <c r="K68" s="51">
        <v>325444.86531473667</v>
      </c>
      <c r="L68" s="37"/>
      <c r="M68" s="14">
        <v>55</v>
      </c>
      <c r="N68" s="55" t="s">
        <v>50</v>
      </c>
      <c r="O68" s="44">
        <f t="shared" si="6"/>
        <v>414165.6662665066</v>
      </c>
      <c r="P68" s="4">
        <f t="shared" si="7"/>
        <v>78691.476590636259</v>
      </c>
      <c r="Q68" s="45">
        <v>492857.14285714284</v>
      </c>
      <c r="R68" s="49">
        <f t="shared" si="8"/>
        <v>459495.79831932776</v>
      </c>
      <c r="S68" s="12">
        <f t="shared" si="9"/>
        <v>87304.201680672282</v>
      </c>
      <c r="T68" s="51">
        <v>546800</v>
      </c>
      <c r="U68" s="49">
        <f t="shared" si="12"/>
        <v>443369.67039126053</v>
      </c>
      <c r="V68" s="12">
        <f t="shared" si="11"/>
        <v>84240.2373743395</v>
      </c>
      <c r="W68" s="51">
        <v>527609.90776560002</v>
      </c>
    </row>
    <row r="69" spans="1:23" x14ac:dyDescent="0.2">
      <c r="A69" s="2">
        <v>57</v>
      </c>
      <c r="B69" s="38" t="s">
        <v>138</v>
      </c>
      <c r="C69" s="44">
        <f t="shared" si="0"/>
        <v>229166.58823529413</v>
      </c>
      <c r="D69" s="4">
        <f t="shared" si="1"/>
        <v>43541.651764705886</v>
      </c>
      <c r="E69" s="45">
        <v>272708.24</v>
      </c>
      <c r="F69" s="42">
        <f t="shared" si="2"/>
        <v>234981.43279327734</v>
      </c>
      <c r="G69" s="4">
        <f t="shared" si="3"/>
        <v>44646.472230722698</v>
      </c>
      <c r="H69" s="45">
        <v>279627.90502400004</v>
      </c>
      <c r="I69" s="49">
        <f t="shared" si="4"/>
        <v>250117.66377055951</v>
      </c>
      <c r="J69" s="12">
        <f t="shared" si="5"/>
        <v>47522.356116406307</v>
      </c>
      <c r="K69" s="51">
        <v>297640.01988696581</v>
      </c>
      <c r="L69" s="37"/>
      <c r="M69" s="14">
        <v>56</v>
      </c>
      <c r="N69" s="55" t="s">
        <v>165</v>
      </c>
      <c r="O69" s="44">
        <f t="shared" si="6"/>
        <v>151860.74429771909</v>
      </c>
      <c r="P69" s="4">
        <f t="shared" si="7"/>
        <v>28853.54141656663</v>
      </c>
      <c r="Q69" s="45">
        <v>180714.28571428571</v>
      </c>
      <c r="R69" s="49">
        <f t="shared" si="8"/>
        <v>176731.09243697481</v>
      </c>
      <c r="S69" s="12">
        <f t="shared" si="9"/>
        <v>33578.907563025212</v>
      </c>
      <c r="T69" s="51">
        <v>210310.00000000003</v>
      </c>
      <c r="U69" s="49">
        <f t="shared" si="12"/>
        <v>169207.98976367226</v>
      </c>
      <c r="V69" s="12">
        <f t="shared" si="11"/>
        <v>32149.518055097731</v>
      </c>
      <c r="W69" s="51">
        <v>201357.50781876998</v>
      </c>
    </row>
    <row r="70" spans="1:23" x14ac:dyDescent="0.2">
      <c r="A70" s="2">
        <v>58</v>
      </c>
      <c r="B70" s="38" t="s">
        <v>55</v>
      </c>
      <c r="C70" s="44">
        <f t="shared" si="0"/>
        <v>434873.94957983191</v>
      </c>
      <c r="D70" s="4">
        <f t="shared" si="1"/>
        <v>82626.05042016806</v>
      </c>
      <c r="E70" s="45">
        <v>517499.99999999994</v>
      </c>
      <c r="F70" s="42">
        <f t="shared" si="2"/>
        <v>444309.24369747902</v>
      </c>
      <c r="G70" s="4">
        <f t="shared" si="3"/>
        <v>84418.756302521011</v>
      </c>
      <c r="H70" s="45">
        <v>528728</v>
      </c>
      <c r="I70" s="49">
        <f t="shared" si="4"/>
        <v>466844.40312605049</v>
      </c>
      <c r="J70" s="12">
        <f t="shared" si="5"/>
        <v>88700.436593949591</v>
      </c>
      <c r="K70" s="51">
        <v>555544.83972000005</v>
      </c>
      <c r="L70" s="37"/>
      <c r="M70" s="14">
        <v>57</v>
      </c>
      <c r="N70" s="55" t="s">
        <v>51</v>
      </c>
      <c r="O70" s="44">
        <f t="shared" si="6"/>
        <v>157354.01680672271</v>
      </c>
      <c r="P70" s="4">
        <f t="shared" si="7"/>
        <v>29897.263193277315</v>
      </c>
      <c r="Q70" s="45">
        <v>187251.28</v>
      </c>
      <c r="R70" s="49">
        <f t="shared" si="8"/>
        <v>182652.84020168069</v>
      </c>
      <c r="S70" s="12">
        <f t="shared" si="9"/>
        <v>34704.039638319329</v>
      </c>
      <c r="T70" s="51">
        <v>217356.87984000001</v>
      </c>
      <c r="U70" s="49">
        <f t="shared" si="12"/>
        <v>174949.57025674806</v>
      </c>
      <c r="V70" s="12">
        <f t="shared" si="11"/>
        <v>33240.418348782136</v>
      </c>
      <c r="W70" s="51">
        <v>208189.98860553018</v>
      </c>
    </row>
    <row r="71" spans="1:23" x14ac:dyDescent="0.2">
      <c r="A71" s="2">
        <v>59</v>
      </c>
      <c r="B71" s="38" t="s">
        <v>56</v>
      </c>
      <c r="C71" s="44">
        <f t="shared" si="0"/>
        <v>222268.90756302522</v>
      </c>
      <c r="D71" s="4">
        <f t="shared" si="1"/>
        <v>42231.092436974795</v>
      </c>
      <c r="E71" s="45">
        <v>264500</v>
      </c>
      <c r="F71" s="42">
        <f t="shared" si="2"/>
        <v>227962.3529411765</v>
      </c>
      <c r="G71" s="4">
        <f t="shared" si="3"/>
        <v>43312.847058823536</v>
      </c>
      <c r="H71" s="45">
        <v>271275.2</v>
      </c>
      <c r="I71" s="49">
        <f t="shared" si="4"/>
        <v>242850.48659495803</v>
      </c>
      <c r="J71" s="12">
        <f t="shared" si="5"/>
        <v>46141.592453042023</v>
      </c>
      <c r="K71" s="51">
        <v>288992.07904800004</v>
      </c>
      <c r="L71" s="37"/>
      <c r="M71" s="14">
        <v>58</v>
      </c>
      <c r="N71" s="55" t="s">
        <v>52</v>
      </c>
      <c r="O71" s="44">
        <f t="shared" si="6"/>
        <v>0</v>
      </c>
      <c r="P71" s="4">
        <f t="shared" si="7"/>
        <v>0</v>
      </c>
      <c r="Q71" s="45">
        <v>0</v>
      </c>
      <c r="R71" s="49"/>
      <c r="S71" s="12"/>
      <c r="T71" s="51"/>
      <c r="U71" s="49"/>
      <c r="V71" s="12"/>
      <c r="W71" s="51"/>
    </row>
    <row r="72" spans="1:23" x14ac:dyDescent="0.2">
      <c r="A72" s="2">
        <v>60</v>
      </c>
      <c r="B72" s="38" t="s">
        <v>139</v>
      </c>
      <c r="C72" s="44">
        <f t="shared" si="0"/>
        <v>102438.52100840336</v>
      </c>
      <c r="D72" s="4">
        <f t="shared" si="1"/>
        <v>19463.31899159664</v>
      </c>
      <c r="E72" s="45">
        <v>121901.84</v>
      </c>
      <c r="F72" s="42">
        <f t="shared" si="2"/>
        <v>106022.95158319328</v>
      </c>
      <c r="G72" s="4">
        <f t="shared" si="3"/>
        <v>20144.360800806724</v>
      </c>
      <c r="H72" s="45">
        <v>126167.312384</v>
      </c>
      <c r="I72" s="49">
        <f t="shared" si="4"/>
        <v>116600.99905137156</v>
      </c>
      <c r="J72" s="12">
        <f t="shared" si="5"/>
        <v>22154.189819760595</v>
      </c>
      <c r="K72" s="51">
        <v>138755.18887113215</v>
      </c>
      <c r="L72" s="37"/>
      <c r="M72" s="14">
        <v>59</v>
      </c>
      <c r="N72" s="55" t="s">
        <v>166</v>
      </c>
      <c r="O72" s="44">
        <f t="shared" si="6"/>
        <v>41416.566626650667</v>
      </c>
      <c r="P72" s="4">
        <f t="shared" si="7"/>
        <v>7869.1476590636266</v>
      </c>
      <c r="Q72" s="45">
        <v>49285.71428571429</v>
      </c>
      <c r="R72" s="49">
        <f t="shared" si="8"/>
        <v>57672.268907563026</v>
      </c>
      <c r="S72" s="12">
        <f t="shared" si="9"/>
        <v>10957.731092436976</v>
      </c>
      <c r="T72" s="51">
        <v>68630</v>
      </c>
      <c r="U72" s="49">
        <f t="shared" si="12"/>
        <v>53771.492657319322</v>
      </c>
      <c r="V72" s="12">
        <f t="shared" si="11"/>
        <v>10216.583604890671</v>
      </c>
      <c r="W72" s="51">
        <v>63988.076262209994</v>
      </c>
    </row>
    <row r="73" spans="1:23" x14ac:dyDescent="0.2">
      <c r="A73" s="2">
        <v>61</v>
      </c>
      <c r="B73" s="38" t="s">
        <v>140</v>
      </c>
      <c r="C73" s="44">
        <f t="shared" si="0"/>
        <v>68116.336134453784</v>
      </c>
      <c r="D73" s="4">
        <f t="shared" si="1"/>
        <v>12942.10386554622</v>
      </c>
      <c r="E73" s="45">
        <v>81058.44</v>
      </c>
      <c r="F73" s="42">
        <f t="shared" si="2"/>
        <v>71096.6962554622</v>
      </c>
      <c r="G73" s="4">
        <f t="shared" si="3"/>
        <v>13508.372288537817</v>
      </c>
      <c r="H73" s="45">
        <v>84605.068544000009</v>
      </c>
      <c r="I73" s="49">
        <f t="shared" si="4"/>
        <v>80440.235689924855</v>
      </c>
      <c r="J73" s="12">
        <f t="shared" si="5"/>
        <v>15283.644781085723</v>
      </c>
      <c r="K73" s="51">
        <v>95723.880471010576</v>
      </c>
      <c r="L73" s="37"/>
      <c r="M73" s="14">
        <v>60</v>
      </c>
      <c r="N73" s="55" t="s">
        <v>167</v>
      </c>
      <c r="O73" s="44">
        <f t="shared" si="6"/>
        <v>480893.27731092437</v>
      </c>
      <c r="P73" s="4">
        <f t="shared" si="7"/>
        <v>91369.722689075628</v>
      </c>
      <c r="Q73" s="45">
        <v>572263</v>
      </c>
      <c r="R73" s="49">
        <f t="shared" si="8"/>
        <v>531428.16302521015</v>
      </c>
      <c r="S73" s="12">
        <f t="shared" si="9"/>
        <v>100971.35097478992</v>
      </c>
      <c r="T73" s="51">
        <v>632399.51400000008</v>
      </c>
      <c r="U73" s="49">
        <f t="shared" si="12"/>
        <v>513113.51603049121</v>
      </c>
      <c r="V73" s="12">
        <f t="shared" si="11"/>
        <v>97491.568045793334</v>
      </c>
      <c r="W73" s="51">
        <v>610605.08407628455</v>
      </c>
    </row>
    <row r="74" spans="1:23" x14ac:dyDescent="0.2">
      <c r="A74" s="2">
        <v>62</v>
      </c>
      <c r="B74" s="38" t="s">
        <v>141</v>
      </c>
      <c r="C74" s="44">
        <f t="shared" si="0"/>
        <v>207082.8331332533</v>
      </c>
      <c r="D74" s="4">
        <f t="shared" si="1"/>
        <v>39345.73829531813</v>
      </c>
      <c r="E74" s="45">
        <v>246428.57142857142</v>
      </c>
      <c r="F74" s="42">
        <f t="shared" si="2"/>
        <v>212509.00360144058</v>
      </c>
      <c r="G74" s="4">
        <f t="shared" si="3"/>
        <v>40376.710684273712</v>
      </c>
      <c r="H74" s="45">
        <v>252885.71428571429</v>
      </c>
      <c r="I74" s="49">
        <f t="shared" si="4"/>
        <v>226850.92112845142</v>
      </c>
      <c r="J74" s="12">
        <f t="shared" si="5"/>
        <v>43101.675014405773</v>
      </c>
      <c r="K74" s="51">
        <v>269952.59614285716</v>
      </c>
      <c r="L74" s="37"/>
      <c r="M74" s="14">
        <v>61</v>
      </c>
      <c r="N74" s="55" t="s">
        <v>108</v>
      </c>
      <c r="O74" s="44">
        <f t="shared" si="6"/>
        <v>440396.15846338542</v>
      </c>
      <c r="P74" s="4">
        <f t="shared" si="7"/>
        <v>83675.270108043231</v>
      </c>
      <c r="Q74" s="45">
        <v>524071.42857142864</v>
      </c>
      <c r="R74" s="49">
        <f t="shared" si="8"/>
        <v>487772.26890756312</v>
      </c>
      <c r="S74" s="12">
        <f t="shared" si="9"/>
        <v>92676.731092436996</v>
      </c>
      <c r="T74" s="51">
        <v>580449.00000000012</v>
      </c>
      <c r="U74" s="49">
        <f t="shared" si="12"/>
        <v>470785.83845401939</v>
      </c>
      <c r="V74" s="12">
        <f t="shared" si="11"/>
        <v>89449.309306263691</v>
      </c>
      <c r="W74" s="51">
        <v>560235.14776028309</v>
      </c>
    </row>
    <row r="75" spans="1:23" x14ac:dyDescent="0.2">
      <c r="A75" s="2">
        <v>63</v>
      </c>
      <c r="B75" s="38" t="s">
        <v>142</v>
      </c>
      <c r="C75" s="44">
        <f t="shared" si="0"/>
        <v>312595.89915966382</v>
      </c>
      <c r="D75" s="4">
        <f t="shared" si="1"/>
        <v>59393.220840336129</v>
      </c>
      <c r="E75" s="45">
        <v>371989.11999999994</v>
      </c>
      <c r="F75" s="42">
        <f t="shared" si="2"/>
        <v>319879.09958991595</v>
      </c>
      <c r="G75" s="4">
        <f t="shared" si="3"/>
        <v>60777.028922084028</v>
      </c>
      <c r="H75" s="45">
        <v>380656.12851199997</v>
      </c>
      <c r="I75" s="49">
        <f t="shared" si="4"/>
        <v>338016.13471069152</v>
      </c>
      <c r="J75" s="12">
        <f t="shared" si="5"/>
        <v>64223.065595031389</v>
      </c>
      <c r="K75" s="51">
        <v>402239.20030572289</v>
      </c>
      <c r="L75" s="37"/>
      <c r="M75" s="14">
        <v>62</v>
      </c>
      <c r="N75" s="55" t="s">
        <v>168</v>
      </c>
      <c r="O75" s="44">
        <f t="shared" si="6"/>
        <v>179531.42857142858</v>
      </c>
      <c r="P75" s="4">
        <f t="shared" si="7"/>
        <v>34110.971428571429</v>
      </c>
      <c r="Q75" s="45">
        <v>213642.4</v>
      </c>
      <c r="R75" s="49">
        <f t="shared" si="8"/>
        <v>206560.09008403364</v>
      </c>
      <c r="S75" s="12">
        <f t="shared" si="9"/>
        <v>39246.417115966389</v>
      </c>
      <c r="T75" s="51">
        <v>245806.50720000002</v>
      </c>
      <c r="U75" s="49">
        <f t="shared" si="12"/>
        <v>198129.44974869792</v>
      </c>
      <c r="V75" s="12">
        <f t="shared" si="11"/>
        <v>37644.595452252608</v>
      </c>
      <c r="W75" s="51">
        <v>235774.04520095052</v>
      </c>
    </row>
    <row r="76" spans="1:23" x14ac:dyDescent="0.2">
      <c r="A76" s="2">
        <v>64</v>
      </c>
      <c r="B76" s="38" t="s">
        <v>143</v>
      </c>
      <c r="C76" s="44">
        <f t="shared" si="0"/>
        <v>230222.65546218486</v>
      </c>
      <c r="D76" s="4">
        <f t="shared" si="1"/>
        <v>43742.304537815122</v>
      </c>
      <c r="E76" s="45">
        <v>273964.95999999996</v>
      </c>
      <c r="F76" s="42">
        <f t="shared" si="2"/>
        <v>236056.08680336131</v>
      </c>
      <c r="G76" s="4">
        <f t="shared" si="3"/>
        <v>44850.656492638649</v>
      </c>
      <c r="H76" s="45">
        <v>280906.74329599994</v>
      </c>
      <c r="I76" s="49">
        <f t="shared" si="4"/>
        <v>251230.30264321936</v>
      </c>
      <c r="J76" s="12">
        <f t="shared" si="5"/>
        <v>47733.75750221168</v>
      </c>
      <c r="K76" s="51">
        <v>298964.06014543102</v>
      </c>
      <c r="L76" s="37"/>
      <c r="M76" s="14">
        <v>63</v>
      </c>
      <c r="N76" s="55" t="s">
        <v>109</v>
      </c>
      <c r="O76" s="44">
        <f t="shared" si="6"/>
        <v>1405113.4873949578</v>
      </c>
      <c r="P76" s="4">
        <f t="shared" si="7"/>
        <v>266971.56260504201</v>
      </c>
      <c r="Q76" s="45">
        <v>1672085.0499999998</v>
      </c>
      <c r="R76" s="49">
        <f t="shared" si="8"/>
        <v>1527737.5494957983</v>
      </c>
      <c r="S76" s="12">
        <f t="shared" si="9"/>
        <v>290270.1344042017</v>
      </c>
      <c r="T76" s="51">
        <v>1818007.6838999998</v>
      </c>
      <c r="U76" s="49">
        <f t="shared" si="12"/>
        <v>1479110.5097764661</v>
      </c>
      <c r="V76" s="12">
        <f t="shared" si="11"/>
        <v>281030.99685752857</v>
      </c>
      <c r="W76" s="51">
        <v>1760141.5066339946</v>
      </c>
    </row>
    <row r="77" spans="1:23" x14ac:dyDescent="0.2">
      <c r="A77" s="2">
        <v>65</v>
      </c>
      <c r="B77" s="38" t="s">
        <v>144</v>
      </c>
      <c r="C77" s="44">
        <f t="shared" si="0"/>
        <v>370679.59663865546</v>
      </c>
      <c r="D77" s="4">
        <f t="shared" si="1"/>
        <v>70429.123361344537</v>
      </c>
      <c r="E77" s="45">
        <v>441108.72</v>
      </c>
      <c r="F77" s="42">
        <f t="shared" si="2"/>
        <v>378985.07014453778</v>
      </c>
      <c r="G77" s="4">
        <f t="shared" si="3"/>
        <v>72007.163327462185</v>
      </c>
      <c r="H77" s="45">
        <v>450992.23347199993</v>
      </c>
      <c r="I77" s="49">
        <f t="shared" si="4"/>
        <v>399211.27270698594</v>
      </c>
      <c r="J77" s="12">
        <f t="shared" si="5"/>
        <v>75850.141814327333</v>
      </c>
      <c r="K77" s="51">
        <v>475061.41452131327</v>
      </c>
      <c r="L77" s="37"/>
      <c r="M77" s="14">
        <v>64</v>
      </c>
      <c r="N77" s="55" t="s">
        <v>110</v>
      </c>
      <c r="O77" s="44">
        <f t="shared" si="6"/>
        <v>365846.33853541419</v>
      </c>
      <c r="P77" s="4">
        <f t="shared" si="7"/>
        <v>69510.80432172869</v>
      </c>
      <c r="Q77" s="45">
        <v>435357.14285714284</v>
      </c>
      <c r="R77" s="49">
        <f t="shared" si="8"/>
        <v>407407.56302521017</v>
      </c>
      <c r="S77" s="12">
        <f t="shared" si="9"/>
        <v>77407.436974789933</v>
      </c>
      <c r="T77" s="51">
        <v>484815.00000000006</v>
      </c>
      <c r="U77" s="49">
        <f t="shared" si="12"/>
        <v>392866.20290723111</v>
      </c>
      <c r="V77" s="12">
        <f t="shared" si="11"/>
        <v>74644.578552373918</v>
      </c>
      <c r="W77" s="51">
        <v>467510.78145960497</v>
      </c>
    </row>
    <row r="78" spans="1:23" x14ac:dyDescent="0.2">
      <c r="A78" s="2">
        <v>66</v>
      </c>
      <c r="B78" s="38" t="s">
        <v>145</v>
      </c>
      <c r="C78" s="44">
        <f t="shared" si="0"/>
        <v>154621.84873949579</v>
      </c>
      <c r="D78" s="4">
        <f t="shared" si="1"/>
        <v>29378.151260504201</v>
      </c>
      <c r="E78" s="45">
        <v>184000</v>
      </c>
      <c r="F78" s="42">
        <f t="shared" ref="F78:F80" si="13">+H78/1.19</f>
        <v>159124.70588235298</v>
      </c>
      <c r="G78" s="4">
        <f t="shared" ref="G78:G80" si="14">+F78*0.19</f>
        <v>30233.694117647068</v>
      </c>
      <c r="H78" s="45">
        <v>189358.40000000002</v>
      </c>
      <c r="I78" s="49">
        <f t="shared" si="4"/>
        <v>171579.6949714286</v>
      </c>
      <c r="J78" s="12">
        <f t="shared" si="5"/>
        <v>32600.142044571436</v>
      </c>
      <c r="K78" s="51">
        <v>204179.83701600003</v>
      </c>
      <c r="L78" s="37"/>
      <c r="M78" s="14">
        <v>65</v>
      </c>
      <c r="N78" s="55" t="s">
        <v>111</v>
      </c>
      <c r="O78" s="44">
        <f t="shared" si="6"/>
        <v>3060684.2737094839</v>
      </c>
      <c r="P78" s="4">
        <f t="shared" si="7"/>
        <v>581530.012004802</v>
      </c>
      <c r="Q78" s="45">
        <v>3642214.2857142854</v>
      </c>
      <c r="R78" s="49">
        <f t="shared" si="8"/>
        <v>3312442.8571428573</v>
      </c>
      <c r="S78" s="12">
        <f t="shared" si="9"/>
        <v>629364.14285714284</v>
      </c>
      <c r="T78" s="51">
        <v>3941807</v>
      </c>
      <c r="U78" s="49">
        <f t="shared" si="12"/>
        <v>3209516.7323022424</v>
      </c>
      <c r="V78" s="12">
        <f t="shared" si="11"/>
        <v>609808.17913742608</v>
      </c>
      <c r="W78" s="51">
        <v>3819324.9114396684</v>
      </c>
    </row>
    <row r="79" spans="1:23" x14ac:dyDescent="0.2">
      <c r="A79" s="2">
        <v>67</v>
      </c>
      <c r="B79" s="38" t="s">
        <v>146</v>
      </c>
      <c r="C79" s="44">
        <f t="shared" ref="C79:C80" si="15">+E79/1.19</f>
        <v>241596.63865546219</v>
      </c>
      <c r="D79" s="4">
        <f t="shared" ref="D79:D80" si="16">+C79*0.19</f>
        <v>45903.361344537814</v>
      </c>
      <c r="E79" s="45">
        <v>287500</v>
      </c>
      <c r="F79" s="42">
        <f t="shared" si="13"/>
        <v>247630.25210084036</v>
      </c>
      <c r="G79" s="4">
        <f t="shared" si="14"/>
        <v>47049.747899159665</v>
      </c>
      <c r="H79" s="45">
        <v>294680</v>
      </c>
      <c r="I79" s="49">
        <f t="shared" ref="I79:I80" si="17">+K79/1.19</f>
        <v>263213.56991596642</v>
      </c>
      <c r="J79" s="12">
        <f t="shared" ref="J79:J80" si="18">+I79*0.19</f>
        <v>50010.578284033618</v>
      </c>
      <c r="K79" s="51">
        <v>313224.1482</v>
      </c>
      <c r="L79" s="37"/>
      <c r="M79" s="14">
        <v>66</v>
      </c>
      <c r="N79" s="55" t="s">
        <v>112</v>
      </c>
      <c r="O79" s="44">
        <f t="shared" ref="O79:O88" si="19">+Q79/1.19</f>
        <v>278871.5486194478</v>
      </c>
      <c r="P79" s="4">
        <f t="shared" ref="P79:P88" si="20">+O79*0.19</f>
        <v>52985.594237695084</v>
      </c>
      <c r="Q79" s="45">
        <v>331857.1428571429</v>
      </c>
      <c r="R79" s="49">
        <f t="shared" ref="R79:R88" si="21">+T79/1.19</f>
        <v>313648.73949579842</v>
      </c>
      <c r="S79" s="12">
        <f t="shared" ref="S79:S88" si="22">+R79*0.19</f>
        <v>59593.260504201702</v>
      </c>
      <c r="T79" s="51">
        <v>373242.00000000012</v>
      </c>
      <c r="U79" s="49">
        <f t="shared" si="12"/>
        <v>301959.96143597824</v>
      </c>
      <c r="V79" s="12">
        <f t="shared" ref="V79:V88" si="23">+U79*0.19</f>
        <v>57372.392672835864</v>
      </c>
      <c r="W79" s="51">
        <v>359332.35410881409</v>
      </c>
    </row>
    <row r="80" spans="1:23" x14ac:dyDescent="0.2">
      <c r="A80" s="2">
        <v>68</v>
      </c>
      <c r="B80" s="38" t="s">
        <v>147</v>
      </c>
      <c r="C80" s="44">
        <f t="shared" si="15"/>
        <v>165666.26650660267</v>
      </c>
      <c r="D80" s="4">
        <f t="shared" si="16"/>
        <v>31476.590636254507</v>
      </c>
      <c r="E80" s="45">
        <v>197142.85714285716</v>
      </c>
      <c r="F80" s="42">
        <f t="shared" si="13"/>
        <v>170363.5054021609</v>
      </c>
      <c r="G80" s="4">
        <f t="shared" si="14"/>
        <v>32369.066026410572</v>
      </c>
      <c r="H80" s="45">
        <v>202732.57142857145</v>
      </c>
      <c r="I80" s="49">
        <f t="shared" si="17"/>
        <v>183215.74258343343</v>
      </c>
      <c r="J80" s="12">
        <f t="shared" si="18"/>
        <v>34810.991090852352</v>
      </c>
      <c r="K80" s="51">
        <v>218026.73367428576</v>
      </c>
      <c r="L80" s="37"/>
      <c r="M80" s="14">
        <v>67</v>
      </c>
      <c r="N80" s="55" t="s">
        <v>113</v>
      </c>
      <c r="O80" s="44">
        <f t="shared" si="19"/>
        <v>289915.96638655465</v>
      </c>
      <c r="P80" s="4">
        <f t="shared" si="20"/>
        <v>55084.033613445383</v>
      </c>
      <c r="Q80" s="45">
        <v>345000</v>
      </c>
      <c r="R80" s="49">
        <f t="shared" si="21"/>
        <v>325554.62184873957</v>
      </c>
      <c r="S80" s="12">
        <f t="shared" si="22"/>
        <v>61855.37815126052</v>
      </c>
      <c r="T80" s="51">
        <v>387410.00000000006</v>
      </c>
      <c r="U80" s="49">
        <f t="shared" si="12"/>
        <v>313503.61114661343</v>
      </c>
      <c r="V80" s="12">
        <f t="shared" si="23"/>
        <v>59565.686117856552</v>
      </c>
      <c r="W80" s="51">
        <v>373069.29726446996</v>
      </c>
    </row>
    <row r="81" spans="1:23" x14ac:dyDescent="0.2">
      <c r="A81" s="3"/>
      <c r="B81" s="40"/>
      <c r="C81" s="26"/>
      <c r="D81" s="24"/>
      <c r="E81" s="27"/>
      <c r="F81" s="24"/>
      <c r="G81" s="24"/>
      <c r="H81" s="27"/>
      <c r="I81" s="28"/>
      <c r="J81" s="28"/>
      <c r="K81" s="29"/>
      <c r="M81" s="14">
        <v>68</v>
      </c>
      <c r="N81" s="55" t="s">
        <v>114</v>
      </c>
      <c r="O81" s="44">
        <f t="shared" si="19"/>
        <v>276110.4441776711</v>
      </c>
      <c r="P81" s="4">
        <f t="shared" si="20"/>
        <v>52460.984393757513</v>
      </c>
      <c r="Q81" s="45">
        <v>328571.42857142858</v>
      </c>
      <c r="R81" s="49">
        <f t="shared" si="21"/>
        <v>310672.26890756306</v>
      </c>
      <c r="S81" s="12">
        <f t="shared" si="22"/>
        <v>59027.731092436981</v>
      </c>
      <c r="T81" s="51">
        <v>369700</v>
      </c>
      <c r="U81" s="49">
        <f t="shared" si="12"/>
        <v>299074.04900831927</v>
      </c>
      <c r="V81" s="12">
        <f t="shared" si="23"/>
        <v>56824.069311580664</v>
      </c>
      <c r="W81" s="51">
        <v>355898.11831989995</v>
      </c>
    </row>
    <row r="82" spans="1:23" ht="15.75" thickBot="1" x14ac:dyDescent="0.25">
      <c r="A82" s="6"/>
      <c r="B82" s="41" t="s">
        <v>62</v>
      </c>
      <c r="C82" s="46">
        <f>SUM(C14:C80)</f>
        <v>17601585.54414726</v>
      </c>
      <c r="D82" s="47">
        <f t="shared" ref="D82:E82" si="24">SUM(D14:D80)</f>
        <v>3344301.2533879774</v>
      </c>
      <c r="E82" s="48">
        <f t="shared" si="24"/>
        <v>20945886.797535237</v>
      </c>
      <c r="F82" s="43">
        <f>SUM(F14:F81)</f>
        <v>18026991.724413328</v>
      </c>
      <c r="G82" s="31">
        <f t="shared" ref="G82:H82" si="25">SUM(G14:G81)</f>
        <v>3425128.4276385317</v>
      </c>
      <c r="H82" s="50">
        <f t="shared" si="25"/>
        <v>21452120.152051847</v>
      </c>
      <c r="I82" s="52">
        <f>SUM(I14:I81)</f>
        <v>19090436.352751847</v>
      </c>
      <c r="J82" s="53">
        <f t="shared" ref="J82:K82" si="26">SUM(J14:J81)</f>
        <v>3627182.9070228511</v>
      </c>
      <c r="K82" s="54">
        <f t="shared" si="26"/>
        <v>22717619.2597747</v>
      </c>
      <c r="M82" s="14">
        <v>69</v>
      </c>
      <c r="N82" s="55" t="s">
        <v>115</v>
      </c>
      <c r="O82" s="44">
        <f t="shared" si="19"/>
        <v>828331.33253301319</v>
      </c>
      <c r="P82" s="4">
        <f t="shared" si="20"/>
        <v>157382.95318127252</v>
      </c>
      <c r="Q82" s="45">
        <v>985714.28571428568</v>
      </c>
      <c r="R82" s="49">
        <f t="shared" si="21"/>
        <v>905966.38655462186</v>
      </c>
      <c r="S82" s="12">
        <f t="shared" si="22"/>
        <v>172133.61344537814</v>
      </c>
      <c r="T82" s="51">
        <v>1078100</v>
      </c>
      <c r="U82" s="49">
        <f t="shared" si="12"/>
        <v>876256.53454008396</v>
      </c>
      <c r="V82" s="12">
        <f t="shared" si="23"/>
        <v>166488.74156261596</v>
      </c>
      <c r="W82" s="51">
        <v>1042745.2761026999</v>
      </c>
    </row>
    <row r="83" spans="1:23" x14ac:dyDescent="0.2">
      <c r="M83" s="14">
        <v>70</v>
      </c>
      <c r="N83" s="55" t="s">
        <v>116</v>
      </c>
      <c r="O83" s="44">
        <f t="shared" si="19"/>
        <v>16928515.406162467</v>
      </c>
      <c r="P83" s="4">
        <f t="shared" si="20"/>
        <v>3216417.927170869</v>
      </c>
      <c r="Q83" s="45">
        <v>20144933.333333336</v>
      </c>
      <c r="R83" s="49">
        <f t="shared" si="21"/>
        <v>18261964.817927174</v>
      </c>
      <c r="S83" s="12">
        <f t="shared" si="22"/>
        <v>3469773.3154061632</v>
      </c>
      <c r="T83" s="51">
        <v>21731738.133333337</v>
      </c>
      <c r="U83" s="49">
        <f t="shared" si="12"/>
        <v>17704204.294380527</v>
      </c>
      <c r="V83" s="12">
        <f t="shared" si="23"/>
        <v>3363798.8159322999</v>
      </c>
      <c r="W83" s="51">
        <v>21068003.110312827</v>
      </c>
    </row>
    <row r="84" spans="1:23" x14ac:dyDescent="0.2">
      <c r="M84" s="14">
        <v>71</v>
      </c>
      <c r="N84" s="55" t="s">
        <v>169</v>
      </c>
      <c r="O84" s="44">
        <f t="shared" si="19"/>
        <v>165666.26650660267</v>
      </c>
      <c r="P84" s="4">
        <f t="shared" si="20"/>
        <v>31476.590636254507</v>
      </c>
      <c r="Q84" s="45">
        <v>197142.85714285716</v>
      </c>
      <c r="R84" s="49">
        <f t="shared" ref="R84" si="27">+T84/1.19</f>
        <v>191613.44537815129</v>
      </c>
      <c r="S84" s="12">
        <f t="shared" si="22"/>
        <v>36406.554621848743</v>
      </c>
      <c r="T84" s="51">
        <v>228020.00000000003</v>
      </c>
      <c r="U84" s="49">
        <f t="shared" ref="U84:U86" si="28">+W84/1.19</f>
        <v>183637.55190196639</v>
      </c>
      <c r="V84" s="12">
        <f t="shared" si="23"/>
        <v>34891.134861373612</v>
      </c>
      <c r="W84" s="51">
        <v>218528.68676334</v>
      </c>
    </row>
    <row r="85" spans="1:23" x14ac:dyDescent="0.2">
      <c r="M85" s="14">
        <v>72</v>
      </c>
      <c r="N85" s="55" t="s">
        <v>117</v>
      </c>
      <c r="O85" s="44">
        <f t="shared" si="19"/>
        <v>0</v>
      </c>
      <c r="P85" s="4">
        <f t="shared" si="20"/>
        <v>0</v>
      </c>
      <c r="Q85" s="45">
        <v>0</v>
      </c>
      <c r="R85" s="49"/>
      <c r="S85" s="12"/>
      <c r="T85" s="51"/>
      <c r="U85" s="49"/>
      <c r="V85" s="12"/>
      <c r="W85" s="51"/>
    </row>
    <row r="86" spans="1:23" x14ac:dyDescent="0.2">
      <c r="M86" s="14">
        <v>73</v>
      </c>
      <c r="N86" s="55" t="s">
        <v>118</v>
      </c>
      <c r="O86" s="44">
        <f t="shared" si="19"/>
        <v>3285714.2857142854</v>
      </c>
      <c r="P86" s="4">
        <f t="shared" si="20"/>
        <v>624285.7142857142</v>
      </c>
      <c r="Q86" s="45">
        <v>3909999.9999999995</v>
      </c>
      <c r="R86" s="49">
        <f t="shared" ref="R86" si="29">+T86/1.19</f>
        <v>3555025.2100840337</v>
      </c>
      <c r="S86" s="12">
        <f t="shared" si="22"/>
        <v>675454.78991596645</v>
      </c>
      <c r="T86" s="51">
        <v>4230480</v>
      </c>
      <c r="U86" s="49">
        <f t="shared" si="28"/>
        <v>3444718.5951564363</v>
      </c>
      <c r="V86" s="12">
        <f t="shared" si="23"/>
        <v>654496.5330797229</v>
      </c>
      <c r="W86" s="51">
        <v>4099215.1282361592</v>
      </c>
    </row>
    <row r="87" spans="1:23" x14ac:dyDescent="0.2">
      <c r="M87" s="14">
        <v>74</v>
      </c>
      <c r="N87" s="55" t="s">
        <v>170</v>
      </c>
      <c r="O87" s="44">
        <f t="shared" si="19"/>
        <v>1359299.9999999998</v>
      </c>
      <c r="P87" s="4">
        <f t="shared" si="20"/>
        <v>258266.99999999997</v>
      </c>
      <c r="Q87" s="45">
        <v>1617566.9999999998</v>
      </c>
      <c r="R87" s="49">
        <f t="shared" si="21"/>
        <v>1478350.6100840336</v>
      </c>
      <c r="S87" s="12">
        <f t="shared" si="22"/>
        <v>280886.61591596639</v>
      </c>
      <c r="T87" s="51">
        <v>1759237.2259999998</v>
      </c>
      <c r="U87" s="49">
        <f t="shared" si="12"/>
        <v>1431226.1521161585</v>
      </c>
      <c r="V87" s="12">
        <f t="shared" si="23"/>
        <v>271932.96890207013</v>
      </c>
      <c r="W87" s="51">
        <v>1703159.1210182286</v>
      </c>
    </row>
    <row r="88" spans="1:23" x14ac:dyDescent="0.2">
      <c r="M88" s="14">
        <v>75</v>
      </c>
      <c r="N88" s="55" t="s">
        <v>171</v>
      </c>
      <c r="O88" s="44">
        <f t="shared" si="19"/>
        <v>232300</v>
      </c>
      <c r="P88" s="4">
        <f t="shared" si="20"/>
        <v>44137</v>
      </c>
      <c r="Q88" s="45">
        <v>276437</v>
      </c>
      <c r="R88" s="49">
        <f t="shared" si="21"/>
        <v>263444.61008403363</v>
      </c>
      <c r="S88" s="12">
        <f t="shared" si="22"/>
        <v>50054.475915966388</v>
      </c>
      <c r="T88" s="51">
        <v>313499.08600000001</v>
      </c>
      <c r="U88" s="49">
        <f t="shared" si="12"/>
        <v>253283.27651865681</v>
      </c>
      <c r="V88" s="12">
        <f t="shared" si="23"/>
        <v>48123.822538544795</v>
      </c>
      <c r="W88" s="51">
        <v>301407.09905720159</v>
      </c>
    </row>
    <row r="89" spans="1:23" ht="15.75" thickBot="1" x14ac:dyDescent="0.25">
      <c r="B89" s="32" t="s">
        <v>188</v>
      </c>
      <c r="N89" s="41" t="s">
        <v>62</v>
      </c>
      <c r="O89" s="56">
        <f>SUM(O14:O88)</f>
        <v>83567519.641850337</v>
      </c>
      <c r="P89" s="57">
        <f t="shared" ref="P89:Q89" si="30">SUM(P14:P88)</f>
        <v>15877828.731951563</v>
      </c>
      <c r="Q89" s="58">
        <f t="shared" si="30"/>
        <v>99445348.373801902</v>
      </c>
      <c r="R89" s="52">
        <f>SUM(R14:R88)</f>
        <v>91036626.51004912</v>
      </c>
      <c r="S89" s="53">
        <f t="shared" ref="S89:T89" si="31">SUM(S14:S88)</f>
        <v>17296959.036909331</v>
      </c>
      <c r="T89" s="54">
        <f t="shared" si="31"/>
        <v>108333585.54695846</v>
      </c>
      <c r="U89" s="59">
        <f>SUM(U14:U88)</f>
        <v>88110199.951946259</v>
      </c>
      <c r="V89" s="60">
        <f t="shared" ref="V89:W89" si="32">SUM(V14:V88)</f>
        <v>16740937.990869798</v>
      </c>
      <c r="W89" s="61">
        <f t="shared" si="32"/>
        <v>104851137.94281606</v>
      </c>
    </row>
    <row r="90" spans="1:23" ht="68.25" x14ac:dyDescent="0.2">
      <c r="B90" s="22" t="s">
        <v>189</v>
      </c>
      <c r="C90" s="22"/>
      <c r="D90" s="22"/>
      <c r="E90" s="22"/>
      <c r="F90" s="20"/>
      <c r="G90" s="20"/>
      <c r="H90" s="20"/>
    </row>
    <row r="91" spans="1:23" ht="31.5" customHeight="1" x14ac:dyDescent="0.2"/>
  </sheetData>
  <mergeCells count="15">
    <mergeCell ref="A1:B5"/>
    <mergeCell ref="M1:M5"/>
    <mergeCell ref="A6:N7"/>
    <mergeCell ref="M12:M13"/>
    <mergeCell ref="N12:N13"/>
    <mergeCell ref="F12:H12"/>
    <mergeCell ref="C12:E12"/>
    <mergeCell ref="I12:K12"/>
    <mergeCell ref="A12:A13"/>
    <mergeCell ref="B12:B13"/>
    <mergeCell ref="O12:Q12"/>
    <mergeCell ref="A11:K11"/>
    <mergeCell ref="M11:W11"/>
    <mergeCell ref="R12:T12"/>
    <mergeCell ref="U12:W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91"/>
  <sheetViews>
    <sheetView showGridLines="0" tabSelected="1" topLeftCell="A75" workbookViewId="0">
      <selection activeCell="E3" sqref="E3"/>
    </sheetView>
  </sheetViews>
  <sheetFormatPr defaultColWidth="10.76171875" defaultRowHeight="15" x14ac:dyDescent="0.2"/>
  <cols>
    <col min="1" max="1" width="5.109375" bestFit="1" customWidth="1"/>
    <col min="2" max="2" width="39.953125" style="5" customWidth="1"/>
    <col min="3" max="3" width="14.2578125" customWidth="1"/>
    <col min="4" max="4" width="12.64453125" customWidth="1"/>
    <col min="5" max="5" width="14.2578125" customWidth="1"/>
    <col min="6" max="6" width="12.23828125" customWidth="1"/>
    <col min="7" max="7" width="11.296875" customWidth="1"/>
    <col min="8" max="8" width="12.23828125" customWidth="1"/>
    <col min="9" max="9" width="13.85546875" bestFit="1" customWidth="1"/>
    <col min="10" max="10" width="12.375" bestFit="1" customWidth="1"/>
    <col min="11" max="11" width="13.85546875" bestFit="1" customWidth="1"/>
    <col min="12" max="12" width="9.14453125" style="34" bestFit="1" customWidth="1"/>
    <col min="13" max="13" width="5.109375" bestFit="1" customWidth="1"/>
    <col min="14" max="14" width="35.6484375" style="5" customWidth="1"/>
    <col min="15" max="17" width="14.66015625" customWidth="1"/>
    <col min="18" max="20" width="14.2578125" style="30" customWidth="1"/>
    <col min="21" max="23" width="14.2578125" style="30" bestFit="1" customWidth="1"/>
    <col min="24" max="24" width="8.875" style="30" bestFit="1" customWidth="1"/>
  </cols>
  <sheetData>
    <row r="2" spans="1:24" x14ac:dyDescent="0.2">
      <c r="A2" s="123"/>
      <c r="B2" s="123"/>
      <c r="C2" s="21"/>
      <c r="D2" s="21"/>
      <c r="E2" s="21"/>
      <c r="F2" s="1"/>
      <c r="G2" s="1"/>
      <c r="H2" s="1"/>
      <c r="I2" s="1"/>
      <c r="J2" s="1"/>
      <c r="K2" s="1"/>
      <c r="L2" s="33"/>
      <c r="M2" s="124"/>
    </row>
    <row r="3" spans="1:24" x14ac:dyDescent="0.2">
      <c r="A3" s="123"/>
      <c r="B3" s="123"/>
      <c r="C3" s="21"/>
      <c r="D3" s="21"/>
      <c r="E3" s="21"/>
      <c r="F3" s="1"/>
      <c r="G3" s="1"/>
      <c r="H3" s="1"/>
      <c r="I3" s="1"/>
      <c r="J3" s="1"/>
      <c r="K3" s="1"/>
      <c r="L3" s="33"/>
      <c r="M3" s="124"/>
    </row>
    <row r="4" spans="1:24" x14ac:dyDescent="0.2">
      <c r="A4" s="123"/>
      <c r="B4" s="123"/>
      <c r="C4" s="21"/>
      <c r="D4" s="21"/>
      <c r="E4" s="21"/>
      <c r="F4" s="1"/>
      <c r="G4" s="1"/>
      <c r="H4" s="1"/>
      <c r="I4" s="1"/>
      <c r="J4" s="1"/>
      <c r="K4" s="1"/>
      <c r="L4" s="33"/>
      <c r="M4" s="124"/>
    </row>
    <row r="5" spans="1:24" x14ac:dyDescent="0.2">
      <c r="A5" s="123"/>
      <c r="B5" s="123"/>
      <c r="C5" s="21"/>
      <c r="D5" s="21"/>
      <c r="E5" s="21"/>
      <c r="F5" s="1"/>
      <c r="G5" s="1"/>
      <c r="H5" s="1"/>
      <c r="I5" s="1"/>
      <c r="J5" s="1"/>
      <c r="K5" s="1"/>
      <c r="L5" s="33"/>
      <c r="M5" s="124"/>
    </row>
    <row r="6" spans="1:24" x14ac:dyDescent="0.2">
      <c r="A6" s="123"/>
      <c r="B6" s="123"/>
      <c r="C6" s="21"/>
      <c r="D6" s="21"/>
      <c r="E6" s="21"/>
      <c r="F6" s="1"/>
      <c r="G6" s="1"/>
      <c r="H6" s="1"/>
      <c r="I6" s="1"/>
      <c r="J6" s="1"/>
      <c r="K6" s="1"/>
      <c r="L6" s="33"/>
      <c r="M6" s="124"/>
    </row>
    <row r="7" spans="1:24" x14ac:dyDescent="0.2">
      <c r="A7" s="125" t="s">
        <v>58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</row>
    <row r="8" spans="1:24" x14ac:dyDescent="0.2">
      <c r="A8" s="125"/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</row>
    <row r="9" spans="1:24" ht="27.75" x14ac:dyDescent="0.2">
      <c r="A9" s="1"/>
      <c r="B9" s="5" t="s">
        <v>64</v>
      </c>
      <c r="M9" s="5"/>
    </row>
    <row r="10" spans="1:24" ht="15.6" customHeight="1" thickBot="1" x14ac:dyDescent="0.25">
      <c r="L10" s="35"/>
      <c r="M10" s="139" t="s">
        <v>194</v>
      </c>
      <c r="N10" s="139"/>
      <c r="O10" s="140"/>
      <c r="P10" s="140"/>
      <c r="Q10" s="140"/>
      <c r="R10" s="140"/>
      <c r="S10" s="140"/>
      <c r="T10" s="140"/>
      <c r="U10" s="140"/>
      <c r="V10" s="140"/>
      <c r="W10" s="140"/>
    </row>
    <row r="11" spans="1:24" ht="15" customHeight="1" x14ac:dyDescent="0.2">
      <c r="A11" s="132" t="s">
        <v>0</v>
      </c>
      <c r="B11" s="130" t="s">
        <v>61</v>
      </c>
      <c r="C11" s="134" t="s">
        <v>193</v>
      </c>
      <c r="D11" s="135"/>
      <c r="E11" s="136"/>
      <c r="F11" s="137" t="s">
        <v>198</v>
      </c>
      <c r="G11" s="121"/>
      <c r="H11" s="122"/>
      <c r="I11" s="138" t="s">
        <v>191</v>
      </c>
      <c r="J11" s="114"/>
      <c r="K11" s="115"/>
      <c r="L11" s="36"/>
      <c r="M11" s="132" t="s">
        <v>0</v>
      </c>
      <c r="N11" s="133" t="s">
        <v>32</v>
      </c>
      <c r="O11" s="134" t="s">
        <v>193</v>
      </c>
      <c r="P11" s="135"/>
      <c r="Q11" s="136"/>
      <c r="R11" s="137" t="s">
        <v>199</v>
      </c>
      <c r="S11" s="121"/>
      <c r="T11" s="122"/>
      <c r="U11" s="138" t="s">
        <v>191</v>
      </c>
      <c r="V11" s="114"/>
      <c r="W11" s="115"/>
    </row>
    <row r="12" spans="1:24" ht="15" customHeight="1" x14ac:dyDescent="0.2">
      <c r="A12" s="132"/>
      <c r="B12" s="131"/>
      <c r="C12" s="105" t="s">
        <v>1</v>
      </c>
      <c r="D12" s="23" t="s">
        <v>59</v>
      </c>
      <c r="E12" s="106" t="s">
        <v>60</v>
      </c>
      <c r="F12" s="63" t="s">
        <v>1</v>
      </c>
      <c r="G12" s="23" t="s">
        <v>59</v>
      </c>
      <c r="H12" s="106" t="s">
        <v>60</v>
      </c>
      <c r="I12" s="63" t="str">
        <f>+G12</f>
        <v>Valor IVA</v>
      </c>
      <c r="J12" s="23" t="str">
        <f>+H12</f>
        <v>Valor Total</v>
      </c>
      <c r="K12" s="106" t="s">
        <v>190</v>
      </c>
      <c r="L12" s="36"/>
      <c r="M12" s="132"/>
      <c r="N12" s="133"/>
      <c r="O12" s="105" t="s">
        <v>1</v>
      </c>
      <c r="P12" s="23" t="s">
        <v>59</v>
      </c>
      <c r="Q12" s="106" t="s">
        <v>60</v>
      </c>
      <c r="R12" s="63" t="s">
        <v>1</v>
      </c>
      <c r="S12" s="23" t="s">
        <v>59</v>
      </c>
      <c r="T12" s="106" t="s">
        <v>60</v>
      </c>
      <c r="U12" s="63" t="str">
        <f>+S12</f>
        <v>Valor IVA</v>
      </c>
      <c r="V12" s="23" t="str">
        <f>+T12</f>
        <v>Valor Total</v>
      </c>
      <c r="W12" s="106" t="s">
        <v>190</v>
      </c>
    </row>
    <row r="13" spans="1:24" x14ac:dyDescent="0.2">
      <c r="A13" s="15">
        <v>1</v>
      </c>
      <c r="B13" s="76" t="s">
        <v>2</v>
      </c>
      <c r="C13" s="94">
        <f>+E13/1.19</f>
        <v>386554.62184873945</v>
      </c>
      <c r="D13" s="7">
        <f>+C13*0.19</f>
        <v>73445.378151260491</v>
      </c>
      <c r="E13" s="95">
        <v>459999.99999999994</v>
      </c>
      <c r="F13" s="42">
        <f>+H13/1.19</f>
        <v>398500.84033613442</v>
      </c>
      <c r="G13" s="4">
        <f>+F13*0.19</f>
        <v>75715.159663865546</v>
      </c>
      <c r="H13" s="45">
        <v>474215.99999999994</v>
      </c>
      <c r="I13" s="49">
        <f>+K13/1.19</f>
        <v>415936.6948235294</v>
      </c>
      <c r="J13" s="12">
        <f>+I13*0.19</f>
        <v>79027.97201647058</v>
      </c>
      <c r="K13" s="51">
        <v>494964.66683999996</v>
      </c>
      <c r="L13" s="37"/>
      <c r="M13" s="15">
        <v>1</v>
      </c>
      <c r="N13" s="76" t="s">
        <v>33</v>
      </c>
      <c r="O13" s="80">
        <f>+Q13/1.19</f>
        <v>974750.05042016797</v>
      </c>
      <c r="P13" s="16">
        <f>+O13*0.19</f>
        <v>185202.50957983191</v>
      </c>
      <c r="Q13" s="109">
        <v>1159952.5599999998</v>
      </c>
      <c r="R13" s="108">
        <f>+T13/1.19</f>
        <v>1063805.7644369747</v>
      </c>
      <c r="S13" s="16">
        <f>+R13*0.19</f>
        <v>202123.09524302519</v>
      </c>
      <c r="T13" s="95">
        <v>1265928.8596799998</v>
      </c>
      <c r="U13" s="108">
        <f>+W13/1.19</f>
        <v>1029293.7001029006</v>
      </c>
      <c r="V13" s="16">
        <f>+U13*0.19</f>
        <v>195565.80301955112</v>
      </c>
      <c r="W13" s="95">
        <v>1224859.5031224517</v>
      </c>
      <c r="X13" s="25"/>
    </row>
    <row r="14" spans="1:24" x14ac:dyDescent="0.2">
      <c r="A14" s="15">
        <v>2</v>
      </c>
      <c r="B14" s="76" t="s">
        <v>3</v>
      </c>
      <c r="C14" s="94">
        <f t="shared" ref="C14:C77" si="0">+E14/1.19</f>
        <v>345138.05522208882</v>
      </c>
      <c r="D14" s="7">
        <f t="shared" ref="D14:D77" si="1">+C14*0.19</f>
        <v>65576.230492196875</v>
      </c>
      <c r="E14" s="95">
        <v>410714.28571428568</v>
      </c>
      <c r="F14" s="42">
        <f t="shared" ref="F14:F77" si="2">+H14/1.19</f>
        <v>356355.34213685477</v>
      </c>
      <c r="G14" s="4">
        <f t="shared" ref="G14:G77" si="3">+F14*0.19</f>
        <v>67707.515006002403</v>
      </c>
      <c r="H14" s="45">
        <v>424062.85714285716</v>
      </c>
      <c r="I14" s="49">
        <f t="shared" ref="I14:I77" si="4">+K14/1.19</f>
        <v>372301.51627851144</v>
      </c>
      <c r="J14" s="12">
        <f t="shared" ref="J14:J77" si="5">+I14*0.19</f>
        <v>70737.288092917181</v>
      </c>
      <c r="K14" s="51">
        <v>443038.80437142856</v>
      </c>
      <c r="L14" s="37"/>
      <c r="M14" s="15">
        <v>2</v>
      </c>
      <c r="N14" s="76" t="s">
        <v>71</v>
      </c>
      <c r="O14" s="80">
        <f t="shared" ref="O14:O77" si="6">+Q14/1.19</f>
        <v>7453739.9499999993</v>
      </c>
      <c r="P14" s="16">
        <f t="shared" ref="P14:P77" si="7">+O14*0.19</f>
        <v>1416210.5904999999</v>
      </c>
      <c r="Q14" s="109">
        <v>8869950.5404999983</v>
      </c>
      <c r="R14" s="108">
        <f t="shared" ref="R14:R77" si="8">+T14/1.19</f>
        <v>8048156.8761840323</v>
      </c>
      <c r="S14" s="16">
        <f t="shared" ref="S14:S77" si="9">+R14*0.19</f>
        <v>1529149.8064749662</v>
      </c>
      <c r="T14" s="95">
        <v>9577306.6826589983</v>
      </c>
      <c r="U14" s="108">
        <f t="shared" ref="U14:U77" si="10">+W14/1.19</f>
        <v>7801148.1750614056</v>
      </c>
      <c r="V14" s="16">
        <f t="shared" ref="V14:V77" si="11">+U14*0.19</f>
        <v>1482218.1532616671</v>
      </c>
      <c r="W14" s="95">
        <v>9283366.3283230718</v>
      </c>
      <c r="X14" s="25"/>
    </row>
    <row r="15" spans="1:24" x14ac:dyDescent="0.2">
      <c r="A15" s="15">
        <v>3</v>
      </c>
      <c r="B15" s="76" t="s">
        <v>4</v>
      </c>
      <c r="C15" s="94">
        <f t="shared" si="0"/>
        <v>844853.78151260503</v>
      </c>
      <c r="D15" s="7">
        <f t="shared" si="1"/>
        <v>160522.21848739494</v>
      </c>
      <c r="E15" s="95">
        <v>1005375.9999999999</v>
      </c>
      <c r="F15" s="42">
        <f t="shared" si="2"/>
        <v>864866.06521008397</v>
      </c>
      <c r="G15" s="4">
        <f t="shared" si="3"/>
        <v>164324.55238991595</v>
      </c>
      <c r="H15" s="45">
        <v>1029190.6175999999</v>
      </c>
      <c r="I15" s="49">
        <f t="shared" si="4"/>
        <v>898786.12653128058</v>
      </c>
      <c r="J15" s="12">
        <f t="shared" si="5"/>
        <v>170769.3640409433</v>
      </c>
      <c r="K15" s="51">
        <v>1069555.4905722239</v>
      </c>
      <c r="L15" s="37"/>
      <c r="M15" s="15">
        <v>3</v>
      </c>
      <c r="N15" s="76" t="s">
        <v>72</v>
      </c>
      <c r="O15" s="80">
        <f t="shared" si="6"/>
        <v>118727.4909963986</v>
      </c>
      <c r="P15" s="16">
        <f t="shared" si="7"/>
        <v>22558.223289315734</v>
      </c>
      <c r="Q15" s="109">
        <v>141285.71428571432</v>
      </c>
      <c r="R15" s="108">
        <f t="shared" si="8"/>
        <v>141013.44537815131</v>
      </c>
      <c r="S15" s="16">
        <f t="shared" si="9"/>
        <v>26792.554621848751</v>
      </c>
      <c r="T15" s="95">
        <v>167806.00000000006</v>
      </c>
      <c r="U15" s="108">
        <f t="shared" si="10"/>
        <v>134577.0406317664</v>
      </c>
      <c r="V15" s="16">
        <f t="shared" si="11"/>
        <v>25569.637720035618</v>
      </c>
      <c r="W15" s="95">
        <v>160146.67835180202</v>
      </c>
      <c r="X15" s="25"/>
    </row>
    <row r="16" spans="1:24" x14ac:dyDescent="0.2">
      <c r="A16" s="15">
        <v>4</v>
      </c>
      <c r="B16" s="76" t="s">
        <v>5</v>
      </c>
      <c r="C16" s="94">
        <f t="shared" si="0"/>
        <v>787826.15126050427</v>
      </c>
      <c r="D16" s="7">
        <f t="shared" si="1"/>
        <v>149686.96873949582</v>
      </c>
      <c r="E16" s="95">
        <v>937513.12</v>
      </c>
      <c r="F16" s="42">
        <f t="shared" si="2"/>
        <v>806834.7486655463</v>
      </c>
      <c r="G16" s="4">
        <f t="shared" si="3"/>
        <v>153298.60224645381</v>
      </c>
      <c r="H16" s="45">
        <v>960133.35091200005</v>
      </c>
      <c r="I16" s="49">
        <f t="shared" si="4"/>
        <v>838703.62740764627</v>
      </c>
      <c r="J16" s="12">
        <f t="shared" si="5"/>
        <v>159353.68920745279</v>
      </c>
      <c r="K16" s="51">
        <v>998057.31661509909</v>
      </c>
      <c r="L16" s="37"/>
      <c r="M16" s="15">
        <v>4</v>
      </c>
      <c r="N16" s="76" t="s">
        <v>73</v>
      </c>
      <c r="O16" s="80">
        <f t="shared" si="6"/>
        <v>117346.93877551019</v>
      </c>
      <c r="P16" s="16">
        <f t="shared" si="7"/>
        <v>22295.918367346938</v>
      </c>
      <c r="Q16" s="109">
        <v>139642.85714285713</v>
      </c>
      <c r="R16" s="108">
        <f t="shared" si="8"/>
        <v>139525.21008403361</v>
      </c>
      <c r="S16" s="16">
        <f t="shared" si="9"/>
        <v>26509.789915966387</v>
      </c>
      <c r="T16" s="95">
        <v>166034.99999999997</v>
      </c>
      <c r="U16" s="108">
        <f t="shared" si="10"/>
        <v>133134.08441793695</v>
      </c>
      <c r="V16" s="16">
        <f t="shared" si="11"/>
        <v>25295.476039408019</v>
      </c>
      <c r="W16" s="95">
        <v>158429.56045734495</v>
      </c>
      <c r="X16" s="25"/>
    </row>
    <row r="17" spans="1:24" ht="27.75" x14ac:dyDescent="0.2">
      <c r="A17" s="15">
        <v>5</v>
      </c>
      <c r="B17" s="76" t="s">
        <v>6</v>
      </c>
      <c r="C17" s="94">
        <f t="shared" si="0"/>
        <v>507968.33613445377</v>
      </c>
      <c r="D17" s="7">
        <f t="shared" si="1"/>
        <v>96513.983865546223</v>
      </c>
      <c r="E17" s="95">
        <v>604482.31999999995</v>
      </c>
      <c r="F17" s="42">
        <f t="shared" si="2"/>
        <v>522051.43599327729</v>
      </c>
      <c r="G17" s="4">
        <f t="shared" si="3"/>
        <v>99189.772838722682</v>
      </c>
      <c r="H17" s="45">
        <v>621241.20883199992</v>
      </c>
      <c r="I17" s="49">
        <f t="shared" si="4"/>
        <v>543854.32615277288</v>
      </c>
      <c r="J17" s="12">
        <f t="shared" si="5"/>
        <v>103332.32196902685</v>
      </c>
      <c r="K17" s="51">
        <v>647186.64812179969</v>
      </c>
      <c r="L17" s="37"/>
      <c r="M17" s="15">
        <v>5</v>
      </c>
      <c r="N17" s="76" t="s">
        <v>74</v>
      </c>
      <c r="O17" s="80">
        <f t="shared" si="6"/>
        <v>893907.56302521017</v>
      </c>
      <c r="P17" s="16">
        <f t="shared" si="7"/>
        <v>169842.43697478995</v>
      </c>
      <c r="Q17" s="109">
        <v>1063750</v>
      </c>
      <c r="R17" s="108">
        <f t="shared" si="8"/>
        <v>976657.56302521017</v>
      </c>
      <c r="S17" s="16">
        <f t="shared" si="9"/>
        <v>185564.93697478995</v>
      </c>
      <c r="T17" s="95">
        <v>1162222.5</v>
      </c>
      <c r="U17" s="108">
        <f t="shared" si="10"/>
        <v>944796.954696981</v>
      </c>
      <c r="V17" s="16">
        <f t="shared" si="11"/>
        <v>179511.42139242639</v>
      </c>
      <c r="W17" s="95">
        <v>1124308.3760894074</v>
      </c>
      <c r="X17" s="25"/>
    </row>
    <row r="18" spans="1:24" ht="27.75" x14ac:dyDescent="0.2">
      <c r="A18" s="15">
        <v>6</v>
      </c>
      <c r="B18" s="76" t="s">
        <v>119</v>
      </c>
      <c r="C18" s="94">
        <f t="shared" si="0"/>
        <v>212605.04201680672</v>
      </c>
      <c r="D18" s="7">
        <f t="shared" si="1"/>
        <v>40394.957983193279</v>
      </c>
      <c r="E18" s="95">
        <v>252999.99999999997</v>
      </c>
      <c r="F18" s="42">
        <f t="shared" si="2"/>
        <v>221489.74789915967</v>
      </c>
      <c r="G18" s="4">
        <f t="shared" si="3"/>
        <v>42083.052100840338</v>
      </c>
      <c r="H18" s="45">
        <v>263572.8</v>
      </c>
      <c r="I18" s="49">
        <f t="shared" si="4"/>
        <v>232668.94493445379</v>
      </c>
      <c r="J18" s="12">
        <f t="shared" si="5"/>
        <v>44207.099537546223</v>
      </c>
      <c r="K18" s="51">
        <v>276876.04447199998</v>
      </c>
      <c r="L18" s="37"/>
      <c r="M18" s="15">
        <v>6</v>
      </c>
      <c r="N18" s="76" t="s">
        <v>75</v>
      </c>
      <c r="O18" s="80">
        <f t="shared" si="6"/>
        <v>345138.05522208882</v>
      </c>
      <c r="P18" s="16">
        <f t="shared" si="7"/>
        <v>65576.230492196875</v>
      </c>
      <c r="Q18" s="109">
        <v>410714.28571428568</v>
      </c>
      <c r="R18" s="108">
        <f t="shared" si="8"/>
        <v>385084.03361344541</v>
      </c>
      <c r="S18" s="16">
        <f t="shared" si="9"/>
        <v>73165.966386554632</v>
      </c>
      <c r="T18" s="95">
        <v>458250</v>
      </c>
      <c r="U18" s="108">
        <f t="shared" si="10"/>
        <v>371221.85969978984</v>
      </c>
      <c r="V18" s="16">
        <f t="shared" si="11"/>
        <v>70532.153342960068</v>
      </c>
      <c r="W18" s="95">
        <v>441754.0130427499</v>
      </c>
      <c r="X18" s="25"/>
    </row>
    <row r="19" spans="1:24" x14ac:dyDescent="0.2">
      <c r="A19" s="15">
        <v>7</v>
      </c>
      <c r="B19" s="76" t="s">
        <v>7</v>
      </c>
      <c r="C19" s="94">
        <f t="shared" si="0"/>
        <v>134120.53781512607</v>
      </c>
      <c r="D19" s="7">
        <f t="shared" si="1"/>
        <v>25482.902184873954</v>
      </c>
      <c r="E19" s="95">
        <v>159603.44</v>
      </c>
      <c r="F19" s="42">
        <f t="shared" si="2"/>
        <v>141623.91642352942</v>
      </c>
      <c r="G19" s="4">
        <f t="shared" si="3"/>
        <v>26908.544120470589</v>
      </c>
      <c r="H19" s="45">
        <v>168532.460544</v>
      </c>
      <c r="I19" s="49">
        <f t="shared" si="4"/>
        <v>149980.16523116856</v>
      </c>
      <c r="J19" s="12">
        <f t="shared" si="5"/>
        <v>28496.231393922026</v>
      </c>
      <c r="K19" s="51">
        <v>178476.39662509059</v>
      </c>
      <c r="L19" s="37"/>
      <c r="M19" s="15">
        <v>7</v>
      </c>
      <c r="N19" s="76" t="s">
        <v>76</v>
      </c>
      <c r="O19" s="80">
        <f t="shared" si="6"/>
        <v>2818950.1499999994</v>
      </c>
      <c r="P19" s="16">
        <f t="shared" si="7"/>
        <v>535600.5284999999</v>
      </c>
      <c r="Q19" s="109">
        <v>3354550.6784999995</v>
      </c>
      <c r="R19" s="108">
        <f t="shared" si="8"/>
        <v>3051853.4717840333</v>
      </c>
      <c r="S19" s="16">
        <f t="shared" si="9"/>
        <v>579852.15963896632</v>
      </c>
      <c r="T19" s="95">
        <v>3631705.6314229998</v>
      </c>
      <c r="U19" s="108">
        <f t="shared" si="10"/>
        <v>2956855.6952016284</v>
      </c>
      <c r="V19" s="16">
        <f t="shared" si="11"/>
        <v>561802.58208830934</v>
      </c>
      <c r="W19" s="95">
        <v>3518658.2772899377</v>
      </c>
      <c r="X19" s="25"/>
    </row>
    <row r="20" spans="1:24" x14ac:dyDescent="0.2">
      <c r="A20" s="15">
        <v>8</v>
      </c>
      <c r="B20" s="76" t="s">
        <v>8</v>
      </c>
      <c r="C20" s="94">
        <f t="shared" si="0"/>
        <v>108774.9243697479</v>
      </c>
      <c r="D20" s="7">
        <f t="shared" si="1"/>
        <v>20667.2356302521</v>
      </c>
      <c r="E20" s="95">
        <v>129442.15999999999</v>
      </c>
      <c r="F20" s="42">
        <f t="shared" si="2"/>
        <v>115832.22018151259</v>
      </c>
      <c r="G20" s="4">
        <f t="shared" si="3"/>
        <v>22008.121834487392</v>
      </c>
      <c r="H20" s="45">
        <v>137840.34201599998</v>
      </c>
      <c r="I20" s="49">
        <f t="shared" si="4"/>
        <v>123276.83228733097</v>
      </c>
      <c r="J20" s="12">
        <f t="shared" si="5"/>
        <v>23422.598134592885</v>
      </c>
      <c r="K20" s="51">
        <v>146699.43042192384</v>
      </c>
      <c r="L20" s="37"/>
      <c r="M20" s="15">
        <v>8</v>
      </c>
      <c r="N20" s="76" t="s">
        <v>77</v>
      </c>
      <c r="O20" s="80">
        <f t="shared" si="6"/>
        <v>2794789.8</v>
      </c>
      <c r="P20" s="16">
        <f t="shared" si="7"/>
        <v>531010.06199999992</v>
      </c>
      <c r="Q20" s="109">
        <v>3325799.8619999997</v>
      </c>
      <c r="R20" s="108">
        <f t="shared" si="8"/>
        <v>3025808.614484034</v>
      </c>
      <c r="S20" s="16">
        <f t="shared" si="9"/>
        <v>574903.63675196643</v>
      </c>
      <c r="T20" s="95">
        <v>3600712.2512360001</v>
      </c>
      <c r="U20" s="108">
        <f t="shared" si="10"/>
        <v>2931603.2443103758</v>
      </c>
      <c r="V20" s="16">
        <f t="shared" si="11"/>
        <v>557004.61641897145</v>
      </c>
      <c r="W20" s="95">
        <v>3488607.860729347</v>
      </c>
      <c r="X20" s="25"/>
    </row>
    <row r="21" spans="1:24" x14ac:dyDescent="0.2">
      <c r="A21" s="15">
        <v>9</v>
      </c>
      <c r="B21" s="76" t="s">
        <v>9</v>
      </c>
      <c r="C21" s="94">
        <f t="shared" si="0"/>
        <v>386554.62184873945</v>
      </c>
      <c r="D21" s="7">
        <f t="shared" si="1"/>
        <v>73445.378151260491</v>
      </c>
      <c r="E21" s="95">
        <v>459999.99999999994</v>
      </c>
      <c r="F21" s="42">
        <f t="shared" si="2"/>
        <v>398500.84033613442</v>
      </c>
      <c r="G21" s="4">
        <f t="shared" si="3"/>
        <v>75715.159663865546</v>
      </c>
      <c r="H21" s="45">
        <v>474215.99999999994</v>
      </c>
      <c r="I21" s="49">
        <f t="shared" si="4"/>
        <v>415936.6948235294</v>
      </c>
      <c r="J21" s="12">
        <f t="shared" si="5"/>
        <v>79027.97201647058</v>
      </c>
      <c r="K21" s="51">
        <v>494964.66683999996</v>
      </c>
      <c r="L21" s="37"/>
      <c r="M21" s="15">
        <v>9</v>
      </c>
      <c r="N21" s="76" t="s">
        <v>78</v>
      </c>
      <c r="O21" s="80">
        <f t="shared" si="6"/>
        <v>416927.57142857142</v>
      </c>
      <c r="P21" s="16">
        <f t="shared" si="7"/>
        <v>79216.238571428577</v>
      </c>
      <c r="Q21" s="109">
        <v>496143.81</v>
      </c>
      <c r="R21" s="108">
        <f t="shared" si="8"/>
        <v>462473.13208403368</v>
      </c>
      <c r="S21" s="16">
        <f t="shared" si="9"/>
        <v>87869.895095966407</v>
      </c>
      <c r="T21" s="95">
        <v>550343.02718000009</v>
      </c>
      <c r="U21" s="108">
        <f t="shared" si="10"/>
        <v>446256.41973352327</v>
      </c>
      <c r="V21" s="16">
        <f t="shared" si="11"/>
        <v>84788.719749369426</v>
      </c>
      <c r="W21" s="95">
        <v>531045.1394828927</v>
      </c>
      <c r="X21" s="25"/>
    </row>
    <row r="22" spans="1:24" x14ac:dyDescent="0.2">
      <c r="A22" s="15">
        <v>10</v>
      </c>
      <c r="B22" s="76" t="s">
        <v>121</v>
      </c>
      <c r="C22" s="94">
        <f t="shared" si="0"/>
        <v>124249.69987995199</v>
      </c>
      <c r="D22" s="7">
        <f t="shared" si="1"/>
        <v>23607.44297719088</v>
      </c>
      <c r="E22" s="95">
        <v>147857.14285714287</v>
      </c>
      <c r="F22" s="42">
        <f t="shared" si="2"/>
        <v>131579.35174069632</v>
      </c>
      <c r="G22" s="4">
        <f t="shared" si="3"/>
        <v>25000.076830732301</v>
      </c>
      <c r="H22" s="45">
        <v>156579.42857142861</v>
      </c>
      <c r="I22" s="49">
        <f t="shared" si="4"/>
        <v>139580.56403841541</v>
      </c>
      <c r="J22" s="12">
        <f t="shared" si="5"/>
        <v>26520.307167298928</v>
      </c>
      <c r="K22" s="51">
        <v>166100.87120571433</v>
      </c>
      <c r="L22" s="37"/>
      <c r="M22" s="15">
        <v>10</v>
      </c>
      <c r="N22" s="76" t="s">
        <v>79</v>
      </c>
      <c r="O22" s="80">
        <f t="shared" si="6"/>
        <v>338234.71428571432</v>
      </c>
      <c r="P22" s="16">
        <f t="shared" si="7"/>
        <v>64264.595714285722</v>
      </c>
      <c r="Q22" s="109">
        <v>402499.31</v>
      </c>
      <c r="R22" s="108">
        <f t="shared" si="8"/>
        <v>377642.23208403366</v>
      </c>
      <c r="S22" s="16">
        <f t="shared" si="9"/>
        <v>71752.024095966393</v>
      </c>
      <c r="T22" s="95">
        <v>449394.25618000003</v>
      </c>
      <c r="U22" s="108">
        <f t="shared" si="10"/>
        <v>364006.47258903307</v>
      </c>
      <c r="V22" s="16">
        <f t="shared" si="11"/>
        <v>69161.229791916281</v>
      </c>
      <c r="W22" s="95">
        <v>433167.70238094934</v>
      </c>
      <c r="X22" s="25"/>
    </row>
    <row r="23" spans="1:24" ht="27.75" x14ac:dyDescent="0.2">
      <c r="A23" s="15">
        <v>11</v>
      </c>
      <c r="B23" s="76" t="s">
        <v>10</v>
      </c>
      <c r="C23" s="94">
        <f t="shared" si="0"/>
        <v>238671.1932773109</v>
      </c>
      <c r="D23" s="7">
        <f t="shared" si="1"/>
        <v>45347.526722689072</v>
      </c>
      <c r="E23" s="95">
        <v>284018.71999999997</v>
      </c>
      <c r="F23" s="42">
        <f t="shared" si="2"/>
        <v>248014.66342184876</v>
      </c>
      <c r="G23" s="4">
        <f t="shared" si="3"/>
        <v>47122.786050151262</v>
      </c>
      <c r="H23" s="45">
        <v>295137.44947200001</v>
      </c>
      <c r="I23" s="49">
        <f t="shared" si="4"/>
        <v>260131.41362449859</v>
      </c>
      <c r="J23" s="12">
        <f t="shared" si="5"/>
        <v>49424.96858865473</v>
      </c>
      <c r="K23" s="51">
        <v>309556.38221315329</v>
      </c>
      <c r="L23" s="37"/>
      <c r="M23" s="15">
        <v>11</v>
      </c>
      <c r="N23" s="76" t="s">
        <v>80</v>
      </c>
      <c r="O23" s="80">
        <f t="shared" si="6"/>
        <v>208463.78571428571</v>
      </c>
      <c r="P23" s="16">
        <f t="shared" si="7"/>
        <v>39608.119285714289</v>
      </c>
      <c r="Q23" s="109">
        <v>248071.905</v>
      </c>
      <c r="R23" s="108">
        <f t="shared" si="8"/>
        <v>237749.17108403367</v>
      </c>
      <c r="S23" s="16">
        <f t="shared" si="9"/>
        <v>45172.3425059664</v>
      </c>
      <c r="T23" s="95">
        <v>282921.51359000005</v>
      </c>
      <c r="U23" s="108">
        <f t="shared" si="10"/>
        <v>228369.61298798019</v>
      </c>
      <c r="V23" s="16">
        <f t="shared" si="11"/>
        <v>43390.226467716238</v>
      </c>
      <c r="W23" s="95">
        <v>271759.8394556964</v>
      </c>
      <c r="X23" s="25"/>
    </row>
    <row r="24" spans="1:24" x14ac:dyDescent="0.2">
      <c r="A24" s="15">
        <v>12</v>
      </c>
      <c r="B24" s="76" t="s">
        <v>11</v>
      </c>
      <c r="C24" s="94">
        <f t="shared" si="0"/>
        <v>89765.71428571429</v>
      </c>
      <c r="D24" s="7">
        <f t="shared" si="1"/>
        <v>17055.485714285714</v>
      </c>
      <c r="E24" s="95">
        <v>106821.2</v>
      </c>
      <c r="F24" s="42">
        <f t="shared" si="2"/>
        <v>96488.448000000019</v>
      </c>
      <c r="G24" s="4">
        <f t="shared" si="3"/>
        <v>18332.805120000005</v>
      </c>
      <c r="H24" s="45">
        <v>114821.25312000001</v>
      </c>
      <c r="I24" s="49">
        <f t="shared" si="4"/>
        <v>103249.33257945279</v>
      </c>
      <c r="J24" s="12">
        <f t="shared" si="5"/>
        <v>19617.37319009603</v>
      </c>
      <c r="K24" s="51">
        <v>122866.70576954882</v>
      </c>
      <c r="L24" s="37"/>
      <c r="M24" s="15">
        <v>12</v>
      </c>
      <c r="N24" s="76" t="s">
        <v>81</v>
      </c>
      <c r="O24" s="80">
        <f t="shared" si="6"/>
        <v>300959.69387755112</v>
      </c>
      <c r="P24" s="16">
        <f t="shared" si="7"/>
        <v>57182.341836734711</v>
      </c>
      <c r="Q24" s="109">
        <v>358142.0357142858</v>
      </c>
      <c r="R24" s="108">
        <f t="shared" si="8"/>
        <v>337459.76008403371</v>
      </c>
      <c r="S24" s="16">
        <f t="shared" si="9"/>
        <v>64117.354415966409</v>
      </c>
      <c r="T24" s="95">
        <v>401577.11450000008</v>
      </c>
      <c r="U24" s="108">
        <f t="shared" si="10"/>
        <v>325046.53937914188</v>
      </c>
      <c r="V24" s="16">
        <f t="shared" si="11"/>
        <v>61758.842482036955</v>
      </c>
      <c r="W24" s="95">
        <v>386805.38186117884</v>
      </c>
      <c r="X24" s="25"/>
    </row>
    <row r="25" spans="1:24" ht="27.75" x14ac:dyDescent="0.2">
      <c r="A25" s="15">
        <v>13</v>
      </c>
      <c r="B25" s="76" t="s">
        <v>159</v>
      </c>
      <c r="C25" s="94">
        <f t="shared" si="0"/>
        <v>89765.71428571429</v>
      </c>
      <c r="D25" s="7">
        <f t="shared" si="1"/>
        <v>17055.485714285714</v>
      </c>
      <c r="E25" s="95">
        <v>106821.2</v>
      </c>
      <c r="F25" s="42">
        <f t="shared" si="2"/>
        <v>96488.448000000019</v>
      </c>
      <c r="G25" s="4">
        <f t="shared" si="3"/>
        <v>18332.805120000005</v>
      </c>
      <c r="H25" s="45">
        <v>114821.25312000001</v>
      </c>
      <c r="I25" s="49">
        <f t="shared" si="4"/>
        <v>103249.33257945279</v>
      </c>
      <c r="J25" s="12">
        <f t="shared" si="5"/>
        <v>19617.37319009603</v>
      </c>
      <c r="K25" s="51">
        <v>122866.70576954882</v>
      </c>
      <c r="L25" s="37"/>
      <c r="M25" s="15">
        <v>13</v>
      </c>
      <c r="N25" s="76" t="s">
        <v>82</v>
      </c>
      <c r="O25" s="80">
        <f t="shared" si="6"/>
        <v>786397.0588235294</v>
      </c>
      <c r="P25" s="16">
        <f t="shared" si="7"/>
        <v>149415.4411764706</v>
      </c>
      <c r="Q25" s="109">
        <v>935812.49999999988</v>
      </c>
      <c r="R25" s="108">
        <f t="shared" si="8"/>
        <v>860761.23949579836</v>
      </c>
      <c r="S25" s="16">
        <f t="shared" si="9"/>
        <v>163544.63550420169</v>
      </c>
      <c r="T25" s="95">
        <v>1024305.875</v>
      </c>
      <c r="U25" s="108">
        <f t="shared" si="10"/>
        <v>832426.73954501562</v>
      </c>
      <c r="V25" s="16">
        <f t="shared" si="11"/>
        <v>158161.08051355297</v>
      </c>
      <c r="W25" s="95">
        <v>990587.8200585685</v>
      </c>
      <c r="X25" s="25"/>
    </row>
    <row r="26" spans="1:24" x14ac:dyDescent="0.2">
      <c r="A26" s="15">
        <v>14</v>
      </c>
      <c r="B26" s="76" t="s">
        <v>57</v>
      </c>
      <c r="C26" s="94">
        <f t="shared" si="0"/>
        <v>99270.319327731093</v>
      </c>
      <c r="D26" s="7">
        <f t="shared" si="1"/>
        <v>18861.360672268907</v>
      </c>
      <c r="E26" s="95">
        <v>118131.68</v>
      </c>
      <c r="F26" s="42">
        <f t="shared" si="2"/>
        <v>106160.3340907563</v>
      </c>
      <c r="G26" s="4">
        <f t="shared" si="3"/>
        <v>20170.463477243695</v>
      </c>
      <c r="H26" s="45">
        <v>126330.79756799999</v>
      </c>
      <c r="I26" s="49">
        <f t="shared" si="4"/>
        <v>113263.08243339187</v>
      </c>
      <c r="J26" s="12">
        <f t="shared" si="5"/>
        <v>21519.985662344458</v>
      </c>
      <c r="K26" s="51">
        <v>134783.06809573632</v>
      </c>
      <c r="L26" s="37"/>
      <c r="M26" s="15">
        <v>14</v>
      </c>
      <c r="N26" s="76" t="s">
        <v>83</v>
      </c>
      <c r="O26" s="80">
        <f t="shared" si="6"/>
        <v>741356.54261704686</v>
      </c>
      <c r="P26" s="16">
        <f t="shared" si="7"/>
        <v>140857.74309723891</v>
      </c>
      <c r="Q26" s="109">
        <v>882214.28571428568</v>
      </c>
      <c r="R26" s="108">
        <f t="shared" si="8"/>
        <v>812207.56302521017</v>
      </c>
      <c r="S26" s="16">
        <f t="shared" si="9"/>
        <v>154319.43697478995</v>
      </c>
      <c r="T26" s="95">
        <v>966527.00000000012</v>
      </c>
      <c r="U26" s="108">
        <f t="shared" si="10"/>
        <v>785350.29306883097</v>
      </c>
      <c r="V26" s="16">
        <f t="shared" si="11"/>
        <v>149216.5556830779</v>
      </c>
      <c r="W26" s="95">
        <v>934566.84875190887</v>
      </c>
      <c r="X26" s="25"/>
    </row>
    <row r="27" spans="1:24" x14ac:dyDescent="0.2">
      <c r="A27" s="15">
        <v>15</v>
      </c>
      <c r="B27" s="76" t="s">
        <v>13</v>
      </c>
      <c r="C27" s="94">
        <f t="shared" si="0"/>
        <v>421370.82352941175</v>
      </c>
      <c r="D27" s="7">
        <f t="shared" si="1"/>
        <v>80060.456470588237</v>
      </c>
      <c r="E27" s="95">
        <v>501431.27999999997</v>
      </c>
      <c r="F27" s="42">
        <f t="shared" si="2"/>
        <v>433929.80716638657</v>
      </c>
      <c r="G27" s="4">
        <f t="shared" si="3"/>
        <v>82446.66336161345</v>
      </c>
      <c r="H27" s="45">
        <v>516376.47052799998</v>
      </c>
      <c r="I27" s="49">
        <f t="shared" si="4"/>
        <v>452617.93859466119</v>
      </c>
      <c r="J27" s="12">
        <f t="shared" si="5"/>
        <v>85997.408332985622</v>
      </c>
      <c r="K27" s="51">
        <v>538615.34692764678</v>
      </c>
      <c r="L27" s="37"/>
      <c r="M27" s="15">
        <v>15</v>
      </c>
      <c r="N27" s="76" t="s">
        <v>163</v>
      </c>
      <c r="O27" s="80">
        <f t="shared" si="6"/>
        <v>991971.33868907567</v>
      </c>
      <c r="P27" s="16">
        <f t="shared" si="7"/>
        <v>188474.55435092439</v>
      </c>
      <c r="Q27" s="109">
        <v>1180445.89304</v>
      </c>
      <c r="R27" s="108">
        <f t="shared" si="8"/>
        <v>1082370.3131908572</v>
      </c>
      <c r="S27" s="16">
        <f t="shared" si="9"/>
        <v>205650.35950626287</v>
      </c>
      <c r="T27" s="95">
        <v>1288020.6726971201</v>
      </c>
      <c r="U27" s="108">
        <f t="shared" si="10"/>
        <v>1047293.4284302926</v>
      </c>
      <c r="V27" s="16">
        <f t="shared" si="11"/>
        <v>198985.75140175561</v>
      </c>
      <c r="W27" s="95">
        <v>1246279.1798320482</v>
      </c>
      <c r="X27" s="25"/>
    </row>
    <row r="28" spans="1:24" x14ac:dyDescent="0.2">
      <c r="A28" s="15">
        <v>16</v>
      </c>
      <c r="B28" s="76" t="s">
        <v>122</v>
      </c>
      <c r="C28" s="94">
        <f t="shared" si="0"/>
        <v>67647.058823529413</v>
      </c>
      <c r="D28" s="7">
        <f t="shared" si="1"/>
        <v>12852.941176470589</v>
      </c>
      <c r="E28" s="95">
        <v>80500</v>
      </c>
      <c r="F28" s="42">
        <f t="shared" si="2"/>
        <v>73980.504201680684</v>
      </c>
      <c r="G28" s="4">
        <f t="shared" si="3"/>
        <v>14056.29579831933</v>
      </c>
      <c r="H28" s="45">
        <v>88036.800000000003</v>
      </c>
      <c r="I28" s="49">
        <f t="shared" si="4"/>
        <v>79945.820026890768</v>
      </c>
      <c r="J28" s="12">
        <f t="shared" si="5"/>
        <v>15189.705805109246</v>
      </c>
      <c r="K28" s="51">
        <v>95135.525832000014</v>
      </c>
      <c r="L28" s="37"/>
      <c r="M28" s="15">
        <v>16</v>
      </c>
      <c r="N28" s="76" t="s">
        <v>34</v>
      </c>
      <c r="O28" s="80">
        <f t="shared" si="6"/>
        <v>64623.649459783912</v>
      </c>
      <c r="P28" s="16">
        <f t="shared" si="7"/>
        <v>12278.493397358943</v>
      </c>
      <c r="Q28" s="109">
        <v>76902.142857142855</v>
      </c>
      <c r="R28" s="108">
        <f t="shared" si="8"/>
        <v>82689.504201680669</v>
      </c>
      <c r="S28" s="16">
        <f t="shared" si="9"/>
        <v>15711.005798319327</v>
      </c>
      <c r="T28" s="95">
        <v>98400.51</v>
      </c>
      <c r="U28" s="108">
        <f t="shared" si="10"/>
        <v>78027.586611791718</v>
      </c>
      <c r="V28" s="16">
        <f t="shared" si="11"/>
        <v>14825.241456240426</v>
      </c>
      <c r="W28" s="95">
        <v>92852.828068032148</v>
      </c>
      <c r="X28" s="25"/>
    </row>
    <row r="29" spans="1:24" x14ac:dyDescent="0.2">
      <c r="A29" s="15">
        <v>17</v>
      </c>
      <c r="B29" s="76" t="s">
        <v>123</v>
      </c>
      <c r="C29" s="94">
        <f t="shared" si="0"/>
        <v>115111.32773109243</v>
      </c>
      <c r="D29" s="7">
        <f t="shared" si="1"/>
        <v>21871.152268907561</v>
      </c>
      <c r="E29" s="95">
        <v>136982.47999999998</v>
      </c>
      <c r="F29" s="42">
        <f t="shared" si="2"/>
        <v>122280.14424201679</v>
      </c>
      <c r="G29" s="4">
        <f t="shared" si="3"/>
        <v>23233.227405983191</v>
      </c>
      <c r="H29" s="45">
        <v>145513.37164799997</v>
      </c>
      <c r="I29" s="49">
        <f t="shared" si="4"/>
        <v>129952.66552329034</v>
      </c>
      <c r="J29" s="12">
        <f t="shared" si="5"/>
        <v>24691.006449425164</v>
      </c>
      <c r="K29" s="51">
        <v>154643.6719727155</v>
      </c>
      <c r="L29" s="37"/>
      <c r="M29" s="15">
        <v>17</v>
      </c>
      <c r="N29" s="76" t="s">
        <v>35</v>
      </c>
      <c r="O29" s="80">
        <f t="shared" si="6"/>
        <v>110444.17767106842</v>
      </c>
      <c r="P29" s="16">
        <f t="shared" si="7"/>
        <v>20984.393757503</v>
      </c>
      <c r="Q29" s="109">
        <v>131428.57142857142</v>
      </c>
      <c r="R29" s="108">
        <f t="shared" si="8"/>
        <v>132084.03361344538</v>
      </c>
      <c r="S29" s="16">
        <f t="shared" si="9"/>
        <v>25095.966386554624</v>
      </c>
      <c r="T29" s="95">
        <v>157180</v>
      </c>
      <c r="U29" s="108">
        <f t="shared" si="10"/>
        <v>125919.30334878991</v>
      </c>
      <c r="V29" s="16">
        <f t="shared" si="11"/>
        <v>23924.667636270082</v>
      </c>
      <c r="W29" s="95">
        <v>149843.97098505998</v>
      </c>
      <c r="X29" s="25"/>
    </row>
    <row r="30" spans="1:24" ht="27.75" x14ac:dyDescent="0.2">
      <c r="A30" s="15">
        <v>18</v>
      </c>
      <c r="B30" s="76" t="s">
        <v>14</v>
      </c>
      <c r="C30" s="94">
        <f t="shared" si="0"/>
        <v>139400.87394957984</v>
      </c>
      <c r="D30" s="7">
        <f t="shared" si="1"/>
        <v>26486.166050420168</v>
      </c>
      <c r="E30" s="95">
        <v>165887.04000000001</v>
      </c>
      <c r="F30" s="42">
        <f t="shared" si="2"/>
        <v>146997.18647394961</v>
      </c>
      <c r="G30" s="4">
        <f t="shared" si="3"/>
        <v>27929.465430050426</v>
      </c>
      <c r="H30" s="45">
        <v>174926.65190400003</v>
      </c>
      <c r="I30" s="49">
        <f t="shared" si="4"/>
        <v>155543.35959446806</v>
      </c>
      <c r="J30" s="12">
        <f t="shared" si="5"/>
        <v>29553.238322948931</v>
      </c>
      <c r="K30" s="51">
        <v>185096.59791741698</v>
      </c>
      <c r="L30" s="37"/>
      <c r="M30" s="15">
        <v>18</v>
      </c>
      <c r="N30" s="76" t="s">
        <v>172</v>
      </c>
      <c r="O30" s="80">
        <f t="shared" si="6"/>
        <v>9663.865546218487</v>
      </c>
      <c r="P30" s="16">
        <f t="shared" si="7"/>
        <v>1836.1344537815125</v>
      </c>
      <c r="Q30" s="109">
        <v>11500</v>
      </c>
      <c r="R30" s="108">
        <f t="shared" si="8"/>
        <v>23442.857142857145</v>
      </c>
      <c r="S30" s="16">
        <f t="shared" si="9"/>
        <v>4454.1428571428578</v>
      </c>
      <c r="T30" s="95">
        <v>27897</v>
      </c>
      <c r="U30" s="108">
        <f t="shared" si="10"/>
        <v>20583.499739242856</v>
      </c>
      <c r="V30" s="16">
        <f t="shared" si="11"/>
        <v>3910.8649504561427</v>
      </c>
      <c r="W30" s="95">
        <v>24494.364689698999</v>
      </c>
      <c r="X30" s="25"/>
    </row>
    <row r="31" spans="1:24" x14ac:dyDescent="0.2">
      <c r="A31" s="15">
        <v>19</v>
      </c>
      <c r="B31" s="76" t="s">
        <v>15</v>
      </c>
      <c r="C31" s="94">
        <f t="shared" si="0"/>
        <v>61830.623999999996</v>
      </c>
      <c r="D31" s="7">
        <f t="shared" si="1"/>
        <v>11747.81856</v>
      </c>
      <c r="E31" s="95">
        <v>73578.442559999996</v>
      </c>
      <c r="F31" s="42">
        <f t="shared" si="2"/>
        <v>68061.70012525715</v>
      </c>
      <c r="G31" s="4">
        <f t="shared" si="3"/>
        <v>12931.723023798859</v>
      </c>
      <c r="H31" s="45">
        <v>80993.423149056005</v>
      </c>
      <c r="I31" s="49">
        <f t="shared" si="4"/>
        <v>73817.809119853133</v>
      </c>
      <c r="J31" s="12">
        <f t="shared" si="5"/>
        <v>14025.383732772096</v>
      </c>
      <c r="K31" s="51">
        <v>87843.19285262523</v>
      </c>
      <c r="L31" s="37"/>
      <c r="M31" s="15">
        <v>19</v>
      </c>
      <c r="N31" s="76" t="s">
        <v>84</v>
      </c>
      <c r="O31" s="80">
        <f t="shared" si="6"/>
        <v>299579.83193277312</v>
      </c>
      <c r="P31" s="16">
        <f t="shared" si="7"/>
        <v>56920.168067226892</v>
      </c>
      <c r="Q31" s="109">
        <v>356500</v>
      </c>
      <c r="R31" s="108">
        <f t="shared" si="8"/>
        <v>335972.26890756306</v>
      </c>
      <c r="S31" s="16">
        <f t="shared" si="9"/>
        <v>63834.731092436981</v>
      </c>
      <c r="T31" s="95">
        <v>399807.00000000006</v>
      </c>
      <c r="U31" s="108">
        <f t="shared" si="10"/>
        <v>323604.30464341934</v>
      </c>
      <c r="V31" s="16">
        <f t="shared" si="11"/>
        <v>61484.817882249677</v>
      </c>
      <c r="W31" s="95">
        <v>385089.12252566899</v>
      </c>
      <c r="X31" s="25"/>
    </row>
    <row r="32" spans="1:24" x14ac:dyDescent="0.2">
      <c r="A32" s="15">
        <v>20</v>
      </c>
      <c r="B32" s="76" t="s">
        <v>16</v>
      </c>
      <c r="C32" s="94">
        <f t="shared" si="0"/>
        <v>35906.28571428571</v>
      </c>
      <c r="D32" s="7">
        <f t="shared" si="1"/>
        <v>6822.1942857142849</v>
      </c>
      <c r="E32" s="95">
        <v>42728.479999999996</v>
      </c>
      <c r="F32" s="42">
        <f t="shared" si="2"/>
        <v>41681.093485714286</v>
      </c>
      <c r="G32" s="4">
        <f t="shared" si="3"/>
        <v>7919.4077622857139</v>
      </c>
      <c r="H32" s="45">
        <v>49600.501248</v>
      </c>
      <c r="I32" s="49">
        <f t="shared" si="4"/>
        <v>46504.750073797921</v>
      </c>
      <c r="J32" s="12">
        <f t="shared" si="5"/>
        <v>8835.9025140216054</v>
      </c>
      <c r="K32" s="51">
        <v>55340.652587819524</v>
      </c>
      <c r="L32" s="37"/>
      <c r="M32" s="15">
        <v>20</v>
      </c>
      <c r="N32" s="76" t="s">
        <v>36</v>
      </c>
      <c r="O32" s="80">
        <f t="shared" si="6"/>
        <v>321668.66746698681</v>
      </c>
      <c r="P32" s="16">
        <f t="shared" si="7"/>
        <v>61117.046818727496</v>
      </c>
      <c r="Q32" s="109">
        <v>382785.71428571432</v>
      </c>
      <c r="R32" s="108">
        <f t="shared" si="8"/>
        <v>359784.03361344547</v>
      </c>
      <c r="S32" s="16">
        <f t="shared" si="9"/>
        <v>68358.966386554646</v>
      </c>
      <c r="T32" s="95">
        <v>428143.00000000006</v>
      </c>
      <c r="U32" s="108">
        <f t="shared" si="10"/>
        <v>346691.60406468989</v>
      </c>
      <c r="V32" s="16">
        <f t="shared" si="11"/>
        <v>65871.404772291076</v>
      </c>
      <c r="W32" s="95">
        <v>412563.00883698097</v>
      </c>
      <c r="X32" s="25"/>
    </row>
    <row r="33" spans="1:24" x14ac:dyDescent="0.2">
      <c r="A33" s="15">
        <v>21</v>
      </c>
      <c r="B33" s="76" t="s">
        <v>17</v>
      </c>
      <c r="C33" s="94">
        <f t="shared" si="0"/>
        <v>33794.151260504201</v>
      </c>
      <c r="D33" s="7">
        <f t="shared" si="1"/>
        <v>6420.8887394957983</v>
      </c>
      <c r="E33" s="95">
        <v>40215.039999999994</v>
      </c>
      <c r="F33" s="42">
        <f t="shared" si="2"/>
        <v>39531.785465546214</v>
      </c>
      <c r="G33" s="4">
        <f t="shared" si="3"/>
        <v>7511.0392384537809</v>
      </c>
      <c r="H33" s="45">
        <v>47042.824703999991</v>
      </c>
      <c r="I33" s="49">
        <f t="shared" si="4"/>
        <v>44279.472328478114</v>
      </c>
      <c r="J33" s="12">
        <f t="shared" si="5"/>
        <v>8413.0997424108409</v>
      </c>
      <c r="K33" s="51">
        <v>52692.572070888957</v>
      </c>
      <c r="L33" s="37"/>
      <c r="M33" s="15">
        <v>21</v>
      </c>
      <c r="N33" s="76" t="s">
        <v>173</v>
      </c>
      <c r="O33" s="80">
        <f t="shared" si="6"/>
        <v>15186.07442977191</v>
      </c>
      <c r="P33" s="16">
        <f t="shared" si="7"/>
        <v>2885.3541416566632</v>
      </c>
      <c r="Q33" s="109">
        <v>18071.428571428572</v>
      </c>
      <c r="R33" s="108">
        <f t="shared" si="8"/>
        <v>29395.798319327732</v>
      </c>
      <c r="S33" s="16">
        <f t="shared" si="9"/>
        <v>5585.2016806722695</v>
      </c>
      <c r="T33" s="95">
        <v>34981</v>
      </c>
      <c r="U33" s="108">
        <f t="shared" si="10"/>
        <v>26355.324594560501</v>
      </c>
      <c r="V33" s="16">
        <f t="shared" si="11"/>
        <v>5007.5116729664951</v>
      </c>
      <c r="W33" s="95">
        <v>31362.836267526996</v>
      </c>
      <c r="X33" s="25"/>
    </row>
    <row r="34" spans="1:24" x14ac:dyDescent="0.2">
      <c r="A34" s="15">
        <v>22</v>
      </c>
      <c r="B34" s="76" t="s">
        <v>151</v>
      </c>
      <c r="C34" s="94">
        <f t="shared" si="0"/>
        <v>20708.283313325333</v>
      </c>
      <c r="D34" s="7">
        <f t="shared" si="1"/>
        <v>3934.5738295318133</v>
      </c>
      <c r="E34" s="95">
        <v>24642.857142857145</v>
      </c>
      <c r="F34" s="42">
        <f t="shared" si="2"/>
        <v>26215.606242497</v>
      </c>
      <c r="G34" s="4">
        <f t="shared" si="3"/>
        <v>4980.9651860744298</v>
      </c>
      <c r="H34" s="45">
        <v>31196.571428571431</v>
      </c>
      <c r="I34" s="49">
        <f t="shared" si="4"/>
        <v>30492.617675870355</v>
      </c>
      <c r="J34" s="12">
        <f t="shared" si="5"/>
        <v>5793.5973584153671</v>
      </c>
      <c r="K34" s="51">
        <v>36286.21503428572</v>
      </c>
      <c r="L34" s="37"/>
      <c r="M34" s="15">
        <v>22</v>
      </c>
      <c r="N34" s="76" t="s">
        <v>174</v>
      </c>
      <c r="O34" s="80">
        <f t="shared" si="6"/>
        <v>35894.357743097236</v>
      </c>
      <c r="P34" s="16">
        <f t="shared" si="7"/>
        <v>6819.9279711884747</v>
      </c>
      <c r="Q34" s="109">
        <v>42714.28571428571</v>
      </c>
      <c r="R34" s="108">
        <f t="shared" si="8"/>
        <v>51719.327731092431</v>
      </c>
      <c r="S34" s="16">
        <f t="shared" si="9"/>
        <v>9826.6722689075614</v>
      </c>
      <c r="T34" s="95">
        <v>61545.999999999993</v>
      </c>
      <c r="U34" s="108">
        <f t="shared" si="10"/>
        <v>47999.667802001677</v>
      </c>
      <c r="V34" s="16">
        <f t="shared" si="11"/>
        <v>9119.9368823803179</v>
      </c>
      <c r="W34" s="95">
        <v>57119.604684381993</v>
      </c>
      <c r="X34" s="25"/>
    </row>
    <row r="35" spans="1:24" ht="27.75" x14ac:dyDescent="0.2">
      <c r="A35" s="15">
        <v>23</v>
      </c>
      <c r="B35" s="76" t="s">
        <v>18</v>
      </c>
      <c r="C35" s="94">
        <f t="shared" si="0"/>
        <v>53859.428571428572</v>
      </c>
      <c r="D35" s="7">
        <f t="shared" si="1"/>
        <v>10233.291428571429</v>
      </c>
      <c r="E35" s="95">
        <v>64092.72</v>
      </c>
      <c r="F35" s="42">
        <f t="shared" si="2"/>
        <v>59950.211657142863</v>
      </c>
      <c r="G35" s="4">
        <f t="shared" si="3"/>
        <v>11390.540214857145</v>
      </c>
      <c r="H35" s="45">
        <v>71340.751872000008</v>
      </c>
      <c r="I35" s="49">
        <f t="shared" si="4"/>
        <v>65419.610909016221</v>
      </c>
      <c r="J35" s="12">
        <f t="shared" si="5"/>
        <v>12429.726072713082</v>
      </c>
      <c r="K35" s="51">
        <v>77849.336981729299</v>
      </c>
      <c r="L35" s="37"/>
      <c r="M35" s="15">
        <v>23</v>
      </c>
      <c r="N35" s="76" t="s">
        <v>175</v>
      </c>
      <c r="O35" s="80">
        <f t="shared" si="6"/>
        <v>34513.805522208888</v>
      </c>
      <c r="P35" s="16">
        <f t="shared" si="7"/>
        <v>6557.6230492196892</v>
      </c>
      <c r="Q35" s="109">
        <v>41071.428571428572</v>
      </c>
      <c r="R35" s="108">
        <f t="shared" si="8"/>
        <v>50231.092436974795</v>
      </c>
      <c r="S35" s="16">
        <f t="shared" si="9"/>
        <v>9543.9075630252119</v>
      </c>
      <c r="T35" s="95">
        <v>59775.000000000007</v>
      </c>
      <c r="U35" s="108">
        <f t="shared" si="10"/>
        <v>46556.711588172264</v>
      </c>
      <c r="V35" s="16">
        <f t="shared" si="11"/>
        <v>8845.7752017527309</v>
      </c>
      <c r="W35" s="95">
        <v>55402.486789924995</v>
      </c>
      <c r="X35" s="25"/>
    </row>
    <row r="36" spans="1:24" x14ac:dyDescent="0.2">
      <c r="A36" s="15">
        <v>24</v>
      </c>
      <c r="B36" s="76" t="s">
        <v>19</v>
      </c>
      <c r="C36" s="94">
        <f t="shared" si="0"/>
        <v>39074.487394957978</v>
      </c>
      <c r="D36" s="7">
        <f t="shared" si="1"/>
        <v>7424.1526050420161</v>
      </c>
      <c r="E36" s="95">
        <v>46498.639999999992</v>
      </c>
      <c r="F36" s="42">
        <f t="shared" si="2"/>
        <v>44905.055515966385</v>
      </c>
      <c r="G36" s="4">
        <f t="shared" si="3"/>
        <v>8531.960548033614</v>
      </c>
      <c r="H36" s="45">
        <v>53437.016063999996</v>
      </c>
      <c r="I36" s="49">
        <f t="shared" si="4"/>
        <v>49842.666691777617</v>
      </c>
      <c r="J36" s="12">
        <f t="shared" si="5"/>
        <v>9470.1066714377466</v>
      </c>
      <c r="K36" s="51">
        <v>59312.773363215361</v>
      </c>
      <c r="L36" s="37"/>
      <c r="M36" s="15">
        <v>24</v>
      </c>
      <c r="N36" s="76" t="s">
        <v>37</v>
      </c>
      <c r="O36" s="80">
        <f t="shared" si="6"/>
        <v>256782.71308523411</v>
      </c>
      <c r="P36" s="16">
        <f t="shared" si="7"/>
        <v>48788.71548619448</v>
      </c>
      <c r="Q36" s="109">
        <v>305571.42857142858</v>
      </c>
      <c r="R36" s="108">
        <f t="shared" si="8"/>
        <v>289836.97478991596</v>
      </c>
      <c r="S36" s="16">
        <f t="shared" si="9"/>
        <v>55069.02521008403</v>
      </c>
      <c r="T36" s="95">
        <v>344906</v>
      </c>
      <c r="U36" s="108">
        <f t="shared" si="10"/>
        <v>278872.66201470752</v>
      </c>
      <c r="V36" s="16">
        <f t="shared" si="11"/>
        <v>52985.805782794429</v>
      </c>
      <c r="W36" s="95">
        <v>331858.46779750194</v>
      </c>
      <c r="X36" s="25"/>
    </row>
    <row r="37" spans="1:24" ht="27.75" x14ac:dyDescent="0.2">
      <c r="A37" s="15">
        <v>25</v>
      </c>
      <c r="B37" s="76" t="s">
        <v>148</v>
      </c>
      <c r="C37" s="94">
        <f t="shared" si="0"/>
        <v>665322.3529411765</v>
      </c>
      <c r="D37" s="7">
        <f t="shared" si="1"/>
        <v>126411.24705882354</v>
      </c>
      <c r="E37" s="95">
        <v>791733.6</v>
      </c>
      <c r="F37" s="42">
        <f t="shared" si="2"/>
        <v>682174.88349579833</v>
      </c>
      <c r="G37" s="4">
        <f t="shared" si="3"/>
        <v>129613.22786420169</v>
      </c>
      <c r="H37" s="45">
        <v>811788.11135999998</v>
      </c>
      <c r="I37" s="49">
        <f t="shared" si="4"/>
        <v>709637.51817909791</v>
      </c>
      <c r="J37" s="12">
        <f t="shared" si="5"/>
        <v>134831.1284540286</v>
      </c>
      <c r="K37" s="51">
        <v>844468.64663312642</v>
      </c>
      <c r="L37" s="37"/>
      <c r="M37" s="15">
        <v>25</v>
      </c>
      <c r="N37" s="76" t="s">
        <v>176</v>
      </c>
      <c r="O37" s="80">
        <f t="shared" si="6"/>
        <v>23469.387755102041</v>
      </c>
      <c r="P37" s="16">
        <f t="shared" si="7"/>
        <v>4459.1836734693879</v>
      </c>
      <c r="Q37" s="109">
        <v>27928.571428571428</v>
      </c>
      <c r="R37" s="108">
        <f t="shared" si="8"/>
        <v>38325.210084033613</v>
      </c>
      <c r="S37" s="16">
        <f t="shared" si="9"/>
        <v>7281.7899159663866</v>
      </c>
      <c r="T37" s="95">
        <v>45607</v>
      </c>
      <c r="U37" s="108">
        <f t="shared" si="10"/>
        <v>35013.061877536973</v>
      </c>
      <c r="V37" s="16">
        <f t="shared" si="11"/>
        <v>6652.4817567320251</v>
      </c>
      <c r="W37" s="95">
        <v>41665.543634268994</v>
      </c>
      <c r="X37" s="25"/>
    </row>
    <row r="38" spans="1:24" x14ac:dyDescent="0.2">
      <c r="A38" s="15">
        <v>26</v>
      </c>
      <c r="B38" s="76" t="s">
        <v>20</v>
      </c>
      <c r="C38" s="94">
        <f t="shared" si="0"/>
        <v>112999.19327731093</v>
      </c>
      <c r="D38" s="7">
        <f t="shared" si="1"/>
        <v>21469.846722689075</v>
      </c>
      <c r="E38" s="95">
        <v>134469.04</v>
      </c>
      <c r="F38" s="42">
        <f t="shared" si="2"/>
        <v>120130.83622184876</v>
      </c>
      <c r="G38" s="4">
        <f t="shared" si="3"/>
        <v>22824.858882151264</v>
      </c>
      <c r="H38" s="45">
        <v>142955.69510400001</v>
      </c>
      <c r="I38" s="49">
        <f t="shared" si="4"/>
        <v>127727.38777797059</v>
      </c>
      <c r="J38" s="12">
        <f t="shared" si="5"/>
        <v>24268.203677814414</v>
      </c>
      <c r="K38" s="51">
        <v>151995.591455785</v>
      </c>
      <c r="L38" s="37"/>
      <c r="M38" s="15">
        <v>26</v>
      </c>
      <c r="N38" s="76" t="s">
        <v>38</v>
      </c>
      <c r="O38" s="80">
        <f t="shared" si="6"/>
        <v>120108.04321728692</v>
      </c>
      <c r="P38" s="16">
        <f t="shared" si="7"/>
        <v>22820.528211284516</v>
      </c>
      <c r="Q38" s="109">
        <v>142928.57142857142</v>
      </c>
      <c r="R38" s="108">
        <f t="shared" si="8"/>
        <v>142501.68067226891</v>
      </c>
      <c r="S38" s="16">
        <f t="shared" si="9"/>
        <v>27075.319327731093</v>
      </c>
      <c r="T38" s="95">
        <v>169577</v>
      </c>
      <c r="U38" s="108">
        <f t="shared" si="10"/>
        <v>136019.9968455958</v>
      </c>
      <c r="V38" s="16">
        <f t="shared" si="11"/>
        <v>25843.799400663203</v>
      </c>
      <c r="W38" s="95">
        <v>161863.79624625901</v>
      </c>
      <c r="X38" s="25"/>
    </row>
    <row r="39" spans="1:24" x14ac:dyDescent="0.2">
      <c r="A39" s="15">
        <v>27</v>
      </c>
      <c r="B39" s="76" t="s">
        <v>181</v>
      </c>
      <c r="C39" s="94">
        <f t="shared" si="0"/>
        <v>103081.23249299719</v>
      </c>
      <c r="D39" s="7">
        <f t="shared" si="1"/>
        <v>19585.434173669466</v>
      </c>
      <c r="E39" s="95">
        <v>122666.66666666666</v>
      </c>
      <c r="F39" s="42">
        <f t="shared" si="2"/>
        <v>110038.31932773109</v>
      </c>
      <c r="G39" s="4">
        <f t="shared" si="3"/>
        <v>20907.280672268909</v>
      </c>
      <c r="H39" s="45">
        <v>130945.59999999999</v>
      </c>
      <c r="I39" s="49">
        <f t="shared" si="4"/>
        <v>117278.13944873952</v>
      </c>
      <c r="J39" s="12">
        <f t="shared" si="5"/>
        <v>22282.84649526051</v>
      </c>
      <c r="K39" s="51">
        <v>139560.98594400001</v>
      </c>
      <c r="L39" s="37"/>
      <c r="M39" s="15">
        <v>27</v>
      </c>
      <c r="N39" s="76" t="s">
        <v>39</v>
      </c>
      <c r="O39" s="80">
        <f t="shared" si="6"/>
        <v>113205.28211284513</v>
      </c>
      <c r="P39" s="16">
        <f t="shared" si="7"/>
        <v>21509.003601440574</v>
      </c>
      <c r="Q39" s="109">
        <v>134714.28571428571</v>
      </c>
      <c r="R39" s="108">
        <f t="shared" si="8"/>
        <v>135060.50420168068</v>
      </c>
      <c r="S39" s="16">
        <f t="shared" si="9"/>
        <v>25661.495798319331</v>
      </c>
      <c r="T39" s="95">
        <v>160722</v>
      </c>
      <c r="U39" s="108">
        <f t="shared" si="10"/>
        <v>128805.21577644875</v>
      </c>
      <c r="V39" s="16">
        <f t="shared" si="11"/>
        <v>24472.990997525263</v>
      </c>
      <c r="W39" s="95">
        <v>153278.206773974</v>
      </c>
      <c r="X39" s="25"/>
    </row>
    <row r="40" spans="1:24" ht="27.75" x14ac:dyDescent="0.2">
      <c r="A40" s="15">
        <v>28</v>
      </c>
      <c r="B40" s="76" t="s">
        <v>125</v>
      </c>
      <c r="C40" s="94">
        <f t="shared" si="0"/>
        <v>309243.69747899158</v>
      </c>
      <c r="D40" s="7">
        <f t="shared" si="1"/>
        <v>58756.302521008402</v>
      </c>
      <c r="E40" s="95">
        <v>368000</v>
      </c>
      <c r="F40" s="42">
        <f t="shared" si="2"/>
        <v>319829.24369747902</v>
      </c>
      <c r="G40" s="4">
        <f t="shared" si="3"/>
        <v>60767.556302521014</v>
      </c>
      <c r="H40" s="45">
        <v>380596.80000000005</v>
      </c>
      <c r="I40" s="49">
        <f t="shared" si="4"/>
        <v>334484.36153949588</v>
      </c>
      <c r="J40" s="12">
        <f t="shared" si="5"/>
        <v>63552.028692504216</v>
      </c>
      <c r="K40" s="51">
        <v>398036.39023200009</v>
      </c>
      <c r="L40" s="37"/>
      <c r="M40" s="15">
        <v>28</v>
      </c>
      <c r="N40" s="76" t="s">
        <v>40</v>
      </c>
      <c r="O40" s="80">
        <f t="shared" si="6"/>
        <v>95046.05042016806</v>
      </c>
      <c r="P40" s="16">
        <f t="shared" si="7"/>
        <v>18058.749579831932</v>
      </c>
      <c r="Q40" s="109">
        <v>113104.79999999999</v>
      </c>
      <c r="R40" s="108">
        <f t="shared" si="8"/>
        <v>115484.8524369748</v>
      </c>
      <c r="S40" s="16">
        <f t="shared" si="9"/>
        <v>21942.121963025213</v>
      </c>
      <c r="T40" s="95">
        <v>137426.97440000001</v>
      </c>
      <c r="U40" s="108">
        <f t="shared" si="10"/>
        <v>109825.14692222216</v>
      </c>
      <c r="V40" s="16">
        <f t="shared" si="11"/>
        <v>20866.77791522221</v>
      </c>
      <c r="W40" s="95">
        <v>130691.92483744437</v>
      </c>
      <c r="X40" s="25"/>
    </row>
    <row r="41" spans="1:24" ht="27.75" x14ac:dyDescent="0.2">
      <c r="A41" s="15">
        <v>29</v>
      </c>
      <c r="B41" s="76" t="s">
        <v>126</v>
      </c>
      <c r="C41" s="94">
        <f t="shared" si="0"/>
        <v>241596.63865546219</v>
      </c>
      <c r="D41" s="7">
        <f t="shared" si="1"/>
        <v>45903.361344537814</v>
      </c>
      <c r="E41" s="95">
        <v>287500</v>
      </c>
      <c r="F41" s="42">
        <f t="shared" si="2"/>
        <v>250991.59663865546</v>
      </c>
      <c r="G41" s="4">
        <f t="shared" si="3"/>
        <v>47688.403361344535</v>
      </c>
      <c r="H41" s="45">
        <v>298680</v>
      </c>
      <c r="I41" s="49">
        <f t="shared" si="4"/>
        <v>263213.56991596642</v>
      </c>
      <c r="J41" s="12">
        <f t="shared" si="5"/>
        <v>50010.578284033618</v>
      </c>
      <c r="K41" s="51">
        <v>313224.1482</v>
      </c>
      <c r="L41" s="37"/>
      <c r="M41" s="15">
        <v>29</v>
      </c>
      <c r="N41" s="76" t="s">
        <v>177</v>
      </c>
      <c r="O41" s="80">
        <f t="shared" si="6"/>
        <v>237454.9819927972</v>
      </c>
      <c r="P41" s="16">
        <f t="shared" si="7"/>
        <v>45116.446578631469</v>
      </c>
      <c r="Q41" s="109">
        <v>282571.42857142864</v>
      </c>
      <c r="R41" s="108">
        <f t="shared" si="8"/>
        <v>269001.68067226902</v>
      </c>
      <c r="S41" s="16">
        <f t="shared" si="9"/>
        <v>51110.319327731115</v>
      </c>
      <c r="T41" s="95">
        <v>320112.00000000012</v>
      </c>
      <c r="U41" s="108">
        <f t="shared" si="10"/>
        <v>258671.27502109585</v>
      </c>
      <c r="V41" s="16">
        <f t="shared" si="11"/>
        <v>49147.542254008215</v>
      </c>
      <c r="W41" s="95">
        <v>307818.81727510405</v>
      </c>
      <c r="X41" s="25"/>
    </row>
    <row r="42" spans="1:24" x14ac:dyDescent="0.2">
      <c r="A42" s="15">
        <v>30</v>
      </c>
      <c r="B42" s="76" t="s">
        <v>21</v>
      </c>
      <c r="C42" s="94">
        <f t="shared" si="0"/>
        <v>749807.73109243694</v>
      </c>
      <c r="D42" s="7">
        <f t="shared" si="1"/>
        <v>142463.46890756302</v>
      </c>
      <c r="E42" s="95">
        <v>892271.2</v>
      </c>
      <c r="F42" s="42">
        <f t="shared" si="2"/>
        <v>768147.20430252107</v>
      </c>
      <c r="G42" s="4">
        <f t="shared" si="3"/>
        <v>145947.96881747901</v>
      </c>
      <c r="H42" s="45">
        <v>914095.17312000005</v>
      </c>
      <c r="I42" s="49">
        <f t="shared" si="4"/>
        <v>798648.62799188984</v>
      </c>
      <c r="J42" s="12">
        <f t="shared" si="5"/>
        <v>151743.23931845906</v>
      </c>
      <c r="K42" s="51">
        <v>950391.8673103489</v>
      </c>
      <c r="L42" s="37"/>
      <c r="M42" s="15">
        <v>30</v>
      </c>
      <c r="N42" s="76" t="s">
        <v>86</v>
      </c>
      <c r="O42" s="80">
        <f t="shared" si="6"/>
        <v>655762.30492196884</v>
      </c>
      <c r="P42" s="16">
        <f t="shared" si="7"/>
        <v>124594.83793517409</v>
      </c>
      <c r="Q42" s="109">
        <v>780357.14285714284</v>
      </c>
      <c r="R42" s="108">
        <f t="shared" si="8"/>
        <v>719936.97478991607</v>
      </c>
      <c r="S42" s="16">
        <f t="shared" si="9"/>
        <v>136788.02521008404</v>
      </c>
      <c r="T42" s="95">
        <v>856725.00000000012</v>
      </c>
      <c r="U42" s="108">
        <f t="shared" si="10"/>
        <v>695887.00781140744</v>
      </c>
      <c r="V42" s="16">
        <f t="shared" si="11"/>
        <v>132218.53148416741</v>
      </c>
      <c r="W42" s="95">
        <v>828105.53929557488</v>
      </c>
      <c r="X42" s="25"/>
    </row>
    <row r="43" spans="1:24" ht="27.75" x14ac:dyDescent="0.2">
      <c r="A43" s="15">
        <v>31</v>
      </c>
      <c r="B43" s="76" t="s">
        <v>22</v>
      </c>
      <c r="C43" s="94">
        <f t="shared" si="0"/>
        <v>64420.100840336134</v>
      </c>
      <c r="D43" s="7">
        <f t="shared" si="1"/>
        <v>12239.819159663866</v>
      </c>
      <c r="E43" s="95">
        <v>76659.92</v>
      </c>
      <c r="F43" s="42">
        <f t="shared" si="2"/>
        <v>70696.751757983191</v>
      </c>
      <c r="G43" s="4">
        <f t="shared" si="3"/>
        <v>13432.382834016806</v>
      </c>
      <c r="H43" s="45">
        <v>84129.134592000002</v>
      </c>
      <c r="I43" s="49">
        <f t="shared" si="4"/>
        <v>76545.999635615211</v>
      </c>
      <c r="J43" s="12">
        <f t="shared" si="5"/>
        <v>14543.739930766891</v>
      </c>
      <c r="K43" s="51">
        <v>91089.739566382093</v>
      </c>
      <c r="L43" s="37"/>
      <c r="M43" s="15">
        <v>31</v>
      </c>
      <c r="N43" s="76" t="s">
        <v>41</v>
      </c>
      <c r="O43" s="80">
        <f t="shared" si="6"/>
        <v>48319.327731092431</v>
      </c>
      <c r="P43" s="16">
        <f t="shared" si="7"/>
        <v>9180.6722689075614</v>
      </c>
      <c r="Q43" s="109">
        <v>57499.999999999993</v>
      </c>
      <c r="R43" s="108">
        <f t="shared" si="8"/>
        <v>65113.445378151264</v>
      </c>
      <c r="S43" s="16">
        <f t="shared" si="9"/>
        <v>12371.55462184874</v>
      </c>
      <c r="T43" s="95">
        <v>77485</v>
      </c>
      <c r="U43" s="108">
        <f t="shared" si="10"/>
        <v>60986.273726466381</v>
      </c>
      <c r="V43" s="16">
        <f t="shared" si="11"/>
        <v>11587.392008028613</v>
      </c>
      <c r="W43" s="95">
        <v>72573.665734494993</v>
      </c>
      <c r="X43" s="25"/>
    </row>
    <row r="44" spans="1:24" x14ac:dyDescent="0.2">
      <c r="A44" s="15">
        <v>32</v>
      </c>
      <c r="B44" s="76" t="s">
        <v>23</v>
      </c>
      <c r="C44" s="94">
        <f t="shared" si="0"/>
        <v>33794.151260504201</v>
      </c>
      <c r="D44" s="7">
        <f t="shared" si="1"/>
        <v>6420.8887394957983</v>
      </c>
      <c r="E44" s="95">
        <v>40215.039999999994</v>
      </c>
      <c r="F44" s="42">
        <f t="shared" si="2"/>
        <v>39531.785465546214</v>
      </c>
      <c r="G44" s="4">
        <f t="shared" si="3"/>
        <v>7511.0392384537809</v>
      </c>
      <c r="H44" s="45">
        <v>47042.824703999991</v>
      </c>
      <c r="I44" s="49">
        <f t="shared" si="4"/>
        <v>44279.472328478114</v>
      </c>
      <c r="J44" s="12">
        <f t="shared" si="5"/>
        <v>8413.0997424108409</v>
      </c>
      <c r="K44" s="51">
        <v>52692.572070888957</v>
      </c>
      <c r="L44" s="37"/>
      <c r="M44" s="15">
        <v>33</v>
      </c>
      <c r="N44" s="76" t="s">
        <v>87</v>
      </c>
      <c r="O44" s="80">
        <f t="shared" si="6"/>
        <v>364465.78631452582</v>
      </c>
      <c r="P44" s="16">
        <f t="shared" si="7"/>
        <v>69248.499399759909</v>
      </c>
      <c r="Q44" s="109">
        <v>433714.28571428568</v>
      </c>
      <c r="R44" s="108">
        <f t="shared" si="8"/>
        <v>405919.32773109246</v>
      </c>
      <c r="S44" s="16">
        <f t="shared" si="9"/>
        <v>77124.672268907569</v>
      </c>
      <c r="T44" s="95">
        <v>483044</v>
      </c>
      <c r="U44" s="108">
        <f t="shared" si="10"/>
        <v>391423.2466934016</v>
      </c>
      <c r="V44" s="16">
        <f t="shared" si="11"/>
        <v>74370.416871746304</v>
      </c>
      <c r="W44" s="95">
        <v>465793.6635651479</v>
      </c>
      <c r="X44" s="25"/>
    </row>
    <row r="45" spans="1:24" ht="27.75" x14ac:dyDescent="0.2">
      <c r="A45" s="15">
        <v>33</v>
      </c>
      <c r="B45" s="76" t="s">
        <v>150</v>
      </c>
      <c r="C45" s="94">
        <f t="shared" si="0"/>
        <v>828331.33253301319</v>
      </c>
      <c r="D45" s="7">
        <f t="shared" si="1"/>
        <v>157382.95318127252</v>
      </c>
      <c r="E45" s="95">
        <v>985714.28571428568</v>
      </c>
      <c r="F45" s="42">
        <f t="shared" si="2"/>
        <v>848052.82112845138</v>
      </c>
      <c r="G45" s="4">
        <f t="shared" si="3"/>
        <v>161130.03601440578</v>
      </c>
      <c r="H45" s="45">
        <v>1009182.8571428572</v>
      </c>
      <c r="I45" s="49">
        <f t="shared" si="4"/>
        <v>881378.59930372157</v>
      </c>
      <c r="J45" s="12">
        <f t="shared" si="5"/>
        <v>167461.93386770709</v>
      </c>
      <c r="K45" s="51">
        <v>1048840.5331714286</v>
      </c>
      <c r="L45" s="37"/>
      <c r="M45" s="15">
        <v>34</v>
      </c>
      <c r="N45" s="76" t="s">
        <v>88</v>
      </c>
      <c r="O45" s="80">
        <f t="shared" si="6"/>
        <v>657142.85714285704</v>
      </c>
      <c r="P45" s="16">
        <f t="shared" si="7"/>
        <v>124857.14285714284</v>
      </c>
      <c r="Q45" s="109">
        <v>781999.99999999988</v>
      </c>
      <c r="R45" s="108">
        <f t="shared" si="8"/>
        <v>721425.21008403355</v>
      </c>
      <c r="S45" s="16">
        <f t="shared" si="9"/>
        <v>137070.78991596636</v>
      </c>
      <c r="T45" s="95">
        <v>858495.99999999988</v>
      </c>
      <c r="U45" s="108">
        <f t="shared" si="10"/>
        <v>697329.9640252369</v>
      </c>
      <c r="V45" s="16">
        <f t="shared" si="11"/>
        <v>132492.69316479503</v>
      </c>
      <c r="W45" s="95">
        <v>829822.65719003184</v>
      </c>
      <c r="X45" s="25"/>
    </row>
    <row r="46" spans="1:24" x14ac:dyDescent="0.2">
      <c r="A46" s="15">
        <v>34</v>
      </c>
      <c r="B46" s="76" t="s">
        <v>24</v>
      </c>
      <c r="C46" s="94">
        <f t="shared" si="0"/>
        <v>680107.29411764699</v>
      </c>
      <c r="D46" s="7">
        <f t="shared" si="1"/>
        <v>129220.38588235293</v>
      </c>
      <c r="E46" s="95">
        <v>809327.67999999993</v>
      </c>
      <c r="F46" s="42">
        <f t="shared" si="2"/>
        <v>697220.03963697481</v>
      </c>
      <c r="G46" s="4">
        <f t="shared" si="3"/>
        <v>132471.8075310252</v>
      </c>
      <c r="H46" s="45">
        <v>829691.84716799995</v>
      </c>
      <c r="I46" s="49">
        <f t="shared" si="4"/>
        <v>725214.46239633649</v>
      </c>
      <c r="J46" s="12">
        <f t="shared" si="5"/>
        <v>137790.74785530393</v>
      </c>
      <c r="K46" s="51">
        <v>863005.21025164041</v>
      </c>
      <c r="L46" s="37"/>
      <c r="M46" s="15">
        <v>35</v>
      </c>
      <c r="N46" s="76" t="s">
        <v>89</v>
      </c>
      <c r="O46" s="80">
        <f t="shared" si="6"/>
        <v>349279.71188475395</v>
      </c>
      <c r="P46" s="16">
        <f t="shared" si="7"/>
        <v>66363.14525810325</v>
      </c>
      <c r="Q46" s="109">
        <v>415642.85714285716</v>
      </c>
      <c r="R46" s="108">
        <f t="shared" si="8"/>
        <v>389548.73949579836</v>
      </c>
      <c r="S46" s="16">
        <f t="shared" si="9"/>
        <v>74014.260504201695</v>
      </c>
      <c r="T46" s="95">
        <v>463563.00000000006</v>
      </c>
      <c r="U46" s="108">
        <f t="shared" si="10"/>
        <v>375550.72834127815</v>
      </c>
      <c r="V46" s="16">
        <f t="shared" si="11"/>
        <v>71354.638384842852</v>
      </c>
      <c r="W46" s="95">
        <v>446905.36672612099</v>
      </c>
      <c r="X46" s="25"/>
    </row>
    <row r="47" spans="1:24" ht="27.75" x14ac:dyDescent="0.2">
      <c r="A47" s="15">
        <v>35</v>
      </c>
      <c r="B47" s="76" t="s">
        <v>25</v>
      </c>
      <c r="C47" s="94">
        <f t="shared" si="0"/>
        <v>303721.48859543819</v>
      </c>
      <c r="D47" s="7">
        <f t="shared" si="1"/>
        <v>57707.08283313326</v>
      </c>
      <c r="E47" s="95">
        <v>361428.57142857142</v>
      </c>
      <c r="F47" s="42">
        <f t="shared" si="2"/>
        <v>314209.843937575</v>
      </c>
      <c r="G47" s="4">
        <f t="shared" si="3"/>
        <v>59699.870348139251</v>
      </c>
      <c r="H47" s="45">
        <v>373909.71428571426</v>
      </c>
      <c r="I47" s="49">
        <f t="shared" si="4"/>
        <v>328666.33773349336</v>
      </c>
      <c r="J47" s="12">
        <f t="shared" si="5"/>
        <v>62446.604169363738</v>
      </c>
      <c r="K47" s="51">
        <v>391112.9419028571</v>
      </c>
      <c r="L47" s="37"/>
      <c r="M47" s="15">
        <v>36</v>
      </c>
      <c r="N47" s="76" t="s">
        <v>90</v>
      </c>
      <c r="O47" s="80">
        <f t="shared" si="6"/>
        <v>1421968.7875150063</v>
      </c>
      <c r="P47" s="16">
        <f t="shared" si="7"/>
        <v>270174.06962785119</v>
      </c>
      <c r="Q47" s="109">
        <v>1692142.8571428573</v>
      </c>
      <c r="R47" s="108">
        <f t="shared" si="8"/>
        <v>1545907.5630252103</v>
      </c>
      <c r="S47" s="16">
        <f t="shared" si="9"/>
        <v>293722.43697478995</v>
      </c>
      <c r="T47" s="95">
        <v>1839630.0000000002</v>
      </c>
      <c r="U47" s="108">
        <f t="shared" si="10"/>
        <v>1496727.7064867311</v>
      </c>
      <c r="V47" s="16">
        <f t="shared" si="11"/>
        <v>284378.26423247892</v>
      </c>
      <c r="W47" s="95">
        <v>1781105.9707192099</v>
      </c>
      <c r="X47" s="25"/>
    </row>
    <row r="48" spans="1:24" x14ac:dyDescent="0.2">
      <c r="A48" s="15">
        <v>36</v>
      </c>
      <c r="B48" s="76" t="s">
        <v>127</v>
      </c>
      <c r="C48" s="94">
        <f t="shared" si="0"/>
        <v>177419.29411764705</v>
      </c>
      <c r="D48" s="7">
        <f t="shared" si="1"/>
        <v>33709.665882352936</v>
      </c>
      <c r="E48" s="95">
        <v>211128.95999999996</v>
      </c>
      <c r="F48" s="42">
        <f t="shared" si="2"/>
        <v>185684.73083697475</v>
      </c>
      <c r="G48" s="4">
        <f t="shared" si="3"/>
        <v>35280.098859025202</v>
      </c>
      <c r="H48" s="45">
        <v>220964.82969599994</v>
      </c>
      <c r="I48" s="49">
        <f t="shared" si="4"/>
        <v>195598.35901022441</v>
      </c>
      <c r="J48" s="12">
        <f t="shared" si="5"/>
        <v>37163.688211942637</v>
      </c>
      <c r="K48" s="51">
        <v>232762.04722216702</v>
      </c>
      <c r="L48" s="37"/>
      <c r="M48" s="15">
        <v>38</v>
      </c>
      <c r="N48" s="76" t="s">
        <v>91</v>
      </c>
      <c r="O48" s="80">
        <f t="shared" si="6"/>
        <v>1423349.3397358945</v>
      </c>
      <c r="P48" s="16">
        <f t="shared" si="7"/>
        <v>270436.37454981997</v>
      </c>
      <c r="Q48" s="109">
        <v>1693785.7142857143</v>
      </c>
      <c r="R48" s="108">
        <f t="shared" si="8"/>
        <v>1547395.7983193281</v>
      </c>
      <c r="S48" s="16">
        <f t="shared" si="9"/>
        <v>294005.20168067235</v>
      </c>
      <c r="T48" s="95">
        <v>1841401.0000000002</v>
      </c>
      <c r="U48" s="108">
        <f t="shared" si="10"/>
        <v>1498170.6627005604</v>
      </c>
      <c r="V48" s="16">
        <f t="shared" si="11"/>
        <v>284652.42591310648</v>
      </c>
      <c r="W48" s="95">
        <v>1782823.0886136668</v>
      </c>
      <c r="X48" s="25"/>
    </row>
    <row r="49" spans="1:24" x14ac:dyDescent="0.2">
      <c r="A49" s="15">
        <v>37</v>
      </c>
      <c r="B49" s="76" t="s">
        <v>26</v>
      </c>
      <c r="C49" s="94">
        <f t="shared" si="0"/>
        <v>220718.05042016806</v>
      </c>
      <c r="D49" s="7">
        <f t="shared" si="1"/>
        <v>41936.429579831929</v>
      </c>
      <c r="E49" s="95">
        <v>262654.48</v>
      </c>
      <c r="F49" s="42">
        <f t="shared" si="2"/>
        <v>229745.54525042017</v>
      </c>
      <c r="G49" s="4">
        <f t="shared" si="3"/>
        <v>43651.653597579832</v>
      </c>
      <c r="H49" s="45">
        <v>273397.19884799997</v>
      </c>
      <c r="I49" s="49">
        <f t="shared" si="4"/>
        <v>241216.55278928028</v>
      </c>
      <c r="J49" s="12">
        <f t="shared" si="5"/>
        <v>45831.145029963256</v>
      </c>
      <c r="K49" s="51">
        <v>287047.69781924353</v>
      </c>
      <c r="L49" s="37"/>
      <c r="M49" s="15">
        <v>39</v>
      </c>
      <c r="N49" s="76" t="s">
        <v>92</v>
      </c>
      <c r="O49" s="80">
        <f t="shared" si="6"/>
        <v>1779531.8127250902</v>
      </c>
      <c r="P49" s="16">
        <f t="shared" si="7"/>
        <v>338111.04441776715</v>
      </c>
      <c r="Q49" s="109">
        <v>2117642.8571428573</v>
      </c>
      <c r="R49" s="108">
        <f t="shared" si="8"/>
        <v>1931360.5042016807</v>
      </c>
      <c r="S49" s="16">
        <f t="shared" si="9"/>
        <v>366958.49579831935</v>
      </c>
      <c r="T49" s="95">
        <v>2298319</v>
      </c>
      <c r="U49" s="108">
        <f t="shared" si="10"/>
        <v>1870453.3658685489</v>
      </c>
      <c r="V49" s="16">
        <f t="shared" si="11"/>
        <v>355386.13951502426</v>
      </c>
      <c r="W49" s="95">
        <v>2225839.505383573</v>
      </c>
      <c r="X49" s="25"/>
    </row>
    <row r="50" spans="1:24" x14ac:dyDescent="0.2">
      <c r="A50" s="15">
        <v>38</v>
      </c>
      <c r="B50" s="76" t="s">
        <v>27</v>
      </c>
      <c r="C50" s="94">
        <f t="shared" si="0"/>
        <v>179471.78871548621</v>
      </c>
      <c r="D50" s="7">
        <f t="shared" si="1"/>
        <v>34099.639855942383</v>
      </c>
      <c r="E50" s="95">
        <v>213571.42857142858</v>
      </c>
      <c r="F50" s="42">
        <f t="shared" si="2"/>
        <v>187773.3493397359</v>
      </c>
      <c r="G50" s="4">
        <f t="shared" si="3"/>
        <v>35676.936374549819</v>
      </c>
      <c r="H50" s="45">
        <v>223450.28571428571</v>
      </c>
      <c r="I50" s="49">
        <f t="shared" si="4"/>
        <v>197760.8020984394</v>
      </c>
      <c r="J50" s="12">
        <f t="shared" si="5"/>
        <v>37574.552398703483</v>
      </c>
      <c r="K50" s="51">
        <v>235335.35449714286</v>
      </c>
      <c r="L50" s="37"/>
      <c r="M50" s="15">
        <v>40</v>
      </c>
      <c r="N50" s="76" t="s">
        <v>93</v>
      </c>
      <c r="O50" s="80">
        <f t="shared" si="6"/>
        <v>854561.82472989196</v>
      </c>
      <c r="P50" s="16">
        <f t="shared" si="7"/>
        <v>162366.74669867946</v>
      </c>
      <c r="Q50" s="109">
        <v>1016928.5714285714</v>
      </c>
      <c r="R50" s="108">
        <f t="shared" si="8"/>
        <v>934242.85714285716</v>
      </c>
      <c r="S50" s="16">
        <f t="shared" si="9"/>
        <v>177506.14285714287</v>
      </c>
      <c r="T50" s="95">
        <v>1111749</v>
      </c>
      <c r="U50" s="108">
        <f t="shared" si="10"/>
        <v>903672.70260284282</v>
      </c>
      <c r="V50" s="16">
        <f t="shared" si="11"/>
        <v>171697.81349454014</v>
      </c>
      <c r="W50" s="95">
        <v>1075370.5160973829</v>
      </c>
      <c r="X50" s="25"/>
    </row>
    <row r="51" spans="1:24" ht="27.75" x14ac:dyDescent="0.2">
      <c r="A51" s="15">
        <v>39</v>
      </c>
      <c r="B51" s="76" t="s">
        <v>28</v>
      </c>
      <c r="C51" s="94">
        <f t="shared" si="0"/>
        <v>358943.57743097242</v>
      </c>
      <c r="D51" s="7">
        <f t="shared" si="1"/>
        <v>68199.279711884767</v>
      </c>
      <c r="E51" s="95">
        <v>427142.85714285716</v>
      </c>
      <c r="F51" s="42">
        <f t="shared" si="2"/>
        <v>370403.84153661464</v>
      </c>
      <c r="G51" s="4">
        <f t="shared" si="3"/>
        <v>70376.729891956784</v>
      </c>
      <c r="H51" s="45">
        <v>440780.57142857142</v>
      </c>
      <c r="I51" s="49">
        <f t="shared" si="4"/>
        <v>386846.57579351746</v>
      </c>
      <c r="J51" s="12">
        <f t="shared" si="5"/>
        <v>73500.849400768318</v>
      </c>
      <c r="K51" s="51">
        <v>460347.42519428575</v>
      </c>
      <c r="L51" s="37"/>
      <c r="M51" s="15">
        <v>41</v>
      </c>
      <c r="N51" s="76" t="s">
        <v>94</v>
      </c>
      <c r="O51" s="80">
        <f t="shared" si="6"/>
        <v>55208.283313325337</v>
      </c>
      <c r="P51" s="16">
        <f t="shared" si="7"/>
        <v>10489.573829531813</v>
      </c>
      <c r="Q51" s="109">
        <v>65697.857142857145</v>
      </c>
      <c r="R51" s="108">
        <f t="shared" si="8"/>
        <v>72539.73949579832</v>
      </c>
      <c r="S51" s="16">
        <f t="shared" si="9"/>
        <v>13782.550504201681</v>
      </c>
      <c r="T51" s="95">
        <v>86322.29</v>
      </c>
      <c r="U51" s="108">
        <f t="shared" si="10"/>
        <v>68186.625233475148</v>
      </c>
      <c r="V51" s="16">
        <f t="shared" si="11"/>
        <v>12955.458794360278</v>
      </c>
      <c r="W51" s="95">
        <v>81142.08402783543</v>
      </c>
      <c r="X51" s="25"/>
    </row>
    <row r="52" spans="1:24" x14ac:dyDescent="0.2">
      <c r="A52" s="15">
        <v>40</v>
      </c>
      <c r="B52" s="76" t="s">
        <v>29</v>
      </c>
      <c r="C52" s="94">
        <f t="shared" si="0"/>
        <v>60744.297719087641</v>
      </c>
      <c r="D52" s="7">
        <f t="shared" si="1"/>
        <v>11541.416566626653</v>
      </c>
      <c r="E52" s="95">
        <v>72285.71428571429</v>
      </c>
      <c r="F52" s="42">
        <f t="shared" si="2"/>
        <v>66956.254501800722</v>
      </c>
      <c r="G52" s="4">
        <f t="shared" si="3"/>
        <v>12721.688355342138</v>
      </c>
      <c r="H52" s="45">
        <v>79677.942857142858</v>
      </c>
      <c r="I52" s="49">
        <f t="shared" si="4"/>
        <v>72673.290269387755</v>
      </c>
      <c r="J52" s="12">
        <f t="shared" si="5"/>
        <v>13807.925151183674</v>
      </c>
      <c r="K52" s="51">
        <v>86481.215420571432</v>
      </c>
      <c r="L52" s="37"/>
      <c r="M52" s="15">
        <v>42</v>
      </c>
      <c r="N52" s="76" t="s">
        <v>44</v>
      </c>
      <c r="O52" s="80">
        <f t="shared" si="6"/>
        <v>1714644.4777911166</v>
      </c>
      <c r="P52" s="16">
        <f t="shared" si="7"/>
        <v>325782.45078031218</v>
      </c>
      <c r="Q52" s="109">
        <v>2040426.9285714286</v>
      </c>
      <c r="R52" s="108">
        <f t="shared" si="8"/>
        <v>1861411.9571428574</v>
      </c>
      <c r="S52" s="16">
        <f t="shared" si="9"/>
        <v>353668.27185714291</v>
      </c>
      <c r="T52" s="95">
        <v>2215080.2290000003</v>
      </c>
      <c r="U52" s="108">
        <f t="shared" si="10"/>
        <v>1802632.9808623528</v>
      </c>
      <c r="V52" s="16">
        <f t="shared" si="11"/>
        <v>342500.26636384701</v>
      </c>
      <c r="W52" s="95">
        <v>2145133.2472261996</v>
      </c>
      <c r="X52" s="25"/>
    </row>
    <row r="53" spans="1:24" x14ac:dyDescent="0.2">
      <c r="A53" s="15">
        <v>41</v>
      </c>
      <c r="B53" s="76" t="s">
        <v>54</v>
      </c>
      <c r="C53" s="94">
        <f t="shared" si="0"/>
        <v>386554.62184873945</v>
      </c>
      <c r="D53" s="7">
        <f t="shared" si="1"/>
        <v>73445.378151260491</v>
      </c>
      <c r="E53" s="95">
        <v>459999.99999999994</v>
      </c>
      <c r="F53" s="42">
        <f t="shared" si="2"/>
        <v>398500.84033613442</v>
      </c>
      <c r="G53" s="4">
        <f t="shared" si="3"/>
        <v>75715.159663865546</v>
      </c>
      <c r="H53" s="45">
        <v>474215.99999999994</v>
      </c>
      <c r="I53" s="49">
        <f t="shared" si="4"/>
        <v>415936.6948235294</v>
      </c>
      <c r="J53" s="12">
        <f t="shared" si="5"/>
        <v>79027.97201647058</v>
      </c>
      <c r="K53" s="51">
        <v>494964.66683999996</v>
      </c>
      <c r="L53" s="37"/>
      <c r="M53" s="15">
        <v>43</v>
      </c>
      <c r="N53" s="76" t="s">
        <v>45</v>
      </c>
      <c r="O53" s="80">
        <f t="shared" si="6"/>
        <v>635116.14645858353</v>
      </c>
      <c r="P53" s="16">
        <f t="shared" si="7"/>
        <v>120672.06782713087</v>
      </c>
      <c r="Q53" s="109">
        <v>755788.21428571432</v>
      </c>
      <c r="R53" s="108">
        <f t="shared" si="8"/>
        <v>697680.41596638679</v>
      </c>
      <c r="S53" s="16">
        <f t="shared" si="9"/>
        <v>132559.27903361348</v>
      </c>
      <c r="T53" s="95">
        <v>830239.69500000018</v>
      </c>
      <c r="U53" s="108">
        <f t="shared" si="10"/>
        <v>674307.59763358883</v>
      </c>
      <c r="V53" s="16">
        <f t="shared" si="11"/>
        <v>128118.44355038188</v>
      </c>
      <c r="W53" s="95">
        <v>802426.04118397064</v>
      </c>
      <c r="X53" s="25"/>
    </row>
    <row r="54" spans="1:24" x14ac:dyDescent="0.2">
      <c r="A54" s="15">
        <v>42</v>
      </c>
      <c r="B54" s="76" t="s">
        <v>128</v>
      </c>
      <c r="C54" s="94">
        <f t="shared" si="0"/>
        <v>203820.97478991596</v>
      </c>
      <c r="D54" s="7">
        <f t="shared" si="1"/>
        <v>38725.985210084029</v>
      </c>
      <c r="E54" s="95">
        <v>242546.95999999996</v>
      </c>
      <c r="F54" s="42">
        <f t="shared" si="2"/>
        <v>212551.0810890756</v>
      </c>
      <c r="G54" s="4">
        <f t="shared" si="3"/>
        <v>40384.70540692436</v>
      </c>
      <c r="H54" s="45">
        <v>252935.78649599996</v>
      </c>
      <c r="I54" s="49">
        <f t="shared" si="4"/>
        <v>223414.33082672185</v>
      </c>
      <c r="J54" s="12">
        <f t="shared" si="5"/>
        <v>42448.722857077155</v>
      </c>
      <c r="K54" s="51">
        <v>265863.05368379899</v>
      </c>
      <c r="L54" s="37"/>
      <c r="M54" s="15">
        <v>44</v>
      </c>
      <c r="N54" s="76" t="s">
        <v>46</v>
      </c>
      <c r="O54" s="80">
        <f t="shared" si="6"/>
        <v>636434.64285714284</v>
      </c>
      <c r="P54" s="16">
        <f t="shared" si="7"/>
        <v>120922.58214285714</v>
      </c>
      <c r="Q54" s="109">
        <v>757357.22499999998</v>
      </c>
      <c r="R54" s="108">
        <f t="shared" si="8"/>
        <v>699101.75508403359</v>
      </c>
      <c r="S54" s="16">
        <f t="shared" si="9"/>
        <v>132829.3334659664</v>
      </c>
      <c r="T54" s="95">
        <v>831931.08854999999</v>
      </c>
      <c r="U54" s="108">
        <f t="shared" si="10"/>
        <v>675685.69296560646</v>
      </c>
      <c r="V54" s="16">
        <f t="shared" si="11"/>
        <v>128380.28166346523</v>
      </c>
      <c r="W54" s="95">
        <v>804065.97462907166</v>
      </c>
      <c r="X54" s="25"/>
    </row>
    <row r="55" spans="1:24" x14ac:dyDescent="0.2">
      <c r="A55" s="15">
        <v>43</v>
      </c>
      <c r="B55" s="76" t="s">
        <v>30</v>
      </c>
      <c r="C55" s="94">
        <f t="shared" si="0"/>
        <v>93356.342857142852</v>
      </c>
      <c r="D55" s="7">
        <f t="shared" si="1"/>
        <v>17737.705142857143</v>
      </c>
      <c r="E55" s="95">
        <v>111094.048</v>
      </c>
      <c r="F55" s="42">
        <f t="shared" si="2"/>
        <v>100142.27163428572</v>
      </c>
      <c r="G55" s="4">
        <f t="shared" si="3"/>
        <v>19027.031610514285</v>
      </c>
      <c r="H55" s="45">
        <v>119169.3032448</v>
      </c>
      <c r="I55" s="49">
        <f t="shared" si="4"/>
        <v>107032.30474649645</v>
      </c>
      <c r="J55" s="12">
        <f t="shared" si="5"/>
        <v>20336.137901834325</v>
      </c>
      <c r="K55" s="51">
        <v>127368.44264833076</v>
      </c>
      <c r="L55" s="37"/>
      <c r="M55" s="15">
        <v>45</v>
      </c>
      <c r="N55" s="76" t="s">
        <v>95</v>
      </c>
      <c r="O55" s="80">
        <f t="shared" si="6"/>
        <v>966386.55462184874</v>
      </c>
      <c r="P55" s="16">
        <f t="shared" si="7"/>
        <v>183613.44537815126</v>
      </c>
      <c r="Q55" s="109">
        <v>1150000</v>
      </c>
      <c r="R55" s="108">
        <f t="shared" si="8"/>
        <v>1054789.9159663867</v>
      </c>
      <c r="S55" s="16">
        <f t="shared" si="9"/>
        <v>200410.08403361347</v>
      </c>
      <c r="T55" s="95">
        <v>1255200</v>
      </c>
      <c r="U55" s="108">
        <f t="shared" si="10"/>
        <v>1020552.1559230252</v>
      </c>
      <c r="V55" s="16">
        <f t="shared" si="11"/>
        <v>193904.9096253748</v>
      </c>
      <c r="W55" s="95">
        <v>1214457.0655483999</v>
      </c>
      <c r="X55" s="25"/>
    </row>
    <row r="56" spans="1:24" ht="27.75" x14ac:dyDescent="0.2">
      <c r="A56" s="15">
        <v>44</v>
      </c>
      <c r="B56" s="76" t="s">
        <v>31</v>
      </c>
      <c r="C56" s="94">
        <f t="shared" si="0"/>
        <v>129610.07468907563</v>
      </c>
      <c r="D56" s="7">
        <f t="shared" si="1"/>
        <v>24625.91419092437</v>
      </c>
      <c r="E56" s="95">
        <v>154235.98887999999</v>
      </c>
      <c r="F56" s="42">
        <f t="shared" si="2"/>
        <v>137034.0691464605</v>
      </c>
      <c r="G56" s="4">
        <f t="shared" si="3"/>
        <v>26036.473137827496</v>
      </c>
      <c r="H56" s="45">
        <v>163070.54228428801</v>
      </c>
      <c r="I56" s="49">
        <f t="shared" si="4"/>
        <v>145228.08460603814</v>
      </c>
      <c r="J56" s="12">
        <f t="shared" si="5"/>
        <v>27593.336075147246</v>
      </c>
      <c r="K56" s="51">
        <v>172821.42068118538</v>
      </c>
      <c r="L56" s="37"/>
      <c r="M56" s="15">
        <v>46</v>
      </c>
      <c r="N56" s="76" t="s">
        <v>96</v>
      </c>
      <c r="O56" s="80">
        <f t="shared" si="6"/>
        <v>135294.11764705883</v>
      </c>
      <c r="P56" s="16">
        <f t="shared" si="7"/>
        <v>25705.882352941178</v>
      </c>
      <c r="Q56" s="109">
        <v>161000</v>
      </c>
      <c r="R56" s="108">
        <f t="shared" si="8"/>
        <v>158872.26890756303</v>
      </c>
      <c r="S56" s="16">
        <f t="shared" si="9"/>
        <v>30185.731092436978</v>
      </c>
      <c r="T56" s="95">
        <v>189058</v>
      </c>
      <c r="U56" s="108">
        <f t="shared" si="10"/>
        <v>151892.5151977193</v>
      </c>
      <c r="V56" s="16">
        <f t="shared" si="11"/>
        <v>28859.577887566669</v>
      </c>
      <c r="W56" s="95">
        <v>180752.09308528597</v>
      </c>
      <c r="X56" s="25"/>
    </row>
    <row r="57" spans="1:24" ht="27.75" x14ac:dyDescent="0.2">
      <c r="A57" s="15">
        <v>45</v>
      </c>
      <c r="B57" s="76" t="s">
        <v>129</v>
      </c>
      <c r="C57" s="94">
        <f t="shared" si="0"/>
        <v>676470.5882352941</v>
      </c>
      <c r="D57" s="7">
        <f t="shared" si="1"/>
        <v>128529.41176470587</v>
      </c>
      <c r="E57" s="95">
        <v>804999.99999999988</v>
      </c>
      <c r="F57" s="42">
        <f t="shared" si="2"/>
        <v>693519.32773109234</v>
      </c>
      <c r="G57" s="4">
        <f t="shared" si="3"/>
        <v>131768.67226890754</v>
      </c>
      <c r="H57" s="45">
        <v>825287.99999999988</v>
      </c>
      <c r="I57" s="49">
        <f t="shared" si="4"/>
        <v>721382.9446386554</v>
      </c>
      <c r="J57" s="12">
        <f t="shared" si="5"/>
        <v>137062.75948134452</v>
      </c>
      <c r="K57" s="51">
        <v>858445.70411999989</v>
      </c>
      <c r="L57" s="37"/>
      <c r="M57" s="15">
        <v>47</v>
      </c>
      <c r="N57" s="76" t="s">
        <v>97</v>
      </c>
      <c r="O57" s="80">
        <f t="shared" si="6"/>
        <v>306482.59303721489</v>
      </c>
      <c r="P57" s="16">
        <f t="shared" si="7"/>
        <v>58231.692677070831</v>
      </c>
      <c r="Q57" s="109">
        <v>364714.28571428568</v>
      </c>
      <c r="R57" s="108">
        <f t="shared" si="8"/>
        <v>343413.4453781512</v>
      </c>
      <c r="S57" s="16">
        <f t="shared" si="9"/>
        <v>65248.554621848729</v>
      </c>
      <c r="T57" s="95">
        <v>408661.99999999994</v>
      </c>
      <c r="U57" s="108">
        <f t="shared" si="10"/>
        <v>330819.08571256633</v>
      </c>
      <c r="V57" s="16">
        <f t="shared" si="11"/>
        <v>62855.626285387603</v>
      </c>
      <c r="W57" s="95">
        <v>393674.71199795394</v>
      </c>
      <c r="X57" s="25"/>
    </row>
    <row r="58" spans="1:24" ht="27.75" x14ac:dyDescent="0.2">
      <c r="A58" s="15">
        <v>46</v>
      </c>
      <c r="B58" s="76" t="s">
        <v>130</v>
      </c>
      <c r="C58" s="94">
        <f t="shared" si="0"/>
        <v>338235.29411764705</v>
      </c>
      <c r="D58" s="7">
        <f t="shared" si="1"/>
        <v>64264.705882352937</v>
      </c>
      <c r="E58" s="95">
        <v>402499.99999999994</v>
      </c>
      <c r="F58" s="42">
        <f t="shared" si="2"/>
        <v>349331.09243697475</v>
      </c>
      <c r="G58" s="4">
        <f t="shared" si="3"/>
        <v>66372.907563025205</v>
      </c>
      <c r="H58" s="45">
        <v>415703.99999999994</v>
      </c>
      <c r="I58" s="49">
        <f t="shared" si="4"/>
        <v>365028.98652100842</v>
      </c>
      <c r="J58" s="12">
        <f t="shared" si="5"/>
        <v>69355.507438991597</v>
      </c>
      <c r="K58" s="51">
        <v>434384.49395999999</v>
      </c>
      <c r="L58" s="37"/>
      <c r="M58" s="15">
        <v>48</v>
      </c>
      <c r="N58" s="76" t="s">
        <v>164</v>
      </c>
      <c r="O58" s="80">
        <f t="shared" si="6"/>
        <v>41416.566626650667</v>
      </c>
      <c r="P58" s="16">
        <f t="shared" si="7"/>
        <v>7869.1476590636266</v>
      </c>
      <c r="Q58" s="109">
        <v>49285.71428571429</v>
      </c>
      <c r="R58" s="108">
        <f t="shared" si="8"/>
        <v>57672.268907563026</v>
      </c>
      <c r="S58" s="16">
        <f t="shared" si="9"/>
        <v>10957.731092436976</v>
      </c>
      <c r="T58" s="95">
        <v>68630</v>
      </c>
      <c r="U58" s="108">
        <f t="shared" si="10"/>
        <v>53771.492657319322</v>
      </c>
      <c r="V58" s="16">
        <f t="shared" si="11"/>
        <v>10216.583604890671</v>
      </c>
      <c r="W58" s="95">
        <v>63988.076262209994</v>
      </c>
      <c r="X58" s="25"/>
    </row>
    <row r="59" spans="1:24" x14ac:dyDescent="0.2">
      <c r="A59" s="15">
        <v>47</v>
      </c>
      <c r="B59" s="76" t="s">
        <v>48</v>
      </c>
      <c r="C59" s="94">
        <f t="shared" si="0"/>
        <v>386554.62184873945</v>
      </c>
      <c r="D59" s="7">
        <f t="shared" si="1"/>
        <v>73445.378151260491</v>
      </c>
      <c r="E59" s="95">
        <v>459999.99999999994</v>
      </c>
      <c r="F59" s="42">
        <f t="shared" si="2"/>
        <v>398500.84033613442</v>
      </c>
      <c r="G59" s="4">
        <f t="shared" si="3"/>
        <v>75715.159663865546</v>
      </c>
      <c r="H59" s="45">
        <v>474215.99999999994</v>
      </c>
      <c r="I59" s="49">
        <f t="shared" si="4"/>
        <v>415936.6948235294</v>
      </c>
      <c r="J59" s="12">
        <f t="shared" si="5"/>
        <v>79027.97201647058</v>
      </c>
      <c r="K59" s="51">
        <v>494964.66683999996</v>
      </c>
      <c r="L59" s="37"/>
      <c r="M59" s="15">
        <v>49</v>
      </c>
      <c r="N59" s="76" t="s">
        <v>98</v>
      </c>
      <c r="O59" s="80">
        <f t="shared" si="6"/>
        <v>6988907.5630252101</v>
      </c>
      <c r="P59" s="16">
        <f t="shared" si="7"/>
        <v>1327892.4369747899</v>
      </c>
      <c r="Q59" s="109">
        <v>8316800</v>
      </c>
      <c r="R59" s="108">
        <f t="shared" si="8"/>
        <v>7547067.563025211</v>
      </c>
      <c r="S59" s="16">
        <f t="shared" si="9"/>
        <v>1433942.8369747901</v>
      </c>
      <c r="T59" s="95">
        <v>8981010.4000000004</v>
      </c>
      <c r="U59" s="108">
        <f t="shared" si="10"/>
        <v>7315304.3431324512</v>
      </c>
      <c r="V59" s="16">
        <f t="shared" si="11"/>
        <v>1389907.8251951658</v>
      </c>
      <c r="W59" s="95">
        <v>8705212.1683276165</v>
      </c>
      <c r="X59" s="25"/>
    </row>
    <row r="60" spans="1:24" x14ac:dyDescent="0.2">
      <c r="A60" s="15">
        <v>48</v>
      </c>
      <c r="B60" s="76" t="s">
        <v>131</v>
      </c>
      <c r="C60" s="94">
        <f t="shared" si="0"/>
        <v>77310.924369747896</v>
      </c>
      <c r="D60" s="7">
        <f t="shared" si="1"/>
        <v>14689.0756302521</v>
      </c>
      <c r="E60" s="95">
        <v>92000</v>
      </c>
      <c r="F60" s="42">
        <f t="shared" si="2"/>
        <v>83814.453781512624</v>
      </c>
      <c r="G60" s="4">
        <f t="shared" si="3"/>
        <v>15924.746218487398</v>
      </c>
      <c r="H60" s="45">
        <v>99739.200000000012</v>
      </c>
      <c r="I60" s="49">
        <f t="shared" si="4"/>
        <v>90127.36168739498</v>
      </c>
      <c r="J60" s="12">
        <f t="shared" si="5"/>
        <v>17124.198720605047</v>
      </c>
      <c r="K60" s="51">
        <v>107251.56040800002</v>
      </c>
      <c r="L60" s="37"/>
      <c r="M60" s="15">
        <v>50</v>
      </c>
      <c r="N60" s="76" t="s">
        <v>99</v>
      </c>
      <c r="O60" s="80">
        <f t="shared" si="6"/>
        <v>127010.8043217287</v>
      </c>
      <c r="P60" s="16">
        <f t="shared" si="7"/>
        <v>24132.052821128455</v>
      </c>
      <c r="Q60" s="109">
        <v>151142.85714285716</v>
      </c>
      <c r="R60" s="108">
        <f t="shared" si="8"/>
        <v>149942.85714285716</v>
      </c>
      <c r="S60" s="16">
        <f t="shared" si="9"/>
        <v>28489.142857142862</v>
      </c>
      <c r="T60" s="95">
        <v>178432</v>
      </c>
      <c r="U60" s="108">
        <f t="shared" si="10"/>
        <v>143234.77791474285</v>
      </c>
      <c r="V60" s="16">
        <f t="shared" si="11"/>
        <v>27214.607803801144</v>
      </c>
      <c r="W60" s="95">
        <v>170449.38571854398</v>
      </c>
      <c r="X60" s="25"/>
    </row>
    <row r="61" spans="1:24" x14ac:dyDescent="0.2">
      <c r="A61" s="15">
        <v>49</v>
      </c>
      <c r="B61" s="76" t="s">
        <v>49</v>
      </c>
      <c r="C61" s="94">
        <f t="shared" si="0"/>
        <v>207082.8331332533</v>
      </c>
      <c r="D61" s="7">
        <f t="shared" si="1"/>
        <v>39345.73829531813</v>
      </c>
      <c r="E61" s="95">
        <v>246428.57142857142</v>
      </c>
      <c r="F61" s="42">
        <f t="shared" si="2"/>
        <v>215870.34813925572</v>
      </c>
      <c r="G61" s="4">
        <f t="shared" si="3"/>
        <v>41015.366146458589</v>
      </c>
      <c r="H61" s="45">
        <v>256885.71428571429</v>
      </c>
      <c r="I61" s="49">
        <f t="shared" si="4"/>
        <v>226850.92112845142</v>
      </c>
      <c r="J61" s="12">
        <f t="shared" si="5"/>
        <v>43101.675014405773</v>
      </c>
      <c r="K61" s="51">
        <v>269952.59614285716</v>
      </c>
      <c r="L61" s="37"/>
      <c r="M61" s="15">
        <v>51</v>
      </c>
      <c r="N61" s="76" t="s">
        <v>100</v>
      </c>
      <c r="O61" s="80">
        <f t="shared" si="6"/>
        <v>189135.65426170471</v>
      </c>
      <c r="P61" s="16">
        <f t="shared" si="7"/>
        <v>35935.774309723893</v>
      </c>
      <c r="Q61" s="109">
        <v>225071.42857142858</v>
      </c>
      <c r="R61" s="108">
        <f t="shared" si="8"/>
        <v>216913.44537815129</v>
      </c>
      <c r="S61" s="16">
        <f t="shared" si="9"/>
        <v>41213.554621848743</v>
      </c>
      <c r="T61" s="95">
        <v>258127.00000000003</v>
      </c>
      <c r="U61" s="108">
        <f t="shared" si="10"/>
        <v>208167.80753706637</v>
      </c>
      <c r="V61" s="16">
        <f t="shared" si="11"/>
        <v>39551.88343204261</v>
      </c>
      <c r="W61" s="95">
        <v>247719.69096910898</v>
      </c>
      <c r="X61" s="25"/>
    </row>
    <row r="62" spans="1:24" ht="27.75" x14ac:dyDescent="0.2">
      <c r="A62" s="15">
        <v>50</v>
      </c>
      <c r="B62" s="76" t="s">
        <v>132</v>
      </c>
      <c r="C62" s="94">
        <f t="shared" si="0"/>
        <v>676470.5882352941</v>
      </c>
      <c r="D62" s="7">
        <f t="shared" si="1"/>
        <v>128529.41176470587</v>
      </c>
      <c r="E62" s="95">
        <v>804999.99999999988</v>
      </c>
      <c r="F62" s="42">
        <f t="shared" si="2"/>
        <v>693519.32773109234</v>
      </c>
      <c r="G62" s="4">
        <f t="shared" si="3"/>
        <v>131768.67226890754</v>
      </c>
      <c r="H62" s="45">
        <v>825287.99999999988</v>
      </c>
      <c r="I62" s="49">
        <f t="shared" si="4"/>
        <v>721382.9446386554</v>
      </c>
      <c r="J62" s="12">
        <f t="shared" si="5"/>
        <v>137062.75948134452</v>
      </c>
      <c r="K62" s="51">
        <v>858445.70411999989</v>
      </c>
      <c r="L62" s="37"/>
      <c r="M62" s="15">
        <v>52</v>
      </c>
      <c r="N62" s="76" t="s">
        <v>47</v>
      </c>
      <c r="O62" s="80">
        <f t="shared" si="6"/>
        <v>1468907.5630252101</v>
      </c>
      <c r="P62" s="16">
        <f t="shared" si="7"/>
        <v>279092.43697478989</v>
      </c>
      <c r="Q62" s="109">
        <v>1747999.9999999998</v>
      </c>
      <c r="R62" s="108">
        <f t="shared" si="8"/>
        <v>1596507.5630252101</v>
      </c>
      <c r="S62" s="16">
        <f t="shared" si="9"/>
        <v>303336.43697478989</v>
      </c>
      <c r="T62" s="95">
        <v>1899844</v>
      </c>
      <c r="U62" s="108">
        <f t="shared" si="10"/>
        <v>1545788.2177569307</v>
      </c>
      <c r="V62" s="16">
        <f t="shared" si="11"/>
        <v>293699.76137381681</v>
      </c>
      <c r="W62" s="95">
        <v>1839487.9791307475</v>
      </c>
      <c r="X62" s="25"/>
    </row>
    <row r="63" spans="1:24" x14ac:dyDescent="0.2">
      <c r="A63" s="15">
        <v>51</v>
      </c>
      <c r="B63" s="76" t="s">
        <v>133</v>
      </c>
      <c r="C63" s="94">
        <f t="shared" si="0"/>
        <v>144957.98319327732</v>
      </c>
      <c r="D63" s="7">
        <f t="shared" si="1"/>
        <v>27542.016806722691</v>
      </c>
      <c r="E63" s="95">
        <v>172500</v>
      </c>
      <c r="F63" s="42">
        <f t="shared" si="2"/>
        <v>152652.10084033615</v>
      </c>
      <c r="G63" s="4">
        <f t="shared" si="3"/>
        <v>29003.89915966387</v>
      </c>
      <c r="H63" s="45">
        <v>181656</v>
      </c>
      <c r="I63" s="49">
        <f t="shared" si="4"/>
        <v>161398.15331092439</v>
      </c>
      <c r="J63" s="12">
        <f t="shared" si="5"/>
        <v>30665.649129075635</v>
      </c>
      <c r="K63" s="51">
        <v>192063.80244000003</v>
      </c>
      <c r="L63" s="37"/>
      <c r="M63" s="15">
        <v>53</v>
      </c>
      <c r="N63" s="76" t="s">
        <v>101</v>
      </c>
      <c r="O63" s="80">
        <f t="shared" si="6"/>
        <v>6367843.1372549012</v>
      </c>
      <c r="P63" s="16">
        <f t="shared" si="7"/>
        <v>1209890.1960784313</v>
      </c>
      <c r="Q63" s="109">
        <v>7577733.3333333321</v>
      </c>
      <c r="R63" s="108">
        <f t="shared" si="8"/>
        <v>6877560.1120448178</v>
      </c>
      <c r="S63" s="16">
        <f t="shared" si="9"/>
        <v>1306736.4212885154</v>
      </c>
      <c r="T63" s="95">
        <v>8184296.5333333323</v>
      </c>
      <c r="U63" s="108">
        <f t="shared" si="10"/>
        <v>6666166.4410710577</v>
      </c>
      <c r="V63" s="16">
        <f t="shared" si="11"/>
        <v>1266571.623803501</v>
      </c>
      <c r="W63" s="95">
        <v>7932738.0648745587</v>
      </c>
      <c r="X63" s="25"/>
    </row>
    <row r="64" spans="1:24" x14ac:dyDescent="0.2">
      <c r="A64" s="15">
        <v>52</v>
      </c>
      <c r="B64" s="76" t="s">
        <v>134</v>
      </c>
      <c r="C64" s="94">
        <f t="shared" si="0"/>
        <v>144957.98319327732</v>
      </c>
      <c r="D64" s="7">
        <f t="shared" si="1"/>
        <v>27542.016806722691</v>
      </c>
      <c r="E64" s="95">
        <v>172500</v>
      </c>
      <c r="F64" s="42">
        <f t="shared" si="2"/>
        <v>152652.10084033615</v>
      </c>
      <c r="G64" s="4">
        <f t="shared" si="3"/>
        <v>29003.89915966387</v>
      </c>
      <c r="H64" s="45">
        <v>181656</v>
      </c>
      <c r="I64" s="49">
        <f t="shared" si="4"/>
        <v>161398.15331092439</v>
      </c>
      <c r="J64" s="12">
        <f t="shared" si="5"/>
        <v>30665.649129075635</v>
      </c>
      <c r="K64" s="51">
        <v>192063.80244000003</v>
      </c>
      <c r="L64" s="37"/>
      <c r="M64" s="15">
        <v>54</v>
      </c>
      <c r="N64" s="76" t="s">
        <v>102</v>
      </c>
      <c r="O64" s="80">
        <f t="shared" si="6"/>
        <v>3261232.4929971984</v>
      </c>
      <c r="P64" s="16">
        <f t="shared" si="7"/>
        <v>619634.17366946768</v>
      </c>
      <c r="Q64" s="109">
        <v>3880866.666666666</v>
      </c>
      <c r="R64" s="108">
        <f t="shared" si="8"/>
        <v>3528633.8375350134</v>
      </c>
      <c r="S64" s="16">
        <f t="shared" si="9"/>
        <v>670440.42913165258</v>
      </c>
      <c r="T64" s="95">
        <v>4199074.2666666657</v>
      </c>
      <c r="U64" s="108">
        <f t="shared" si="10"/>
        <v>3419130.1716311947</v>
      </c>
      <c r="V64" s="16">
        <f t="shared" si="11"/>
        <v>649634.73260992696</v>
      </c>
      <c r="W64" s="95">
        <v>4068764.9042411214</v>
      </c>
      <c r="X64" s="25"/>
    </row>
    <row r="65" spans="1:24" x14ac:dyDescent="0.2">
      <c r="A65" s="15">
        <v>53</v>
      </c>
      <c r="B65" s="76" t="s">
        <v>135</v>
      </c>
      <c r="C65" s="94">
        <f t="shared" si="0"/>
        <v>144957.98319327732</v>
      </c>
      <c r="D65" s="7">
        <f t="shared" si="1"/>
        <v>27542.016806722691</v>
      </c>
      <c r="E65" s="95">
        <v>172500</v>
      </c>
      <c r="F65" s="42">
        <f t="shared" si="2"/>
        <v>152652.10084033615</v>
      </c>
      <c r="G65" s="4">
        <f t="shared" si="3"/>
        <v>29003.89915966387</v>
      </c>
      <c r="H65" s="45">
        <v>181656</v>
      </c>
      <c r="I65" s="49">
        <f t="shared" si="4"/>
        <v>161398.15331092439</v>
      </c>
      <c r="J65" s="12">
        <f t="shared" si="5"/>
        <v>30665.649129075635</v>
      </c>
      <c r="K65" s="51">
        <v>192063.80244000003</v>
      </c>
      <c r="L65" s="37"/>
      <c r="M65" s="15">
        <v>55</v>
      </c>
      <c r="N65" s="76" t="s">
        <v>103</v>
      </c>
      <c r="O65" s="80">
        <f t="shared" si="6"/>
        <v>334093.63745498203</v>
      </c>
      <c r="P65" s="16">
        <f t="shared" si="7"/>
        <v>63477.791116446584</v>
      </c>
      <c r="Q65" s="109">
        <v>397571.42857142858</v>
      </c>
      <c r="R65" s="108">
        <f t="shared" si="8"/>
        <v>373178.15126050427</v>
      </c>
      <c r="S65" s="16">
        <f t="shared" si="9"/>
        <v>70903.848739495807</v>
      </c>
      <c r="T65" s="95">
        <v>444082.00000000006</v>
      </c>
      <c r="U65" s="108">
        <f t="shared" si="10"/>
        <v>359678.20998915465</v>
      </c>
      <c r="V65" s="16">
        <f t="shared" si="11"/>
        <v>68338.859897939386</v>
      </c>
      <c r="W65" s="95">
        <v>428017.06988709403</v>
      </c>
      <c r="X65" s="25"/>
    </row>
    <row r="66" spans="1:24" x14ac:dyDescent="0.2">
      <c r="A66" s="15">
        <v>54</v>
      </c>
      <c r="B66" s="76" t="s">
        <v>53</v>
      </c>
      <c r="C66" s="94">
        <f t="shared" si="0"/>
        <v>1256302.5210084035</v>
      </c>
      <c r="D66" s="7">
        <f t="shared" si="1"/>
        <v>238697.47899159667</v>
      </c>
      <c r="E66" s="95">
        <v>1495000</v>
      </c>
      <c r="F66" s="42">
        <f t="shared" si="2"/>
        <v>1283556.3025210085</v>
      </c>
      <c r="G66" s="4">
        <f t="shared" si="3"/>
        <v>243875.69747899161</v>
      </c>
      <c r="H66" s="45">
        <v>1527432</v>
      </c>
      <c r="I66" s="49">
        <f t="shared" si="4"/>
        <v>1332275.4442689079</v>
      </c>
      <c r="J66" s="12">
        <f t="shared" si="5"/>
        <v>253132.33441109251</v>
      </c>
      <c r="K66" s="51">
        <v>1585407.7786800002</v>
      </c>
      <c r="L66" s="37"/>
      <c r="M66" s="15">
        <v>56</v>
      </c>
      <c r="N66" s="76" t="s">
        <v>104</v>
      </c>
      <c r="O66" s="80">
        <f t="shared" si="6"/>
        <v>334093.63745498203</v>
      </c>
      <c r="P66" s="16">
        <f t="shared" si="7"/>
        <v>63477.791116446584</v>
      </c>
      <c r="Q66" s="109">
        <v>397571.42857142858</v>
      </c>
      <c r="R66" s="108">
        <f t="shared" si="8"/>
        <v>373178.15126050427</v>
      </c>
      <c r="S66" s="16">
        <f t="shared" si="9"/>
        <v>70903.848739495807</v>
      </c>
      <c r="T66" s="95">
        <v>444082.00000000006</v>
      </c>
      <c r="U66" s="108">
        <f t="shared" si="10"/>
        <v>359678.20998915465</v>
      </c>
      <c r="V66" s="16">
        <f t="shared" si="11"/>
        <v>68338.859897939386</v>
      </c>
      <c r="W66" s="95">
        <v>428017.06988709403</v>
      </c>
      <c r="X66" s="25"/>
    </row>
    <row r="67" spans="1:24" ht="27.75" x14ac:dyDescent="0.2">
      <c r="A67" s="15">
        <v>55</v>
      </c>
      <c r="B67" s="76" t="s">
        <v>136</v>
      </c>
      <c r="C67" s="94">
        <f t="shared" si="0"/>
        <v>57983.193277310929</v>
      </c>
      <c r="D67" s="7">
        <f t="shared" si="1"/>
        <v>11016.806722689076</v>
      </c>
      <c r="E67" s="95">
        <v>69000</v>
      </c>
      <c r="F67" s="42">
        <f t="shared" si="2"/>
        <v>64146.554621848751</v>
      </c>
      <c r="G67" s="4">
        <f t="shared" si="3"/>
        <v>12187.845378151264</v>
      </c>
      <c r="H67" s="45">
        <v>76334.400000000009</v>
      </c>
      <c r="I67" s="49">
        <f t="shared" si="4"/>
        <v>69764.27836638657</v>
      </c>
      <c r="J67" s="12">
        <f t="shared" si="5"/>
        <v>13255.212889613449</v>
      </c>
      <c r="K67" s="51">
        <v>83019.491256000008</v>
      </c>
      <c r="L67" s="37"/>
      <c r="M67" s="15">
        <v>57</v>
      </c>
      <c r="N67" s="76" t="s">
        <v>105</v>
      </c>
      <c r="O67" s="80">
        <f t="shared" si="6"/>
        <v>597779.11164465791</v>
      </c>
      <c r="P67" s="16">
        <f t="shared" si="7"/>
        <v>113578.031212485</v>
      </c>
      <c r="Q67" s="109">
        <v>711357.14285714284</v>
      </c>
      <c r="R67" s="108">
        <f t="shared" si="8"/>
        <v>657431.09243697487</v>
      </c>
      <c r="S67" s="16">
        <f t="shared" si="9"/>
        <v>124911.90756302523</v>
      </c>
      <c r="T67" s="95">
        <v>782343.00000000012</v>
      </c>
      <c r="U67" s="108">
        <f t="shared" si="10"/>
        <v>635282.84683057223</v>
      </c>
      <c r="V67" s="16">
        <f t="shared" si="11"/>
        <v>120703.74089780872</v>
      </c>
      <c r="W67" s="95">
        <v>755986.58772838092</v>
      </c>
      <c r="X67" s="25"/>
    </row>
    <row r="68" spans="1:24" ht="27.75" x14ac:dyDescent="0.2">
      <c r="A68" s="15">
        <v>56</v>
      </c>
      <c r="B68" s="76" t="s">
        <v>137</v>
      </c>
      <c r="C68" s="94">
        <f t="shared" si="0"/>
        <v>251344</v>
      </c>
      <c r="D68" s="7">
        <f t="shared" si="1"/>
        <v>47755.360000000001</v>
      </c>
      <c r="E68" s="95">
        <v>299099.36</v>
      </c>
      <c r="F68" s="42">
        <f t="shared" si="2"/>
        <v>260910.51154285716</v>
      </c>
      <c r="G68" s="4">
        <f t="shared" si="3"/>
        <v>49572.997193142859</v>
      </c>
      <c r="H68" s="45">
        <v>310483.50873599999</v>
      </c>
      <c r="I68" s="49">
        <f t="shared" si="4"/>
        <v>273483.0800964174</v>
      </c>
      <c r="J68" s="12">
        <f t="shared" si="5"/>
        <v>51961.785218319303</v>
      </c>
      <c r="K68" s="51">
        <v>325444.86531473667</v>
      </c>
      <c r="L68" s="37"/>
      <c r="M68" s="15">
        <v>58</v>
      </c>
      <c r="N68" s="76" t="s">
        <v>106</v>
      </c>
      <c r="O68" s="80">
        <f t="shared" si="6"/>
        <v>780012.14285714284</v>
      </c>
      <c r="P68" s="16">
        <f t="shared" si="7"/>
        <v>148202.30714285714</v>
      </c>
      <c r="Q68" s="109">
        <v>928214.45</v>
      </c>
      <c r="R68" s="108">
        <f t="shared" si="8"/>
        <v>853878.30008403375</v>
      </c>
      <c r="S68" s="16">
        <f t="shared" si="9"/>
        <v>162236.87701596643</v>
      </c>
      <c r="T68" s="95">
        <v>1016115.1771000001</v>
      </c>
      <c r="U68" s="108">
        <f t="shared" si="10"/>
        <v>825753.21135167591</v>
      </c>
      <c r="V68" s="16">
        <f t="shared" si="11"/>
        <v>156893.11015681844</v>
      </c>
      <c r="W68" s="95">
        <v>982646.32150849432</v>
      </c>
      <c r="X68" s="25"/>
    </row>
    <row r="69" spans="1:24" x14ac:dyDescent="0.2">
      <c r="A69" s="15">
        <v>57</v>
      </c>
      <c r="B69" s="76" t="s">
        <v>138</v>
      </c>
      <c r="C69" s="94">
        <f t="shared" si="0"/>
        <v>229166.58823529413</v>
      </c>
      <c r="D69" s="7">
        <f t="shared" si="1"/>
        <v>43541.651764705886</v>
      </c>
      <c r="E69" s="95">
        <v>272708.24</v>
      </c>
      <c r="F69" s="42">
        <f t="shared" si="2"/>
        <v>238342.77733109248</v>
      </c>
      <c r="G69" s="4">
        <f t="shared" si="3"/>
        <v>45285.127692907576</v>
      </c>
      <c r="H69" s="45">
        <v>283627.90502400004</v>
      </c>
      <c r="I69" s="49">
        <f t="shared" si="4"/>
        <v>250117.66377055951</v>
      </c>
      <c r="J69" s="12">
        <f t="shared" si="5"/>
        <v>47522.356116406307</v>
      </c>
      <c r="K69" s="51">
        <v>297640.01988696581</v>
      </c>
      <c r="L69" s="37"/>
      <c r="M69" s="15">
        <v>59</v>
      </c>
      <c r="N69" s="76" t="s">
        <v>107</v>
      </c>
      <c r="O69" s="80">
        <f t="shared" si="6"/>
        <v>111824.35714285713</v>
      </c>
      <c r="P69" s="16">
        <f t="shared" si="7"/>
        <v>21246.627857142856</v>
      </c>
      <c r="Q69" s="109">
        <v>133070.98499999999</v>
      </c>
      <c r="R69" s="108">
        <f t="shared" si="8"/>
        <v>133571.86708403364</v>
      </c>
      <c r="S69" s="16">
        <f t="shared" si="9"/>
        <v>25378.654745966393</v>
      </c>
      <c r="T69" s="95">
        <v>158950.52183000001</v>
      </c>
      <c r="U69" s="108">
        <f t="shared" si="10"/>
        <v>127361.86996444158</v>
      </c>
      <c r="V69" s="16">
        <f t="shared" si="11"/>
        <v>24198.755293243899</v>
      </c>
      <c r="W69" s="95">
        <v>151560.62525768546</v>
      </c>
      <c r="X69" s="25"/>
    </row>
    <row r="70" spans="1:24" x14ac:dyDescent="0.2">
      <c r="A70" s="15">
        <v>58</v>
      </c>
      <c r="B70" s="76" t="s">
        <v>55</v>
      </c>
      <c r="C70" s="94">
        <f t="shared" si="0"/>
        <v>434873.94957983191</v>
      </c>
      <c r="D70" s="7">
        <f t="shared" si="1"/>
        <v>82626.05042016806</v>
      </c>
      <c r="E70" s="95">
        <v>517499.99999999994</v>
      </c>
      <c r="F70" s="42">
        <f t="shared" si="2"/>
        <v>447670.58823529416</v>
      </c>
      <c r="G70" s="4">
        <f t="shared" si="3"/>
        <v>85057.411764705888</v>
      </c>
      <c r="H70" s="45">
        <v>532728</v>
      </c>
      <c r="I70" s="49">
        <f t="shared" si="4"/>
        <v>466844.40312605049</v>
      </c>
      <c r="J70" s="12">
        <f t="shared" si="5"/>
        <v>88700.436593949591</v>
      </c>
      <c r="K70" s="51">
        <v>555544.83972000005</v>
      </c>
      <c r="L70" s="37"/>
      <c r="M70" s="15">
        <v>60</v>
      </c>
      <c r="N70" s="76" t="s">
        <v>50</v>
      </c>
      <c r="O70" s="80">
        <f t="shared" si="6"/>
        <v>414165.6662665066</v>
      </c>
      <c r="P70" s="16">
        <f t="shared" si="7"/>
        <v>78691.476590636259</v>
      </c>
      <c r="Q70" s="109">
        <v>492857.14285714284</v>
      </c>
      <c r="R70" s="108">
        <f t="shared" si="8"/>
        <v>459495.79831932776</v>
      </c>
      <c r="S70" s="16">
        <f t="shared" si="9"/>
        <v>87304.201680672282</v>
      </c>
      <c r="T70" s="95">
        <v>546800</v>
      </c>
      <c r="U70" s="108">
        <f t="shared" si="10"/>
        <v>443369.67039126053</v>
      </c>
      <c r="V70" s="16">
        <f t="shared" si="11"/>
        <v>84240.2373743395</v>
      </c>
      <c r="W70" s="95">
        <v>527609.90776560002</v>
      </c>
      <c r="X70" s="25"/>
    </row>
    <row r="71" spans="1:24" x14ac:dyDescent="0.2">
      <c r="A71" s="15">
        <v>59</v>
      </c>
      <c r="B71" s="76" t="s">
        <v>56</v>
      </c>
      <c r="C71" s="94">
        <f t="shared" si="0"/>
        <v>222268.90756302522</v>
      </c>
      <c r="D71" s="7">
        <f t="shared" si="1"/>
        <v>42231.092436974795</v>
      </c>
      <c r="E71" s="95">
        <v>264500</v>
      </c>
      <c r="F71" s="42">
        <f t="shared" si="2"/>
        <v>231323.69747899161</v>
      </c>
      <c r="G71" s="4">
        <f t="shared" si="3"/>
        <v>43951.502521008406</v>
      </c>
      <c r="H71" s="45">
        <v>275275.2</v>
      </c>
      <c r="I71" s="49">
        <f t="shared" si="4"/>
        <v>242850.48659495803</v>
      </c>
      <c r="J71" s="12">
        <f t="shared" si="5"/>
        <v>46141.592453042023</v>
      </c>
      <c r="K71" s="51">
        <v>288992.07904800004</v>
      </c>
      <c r="L71" s="37"/>
      <c r="M71" s="15">
        <v>61</v>
      </c>
      <c r="N71" s="76" t="s">
        <v>178</v>
      </c>
      <c r="O71" s="80">
        <f t="shared" si="6"/>
        <v>242977.19087635056</v>
      </c>
      <c r="P71" s="16">
        <f t="shared" si="7"/>
        <v>46165.666266506611</v>
      </c>
      <c r="Q71" s="109">
        <v>289142.85714285716</v>
      </c>
      <c r="R71" s="108">
        <f t="shared" si="8"/>
        <v>274954.62184873951</v>
      </c>
      <c r="S71" s="16">
        <f t="shared" si="9"/>
        <v>52241.378151260506</v>
      </c>
      <c r="T71" s="95">
        <v>327196</v>
      </c>
      <c r="U71" s="108">
        <f t="shared" si="10"/>
        <v>264443.09987641347</v>
      </c>
      <c r="V71" s="16">
        <f t="shared" si="11"/>
        <v>50244.188976518562</v>
      </c>
      <c r="W71" s="95">
        <v>314687.28885293199</v>
      </c>
      <c r="X71" s="25"/>
    </row>
    <row r="72" spans="1:24" x14ac:dyDescent="0.2">
      <c r="A72" s="15">
        <v>60</v>
      </c>
      <c r="B72" s="76" t="s">
        <v>139</v>
      </c>
      <c r="C72" s="94">
        <f t="shared" si="0"/>
        <v>102438.52100840336</v>
      </c>
      <c r="D72" s="7">
        <f t="shared" si="1"/>
        <v>19463.31899159664</v>
      </c>
      <c r="E72" s="95">
        <v>121901.84</v>
      </c>
      <c r="F72" s="42">
        <f t="shared" si="2"/>
        <v>109384.29612100842</v>
      </c>
      <c r="G72" s="4">
        <f t="shared" si="3"/>
        <v>20783.016262991601</v>
      </c>
      <c r="H72" s="45">
        <v>130167.312384</v>
      </c>
      <c r="I72" s="49">
        <f t="shared" si="4"/>
        <v>116600.99905137156</v>
      </c>
      <c r="J72" s="12">
        <f t="shared" si="5"/>
        <v>22154.189819760595</v>
      </c>
      <c r="K72" s="51">
        <v>138755.18887113215</v>
      </c>
      <c r="L72" s="37"/>
      <c r="M72" s="15">
        <v>62</v>
      </c>
      <c r="N72" s="76" t="s">
        <v>179</v>
      </c>
      <c r="O72" s="80">
        <f t="shared" si="6"/>
        <v>300960.38415366143</v>
      </c>
      <c r="P72" s="16">
        <f t="shared" si="7"/>
        <v>57182.472989195674</v>
      </c>
      <c r="Q72" s="109">
        <v>358142.8571428571</v>
      </c>
      <c r="R72" s="108">
        <f t="shared" si="8"/>
        <v>337460.50420168065</v>
      </c>
      <c r="S72" s="16">
        <f t="shared" si="9"/>
        <v>64117.495798319324</v>
      </c>
      <c r="T72" s="95">
        <v>401577.99999999994</v>
      </c>
      <c r="U72" s="108">
        <f t="shared" si="10"/>
        <v>325047.26085724874</v>
      </c>
      <c r="V72" s="16">
        <f t="shared" si="11"/>
        <v>61758.979562877263</v>
      </c>
      <c r="W72" s="95">
        <v>386806.24042012595</v>
      </c>
      <c r="X72" s="25"/>
    </row>
    <row r="73" spans="1:24" x14ac:dyDescent="0.2">
      <c r="A73" s="15">
        <v>61</v>
      </c>
      <c r="B73" s="76" t="s">
        <v>140</v>
      </c>
      <c r="C73" s="94">
        <f t="shared" si="0"/>
        <v>68116.336134453784</v>
      </c>
      <c r="D73" s="7">
        <f t="shared" si="1"/>
        <v>12942.10386554622</v>
      </c>
      <c r="E73" s="95">
        <v>81058.44</v>
      </c>
      <c r="F73" s="42">
        <f t="shared" si="2"/>
        <v>74458.040793277323</v>
      </c>
      <c r="G73" s="4">
        <f t="shared" si="3"/>
        <v>14147.027750722691</v>
      </c>
      <c r="H73" s="45">
        <v>88605.068544000009</v>
      </c>
      <c r="I73" s="49">
        <f t="shared" si="4"/>
        <v>80440.235689924855</v>
      </c>
      <c r="J73" s="12">
        <f t="shared" si="5"/>
        <v>15283.644781085723</v>
      </c>
      <c r="K73" s="51">
        <v>95723.880471010576</v>
      </c>
      <c r="L73" s="37"/>
      <c r="M73" s="15">
        <v>63</v>
      </c>
      <c r="N73" s="76" t="s">
        <v>51</v>
      </c>
      <c r="O73" s="80">
        <f t="shared" si="6"/>
        <v>157354.01680672271</v>
      </c>
      <c r="P73" s="16">
        <f t="shared" si="7"/>
        <v>29897.263193277315</v>
      </c>
      <c r="Q73" s="109">
        <v>187251.28</v>
      </c>
      <c r="R73" s="108">
        <f t="shared" si="8"/>
        <v>182652.84020168069</v>
      </c>
      <c r="S73" s="16">
        <f t="shared" si="9"/>
        <v>34704.039638319329</v>
      </c>
      <c r="T73" s="95">
        <v>217356.87984000001</v>
      </c>
      <c r="U73" s="108">
        <f t="shared" si="10"/>
        <v>174949.57025674806</v>
      </c>
      <c r="V73" s="16">
        <f t="shared" si="11"/>
        <v>33240.418348782136</v>
      </c>
      <c r="W73" s="95">
        <v>208189.98860553018</v>
      </c>
      <c r="X73" s="25"/>
    </row>
    <row r="74" spans="1:24" x14ac:dyDescent="0.2">
      <c r="A74" s="15">
        <v>62</v>
      </c>
      <c r="B74" s="76" t="s">
        <v>141</v>
      </c>
      <c r="C74" s="94">
        <f t="shared" si="0"/>
        <v>207082.8331332533</v>
      </c>
      <c r="D74" s="7">
        <f t="shared" si="1"/>
        <v>39345.73829531813</v>
      </c>
      <c r="E74" s="95">
        <v>246428.57142857142</v>
      </c>
      <c r="F74" s="42">
        <f t="shared" si="2"/>
        <v>215870.34813925572</v>
      </c>
      <c r="G74" s="4">
        <f t="shared" si="3"/>
        <v>41015.366146458589</v>
      </c>
      <c r="H74" s="45">
        <v>256885.71428571429</v>
      </c>
      <c r="I74" s="49">
        <f t="shared" si="4"/>
        <v>226850.92112845142</v>
      </c>
      <c r="J74" s="12">
        <f t="shared" si="5"/>
        <v>43101.675014405773</v>
      </c>
      <c r="K74" s="51">
        <v>269952.59614285716</v>
      </c>
      <c r="L74" s="37"/>
      <c r="M74" s="15">
        <v>65</v>
      </c>
      <c r="N74" s="76" t="s">
        <v>166</v>
      </c>
      <c r="O74" s="80">
        <f t="shared" si="6"/>
        <v>41416.566626650667</v>
      </c>
      <c r="P74" s="16">
        <f t="shared" si="7"/>
        <v>7869.1476590636266</v>
      </c>
      <c r="Q74" s="109">
        <v>49285.71428571429</v>
      </c>
      <c r="R74" s="108">
        <f t="shared" si="8"/>
        <v>57672.268907563026</v>
      </c>
      <c r="S74" s="16">
        <f t="shared" si="9"/>
        <v>10957.731092436976</v>
      </c>
      <c r="T74" s="95">
        <v>68630</v>
      </c>
      <c r="U74" s="108">
        <f t="shared" si="10"/>
        <v>53771.492657319322</v>
      </c>
      <c r="V74" s="16">
        <f t="shared" si="11"/>
        <v>10216.583604890671</v>
      </c>
      <c r="W74" s="95">
        <v>63988.076262209994</v>
      </c>
      <c r="X74" s="25"/>
    </row>
    <row r="75" spans="1:24" x14ac:dyDescent="0.2">
      <c r="A75" s="15">
        <v>63</v>
      </c>
      <c r="B75" s="76" t="s">
        <v>142</v>
      </c>
      <c r="C75" s="94">
        <f t="shared" si="0"/>
        <v>312595.89915966382</v>
      </c>
      <c r="D75" s="7">
        <f t="shared" si="1"/>
        <v>59393.220840336129</v>
      </c>
      <c r="E75" s="95">
        <v>371989.11999999994</v>
      </c>
      <c r="F75" s="42">
        <f t="shared" si="2"/>
        <v>323240.44412773108</v>
      </c>
      <c r="G75" s="4">
        <f t="shared" si="3"/>
        <v>61415.684384268905</v>
      </c>
      <c r="H75" s="45">
        <v>384656.12851199997</v>
      </c>
      <c r="I75" s="49">
        <f t="shared" si="4"/>
        <v>338016.13471069152</v>
      </c>
      <c r="J75" s="12">
        <f t="shared" si="5"/>
        <v>64223.065595031389</v>
      </c>
      <c r="K75" s="51">
        <v>402239.20030572289</v>
      </c>
      <c r="L75" s="37"/>
      <c r="M75" s="15">
        <v>66</v>
      </c>
      <c r="N75" s="76" t="s">
        <v>167</v>
      </c>
      <c r="O75" s="80">
        <f t="shared" si="6"/>
        <v>480893.27731092437</v>
      </c>
      <c r="P75" s="16">
        <f t="shared" si="7"/>
        <v>91369.722689075628</v>
      </c>
      <c r="Q75" s="109">
        <v>572263</v>
      </c>
      <c r="R75" s="108">
        <f t="shared" si="8"/>
        <v>531428.16302521015</v>
      </c>
      <c r="S75" s="16">
        <f t="shared" si="9"/>
        <v>100971.35097478992</v>
      </c>
      <c r="T75" s="95">
        <v>632399.51400000008</v>
      </c>
      <c r="U75" s="108">
        <f t="shared" si="10"/>
        <v>513113.51603049121</v>
      </c>
      <c r="V75" s="16">
        <f t="shared" si="11"/>
        <v>97491.568045793334</v>
      </c>
      <c r="W75" s="95">
        <v>610605.08407628455</v>
      </c>
      <c r="X75" s="25"/>
    </row>
    <row r="76" spans="1:24" x14ac:dyDescent="0.2">
      <c r="A76" s="15">
        <v>64</v>
      </c>
      <c r="B76" s="76" t="s">
        <v>143</v>
      </c>
      <c r="C76" s="94">
        <f t="shared" si="0"/>
        <v>230222.65546218486</v>
      </c>
      <c r="D76" s="7">
        <f t="shared" si="1"/>
        <v>43742.304537815122</v>
      </c>
      <c r="E76" s="95">
        <v>273964.95999999996</v>
      </c>
      <c r="F76" s="42">
        <f t="shared" si="2"/>
        <v>239417.43134117645</v>
      </c>
      <c r="G76" s="4">
        <f t="shared" si="3"/>
        <v>45489.311954823526</v>
      </c>
      <c r="H76" s="45">
        <v>284906.74329599994</v>
      </c>
      <c r="I76" s="49">
        <f t="shared" si="4"/>
        <v>251230.30264321936</v>
      </c>
      <c r="J76" s="12">
        <f t="shared" si="5"/>
        <v>47733.75750221168</v>
      </c>
      <c r="K76" s="51">
        <v>298964.06014543102</v>
      </c>
      <c r="L76" s="37"/>
      <c r="M76" s="15">
        <v>67</v>
      </c>
      <c r="N76" s="76" t="s">
        <v>108</v>
      </c>
      <c r="O76" s="80">
        <f t="shared" si="6"/>
        <v>440396.15846338542</v>
      </c>
      <c r="P76" s="16">
        <f t="shared" si="7"/>
        <v>83675.270108043231</v>
      </c>
      <c r="Q76" s="109">
        <v>524071.42857142864</v>
      </c>
      <c r="R76" s="108">
        <f t="shared" si="8"/>
        <v>487772.26890756312</v>
      </c>
      <c r="S76" s="16">
        <f t="shared" si="9"/>
        <v>92676.731092436996</v>
      </c>
      <c r="T76" s="95">
        <v>580449.00000000012</v>
      </c>
      <c r="U76" s="108">
        <f t="shared" si="10"/>
        <v>470785.83845401939</v>
      </c>
      <c r="V76" s="16">
        <f t="shared" si="11"/>
        <v>89449.309306263691</v>
      </c>
      <c r="W76" s="95">
        <v>560235.14776028309</v>
      </c>
      <c r="X76" s="25"/>
    </row>
    <row r="77" spans="1:24" ht="27.75" x14ac:dyDescent="0.2">
      <c r="A77" s="15">
        <v>65</v>
      </c>
      <c r="B77" s="76" t="s">
        <v>144</v>
      </c>
      <c r="C77" s="94">
        <f t="shared" si="0"/>
        <v>370679.59663865546</v>
      </c>
      <c r="D77" s="7">
        <f t="shared" si="1"/>
        <v>70429.123361344537</v>
      </c>
      <c r="E77" s="95">
        <v>441108.72</v>
      </c>
      <c r="F77" s="42">
        <f t="shared" si="2"/>
        <v>382346.41468235292</v>
      </c>
      <c r="G77" s="4">
        <f t="shared" si="3"/>
        <v>72645.818789647048</v>
      </c>
      <c r="H77" s="45">
        <v>454992.23347199993</v>
      </c>
      <c r="I77" s="49">
        <f t="shared" si="4"/>
        <v>399211.27270698594</v>
      </c>
      <c r="J77" s="12">
        <f t="shared" si="5"/>
        <v>75850.141814327333</v>
      </c>
      <c r="K77" s="51">
        <v>475061.41452131327</v>
      </c>
      <c r="L77" s="37"/>
      <c r="M77" s="15">
        <v>68</v>
      </c>
      <c r="N77" s="76" t="s">
        <v>168</v>
      </c>
      <c r="O77" s="80">
        <f t="shared" si="6"/>
        <v>179531.42857142858</v>
      </c>
      <c r="P77" s="16">
        <f t="shared" si="7"/>
        <v>34110.971428571429</v>
      </c>
      <c r="Q77" s="109">
        <v>213642.4</v>
      </c>
      <c r="R77" s="108">
        <f t="shared" si="8"/>
        <v>206560.09008403364</v>
      </c>
      <c r="S77" s="16">
        <f t="shared" si="9"/>
        <v>39246.417115966389</v>
      </c>
      <c r="T77" s="95">
        <v>245806.50720000002</v>
      </c>
      <c r="U77" s="108">
        <f t="shared" si="10"/>
        <v>198129.44974869792</v>
      </c>
      <c r="V77" s="16">
        <f t="shared" si="11"/>
        <v>37644.595452252608</v>
      </c>
      <c r="W77" s="95">
        <v>235774.04520095052</v>
      </c>
      <c r="X77" s="25"/>
    </row>
    <row r="78" spans="1:24" x14ac:dyDescent="0.2">
      <c r="A78" s="15">
        <v>66</v>
      </c>
      <c r="B78" s="76" t="s">
        <v>145</v>
      </c>
      <c r="C78" s="94">
        <f t="shared" ref="C78:C80" si="12">+E78/1.19</f>
        <v>154621.84873949579</v>
      </c>
      <c r="D78" s="7">
        <f t="shared" ref="D78:D80" si="13">+C78*0.19</f>
        <v>29378.151260504201</v>
      </c>
      <c r="E78" s="95">
        <v>184000</v>
      </c>
      <c r="F78" s="42">
        <f t="shared" ref="F78:F80" si="14">+H78/1.19</f>
        <v>162486.05042016809</v>
      </c>
      <c r="G78" s="4">
        <f t="shared" ref="G78:G80" si="15">+F78*0.19</f>
        <v>30872.349579831938</v>
      </c>
      <c r="H78" s="45">
        <v>193358.40000000002</v>
      </c>
      <c r="I78" s="49">
        <f t="shared" ref="I78:I80" si="16">+K78/1.19</f>
        <v>171579.6949714286</v>
      </c>
      <c r="J78" s="12">
        <f t="shared" ref="J78:J80" si="17">+I78*0.19</f>
        <v>32600.142044571436</v>
      </c>
      <c r="K78" s="51">
        <v>204179.83701600003</v>
      </c>
      <c r="L78" s="37"/>
      <c r="M78" s="15">
        <v>69</v>
      </c>
      <c r="N78" s="76" t="s">
        <v>109</v>
      </c>
      <c r="O78" s="80">
        <f t="shared" ref="O78:O90" si="18">+Q78/1.19</f>
        <v>1405113.4873949578</v>
      </c>
      <c r="P78" s="16">
        <f t="shared" ref="P78:P90" si="19">+O78*0.19</f>
        <v>266971.56260504201</v>
      </c>
      <c r="Q78" s="109">
        <v>1672085.0499999998</v>
      </c>
      <c r="R78" s="108">
        <f t="shared" ref="R78:R90" si="20">+T78/1.19</f>
        <v>1527737.5494957983</v>
      </c>
      <c r="S78" s="16">
        <f t="shared" ref="S78:S90" si="21">+R78*0.19</f>
        <v>290270.1344042017</v>
      </c>
      <c r="T78" s="95">
        <v>1818007.6838999998</v>
      </c>
      <c r="U78" s="108">
        <f t="shared" ref="U78:U90" si="22">+W78/1.19</f>
        <v>1479110.5097764661</v>
      </c>
      <c r="V78" s="16">
        <f t="shared" ref="V78:V90" si="23">+U78*0.19</f>
        <v>281030.99685752857</v>
      </c>
      <c r="W78" s="95">
        <v>1760141.5066339946</v>
      </c>
      <c r="X78" s="25"/>
    </row>
    <row r="79" spans="1:24" x14ac:dyDescent="0.2">
      <c r="A79" s="15">
        <v>67</v>
      </c>
      <c r="B79" s="76" t="s">
        <v>146</v>
      </c>
      <c r="C79" s="94">
        <f t="shared" si="12"/>
        <v>241596.63865546219</v>
      </c>
      <c r="D79" s="7">
        <f t="shared" si="13"/>
        <v>45903.361344537814</v>
      </c>
      <c r="E79" s="95">
        <v>287500</v>
      </c>
      <c r="F79" s="42">
        <f t="shared" si="14"/>
        <v>250991.59663865546</v>
      </c>
      <c r="G79" s="4">
        <f t="shared" si="15"/>
        <v>47688.403361344535</v>
      </c>
      <c r="H79" s="45">
        <v>298680</v>
      </c>
      <c r="I79" s="49">
        <f t="shared" si="16"/>
        <v>263213.56991596642</v>
      </c>
      <c r="J79" s="12">
        <f t="shared" si="17"/>
        <v>50010.578284033618</v>
      </c>
      <c r="K79" s="51">
        <v>313224.1482</v>
      </c>
      <c r="L79" s="37"/>
      <c r="M79" s="15">
        <v>70</v>
      </c>
      <c r="N79" s="76" t="s">
        <v>110</v>
      </c>
      <c r="O79" s="80">
        <f t="shared" si="18"/>
        <v>365846.33853541419</v>
      </c>
      <c r="P79" s="16">
        <f t="shared" si="19"/>
        <v>69510.80432172869</v>
      </c>
      <c r="Q79" s="109">
        <v>435357.14285714284</v>
      </c>
      <c r="R79" s="108">
        <f t="shared" si="20"/>
        <v>407407.56302521017</v>
      </c>
      <c r="S79" s="16">
        <f t="shared" si="21"/>
        <v>77407.436974789933</v>
      </c>
      <c r="T79" s="95">
        <v>484815.00000000006</v>
      </c>
      <c r="U79" s="108">
        <f t="shared" si="22"/>
        <v>392866.20290723111</v>
      </c>
      <c r="V79" s="16">
        <f t="shared" si="23"/>
        <v>74644.578552373918</v>
      </c>
      <c r="W79" s="95">
        <v>467510.78145960497</v>
      </c>
      <c r="X79" s="25"/>
    </row>
    <row r="80" spans="1:24" x14ac:dyDescent="0.2">
      <c r="A80" s="15">
        <v>68</v>
      </c>
      <c r="B80" s="76" t="s">
        <v>147</v>
      </c>
      <c r="C80" s="94">
        <f t="shared" si="12"/>
        <v>165666.26650660267</v>
      </c>
      <c r="D80" s="7">
        <f t="shared" si="13"/>
        <v>31476.590636254507</v>
      </c>
      <c r="E80" s="95">
        <v>197142.85714285716</v>
      </c>
      <c r="F80" s="42">
        <f t="shared" si="14"/>
        <v>173724.849939976</v>
      </c>
      <c r="G80" s="4">
        <f t="shared" si="15"/>
        <v>33007.721488595438</v>
      </c>
      <c r="H80" s="45">
        <v>206732.57142857145</v>
      </c>
      <c r="I80" s="49">
        <f t="shared" si="16"/>
        <v>183215.74258343343</v>
      </c>
      <c r="J80" s="12">
        <f t="shared" si="17"/>
        <v>34810.991090852352</v>
      </c>
      <c r="K80" s="51">
        <v>218026.73367428576</v>
      </c>
      <c r="L80" s="37"/>
      <c r="M80" s="15">
        <v>71</v>
      </c>
      <c r="N80" s="76" t="s">
        <v>111</v>
      </c>
      <c r="O80" s="80">
        <f t="shared" si="18"/>
        <v>3060684.2737094839</v>
      </c>
      <c r="P80" s="16">
        <f t="shared" si="19"/>
        <v>581530.012004802</v>
      </c>
      <c r="Q80" s="109">
        <v>3642214.2857142854</v>
      </c>
      <c r="R80" s="108">
        <f t="shared" si="20"/>
        <v>3312442.8571428573</v>
      </c>
      <c r="S80" s="16">
        <f t="shared" si="21"/>
        <v>629364.14285714284</v>
      </c>
      <c r="T80" s="95">
        <v>3941807</v>
      </c>
      <c r="U80" s="108">
        <f t="shared" si="22"/>
        <v>3209516.7323022424</v>
      </c>
      <c r="V80" s="16">
        <f t="shared" si="23"/>
        <v>609808.17913742608</v>
      </c>
      <c r="W80" s="95">
        <v>3819324.9114396684</v>
      </c>
      <c r="X80" s="25"/>
    </row>
    <row r="81" spans="2:24" ht="15.75" thickBot="1" x14ac:dyDescent="0.25">
      <c r="B81" s="41" t="s">
        <v>62</v>
      </c>
      <c r="C81" s="46">
        <f>SUM(C13:C80)</f>
        <v>18349844.847868744</v>
      </c>
      <c r="D81" s="47">
        <f t="shared" ref="D81:E81" si="24">SUM(D13:D80)</f>
        <v>3486470.5210950607</v>
      </c>
      <c r="E81" s="48">
        <f t="shared" si="24"/>
        <v>21836315.368963812</v>
      </c>
      <c r="F81" s="107">
        <f>SUM(F13:F80)</f>
        <v>19022516.402905524</v>
      </c>
      <c r="G81" s="103">
        <f t="shared" ref="G81:H81" si="25">SUM(G13:G80)</f>
        <v>3614278.1165520493</v>
      </c>
      <c r="H81" s="104">
        <f t="shared" si="25"/>
        <v>22636794.51945756</v>
      </c>
      <c r="I81" s="107">
        <f t="shared" ref="I81:K81" si="26">SUM(I13:I80)</f>
        <v>19922715.3784732</v>
      </c>
      <c r="J81" s="103">
        <f t="shared" si="26"/>
        <v>3785315.9219099074</v>
      </c>
      <c r="K81" s="104">
        <f t="shared" si="26"/>
        <v>23708031.300383102</v>
      </c>
      <c r="L81" s="62"/>
      <c r="M81" s="15">
        <v>72</v>
      </c>
      <c r="N81" s="76" t="s">
        <v>112</v>
      </c>
      <c r="O81" s="80">
        <f t="shared" si="18"/>
        <v>278871.5486194478</v>
      </c>
      <c r="P81" s="16">
        <f t="shared" si="19"/>
        <v>52985.594237695084</v>
      </c>
      <c r="Q81" s="109">
        <v>331857.1428571429</v>
      </c>
      <c r="R81" s="108">
        <f t="shared" si="20"/>
        <v>313648.73949579842</v>
      </c>
      <c r="S81" s="16">
        <f t="shared" si="21"/>
        <v>59593.260504201702</v>
      </c>
      <c r="T81" s="95">
        <v>373242.00000000012</v>
      </c>
      <c r="U81" s="108">
        <f t="shared" si="22"/>
        <v>301959.96143597824</v>
      </c>
      <c r="V81" s="16">
        <f t="shared" si="23"/>
        <v>57372.392672835864</v>
      </c>
      <c r="W81" s="95">
        <v>359332.35410881409</v>
      </c>
      <c r="X81" s="25"/>
    </row>
    <row r="82" spans="2:24" x14ac:dyDescent="0.2">
      <c r="M82" s="15">
        <v>73</v>
      </c>
      <c r="N82" s="76" t="s">
        <v>113</v>
      </c>
      <c r="O82" s="80">
        <f t="shared" si="18"/>
        <v>289915.96638655465</v>
      </c>
      <c r="P82" s="16">
        <f t="shared" si="19"/>
        <v>55084.033613445383</v>
      </c>
      <c r="Q82" s="109">
        <v>345000</v>
      </c>
      <c r="R82" s="108">
        <f t="shared" si="20"/>
        <v>325554.62184873957</v>
      </c>
      <c r="S82" s="16">
        <f t="shared" si="21"/>
        <v>61855.37815126052</v>
      </c>
      <c r="T82" s="95">
        <v>387410.00000000006</v>
      </c>
      <c r="U82" s="108">
        <f t="shared" si="22"/>
        <v>313503.61114661343</v>
      </c>
      <c r="V82" s="16">
        <f t="shared" si="23"/>
        <v>59565.686117856552</v>
      </c>
      <c r="W82" s="95">
        <v>373069.29726446996</v>
      </c>
      <c r="X82" s="25"/>
    </row>
    <row r="83" spans="2:24" x14ac:dyDescent="0.2">
      <c r="M83" s="15">
        <v>74</v>
      </c>
      <c r="N83" s="76" t="s">
        <v>114</v>
      </c>
      <c r="O83" s="80">
        <f t="shared" si="18"/>
        <v>276110.4441776711</v>
      </c>
      <c r="P83" s="16">
        <f t="shared" si="19"/>
        <v>52460.984393757513</v>
      </c>
      <c r="Q83" s="109">
        <v>328571.42857142858</v>
      </c>
      <c r="R83" s="108">
        <f t="shared" si="20"/>
        <v>310672.26890756306</v>
      </c>
      <c r="S83" s="16">
        <f t="shared" si="21"/>
        <v>59027.731092436981</v>
      </c>
      <c r="T83" s="95">
        <v>369700</v>
      </c>
      <c r="U83" s="108">
        <f t="shared" si="22"/>
        <v>299074.04900831927</v>
      </c>
      <c r="V83" s="16">
        <f t="shared" si="23"/>
        <v>56824.069311580664</v>
      </c>
      <c r="W83" s="95">
        <v>355898.11831989995</v>
      </c>
      <c r="X83" s="25"/>
    </row>
    <row r="84" spans="2:24" x14ac:dyDescent="0.2">
      <c r="M84" s="15">
        <v>75</v>
      </c>
      <c r="N84" s="76" t="s">
        <v>115</v>
      </c>
      <c r="O84" s="80">
        <f t="shared" si="18"/>
        <v>828331.33253301319</v>
      </c>
      <c r="P84" s="16">
        <f t="shared" si="19"/>
        <v>157382.95318127252</v>
      </c>
      <c r="Q84" s="109">
        <v>985714.28571428568</v>
      </c>
      <c r="R84" s="108">
        <f t="shared" si="20"/>
        <v>905966.38655462186</v>
      </c>
      <c r="S84" s="16">
        <f t="shared" si="21"/>
        <v>172133.61344537814</v>
      </c>
      <c r="T84" s="95">
        <v>1078100</v>
      </c>
      <c r="U84" s="108">
        <f t="shared" si="22"/>
        <v>876256.53454008396</v>
      </c>
      <c r="V84" s="16">
        <f t="shared" si="23"/>
        <v>166488.74156261596</v>
      </c>
      <c r="W84" s="95">
        <v>1042745.2761026999</v>
      </c>
      <c r="X84" s="25"/>
    </row>
    <row r="85" spans="2:24" x14ac:dyDescent="0.2">
      <c r="M85" s="15">
        <v>77</v>
      </c>
      <c r="N85" s="76" t="s">
        <v>169</v>
      </c>
      <c r="O85" s="80">
        <f t="shared" si="18"/>
        <v>0</v>
      </c>
      <c r="P85" s="16">
        <f t="shared" si="19"/>
        <v>0</v>
      </c>
      <c r="Q85" s="109">
        <v>0</v>
      </c>
      <c r="R85" s="108"/>
      <c r="S85" s="16"/>
      <c r="T85" s="95"/>
      <c r="U85" s="108"/>
      <c r="V85" s="16"/>
      <c r="W85" s="95"/>
      <c r="X85" s="25"/>
    </row>
    <row r="86" spans="2:24" x14ac:dyDescent="0.2">
      <c r="M86" s="15">
        <v>78</v>
      </c>
      <c r="N86" s="76" t="s">
        <v>117</v>
      </c>
      <c r="O86" s="80">
        <f t="shared" si="18"/>
        <v>0</v>
      </c>
      <c r="P86" s="16">
        <f t="shared" si="19"/>
        <v>0</v>
      </c>
      <c r="Q86" s="109">
        <v>0</v>
      </c>
      <c r="R86" s="108"/>
      <c r="S86" s="16"/>
      <c r="T86" s="95"/>
      <c r="U86" s="108"/>
      <c r="V86" s="16"/>
      <c r="W86" s="95"/>
      <c r="X86" s="25"/>
    </row>
    <row r="87" spans="2:24" x14ac:dyDescent="0.2">
      <c r="M87" s="15">
        <v>79</v>
      </c>
      <c r="N87" s="76" t="s">
        <v>118</v>
      </c>
      <c r="O87" s="80">
        <f t="shared" si="18"/>
        <v>4362545.018007203</v>
      </c>
      <c r="P87" s="16">
        <f t="shared" si="19"/>
        <v>828883.55342136859</v>
      </c>
      <c r="Q87" s="109">
        <v>5191428.5714285709</v>
      </c>
      <c r="R87" s="108">
        <f t="shared" si="20"/>
        <v>4715848.739495798</v>
      </c>
      <c r="S87" s="16">
        <f t="shared" si="21"/>
        <v>896011.26050420164</v>
      </c>
      <c r="T87" s="95">
        <v>5611859.9999999991</v>
      </c>
      <c r="U87" s="108">
        <f t="shared" si="22"/>
        <v>4570224.4419433773</v>
      </c>
      <c r="V87" s="16">
        <f t="shared" si="23"/>
        <v>868342.64396924165</v>
      </c>
      <c r="W87" s="95">
        <v>5438567.0859126188</v>
      </c>
      <c r="X87" s="25"/>
    </row>
    <row r="88" spans="2:24" ht="27.75" x14ac:dyDescent="0.2">
      <c r="M88" s="15">
        <v>80</v>
      </c>
      <c r="N88" s="76" t="s">
        <v>170</v>
      </c>
      <c r="O88" s="80">
        <f t="shared" si="18"/>
        <v>1359299.9999999998</v>
      </c>
      <c r="P88" s="16">
        <f t="shared" si="19"/>
        <v>258266.99999999997</v>
      </c>
      <c r="Q88" s="109">
        <v>1617566.9999999998</v>
      </c>
      <c r="R88" s="108">
        <f t="shared" si="20"/>
        <v>1478350.6100840336</v>
      </c>
      <c r="S88" s="16">
        <f t="shared" si="21"/>
        <v>280886.61591596639</v>
      </c>
      <c r="T88" s="95">
        <v>1759237.2259999998</v>
      </c>
      <c r="U88" s="108">
        <f t="shared" si="22"/>
        <v>1431226.1521161585</v>
      </c>
      <c r="V88" s="16">
        <f t="shared" si="23"/>
        <v>271932.96890207013</v>
      </c>
      <c r="W88" s="95">
        <v>1703159.1210182286</v>
      </c>
      <c r="X88" s="25"/>
    </row>
    <row r="89" spans="2:24" x14ac:dyDescent="0.2">
      <c r="M89" s="15">
        <v>81</v>
      </c>
      <c r="N89" s="76" t="s">
        <v>171</v>
      </c>
      <c r="O89" s="80">
        <f t="shared" si="18"/>
        <v>292480.75630252098</v>
      </c>
      <c r="P89" s="16">
        <f t="shared" si="19"/>
        <v>55571.343697478987</v>
      </c>
      <c r="Q89" s="109">
        <v>348052.1</v>
      </c>
      <c r="R89" s="108">
        <f t="shared" si="20"/>
        <v>328319.46537815128</v>
      </c>
      <c r="S89" s="16">
        <f t="shared" si="21"/>
        <v>62380.698421848741</v>
      </c>
      <c r="T89" s="95">
        <v>390700.16379999998</v>
      </c>
      <c r="U89" s="108">
        <f t="shared" si="22"/>
        <v>316184.33520066569</v>
      </c>
      <c r="V89" s="16">
        <f t="shared" si="23"/>
        <v>60075.023688126479</v>
      </c>
      <c r="W89" s="95">
        <v>376259.35888879217</v>
      </c>
      <c r="X89" s="25"/>
    </row>
    <row r="90" spans="2:24" x14ac:dyDescent="0.2">
      <c r="M90" s="15">
        <v>82</v>
      </c>
      <c r="N90" s="76" t="s">
        <v>180</v>
      </c>
      <c r="O90" s="80">
        <f t="shared" si="18"/>
        <v>4825030.012004802</v>
      </c>
      <c r="P90" s="16">
        <f t="shared" si="19"/>
        <v>916755.70228091243</v>
      </c>
      <c r="Q90" s="109">
        <v>5741785.7142857136</v>
      </c>
      <c r="R90" s="108">
        <f t="shared" si="20"/>
        <v>5214407.5630252091</v>
      </c>
      <c r="S90" s="16">
        <f t="shared" si="21"/>
        <v>990737.43697478971</v>
      </c>
      <c r="T90" s="95">
        <v>6205144.9999999991</v>
      </c>
      <c r="U90" s="108">
        <f t="shared" si="22"/>
        <v>5053614.7735762298</v>
      </c>
      <c r="V90" s="16">
        <f t="shared" si="23"/>
        <v>960186.80697948369</v>
      </c>
      <c r="W90" s="95">
        <v>6013801.5805557137</v>
      </c>
      <c r="X90" s="25"/>
    </row>
    <row r="91" spans="2:24" ht="15.75" thickBot="1" x14ac:dyDescent="0.25">
      <c r="N91" s="41" t="s">
        <v>62</v>
      </c>
      <c r="O91" s="46">
        <f>SUM(O13:O90)</f>
        <v>73247430.695471793</v>
      </c>
      <c r="P91" s="47">
        <f t="shared" ref="P91:Q91" si="27">SUM(P13:P90)</f>
        <v>13917011.832139639</v>
      </c>
      <c r="Q91" s="48">
        <f t="shared" si="27"/>
        <v>87164442.527611434</v>
      </c>
      <c r="R91" s="110">
        <f t="shared" ref="R91:W91" si="28">SUM(R13:R90)</f>
        <v>79950646.256105155</v>
      </c>
      <c r="S91" s="47">
        <f t="shared" si="28"/>
        <v>15190622.788659977</v>
      </c>
      <c r="T91" s="48">
        <f t="shared" si="28"/>
        <v>95141269.04476513</v>
      </c>
      <c r="U91" s="110">
        <f t="shared" si="28"/>
        <v>77355068.734543011</v>
      </c>
      <c r="V91" s="47">
        <f t="shared" si="28"/>
        <v>14697463.059563175</v>
      </c>
      <c r="W91" s="48">
        <f t="shared" si="28"/>
        <v>92052531.794106185</v>
      </c>
    </row>
  </sheetData>
  <mergeCells count="14">
    <mergeCell ref="R11:T11"/>
    <mergeCell ref="U11:W11"/>
    <mergeCell ref="M10:W10"/>
    <mergeCell ref="F11:H11"/>
    <mergeCell ref="I11:K11"/>
    <mergeCell ref="O11:Q11"/>
    <mergeCell ref="A2:B6"/>
    <mergeCell ref="M2:M6"/>
    <mergeCell ref="A7:N8"/>
    <mergeCell ref="B11:B12"/>
    <mergeCell ref="M11:M12"/>
    <mergeCell ref="N11:N12"/>
    <mergeCell ref="A11:A12"/>
    <mergeCell ref="C11:E11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W26"/>
  <sheetViews>
    <sheetView showGridLines="0" topLeftCell="A5" workbookViewId="0">
      <selection activeCell="U12" sqref="U12:W24"/>
    </sheetView>
  </sheetViews>
  <sheetFormatPr defaultColWidth="10.76171875" defaultRowHeight="15" x14ac:dyDescent="0.2"/>
  <cols>
    <col min="1" max="1" width="4.70703125" bestFit="1" customWidth="1"/>
    <col min="2" max="2" width="33.8984375" style="5" customWidth="1"/>
    <col min="3" max="5" width="14.52734375" customWidth="1"/>
    <col min="6" max="6" width="11.56640625" customWidth="1"/>
    <col min="7" max="7" width="9.953125" customWidth="1"/>
    <col min="8" max="8" width="11.43359375" bestFit="1" customWidth="1"/>
    <col min="9" max="9" width="12.375" bestFit="1" customWidth="1"/>
    <col min="10" max="10" width="11.8359375" bestFit="1" customWidth="1"/>
    <col min="11" max="11" width="12.375" bestFit="1" customWidth="1"/>
    <col min="12" max="12" width="9.14453125" style="34" bestFit="1" customWidth="1"/>
    <col min="13" max="13" width="4.03515625" bestFit="1" customWidth="1"/>
    <col min="14" max="14" width="35.91796875" bestFit="1" customWidth="1"/>
    <col min="15" max="17" width="14.66015625" customWidth="1"/>
    <col min="18" max="18" width="11.97265625" customWidth="1"/>
    <col min="19" max="19" width="11.02734375" customWidth="1"/>
    <col min="20" max="20" width="11.97265625" customWidth="1"/>
    <col min="21" max="21" width="13.98828125" bestFit="1" customWidth="1"/>
    <col min="22" max="22" width="13.85546875" bestFit="1" customWidth="1"/>
    <col min="23" max="23" width="13.98828125" bestFit="1" customWidth="1"/>
  </cols>
  <sheetData>
    <row r="2" spans="1:23" x14ac:dyDescent="0.2">
      <c r="A2" s="123"/>
      <c r="B2" s="123"/>
      <c r="C2" s="21"/>
      <c r="D2" s="21"/>
      <c r="E2" s="21"/>
      <c r="F2" s="124"/>
    </row>
    <row r="3" spans="1:23" x14ac:dyDescent="0.2">
      <c r="A3" s="123"/>
      <c r="B3" s="123"/>
      <c r="C3" s="21"/>
      <c r="D3" s="21"/>
      <c r="E3" s="21"/>
      <c r="F3" s="124"/>
    </row>
    <row r="4" spans="1:23" x14ac:dyDescent="0.2">
      <c r="A4" s="123"/>
      <c r="B4" s="123"/>
      <c r="C4" s="21"/>
      <c r="D4" s="21"/>
      <c r="E4" s="21"/>
      <c r="F4" s="124"/>
    </row>
    <row r="5" spans="1:23" x14ac:dyDescent="0.2">
      <c r="A5" s="123"/>
      <c r="B5" s="123"/>
      <c r="C5" s="21"/>
      <c r="D5" s="21"/>
      <c r="E5" s="21"/>
      <c r="F5" s="124"/>
    </row>
    <row r="6" spans="1:23" x14ac:dyDescent="0.2">
      <c r="A6" s="123"/>
      <c r="B6" s="123"/>
      <c r="C6" s="21"/>
      <c r="D6" s="21"/>
      <c r="E6" s="21"/>
      <c r="F6" s="124"/>
    </row>
    <row r="7" spans="1:23" x14ac:dyDescent="0.2">
      <c r="A7" s="125" t="s">
        <v>58</v>
      </c>
      <c r="B7" s="125"/>
      <c r="C7" s="125"/>
      <c r="D7" s="125"/>
      <c r="E7" s="125"/>
      <c r="F7" s="125"/>
      <c r="G7" s="125"/>
      <c r="H7" s="125"/>
    </row>
    <row r="8" spans="1:23" x14ac:dyDescent="0.2">
      <c r="A8" s="125"/>
      <c r="B8" s="125"/>
      <c r="C8" s="125"/>
      <c r="D8" s="125"/>
      <c r="E8" s="125"/>
      <c r="F8" s="125"/>
      <c r="G8" s="125"/>
      <c r="H8" s="125"/>
    </row>
    <row r="9" spans="1:23" ht="41.25" x14ac:dyDescent="0.2">
      <c r="A9" s="1"/>
      <c r="B9" s="5" t="s">
        <v>64</v>
      </c>
      <c r="M9" s="5"/>
      <c r="N9" s="5"/>
    </row>
    <row r="11" spans="1:23" ht="15.6" customHeight="1" thickBot="1" x14ac:dyDescent="0.25">
      <c r="A11" s="143" t="s">
        <v>200</v>
      </c>
      <c r="B11" s="143"/>
      <c r="C11" s="144"/>
      <c r="D11" s="144"/>
      <c r="E11" s="144"/>
      <c r="F11" s="144"/>
      <c r="G11" s="144"/>
      <c r="H11" s="144"/>
      <c r="I11" s="144"/>
      <c r="J11" s="144"/>
      <c r="K11" s="144"/>
      <c r="L11" s="35"/>
      <c r="M11" s="143" t="s">
        <v>200</v>
      </c>
      <c r="N11" s="143"/>
      <c r="O11" s="144"/>
      <c r="P11" s="144"/>
      <c r="Q11" s="144"/>
      <c r="R11" s="144"/>
      <c r="S11" s="144"/>
      <c r="T11" s="144"/>
      <c r="U11" s="144"/>
      <c r="V11" s="144"/>
      <c r="W11" s="144"/>
    </row>
    <row r="12" spans="1:23" ht="16.5" customHeight="1" x14ac:dyDescent="0.2">
      <c r="A12" s="132" t="s">
        <v>0</v>
      </c>
      <c r="B12" s="141" t="s">
        <v>61</v>
      </c>
      <c r="C12" s="113" t="s">
        <v>193</v>
      </c>
      <c r="D12" s="114"/>
      <c r="E12" s="115"/>
      <c r="F12" s="120" t="s">
        <v>198</v>
      </c>
      <c r="G12" s="121"/>
      <c r="H12" s="122"/>
      <c r="I12" s="113" t="s">
        <v>191</v>
      </c>
      <c r="J12" s="114"/>
      <c r="K12" s="115"/>
      <c r="L12" s="36"/>
      <c r="M12" s="132" t="s">
        <v>0</v>
      </c>
      <c r="N12" s="141" t="s">
        <v>61</v>
      </c>
      <c r="O12" s="113" t="s">
        <v>193</v>
      </c>
      <c r="P12" s="114"/>
      <c r="Q12" s="115"/>
      <c r="R12" s="120" t="s">
        <v>198</v>
      </c>
      <c r="S12" s="121"/>
      <c r="T12" s="122"/>
      <c r="U12" s="113" t="s">
        <v>191</v>
      </c>
      <c r="V12" s="114"/>
      <c r="W12" s="115"/>
    </row>
    <row r="13" spans="1:23" ht="15" customHeight="1" x14ac:dyDescent="0.2">
      <c r="A13" s="132"/>
      <c r="B13" s="142"/>
      <c r="C13" s="78" t="s">
        <v>1</v>
      </c>
      <c r="D13" s="75" t="s">
        <v>59</v>
      </c>
      <c r="E13" s="79" t="s">
        <v>60</v>
      </c>
      <c r="F13" s="78" t="s">
        <v>1</v>
      </c>
      <c r="G13" s="75" t="s">
        <v>59</v>
      </c>
      <c r="H13" s="79" t="s">
        <v>60</v>
      </c>
      <c r="I13" s="78" t="str">
        <f>+G13</f>
        <v>Valor IVA</v>
      </c>
      <c r="J13" s="75" t="str">
        <f>+H13</f>
        <v>Valor Total</v>
      </c>
      <c r="K13" s="79" t="s">
        <v>190</v>
      </c>
      <c r="L13" s="36"/>
      <c r="M13" s="132"/>
      <c r="N13" s="142"/>
      <c r="O13" s="78" t="s">
        <v>1</v>
      </c>
      <c r="P13" s="75" t="s">
        <v>59</v>
      </c>
      <c r="Q13" s="79" t="s">
        <v>60</v>
      </c>
      <c r="R13" s="78" t="s">
        <v>1</v>
      </c>
      <c r="S13" s="75" t="s">
        <v>59</v>
      </c>
      <c r="T13" s="79" t="s">
        <v>60</v>
      </c>
      <c r="U13" s="78" t="str">
        <f>+S13</f>
        <v>Valor IVA</v>
      </c>
      <c r="V13" s="75" t="str">
        <f>+T13</f>
        <v>Valor Total</v>
      </c>
      <c r="W13" s="79" t="s">
        <v>190</v>
      </c>
    </row>
    <row r="14" spans="1:23" x14ac:dyDescent="0.2">
      <c r="A14" s="3">
        <v>1</v>
      </c>
      <c r="B14" s="76" t="s">
        <v>15</v>
      </c>
      <c r="C14" s="94">
        <f t="shared" ref="C14" si="0">+E14/1.19</f>
        <v>61830.623999999996</v>
      </c>
      <c r="D14" s="7">
        <f t="shared" ref="D14" si="1">+C14*0.19</f>
        <v>11747.81856</v>
      </c>
      <c r="E14" s="95">
        <v>73578.442559999996</v>
      </c>
      <c r="F14" s="44">
        <f>+H14/1.19</f>
        <v>66381.027856349581</v>
      </c>
      <c r="G14" s="4">
        <f>+F14*0.19</f>
        <v>12612.39529270642</v>
      </c>
      <c r="H14" s="45">
        <v>78993.423149056005</v>
      </c>
      <c r="I14" s="86">
        <f>+K14/1.19</f>
        <v>72977.472985399363</v>
      </c>
      <c r="J14" s="12">
        <f>+I14*0.19</f>
        <v>13865.719867225878</v>
      </c>
      <c r="K14" s="51">
        <v>86843.19285262523</v>
      </c>
      <c r="L14" s="74"/>
      <c r="M14" s="11">
        <v>1</v>
      </c>
      <c r="N14" s="10" t="s">
        <v>66</v>
      </c>
      <c r="O14" s="100">
        <f>+Q14/1.19</f>
        <v>72028.333333333328</v>
      </c>
      <c r="P14" s="17">
        <f t="shared" ref="P14" si="2">+O14*0.19</f>
        <v>13685.383333333333</v>
      </c>
      <c r="Q14" s="101">
        <v>85713.71666666666</v>
      </c>
      <c r="R14" s="44">
        <f>+T14/1.19</f>
        <v>76758.216873949568</v>
      </c>
      <c r="S14" s="4">
        <f>+R14*0.19</f>
        <v>14584.061206050417</v>
      </c>
      <c r="T14" s="45">
        <v>91342.278079999989</v>
      </c>
      <c r="U14" s="86">
        <f>+W14/1.19</f>
        <v>83721.455496587572</v>
      </c>
      <c r="V14" s="12">
        <f>+U14*0.19</f>
        <v>15907.076544351639</v>
      </c>
      <c r="W14" s="51">
        <v>99628.532040939201</v>
      </c>
    </row>
    <row r="15" spans="1:23" ht="15" customHeight="1" x14ac:dyDescent="0.2">
      <c r="A15" s="3">
        <v>2</v>
      </c>
      <c r="B15" s="76" t="s">
        <v>16</v>
      </c>
      <c r="C15" s="94">
        <f t="shared" ref="C15:C24" si="3">+E15/1.19</f>
        <v>35906.28571428571</v>
      </c>
      <c r="D15" s="7">
        <f t="shared" ref="D15:D24" si="4">+C15*0.19</f>
        <v>6822.1942857142849</v>
      </c>
      <c r="E15" s="95">
        <v>42728.479999999996</v>
      </c>
      <c r="F15" s="44">
        <f t="shared" ref="F15:F24" si="5">+H15/1.19</f>
        <v>40000.421216806724</v>
      </c>
      <c r="G15" s="4">
        <f t="shared" ref="G15:G24" si="6">+F15*0.19</f>
        <v>7600.080031193278</v>
      </c>
      <c r="H15" s="45">
        <v>47600.501248</v>
      </c>
      <c r="I15" s="86">
        <f t="shared" ref="I15:I24" si="7">+K15/1.19</f>
        <v>45664.413939344144</v>
      </c>
      <c r="J15" s="12">
        <f t="shared" ref="J15:J24" si="8">+I15*0.19</f>
        <v>8676.2386484753879</v>
      </c>
      <c r="K15" s="51">
        <v>54340.652587819524</v>
      </c>
      <c r="L15" s="74"/>
      <c r="M15" s="11">
        <v>2</v>
      </c>
      <c r="N15" s="10" t="s">
        <v>67</v>
      </c>
      <c r="O15" s="100">
        <f t="shared" ref="O15:O23" si="9">+Q15/1.19</f>
        <v>81820.2</v>
      </c>
      <c r="P15" s="17">
        <f t="shared" ref="P15:P23" si="10">+O15*0.19</f>
        <v>15545.838</v>
      </c>
      <c r="Q15" s="101">
        <v>97366.037999999986</v>
      </c>
      <c r="R15" s="44">
        <f t="shared" ref="R15:R23" si="11">+T15/1.19</f>
        <v>86722.420393949578</v>
      </c>
      <c r="S15" s="4">
        <f t="shared" ref="S15:S23" si="12">+R15*0.19</f>
        <v>16477.259874850421</v>
      </c>
      <c r="T15" s="45">
        <v>103199.68026879999</v>
      </c>
      <c r="U15" s="86">
        <f t="shared" ref="U15:U23" si="13">+W15/1.19</f>
        <v>94037.85507023237</v>
      </c>
      <c r="V15" s="12">
        <f t="shared" ref="V15:V23" si="14">+U15*0.19</f>
        <v>17867.192463344152</v>
      </c>
      <c r="W15" s="51">
        <v>111905.04753357651</v>
      </c>
    </row>
    <row r="16" spans="1:23" x14ac:dyDescent="0.2">
      <c r="A16" s="3">
        <v>3</v>
      </c>
      <c r="B16" s="76" t="s">
        <v>17</v>
      </c>
      <c r="C16" s="94">
        <f t="shared" si="3"/>
        <v>33794.151260504201</v>
      </c>
      <c r="D16" s="7">
        <f t="shared" si="4"/>
        <v>6420.8887394957983</v>
      </c>
      <c r="E16" s="95">
        <v>40215.039999999994</v>
      </c>
      <c r="F16" s="44">
        <f t="shared" si="5"/>
        <v>37851.113196638653</v>
      </c>
      <c r="G16" s="4">
        <f t="shared" si="6"/>
        <v>7191.711507361344</v>
      </c>
      <c r="H16" s="45">
        <v>45042.824703999991</v>
      </c>
      <c r="I16" s="86">
        <f t="shared" si="7"/>
        <v>43439.136194024337</v>
      </c>
      <c r="J16" s="12">
        <f t="shared" si="8"/>
        <v>8253.4358768646234</v>
      </c>
      <c r="K16" s="51">
        <v>51692.572070888957</v>
      </c>
      <c r="L16" s="74"/>
      <c r="M16" s="11">
        <v>3</v>
      </c>
      <c r="N16" s="10" t="s">
        <v>68</v>
      </c>
      <c r="O16" s="100">
        <f t="shared" si="9"/>
        <v>172145.79999999996</v>
      </c>
      <c r="P16" s="17">
        <f t="shared" si="10"/>
        <v>32707.701999999994</v>
      </c>
      <c r="Q16" s="101">
        <v>204853.50199999995</v>
      </c>
      <c r="R16" s="44">
        <f t="shared" si="11"/>
        <v>178637.75095394955</v>
      </c>
      <c r="S16" s="4">
        <f t="shared" si="12"/>
        <v>33941.172681250413</v>
      </c>
      <c r="T16" s="45">
        <v>212578.92363519996</v>
      </c>
      <c r="U16" s="86">
        <f t="shared" si="13"/>
        <v>189202.03704396673</v>
      </c>
      <c r="V16" s="12">
        <f t="shared" si="14"/>
        <v>35948.387038353678</v>
      </c>
      <c r="W16" s="51">
        <v>225150.42408232042</v>
      </c>
    </row>
    <row r="17" spans="1:23" ht="27.75" x14ac:dyDescent="0.2">
      <c r="A17" s="3">
        <v>4</v>
      </c>
      <c r="B17" s="76" t="s">
        <v>151</v>
      </c>
      <c r="C17" s="94">
        <f t="shared" si="3"/>
        <v>20708.283313325333</v>
      </c>
      <c r="D17" s="7">
        <f t="shared" si="4"/>
        <v>3934.5738295318133</v>
      </c>
      <c r="E17" s="95">
        <v>24642.857142857145</v>
      </c>
      <c r="F17" s="44">
        <f t="shared" si="5"/>
        <v>24534.933973589439</v>
      </c>
      <c r="G17" s="4">
        <f t="shared" si="6"/>
        <v>4661.6374549819939</v>
      </c>
      <c r="H17" s="45">
        <v>29196.571428571431</v>
      </c>
      <c r="I17" s="86">
        <f t="shared" si="7"/>
        <v>29652.281541416574</v>
      </c>
      <c r="J17" s="12">
        <f t="shared" si="8"/>
        <v>5633.9334928691496</v>
      </c>
      <c r="K17" s="51">
        <v>35286.21503428572</v>
      </c>
      <c r="L17" s="74"/>
      <c r="M17" s="11">
        <v>4</v>
      </c>
      <c r="N17" s="10" t="s">
        <v>69</v>
      </c>
      <c r="O17" s="100">
        <f t="shared" si="9"/>
        <v>207837.19999999998</v>
      </c>
      <c r="P17" s="17">
        <f t="shared" si="10"/>
        <v>39489.067999999999</v>
      </c>
      <c r="Q17" s="101">
        <v>247326.26799999995</v>
      </c>
      <c r="R17" s="44">
        <f t="shared" si="11"/>
        <v>214957.31959394956</v>
      </c>
      <c r="S17" s="4">
        <f t="shared" si="12"/>
        <v>40841.890722850418</v>
      </c>
      <c r="T17" s="45">
        <v>255799.21031679996</v>
      </c>
      <c r="U17" s="86">
        <f t="shared" si="13"/>
        <v>226805.36195404036</v>
      </c>
      <c r="V17" s="12">
        <f t="shared" si="14"/>
        <v>43093.018771267671</v>
      </c>
      <c r="W17" s="51">
        <v>269898.38072530803</v>
      </c>
    </row>
    <row r="18" spans="1:23" x14ac:dyDescent="0.2">
      <c r="A18" s="3">
        <v>5</v>
      </c>
      <c r="B18" s="76" t="s">
        <v>18</v>
      </c>
      <c r="C18" s="94">
        <f t="shared" si="3"/>
        <v>53859.428571428572</v>
      </c>
      <c r="D18" s="7">
        <f t="shared" si="4"/>
        <v>10233.291428571429</v>
      </c>
      <c r="E18" s="95">
        <v>64092.72</v>
      </c>
      <c r="F18" s="44">
        <f t="shared" si="5"/>
        <v>58269.539388235302</v>
      </c>
      <c r="G18" s="4">
        <f t="shared" si="6"/>
        <v>11071.212483764708</v>
      </c>
      <c r="H18" s="45">
        <v>69340.751872000008</v>
      </c>
      <c r="I18" s="86">
        <f t="shared" si="7"/>
        <v>64579.274774562437</v>
      </c>
      <c r="J18" s="12">
        <f t="shared" si="8"/>
        <v>12270.062207166862</v>
      </c>
      <c r="K18" s="51">
        <v>76849.336981729299</v>
      </c>
      <c r="L18" s="74"/>
      <c r="M18" s="11">
        <v>6</v>
      </c>
      <c r="N18" s="10" t="s">
        <v>152</v>
      </c>
      <c r="O18" s="100">
        <f t="shared" si="9"/>
        <v>5560124.2666666666</v>
      </c>
      <c r="P18" s="17">
        <f t="shared" si="10"/>
        <v>1056423.6106666666</v>
      </c>
      <c r="Q18" s="101">
        <v>6616547.8773333328</v>
      </c>
      <c r="R18" s="44">
        <f t="shared" si="11"/>
        <v>5661444.6386339497</v>
      </c>
      <c r="S18" s="4">
        <f t="shared" si="12"/>
        <v>1075674.4813404505</v>
      </c>
      <c r="T18" s="45">
        <v>6737119.1199743999</v>
      </c>
      <c r="U18" s="86">
        <f t="shared" si="13"/>
        <v>5865804.9411202101</v>
      </c>
      <c r="V18" s="12">
        <f t="shared" si="14"/>
        <v>1114502.93881284</v>
      </c>
      <c r="W18" s="51">
        <v>6980307.8799330499</v>
      </c>
    </row>
    <row r="19" spans="1:23" ht="27.75" x14ac:dyDescent="0.2">
      <c r="A19" s="3">
        <v>6</v>
      </c>
      <c r="B19" s="76" t="s">
        <v>7</v>
      </c>
      <c r="C19" s="94">
        <f t="shared" si="3"/>
        <v>134120.53781512607</v>
      </c>
      <c r="D19" s="7">
        <f t="shared" si="4"/>
        <v>25482.902184873954</v>
      </c>
      <c r="E19" s="95">
        <v>159603.44</v>
      </c>
      <c r="F19" s="44">
        <f t="shared" si="5"/>
        <v>139943.24415462185</v>
      </c>
      <c r="G19" s="4">
        <f t="shared" si="6"/>
        <v>26589.216389378151</v>
      </c>
      <c r="H19" s="45">
        <v>166532.460544</v>
      </c>
      <c r="I19" s="86">
        <f t="shared" si="7"/>
        <v>149139.82909671479</v>
      </c>
      <c r="J19" s="12">
        <f t="shared" si="8"/>
        <v>28336.56752837581</v>
      </c>
      <c r="K19" s="51">
        <v>177476.39662509059</v>
      </c>
      <c r="L19" s="74"/>
      <c r="M19" s="11">
        <v>7</v>
      </c>
      <c r="N19" s="10" t="s">
        <v>153</v>
      </c>
      <c r="O19" s="100">
        <f t="shared" si="9"/>
        <v>1688239.8666666665</v>
      </c>
      <c r="P19" s="17">
        <f t="shared" si="10"/>
        <v>320765.57466666662</v>
      </c>
      <c r="Q19" s="101">
        <v>2009005.441333333</v>
      </c>
      <c r="R19" s="44">
        <f t="shared" si="11"/>
        <v>1721415.0731939494</v>
      </c>
      <c r="S19" s="4">
        <f t="shared" si="12"/>
        <v>327068.8639068504</v>
      </c>
      <c r="T19" s="45">
        <v>2048483.9371007998</v>
      </c>
      <c r="U19" s="86">
        <f t="shared" si="13"/>
        <v>1786510.5702789044</v>
      </c>
      <c r="V19" s="12">
        <f t="shared" si="14"/>
        <v>339437.00835299183</v>
      </c>
      <c r="W19" s="51">
        <v>2125947.5786318961</v>
      </c>
    </row>
    <row r="20" spans="1:23" ht="27.75" x14ac:dyDescent="0.2">
      <c r="A20" s="3">
        <v>7</v>
      </c>
      <c r="B20" s="76" t="s">
        <v>8</v>
      </c>
      <c r="C20" s="94">
        <f t="shared" si="3"/>
        <v>108774.9243697479</v>
      </c>
      <c r="D20" s="7">
        <f t="shared" si="4"/>
        <v>20667.2356302521</v>
      </c>
      <c r="E20" s="95">
        <v>129442.15999999999</v>
      </c>
      <c r="F20" s="44">
        <f t="shared" si="5"/>
        <v>114151.54791260503</v>
      </c>
      <c r="G20" s="4">
        <f t="shared" si="6"/>
        <v>21688.794103394957</v>
      </c>
      <c r="H20" s="45">
        <v>135840.34201599998</v>
      </c>
      <c r="I20" s="86">
        <f t="shared" si="7"/>
        <v>122436.49615287718</v>
      </c>
      <c r="J20" s="12">
        <f t="shared" si="8"/>
        <v>23262.934269046666</v>
      </c>
      <c r="K20" s="51">
        <v>145699.43042192384</v>
      </c>
      <c r="L20" s="74"/>
      <c r="M20" s="11">
        <v>8</v>
      </c>
      <c r="N20" s="10" t="s">
        <v>154</v>
      </c>
      <c r="O20" s="100">
        <f t="shared" si="9"/>
        <v>929922.2</v>
      </c>
      <c r="P20" s="17">
        <f t="shared" si="10"/>
        <v>176685.21799999999</v>
      </c>
      <c r="Q20" s="101">
        <v>1106607.4179999998</v>
      </c>
      <c r="R20" s="44">
        <f t="shared" si="11"/>
        <v>949751.01559394959</v>
      </c>
      <c r="S20" s="4">
        <f t="shared" si="12"/>
        <v>180452.69296285041</v>
      </c>
      <c r="T20" s="45">
        <v>1130203.7085567999</v>
      </c>
      <c r="U20" s="86">
        <f t="shared" si="13"/>
        <v>987571.17298108048</v>
      </c>
      <c r="V20" s="12">
        <f t="shared" si="14"/>
        <v>187638.52286640528</v>
      </c>
      <c r="W20" s="51">
        <v>1175209.6958474857</v>
      </c>
    </row>
    <row r="21" spans="1:23" x14ac:dyDescent="0.2">
      <c r="A21" s="3">
        <v>8</v>
      </c>
      <c r="B21" s="76" t="s">
        <v>158</v>
      </c>
      <c r="C21" s="94">
        <f t="shared" si="3"/>
        <v>89765.71428571429</v>
      </c>
      <c r="D21" s="7">
        <f t="shared" si="4"/>
        <v>17055.485714285714</v>
      </c>
      <c r="E21" s="95">
        <v>106821.2</v>
      </c>
      <c r="F21" s="44">
        <f t="shared" si="5"/>
        <v>94807.77573109245</v>
      </c>
      <c r="G21" s="4">
        <f t="shared" si="6"/>
        <v>18013.477388907566</v>
      </c>
      <c r="H21" s="45">
        <v>112821.25312000001</v>
      </c>
      <c r="I21" s="86">
        <f t="shared" si="7"/>
        <v>102408.99644499901</v>
      </c>
      <c r="J21" s="12">
        <f t="shared" si="8"/>
        <v>19457.709324549811</v>
      </c>
      <c r="K21" s="51">
        <v>121866.70576954882</v>
      </c>
      <c r="L21" s="74"/>
      <c r="M21" s="11">
        <v>9</v>
      </c>
      <c r="N21" s="10" t="s">
        <v>155</v>
      </c>
      <c r="O21" s="100">
        <f t="shared" si="9"/>
        <v>608566.20000000007</v>
      </c>
      <c r="P21" s="17">
        <f t="shared" si="10"/>
        <v>115627.57800000001</v>
      </c>
      <c r="Q21" s="101">
        <v>724193.77800000005</v>
      </c>
      <c r="R21" s="44">
        <f t="shared" si="11"/>
        <v>622739.14999394957</v>
      </c>
      <c r="S21" s="4">
        <f t="shared" si="12"/>
        <v>118320.43849885042</v>
      </c>
      <c r="T21" s="45">
        <v>741059.58849280002</v>
      </c>
      <c r="U21" s="86">
        <f t="shared" si="13"/>
        <v>649000.70278933656</v>
      </c>
      <c r="V21" s="12">
        <f t="shared" si="14"/>
        <v>123310.13352997394</v>
      </c>
      <c r="W21" s="51">
        <v>772310.83631931047</v>
      </c>
    </row>
    <row r="22" spans="1:23" x14ac:dyDescent="0.2">
      <c r="A22" s="3">
        <v>9</v>
      </c>
      <c r="B22" s="76" t="s">
        <v>159</v>
      </c>
      <c r="C22" s="94">
        <f t="shared" si="3"/>
        <v>89765.71428571429</v>
      </c>
      <c r="D22" s="7">
        <f t="shared" si="4"/>
        <v>17055.485714285714</v>
      </c>
      <c r="E22" s="95">
        <v>106821.2</v>
      </c>
      <c r="F22" s="44">
        <f t="shared" si="5"/>
        <v>94807.77573109245</v>
      </c>
      <c r="G22" s="4">
        <f t="shared" si="6"/>
        <v>18013.477388907566</v>
      </c>
      <c r="H22" s="45">
        <v>112821.25312000001</v>
      </c>
      <c r="I22" s="86">
        <f t="shared" si="7"/>
        <v>102408.99644499901</v>
      </c>
      <c r="J22" s="12">
        <f t="shared" si="8"/>
        <v>19457.709324549811</v>
      </c>
      <c r="K22" s="51">
        <v>121866.70576954882</v>
      </c>
      <c r="L22" s="74"/>
      <c r="M22" s="11">
        <v>10</v>
      </c>
      <c r="N22" s="10" t="s">
        <v>156</v>
      </c>
      <c r="O22" s="100">
        <f t="shared" si="9"/>
        <v>608566.20000000007</v>
      </c>
      <c r="P22" s="17">
        <f t="shared" si="10"/>
        <v>115627.57800000001</v>
      </c>
      <c r="Q22" s="101">
        <v>724193.77800000005</v>
      </c>
      <c r="R22" s="44">
        <f t="shared" si="11"/>
        <v>622739.14999394957</v>
      </c>
      <c r="S22" s="4">
        <f t="shared" si="12"/>
        <v>118320.43849885042</v>
      </c>
      <c r="T22" s="45">
        <v>741059.58849280002</v>
      </c>
      <c r="U22" s="86">
        <f t="shared" si="13"/>
        <v>649000.70278933656</v>
      </c>
      <c r="V22" s="12">
        <f t="shared" si="14"/>
        <v>123310.13352997394</v>
      </c>
      <c r="W22" s="51">
        <v>772310.83631931047</v>
      </c>
    </row>
    <row r="23" spans="1:23" x14ac:dyDescent="0.2">
      <c r="A23" s="3">
        <v>10</v>
      </c>
      <c r="B23" s="76" t="s">
        <v>160</v>
      </c>
      <c r="C23" s="94">
        <f t="shared" si="3"/>
        <v>144957.98319327732</v>
      </c>
      <c r="D23" s="7">
        <f t="shared" si="4"/>
        <v>27542.016806722691</v>
      </c>
      <c r="E23" s="95">
        <v>172500</v>
      </c>
      <c r="F23" s="44">
        <f t="shared" si="5"/>
        <v>150971.42857142858</v>
      </c>
      <c r="G23" s="4">
        <f t="shared" si="6"/>
        <v>28684.571428571431</v>
      </c>
      <c r="H23" s="45">
        <v>179656</v>
      </c>
      <c r="I23" s="86">
        <f t="shared" si="7"/>
        <v>160557.81717647062</v>
      </c>
      <c r="J23" s="12">
        <f t="shared" si="8"/>
        <v>30505.985263529419</v>
      </c>
      <c r="K23" s="51">
        <v>191063.80244000003</v>
      </c>
      <c r="L23" s="74"/>
      <c r="M23" s="11">
        <v>11</v>
      </c>
      <c r="N23" s="10" t="s">
        <v>157</v>
      </c>
      <c r="O23" s="100">
        <f t="shared" si="9"/>
        <v>1430253.4666666666</v>
      </c>
      <c r="P23" s="17">
        <f t="shared" si="10"/>
        <v>271748.15866666666</v>
      </c>
      <c r="Q23" s="101">
        <v>1702001.6253333332</v>
      </c>
      <c r="R23" s="44">
        <f t="shared" si="11"/>
        <v>1458888.1125539495</v>
      </c>
      <c r="S23" s="4">
        <f t="shared" si="12"/>
        <v>277188.74138525041</v>
      </c>
      <c r="T23" s="45">
        <v>1736076.8539391998</v>
      </c>
      <c r="U23" s="86">
        <f t="shared" si="13"/>
        <v>1514704.297014751</v>
      </c>
      <c r="V23" s="12">
        <f t="shared" si="14"/>
        <v>287793.81643280271</v>
      </c>
      <c r="W23" s="51">
        <v>1802498.1134475535</v>
      </c>
    </row>
    <row r="24" spans="1:23" ht="15.75" thickBot="1" x14ac:dyDescent="0.25">
      <c r="A24" s="3">
        <v>11</v>
      </c>
      <c r="B24" s="76" t="s">
        <v>161</v>
      </c>
      <c r="C24" s="94">
        <f t="shared" si="3"/>
        <v>143701.68067226891</v>
      </c>
      <c r="D24" s="7">
        <f t="shared" si="4"/>
        <v>27303.319327731093</v>
      </c>
      <c r="E24" s="95">
        <v>171005</v>
      </c>
      <c r="F24" s="44">
        <f t="shared" si="5"/>
        <v>149693.01512605042</v>
      </c>
      <c r="G24" s="4">
        <f t="shared" si="6"/>
        <v>28441.672873949581</v>
      </c>
      <c r="H24" s="45">
        <v>178134.68799999999</v>
      </c>
      <c r="I24" s="86">
        <f t="shared" si="7"/>
        <v>159234.21676060508</v>
      </c>
      <c r="J24" s="12">
        <f t="shared" si="8"/>
        <v>30254.501184514964</v>
      </c>
      <c r="K24" s="51">
        <v>189488.71794512004</v>
      </c>
      <c r="L24" s="74"/>
      <c r="M24" s="6"/>
      <c r="N24" s="99" t="s">
        <v>62</v>
      </c>
      <c r="O24" s="102">
        <f>SUM(O14:O23)</f>
        <v>11359503.733333331</v>
      </c>
      <c r="P24" s="103">
        <f t="shared" ref="P24:Q24" si="15">SUM(P14:P23)</f>
        <v>2158305.7093333332</v>
      </c>
      <c r="Q24" s="104">
        <f t="shared" si="15"/>
        <v>13517809.442666667</v>
      </c>
      <c r="R24" s="102">
        <f t="shared" ref="R24:W24" si="16">SUM(R14:R23)</f>
        <v>11594052.847779494</v>
      </c>
      <c r="S24" s="103">
        <f t="shared" si="16"/>
        <v>2202870.0410781042</v>
      </c>
      <c r="T24" s="104">
        <f t="shared" si="16"/>
        <v>13796922.888857597</v>
      </c>
      <c r="U24" s="102">
        <f t="shared" si="16"/>
        <v>12046359.096538445</v>
      </c>
      <c r="V24" s="103">
        <f t="shared" si="16"/>
        <v>2288808.2283423049</v>
      </c>
      <c r="W24" s="104">
        <f t="shared" si="16"/>
        <v>14335167.324880749</v>
      </c>
    </row>
    <row r="25" spans="1:23" ht="15.75" thickBot="1" x14ac:dyDescent="0.25">
      <c r="A25" s="6"/>
      <c r="B25" s="41" t="s">
        <v>62</v>
      </c>
      <c r="C25" s="96">
        <f>SUM(C14:C24)</f>
        <v>917185.32748139254</v>
      </c>
      <c r="D25" s="97">
        <f t="shared" ref="D25:E25" si="17">SUM(D14:D24)</f>
        <v>174265.21222146461</v>
      </c>
      <c r="E25" s="98">
        <f t="shared" si="17"/>
        <v>1091450.5397028569</v>
      </c>
      <c r="F25" s="46">
        <f t="shared" ref="F25:H25" si="18">SUM(F14:F24)</f>
        <v>971411.82285851054</v>
      </c>
      <c r="G25" s="47">
        <f t="shared" si="18"/>
        <v>184568.246343117</v>
      </c>
      <c r="H25" s="48">
        <f t="shared" si="18"/>
        <v>1155980.0692016275</v>
      </c>
      <c r="I25" s="46">
        <f>SUM(I14:I24)</f>
        <v>1052498.9315114126</v>
      </c>
      <c r="J25" s="47">
        <f t="shared" ref="J25:K25" si="19">SUM(J14:J24)</f>
        <v>199974.79698716837</v>
      </c>
      <c r="K25" s="48">
        <f t="shared" si="19"/>
        <v>1252473.7284985809</v>
      </c>
      <c r="L25" s="85"/>
    </row>
    <row r="26" spans="1:23" x14ac:dyDescent="0.2">
      <c r="C26" t="s">
        <v>192</v>
      </c>
    </row>
  </sheetData>
  <mergeCells count="15">
    <mergeCell ref="O12:Q12"/>
    <mergeCell ref="F12:H12"/>
    <mergeCell ref="I12:K12"/>
    <mergeCell ref="A11:K11"/>
    <mergeCell ref="M11:W11"/>
    <mergeCell ref="R12:T12"/>
    <mergeCell ref="U12:W12"/>
    <mergeCell ref="M12:M13"/>
    <mergeCell ref="N12:N13"/>
    <mergeCell ref="A2:B6"/>
    <mergeCell ref="F2:F6"/>
    <mergeCell ref="A7:H8"/>
    <mergeCell ref="A12:A13"/>
    <mergeCell ref="B12:B13"/>
    <mergeCell ref="C12:E12"/>
  </mergeCells>
  <phoneticPr fontId="1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W26"/>
  <sheetViews>
    <sheetView showGridLines="0" workbookViewId="0">
      <selection activeCell="S26" sqref="S26"/>
    </sheetView>
  </sheetViews>
  <sheetFormatPr defaultColWidth="10.76171875" defaultRowHeight="15" x14ac:dyDescent="0.2"/>
  <cols>
    <col min="1" max="1" width="4.83984375" bestFit="1" customWidth="1"/>
    <col min="2" max="2" width="37.125" style="5" customWidth="1"/>
    <col min="3" max="4" width="13.98828125" customWidth="1"/>
    <col min="5" max="5" width="14.390625" customWidth="1"/>
    <col min="6" max="6" width="11.8359375" customWidth="1"/>
    <col min="7" max="7" width="9.953125" customWidth="1"/>
    <col min="8" max="10" width="14.52734375" customWidth="1"/>
    <col min="11" max="11" width="12.375" bestFit="1" customWidth="1"/>
    <col min="12" max="12" width="11.56640625" style="34"/>
    <col min="14" max="14" width="37.26171875" bestFit="1" customWidth="1"/>
    <col min="15" max="17" width="14.52734375" customWidth="1"/>
    <col min="18" max="18" width="11.8359375" customWidth="1"/>
    <col min="19" max="19" width="11.02734375" customWidth="1"/>
    <col min="20" max="20" width="11.8359375" customWidth="1"/>
    <col min="21" max="21" width="13.85546875" bestFit="1" customWidth="1"/>
    <col min="22" max="22" width="12.375" bestFit="1" customWidth="1"/>
    <col min="23" max="23" width="13.85546875" bestFit="1" customWidth="1"/>
  </cols>
  <sheetData>
    <row r="2" spans="1:23" x14ac:dyDescent="0.2">
      <c r="A2" s="123"/>
      <c r="B2" s="123"/>
      <c r="C2" s="21"/>
      <c r="D2" s="21"/>
      <c r="E2" s="21"/>
      <c r="F2" s="124"/>
    </row>
    <row r="3" spans="1:23" x14ac:dyDescent="0.2">
      <c r="A3" s="123"/>
      <c r="B3" s="123"/>
      <c r="C3" s="21"/>
      <c r="D3" s="21"/>
      <c r="E3" s="21"/>
      <c r="F3" s="124"/>
    </row>
    <row r="4" spans="1:23" x14ac:dyDescent="0.2">
      <c r="A4" s="123"/>
      <c r="B4" s="123"/>
      <c r="C4" s="21"/>
      <c r="D4" s="21"/>
      <c r="E4" s="21"/>
      <c r="F4" s="124"/>
    </row>
    <row r="5" spans="1:23" x14ac:dyDescent="0.2">
      <c r="A5" s="123"/>
      <c r="B5" s="123"/>
      <c r="C5" s="21"/>
      <c r="D5" s="21"/>
      <c r="E5" s="21"/>
      <c r="F5" s="124"/>
    </row>
    <row r="6" spans="1:23" x14ac:dyDescent="0.2">
      <c r="A6" s="123"/>
      <c r="B6" s="123"/>
      <c r="C6" s="21"/>
      <c r="D6" s="21"/>
      <c r="E6" s="21"/>
      <c r="F6" s="124"/>
    </row>
    <row r="7" spans="1:23" x14ac:dyDescent="0.2">
      <c r="A7" s="125" t="s">
        <v>58</v>
      </c>
      <c r="B7" s="125"/>
      <c r="C7" s="125"/>
      <c r="D7" s="125"/>
      <c r="E7" s="125"/>
      <c r="F7" s="125"/>
      <c r="G7" s="125"/>
      <c r="H7" s="125"/>
    </row>
    <row r="8" spans="1:23" x14ac:dyDescent="0.2">
      <c r="A8" s="125"/>
      <c r="B8" s="125"/>
      <c r="C8" s="125"/>
      <c r="D8" s="125"/>
      <c r="E8" s="125"/>
      <c r="F8" s="125"/>
      <c r="G8" s="125"/>
      <c r="H8" s="125"/>
    </row>
    <row r="9" spans="1:23" ht="27.75" x14ac:dyDescent="0.2">
      <c r="A9" s="1"/>
      <c r="B9" s="5" t="s">
        <v>64</v>
      </c>
      <c r="F9" s="5"/>
      <c r="G9" s="5"/>
      <c r="H9" s="5"/>
    </row>
    <row r="11" spans="1:23" ht="15.6" customHeight="1" thickBot="1" x14ac:dyDescent="0.25">
      <c r="A11" s="143" t="s">
        <v>201</v>
      </c>
      <c r="B11" s="143"/>
      <c r="C11" s="144"/>
      <c r="D11" s="144"/>
      <c r="E11" s="144"/>
      <c r="F11" s="144"/>
      <c r="G11" s="144"/>
      <c r="H11" s="144"/>
      <c r="I11" s="144"/>
      <c r="J11" s="144"/>
      <c r="K11" s="144"/>
      <c r="L11" s="35"/>
      <c r="M11" s="143" t="s">
        <v>201</v>
      </c>
      <c r="N11" s="143"/>
      <c r="O11" s="144"/>
      <c r="P11" s="144"/>
      <c r="Q11" s="144"/>
      <c r="R11" s="144"/>
      <c r="S11" s="144"/>
      <c r="T11" s="144"/>
      <c r="U11" s="144"/>
      <c r="V11" s="144"/>
      <c r="W11" s="144"/>
    </row>
    <row r="12" spans="1:23" ht="15" customHeight="1" x14ac:dyDescent="0.2">
      <c r="A12" s="132" t="s">
        <v>0</v>
      </c>
      <c r="B12" s="141" t="s">
        <v>61</v>
      </c>
      <c r="C12" s="113" t="s">
        <v>193</v>
      </c>
      <c r="D12" s="114"/>
      <c r="E12" s="115"/>
      <c r="F12" s="120" t="s">
        <v>198</v>
      </c>
      <c r="G12" s="121"/>
      <c r="H12" s="122"/>
      <c r="I12" s="113" t="s">
        <v>191</v>
      </c>
      <c r="J12" s="114"/>
      <c r="K12" s="115"/>
      <c r="L12" s="36"/>
      <c r="M12" s="132" t="s">
        <v>0</v>
      </c>
      <c r="N12" s="141" t="s">
        <v>63</v>
      </c>
      <c r="O12" s="113" t="s">
        <v>193</v>
      </c>
      <c r="P12" s="114"/>
      <c r="Q12" s="115"/>
      <c r="R12" s="120" t="s">
        <v>198</v>
      </c>
      <c r="S12" s="121"/>
      <c r="T12" s="122"/>
      <c r="U12" s="113" t="s">
        <v>191</v>
      </c>
      <c r="V12" s="114"/>
      <c r="W12" s="115"/>
    </row>
    <row r="13" spans="1:23" x14ac:dyDescent="0.2">
      <c r="A13" s="132"/>
      <c r="B13" s="142"/>
      <c r="C13" s="78" t="s">
        <v>1</v>
      </c>
      <c r="D13" s="75" t="s">
        <v>59</v>
      </c>
      <c r="E13" s="79" t="s">
        <v>60</v>
      </c>
      <c r="F13" s="78" t="s">
        <v>1</v>
      </c>
      <c r="G13" s="75" t="s">
        <v>59</v>
      </c>
      <c r="H13" s="79" t="s">
        <v>60</v>
      </c>
      <c r="I13" s="78" t="str">
        <f>+G13</f>
        <v>Valor IVA</v>
      </c>
      <c r="J13" s="75" t="str">
        <f>+H13</f>
        <v>Valor Total</v>
      </c>
      <c r="K13" s="79" t="s">
        <v>190</v>
      </c>
      <c r="L13" s="36"/>
      <c r="M13" s="132"/>
      <c r="N13" s="142"/>
      <c r="O13" s="78" t="s">
        <v>1</v>
      </c>
      <c r="P13" s="75" t="s">
        <v>59</v>
      </c>
      <c r="Q13" s="79" t="s">
        <v>60</v>
      </c>
      <c r="R13" s="78" t="s">
        <v>1</v>
      </c>
      <c r="S13" s="75" t="s">
        <v>59</v>
      </c>
      <c r="T13" s="79" t="s">
        <v>60</v>
      </c>
      <c r="U13" s="78" t="str">
        <f>+S13</f>
        <v>Valor IVA</v>
      </c>
      <c r="V13" s="75" t="str">
        <f>+T13</f>
        <v>Valor Total</v>
      </c>
      <c r="W13" s="79" t="s">
        <v>190</v>
      </c>
    </row>
    <row r="14" spans="1:23" x14ac:dyDescent="0.2">
      <c r="A14" s="11">
        <v>1</v>
      </c>
      <c r="B14" s="76" t="s">
        <v>182</v>
      </c>
      <c r="C14" s="80">
        <f t="shared" ref="C14" si="0">+E14/1.19</f>
        <v>56580</v>
      </c>
      <c r="D14" s="8">
        <f t="shared" ref="D14" si="1">+C14*0.19</f>
        <v>10750.2</v>
      </c>
      <c r="E14" s="81">
        <v>67330.2</v>
      </c>
      <c r="F14" s="44">
        <f>+H14/1.19</f>
        <v>61037.992873949581</v>
      </c>
      <c r="G14" s="4">
        <f>+F14*0.19</f>
        <v>11597.21864605042</v>
      </c>
      <c r="H14" s="45">
        <v>72635.211519999997</v>
      </c>
      <c r="I14" s="86">
        <f>+K14/1.19</f>
        <v>67445.582382827575</v>
      </c>
      <c r="J14" s="12">
        <f>+I14*0.19</f>
        <v>12814.660652737239</v>
      </c>
      <c r="K14" s="51">
        <v>80260.24303556481</v>
      </c>
      <c r="L14" s="74"/>
      <c r="M14" s="11">
        <v>1</v>
      </c>
      <c r="N14" s="87" t="s">
        <v>187</v>
      </c>
      <c r="O14" s="89">
        <f>+Q14/1.19</f>
        <v>60375</v>
      </c>
      <c r="P14" s="19">
        <f>+O14*0.19</f>
        <v>11471.25</v>
      </c>
      <c r="Q14" s="90">
        <v>71846.25</v>
      </c>
      <c r="R14" s="44">
        <f>+T14/1.19</f>
        <v>64899.784873949575</v>
      </c>
      <c r="S14" s="4">
        <f>+R14*0.19</f>
        <v>12330.959126050418</v>
      </c>
      <c r="T14" s="45">
        <v>77230.743999999992</v>
      </c>
      <c r="U14" s="86">
        <f>+W14/1.19</f>
        <v>71443.873792907558</v>
      </c>
      <c r="V14" s="12">
        <f>+U14*0.19</f>
        <v>13574.336020652436</v>
      </c>
      <c r="W14" s="51">
        <v>85018.209813559995</v>
      </c>
    </row>
    <row r="15" spans="1:23" x14ac:dyDescent="0.2">
      <c r="A15" s="11">
        <v>2</v>
      </c>
      <c r="B15" s="76" t="s">
        <v>183</v>
      </c>
      <c r="C15" s="80">
        <f t="shared" ref="C15:C24" si="2">+E15/1.19</f>
        <v>32857.142857142855</v>
      </c>
      <c r="D15" s="8">
        <f t="shared" ref="D15:D24" si="3">+C15*0.19</f>
        <v>6242.8571428571422</v>
      </c>
      <c r="E15" s="81">
        <v>39100</v>
      </c>
      <c r="F15" s="44">
        <f t="shared" ref="F15:F24" si="4">+H15/1.19</f>
        <v>36897.613445378156</v>
      </c>
      <c r="G15" s="4">
        <f t="shared" ref="G15:G24" si="5">+F15*0.19</f>
        <v>7010.5465546218493</v>
      </c>
      <c r="H15" s="45">
        <v>43908.160000000003</v>
      </c>
      <c r="I15" s="86">
        <f t="shared" ref="I15:I24" si="6">+K15/1.19</f>
        <v>42451.933914621855</v>
      </c>
      <c r="J15" s="12">
        <f t="shared" ref="J15:J24" si="7">+I15*0.19</f>
        <v>8065.8674437781528</v>
      </c>
      <c r="K15" s="51">
        <v>50517.801358400007</v>
      </c>
      <c r="L15" s="74"/>
      <c r="M15" s="11">
        <v>2</v>
      </c>
      <c r="N15" s="87" t="s">
        <v>67</v>
      </c>
      <c r="O15" s="89">
        <f t="shared" ref="O15:O25" si="8">+Q15/1.19</f>
        <v>60375</v>
      </c>
      <c r="P15" s="19">
        <f t="shared" ref="P15:P25" si="9">+O15*0.19</f>
        <v>11471.25</v>
      </c>
      <c r="Q15" s="90">
        <v>71846.25</v>
      </c>
      <c r="R15" s="44">
        <f t="shared" ref="R15:R23" si="10">+T15/1.19</f>
        <v>64899.784873949575</v>
      </c>
      <c r="S15" s="4">
        <f t="shared" ref="S15:S25" si="11">+R15*0.19</f>
        <v>12330.959126050418</v>
      </c>
      <c r="T15" s="45">
        <v>77230.743999999992</v>
      </c>
      <c r="U15" s="86">
        <f t="shared" ref="U15:U23" si="12">+W15/1.19</f>
        <v>71443.873792907558</v>
      </c>
      <c r="V15" s="12">
        <f t="shared" ref="V15:V25" si="13">+U15*0.19</f>
        <v>13574.336020652436</v>
      </c>
      <c r="W15" s="51">
        <v>85018.209813559995</v>
      </c>
    </row>
    <row r="16" spans="1:23" x14ac:dyDescent="0.2">
      <c r="A16" s="11">
        <v>3</v>
      </c>
      <c r="B16" s="76" t="s">
        <v>184</v>
      </c>
      <c r="C16" s="80">
        <f t="shared" si="2"/>
        <v>30924.36974789916</v>
      </c>
      <c r="D16" s="8">
        <f t="shared" si="3"/>
        <v>5875.6302521008402</v>
      </c>
      <c r="E16" s="81">
        <v>36800</v>
      </c>
      <c r="F16" s="44">
        <f t="shared" si="4"/>
        <v>34930.823529411769</v>
      </c>
      <c r="G16" s="4">
        <f t="shared" si="5"/>
        <v>6636.8564705882363</v>
      </c>
      <c r="H16" s="45">
        <v>41567.68</v>
      </c>
      <c r="I16" s="86">
        <f t="shared" si="6"/>
        <v>40415.62558252101</v>
      </c>
      <c r="J16" s="12">
        <f t="shared" si="7"/>
        <v>7678.9688606789923</v>
      </c>
      <c r="K16" s="51">
        <v>48094.594443200003</v>
      </c>
      <c r="L16" s="74"/>
      <c r="M16" s="3">
        <v>3</v>
      </c>
      <c r="N16" s="87" t="s">
        <v>68</v>
      </c>
      <c r="O16" s="89">
        <f t="shared" si="8"/>
        <v>207225.6875</v>
      </c>
      <c r="P16" s="19">
        <f t="shared" si="9"/>
        <v>39372.880624999998</v>
      </c>
      <c r="Q16" s="90">
        <v>246598.56812499999</v>
      </c>
      <c r="R16" s="44">
        <f t="shared" si="10"/>
        <v>214335.04447394959</v>
      </c>
      <c r="S16" s="4">
        <f t="shared" si="11"/>
        <v>40723.658450050425</v>
      </c>
      <c r="T16" s="45">
        <v>255058.70292400001</v>
      </c>
      <c r="U16" s="86">
        <f t="shared" si="12"/>
        <v>226161.09181546158</v>
      </c>
      <c r="V16" s="12">
        <f t="shared" si="13"/>
        <v>42970.607444937697</v>
      </c>
      <c r="W16" s="51">
        <v>269131.69926039927</v>
      </c>
    </row>
    <row r="17" spans="1:23" x14ac:dyDescent="0.2">
      <c r="A17" s="11">
        <v>4</v>
      </c>
      <c r="B17" s="76" t="s">
        <v>185</v>
      </c>
      <c r="C17" s="80">
        <f t="shared" si="2"/>
        <v>20708.283313325333</v>
      </c>
      <c r="D17" s="8">
        <f t="shared" si="3"/>
        <v>3934.5738295318133</v>
      </c>
      <c r="E17" s="81">
        <v>24642.857142857145</v>
      </c>
      <c r="F17" s="44">
        <f t="shared" si="4"/>
        <v>24534.933973589439</v>
      </c>
      <c r="G17" s="4">
        <f t="shared" si="5"/>
        <v>4661.6374549819939</v>
      </c>
      <c r="H17" s="45">
        <v>29196.571428571431</v>
      </c>
      <c r="I17" s="86">
        <f t="shared" si="6"/>
        <v>29652.281541416574</v>
      </c>
      <c r="J17" s="12">
        <f t="shared" si="7"/>
        <v>5633.9334928691496</v>
      </c>
      <c r="K17" s="51">
        <v>35286.21503428572</v>
      </c>
      <c r="L17" s="74"/>
      <c r="M17" s="11">
        <v>4</v>
      </c>
      <c r="N17" s="87" t="s">
        <v>69</v>
      </c>
      <c r="O17" s="89">
        <f t="shared" si="8"/>
        <v>263595.8125</v>
      </c>
      <c r="P17" s="19">
        <f t="shared" si="9"/>
        <v>50083.204375000001</v>
      </c>
      <c r="Q17" s="90">
        <v>313679.01687499997</v>
      </c>
      <c r="R17" s="44">
        <f t="shared" si="10"/>
        <v>271697.2836739496</v>
      </c>
      <c r="S17" s="4">
        <f t="shared" si="11"/>
        <v>51622.483898050421</v>
      </c>
      <c r="T17" s="45">
        <v>323319.76757199998</v>
      </c>
      <c r="U17" s="86">
        <f t="shared" si="12"/>
        <v>285550.86429836956</v>
      </c>
      <c r="V17" s="12">
        <f t="shared" si="13"/>
        <v>54254.664216690217</v>
      </c>
      <c r="W17" s="51">
        <v>339805.52851505979</v>
      </c>
    </row>
    <row r="18" spans="1:23" x14ac:dyDescent="0.2">
      <c r="A18" s="11">
        <v>5</v>
      </c>
      <c r="B18" s="76" t="s">
        <v>186</v>
      </c>
      <c r="C18" s="80">
        <f t="shared" si="2"/>
        <v>49285.714285714283</v>
      </c>
      <c r="D18" s="8">
        <f t="shared" si="3"/>
        <v>9364.2857142857138</v>
      </c>
      <c r="E18" s="81">
        <v>58649.999999999993</v>
      </c>
      <c r="F18" s="44">
        <f t="shared" si="4"/>
        <v>53615.327731092439</v>
      </c>
      <c r="G18" s="4">
        <f t="shared" si="5"/>
        <v>10186.912268907563</v>
      </c>
      <c r="H18" s="45">
        <v>63802.239999999998</v>
      </c>
      <c r="I18" s="86">
        <f t="shared" si="6"/>
        <v>59760.554737478989</v>
      </c>
      <c r="J18" s="12">
        <f t="shared" si="7"/>
        <v>11354.505400121008</v>
      </c>
      <c r="K18" s="51">
        <v>71115.060137599998</v>
      </c>
      <c r="L18" s="74"/>
      <c r="M18" s="11">
        <v>5</v>
      </c>
      <c r="N18" s="87" t="s">
        <v>70</v>
      </c>
      <c r="O18" s="89">
        <f t="shared" si="8"/>
        <v>0</v>
      </c>
      <c r="P18" s="19">
        <f t="shared" si="9"/>
        <v>0</v>
      </c>
      <c r="Q18" s="90">
        <v>0</v>
      </c>
      <c r="R18" s="44"/>
      <c r="S18" s="4"/>
      <c r="T18" s="45"/>
      <c r="U18" s="86"/>
      <c r="V18" s="12"/>
      <c r="W18" s="51"/>
    </row>
    <row r="19" spans="1:23" ht="27.75" x14ac:dyDescent="0.2">
      <c r="A19" s="11">
        <v>6</v>
      </c>
      <c r="B19" s="76" t="s">
        <v>7</v>
      </c>
      <c r="C19" s="80">
        <f t="shared" si="2"/>
        <v>143153.5462184874</v>
      </c>
      <c r="D19" s="8">
        <f t="shared" si="3"/>
        <v>27199.173781512607</v>
      </c>
      <c r="E19" s="81">
        <v>170352.72</v>
      </c>
      <c r="F19" s="44">
        <f t="shared" si="4"/>
        <v>149135.23350588235</v>
      </c>
      <c r="G19" s="4">
        <f t="shared" si="5"/>
        <v>28335.694366117648</v>
      </c>
      <c r="H19" s="45">
        <v>177470.927872</v>
      </c>
      <c r="I19" s="86">
        <f t="shared" si="6"/>
        <v>158656.71971762125</v>
      </c>
      <c r="J19" s="12">
        <f t="shared" si="7"/>
        <v>30144.776746348038</v>
      </c>
      <c r="K19" s="51">
        <v>188801.49646396929</v>
      </c>
      <c r="L19" s="74"/>
      <c r="M19" s="11">
        <v>6</v>
      </c>
      <c r="N19" s="87" t="s">
        <v>152</v>
      </c>
      <c r="O19" s="89">
        <f t="shared" si="8"/>
        <v>1653933.2857142859</v>
      </c>
      <c r="P19" s="19">
        <f t="shared" si="9"/>
        <v>314247.32428571431</v>
      </c>
      <c r="Q19" s="90">
        <v>1968180.61</v>
      </c>
      <c r="R19" s="44">
        <f t="shared" si="10"/>
        <v>1686504.6964168069</v>
      </c>
      <c r="S19" s="4">
        <f t="shared" si="11"/>
        <v>320435.89231919334</v>
      </c>
      <c r="T19" s="45">
        <v>2006940.588736</v>
      </c>
      <c r="U19" s="86">
        <f t="shared" si="12"/>
        <v>1750366.2467133924</v>
      </c>
      <c r="V19" s="12">
        <f t="shared" si="13"/>
        <v>332569.58687554457</v>
      </c>
      <c r="W19" s="51">
        <v>2082935.8335889368</v>
      </c>
    </row>
    <row r="20" spans="1:23" ht="27.75" x14ac:dyDescent="0.2">
      <c r="A20" s="11">
        <v>7</v>
      </c>
      <c r="B20" s="76" t="s">
        <v>8</v>
      </c>
      <c r="C20" s="80">
        <f t="shared" si="2"/>
        <v>116100.90756302523</v>
      </c>
      <c r="D20" s="8">
        <f t="shared" si="3"/>
        <v>22059.172436974794</v>
      </c>
      <c r="E20" s="81">
        <v>138160.08000000002</v>
      </c>
      <c r="F20" s="44">
        <f t="shared" si="4"/>
        <v>121606.46841008407</v>
      </c>
      <c r="G20" s="4">
        <f t="shared" si="5"/>
        <v>23105.228997915972</v>
      </c>
      <c r="H20" s="45">
        <v>144711.69740800004</v>
      </c>
      <c r="I20" s="86">
        <f t="shared" si="6"/>
        <v>130154.91925487222</v>
      </c>
      <c r="J20" s="12">
        <f t="shared" si="7"/>
        <v>24729.434658425722</v>
      </c>
      <c r="K20" s="51">
        <v>154884.35391329793</v>
      </c>
      <c r="L20" s="74"/>
      <c r="M20" s="11">
        <v>7</v>
      </c>
      <c r="N20" s="87" t="s">
        <v>153</v>
      </c>
      <c r="O20" s="89">
        <f t="shared" si="8"/>
        <v>0</v>
      </c>
      <c r="P20" s="19">
        <f t="shared" si="9"/>
        <v>0</v>
      </c>
      <c r="Q20" s="90">
        <v>0</v>
      </c>
      <c r="R20" s="44"/>
      <c r="S20" s="4"/>
      <c r="T20" s="45"/>
      <c r="U20" s="86"/>
      <c r="V20" s="12"/>
      <c r="W20" s="51"/>
    </row>
    <row r="21" spans="1:23" x14ac:dyDescent="0.2">
      <c r="A21" s="11">
        <v>8</v>
      </c>
      <c r="B21" s="76" t="s">
        <v>158</v>
      </c>
      <c r="C21" s="80">
        <f t="shared" si="2"/>
        <v>95811.428571428565</v>
      </c>
      <c r="D21" s="8">
        <f t="shared" si="3"/>
        <v>18204.171428571426</v>
      </c>
      <c r="E21" s="81">
        <v>114015.59999999999</v>
      </c>
      <c r="F21" s="44">
        <f t="shared" si="4"/>
        <v>100959.89458823529</v>
      </c>
      <c r="G21" s="4">
        <f t="shared" si="5"/>
        <v>19182.379971764705</v>
      </c>
      <c r="H21" s="45">
        <v>120142.27455999999</v>
      </c>
      <c r="I21" s="86">
        <f t="shared" si="6"/>
        <v>108778.56890781042</v>
      </c>
      <c r="J21" s="12">
        <f t="shared" si="7"/>
        <v>20667.92809248398</v>
      </c>
      <c r="K21" s="51">
        <v>129446.49700029439</v>
      </c>
      <c r="L21" s="74"/>
      <c r="M21" s="3">
        <v>8</v>
      </c>
      <c r="N21" s="87" t="s">
        <v>154</v>
      </c>
      <c r="O21" s="89">
        <f t="shared" si="8"/>
        <v>839197.93333333335</v>
      </c>
      <c r="P21" s="19">
        <f t="shared" si="9"/>
        <v>159447.60733333335</v>
      </c>
      <c r="Q21" s="90">
        <v>998645.5406666667</v>
      </c>
      <c r="R21" s="44">
        <f t="shared" si="10"/>
        <v>857430.0018339497</v>
      </c>
      <c r="S21" s="4">
        <f t="shared" si="11"/>
        <v>162911.70034845045</v>
      </c>
      <c r="T21" s="45">
        <v>1020341.7021824</v>
      </c>
      <c r="U21" s="86">
        <f t="shared" si="12"/>
        <v>891986.96847537812</v>
      </c>
      <c r="V21" s="12">
        <f t="shared" si="13"/>
        <v>169477.52401032185</v>
      </c>
      <c r="W21" s="51">
        <v>1061464.4924856999</v>
      </c>
    </row>
    <row r="22" spans="1:23" x14ac:dyDescent="0.2">
      <c r="A22" s="11"/>
      <c r="B22" s="76" t="s">
        <v>159</v>
      </c>
      <c r="C22" s="80">
        <f t="shared" si="2"/>
        <v>95811.428571428565</v>
      </c>
      <c r="D22" s="8">
        <f t="shared" si="3"/>
        <v>18204.171428571426</v>
      </c>
      <c r="E22" s="81">
        <v>114015.59999999999</v>
      </c>
      <c r="F22" s="44">
        <f t="shared" si="4"/>
        <v>100959.89458823529</v>
      </c>
      <c r="G22" s="4">
        <f t="shared" si="5"/>
        <v>19182.379971764705</v>
      </c>
      <c r="H22" s="45">
        <v>120142.27455999999</v>
      </c>
      <c r="I22" s="86">
        <f t="shared" si="6"/>
        <v>108778.56890781042</v>
      </c>
      <c r="J22" s="12">
        <f t="shared" si="7"/>
        <v>20667.92809248398</v>
      </c>
      <c r="K22" s="51">
        <v>129446.49700029439</v>
      </c>
      <c r="L22" s="74"/>
      <c r="M22" s="11">
        <v>9</v>
      </c>
      <c r="N22" s="87" t="s">
        <v>162</v>
      </c>
      <c r="O22" s="89">
        <f t="shared" si="8"/>
        <v>951422.60000000009</v>
      </c>
      <c r="P22" s="19">
        <f t="shared" si="9"/>
        <v>180770.29400000002</v>
      </c>
      <c r="Q22" s="90">
        <v>1132192.8940000001</v>
      </c>
      <c r="R22" s="44">
        <f t="shared" si="10"/>
        <v>971629.82263394969</v>
      </c>
      <c r="S22" s="4">
        <f t="shared" si="11"/>
        <v>184609.66630045045</v>
      </c>
      <c r="T22" s="45">
        <v>1156239.4889344</v>
      </c>
      <c r="U22" s="86">
        <f t="shared" si="12"/>
        <v>1010223.3112243701</v>
      </c>
      <c r="V22" s="12">
        <f t="shared" si="13"/>
        <v>191942.42913263032</v>
      </c>
      <c r="W22" s="51">
        <v>1202165.7403570004</v>
      </c>
    </row>
    <row r="23" spans="1:23" x14ac:dyDescent="0.2">
      <c r="A23" s="11">
        <v>9</v>
      </c>
      <c r="B23" s="76" t="s">
        <v>160</v>
      </c>
      <c r="C23" s="80">
        <f t="shared" si="2"/>
        <v>135294.11764705883</v>
      </c>
      <c r="D23" s="8">
        <f t="shared" si="3"/>
        <v>25705.882352941178</v>
      </c>
      <c r="E23" s="81">
        <v>161000</v>
      </c>
      <c r="F23" s="44">
        <f t="shared" si="4"/>
        <v>141137.47899159664</v>
      </c>
      <c r="G23" s="4">
        <f t="shared" si="5"/>
        <v>26816.121008403363</v>
      </c>
      <c r="H23" s="45">
        <v>167953.6</v>
      </c>
      <c r="I23" s="86">
        <f t="shared" si="6"/>
        <v>150376.27551596641</v>
      </c>
      <c r="J23" s="12">
        <f t="shared" si="7"/>
        <v>28571.492348033618</v>
      </c>
      <c r="K23" s="51">
        <v>178947.76786400002</v>
      </c>
      <c r="L23" s="74"/>
      <c r="M23" s="11">
        <v>10</v>
      </c>
      <c r="N23" s="87" t="s">
        <v>155</v>
      </c>
      <c r="O23" s="89">
        <f t="shared" si="8"/>
        <v>768400.8666666667</v>
      </c>
      <c r="P23" s="19">
        <f t="shared" si="9"/>
        <v>145996.16466666668</v>
      </c>
      <c r="Q23" s="90">
        <v>914397.03133333335</v>
      </c>
      <c r="R23" s="44">
        <f t="shared" si="10"/>
        <v>785386.90679394954</v>
      </c>
      <c r="S23" s="4">
        <f t="shared" si="11"/>
        <v>149223.51229085043</v>
      </c>
      <c r="T23" s="45">
        <v>934610.41908479994</v>
      </c>
      <c r="U23" s="86">
        <f t="shared" si="12"/>
        <v>817397.42868296849</v>
      </c>
      <c r="V23" s="12">
        <f t="shared" si="13"/>
        <v>155305.51144976402</v>
      </c>
      <c r="W23" s="51">
        <v>972702.9401327325</v>
      </c>
    </row>
    <row r="24" spans="1:23" x14ac:dyDescent="0.2">
      <c r="A24" s="11">
        <v>11</v>
      </c>
      <c r="B24" s="76" t="s">
        <v>161</v>
      </c>
      <c r="C24" s="80">
        <f t="shared" si="2"/>
        <v>135294.11764705883</v>
      </c>
      <c r="D24" s="8">
        <f t="shared" si="3"/>
        <v>25705.882352941178</v>
      </c>
      <c r="E24" s="81">
        <v>161000</v>
      </c>
      <c r="F24" s="44">
        <f t="shared" si="4"/>
        <v>141137.47899159664</v>
      </c>
      <c r="G24" s="4">
        <f t="shared" si="5"/>
        <v>26816.121008403363</v>
      </c>
      <c r="H24" s="45">
        <v>167953.6</v>
      </c>
      <c r="I24" s="86">
        <f t="shared" si="6"/>
        <v>150376.27551596641</v>
      </c>
      <c r="J24" s="12">
        <f t="shared" si="7"/>
        <v>28571.492348033618</v>
      </c>
      <c r="K24" s="51">
        <v>178947.76786400002</v>
      </c>
      <c r="L24" s="74"/>
      <c r="M24" s="3">
        <v>11</v>
      </c>
      <c r="N24" s="87" t="s">
        <v>156</v>
      </c>
      <c r="O24" s="89">
        <f t="shared" si="8"/>
        <v>768400.8666666667</v>
      </c>
      <c r="P24" s="19">
        <f t="shared" si="9"/>
        <v>145996.16466666668</v>
      </c>
      <c r="Q24" s="90">
        <v>914397.03133333335</v>
      </c>
      <c r="R24" s="44">
        <f t="shared" ref="R24:R25" si="14">+T24/1.19</f>
        <v>785386.90679394954</v>
      </c>
      <c r="S24" s="4">
        <f t="shared" si="11"/>
        <v>149223.51229085043</v>
      </c>
      <c r="T24" s="45">
        <v>934610.41908479994</v>
      </c>
      <c r="U24" s="86">
        <f t="shared" ref="U24:U25" si="15">+W24/1.19</f>
        <v>817397.42868296849</v>
      </c>
      <c r="V24" s="12">
        <f t="shared" si="13"/>
        <v>155305.51144976402</v>
      </c>
      <c r="W24" s="51">
        <v>972702.9401327325</v>
      </c>
    </row>
    <row r="25" spans="1:23" ht="15.75" thickBot="1" x14ac:dyDescent="0.25">
      <c r="A25" s="18"/>
      <c r="B25" s="77" t="s">
        <v>62</v>
      </c>
      <c r="C25" s="82">
        <f>SUM(C14:C24)</f>
        <v>911821.05642256897</v>
      </c>
      <c r="D25" s="83">
        <f t="shared" ref="D25:E25" si="16">SUM(D14:D24)</f>
        <v>173246.00072028814</v>
      </c>
      <c r="E25" s="84">
        <f t="shared" si="16"/>
        <v>1085067.0571428572</v>
      </c>
      <c r="F25" s="46">
        <f t="shared" ref="F25:H25" si="17">SUM(F14:F24)</f>
        <v>965953.1406290516</v>
      </c>
      <c r="G25" s="47">
        <f t="shared" si="17"/>
        <v>183531.09671951982</v>
      </c>
      <c r="H25" s="48">
        <f t="shared" si="17"/>
        <v>1149484.2373485714</v>
      </c>
      <c r="I25" s="46">
        <f t="shared" ref="I25:K25" si="18">SUM(I14:I24)</f>
        <v>1046847.3059789131</v>
      </c>
      <c r="J25" s="47">
        <f t="shared" si="18"/>
        <v>198900.98813599351</v>
      </c>
      <c r="K25" s="48">
        <f t="shared" si="18"/>
        <v>1245748.2941149066</v>
      </c>
      <c r="L25" s="85"/>
      <c r="M25" s="11">
        <v>12</v>
      </c>
      <c r="N25" s="87" t="s">
        <v>157</v>
      </c>
      <c r="O25" s="89">
        <f t="shared" si="8"/>
        <v>1361201.3333333335</v>
      </c>
      <c r="P25" s="19">
        <f t="shared" si="9"/>
        <v>258628.25333333336</v>
      </c>
      <c r="Q25" s="90">
        <v>1619829.5866666667</v>
      </c>
      <c r="R25" s="44">
        <f t="shared" si="14"/>
        <v>1388620.6616739498</v>
      </c>
      <c r="S25" s="4">
        <f t="shared" si="11"/>
        <v>263837.92571805045</v>
      </c>
      <c r="T25" s="45">
        <v>1652458.5873920002</v>
      </c>
      <c r="U25" s="86">
        <f t="shared" si="15"/>
        <v>1441953.16353534</v>
      </c>
      <c r="V25" s="12">
        <f t="shared" si="13"/>
        <v>273971.1010717146</v>
      </c>
      <c r="W25" s="51">
        <v>1715924.2646070544</v>
      </c>
    </row>
    <row r="26" spans="1:23" ht="15.75" thickBot="1" x14ac:dyDescent="0.25">
      <c r="A26" s="13"/>
      <c r="C26" s="9"/>
      <c r="D26" s="9"/>
      <c r="E26" s="9"/>
      <c r="F26" s="9"/>
      <c r="G26" s="9"/>
      <c r="H26" s="9"/>
      <c r="I26" s="9"/>
      <c r="J26" s="9"/>
      <c r="K26" s="9"/>
      <c r="M26" s="18"/>
      <c r="N26" s="88" t="s">
        <v>62</v>
      </c>
      <c r="O26" s="91">
        <f t="shared" ref="O26:Q26" si="19">SUM(O14:O25)</f>
        <v>6934128.3857142869</v>
      </c>
      <c r="P26" s="92">
        <f t="shared" si="19"/>
        <v>1317484.3932857143</v>
      </c>
      <c r="Q26" s="93">
        <f t="shared" si="19"/>
        <v>8251612.7790000001</v>
      </c>
      <c r="R26" s="91">
        <f t="shared" ref="R26:S26" si="20">SUM(R14:R25)</f>
        <v>7090790.8940423531</v>
      </c>
      <c r="S26" s="92">
        <f t="shared" si="20"/>
        <v>1347250.2698680472</v>
      </c>
      <c r="T26" s="93">
        <f>SUM(T14:T25)</f>
        <v>8438041.163910402</v>
      </c>
      <c r="U26" s="93">
        <f t="shared" ref="U26:V26" si="21">SUM(U14:U25)</f>
        <v>7383924.2510140631</v>
      </c>
      <c r="V26" s="93">
        <f t="shared" si="21"/>
        <v>1402945.6076926722</v>
      </c>
      <c r="W26" s="93">
        <f>SUM(W14:W25)</f>
        <v>8786869.8587067351</v>
      </c>
    </row>
  </sheetData>
  <mergeCells count="15">
    <mergeCell ref="M11:W11"/>
    <mergeCell ref="R12:T12"/>
    <mergeCell ref="U12:W12"/>
    <mergeCell ref="M12:M13"/>
    <mergeCell ref="N12:N13"/>
    <mergeCell ref="O12:Q12"/>
    <mergeCell ref="A2:B6"/>
    <mergeCell ref="F2:F6"/>
    <mergeCell ref="A7:H8"/>
    <mergeCell ref="A12:A13"/>
    <mergeCell ref="B12:B13"/>
    <mergeCell ref="C12:E12"/>
    <mergeCell ref="A11:K11"/>
    <mergeCell ref="F12:H12"/>
    <mergeCell ref="I12:K12"/>
  </mergeCells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TOYOTA HILUX</vt:lpstr>
      <vt:lpstr>TOYOTA FORTUNER</vt:lpstr>
      <vt:lpstr>NISSAN XTRAIL</vt:lpstr>
      <vt:lpstr>HUNDAY HB 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jairoe</dc:creator>
  <cp:lastModifiedBy>margarita casas</cp:lastModifiedBy>
  <dcterms:created xsi:type="dcterms:W3CDTF">2020-11-13T14:12:57Z</dcterms:created>
  <dcterms:modified xsi:type="dcterms:W3CDTF">2024-04-15T21:35:25Z</dcterms:modified>
</cp:coreProperties>
</file>