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nia\Desktop\"/>
    </mc:Choice>
  </mc:AlternateContent>
  <bookViews>
    <workbookView xWindow="-120" yWindow="-120" windowWidth="20730" windowHeight="11160"/>
  </bookViews>
  <sheets>
    <sheet name="Hoja1" sheetId="1" r:id="rId1"/>
    <sheet name="Hoja5" sheetId="6" state="hidden" r:id="rId2"/>
    <sheet name="Hoja4" sheetId="5" state="hidden" r:id="rId3"/>
    <sheet name="MATRIZ GENERAL" sheetId="4" state="hidden" r:id="rId4"/>
    <sheet name="Hoja2" sheetId="2" state="hidden" r:id="rId5"/>
    <sheet name="Hoja3" sheetId="3" state="hidden" r:id="rId6"/>
  </sheets>
  <definedNames>
    <definedName name="_xlnm._FilterDatabase" localSheetId="0" hidden="1">Hoja1!$A$3:$AA$39</definedName>
    <definedName name="_xlnm._FilterDatabase" localSheetId="3" hidden="1">'MATRIZ GENERAL'!$A$3:$AA$26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7" i="1" l="1"/>
  <c r="Q17" i="1"/>
  <c r="K17" i="1"/>
  <c r="I17" i="1"/>
  <c r="S18" i="1"/>
  <c r="Q18" i="1"/>
  <c r="K18" i="1"/>
  <c r="I18" i="1"/>
  <c r="S16" i="1"/>
  <c r="Q16" i="1"/>
  <c r="K16" i="1"/>
  <c r="I16" i="1"/>
  <c r="L16" i="1" s="1"/>
  <c r="M16" i="1" s="1"/>
  <c r="S14" i="1"/>
  <c r="Q14" i="1"/>
  <c r="K14" i="1"/>
  <c r="I14" i="1"/>
  <c r="S13" i="1"/>
  <c r="Q13" i="1"/>
  <c r="K13" i="1"/>
  <c r="I13" i="1"/>
  <c r="S12" i="1"/>
  <c r="Q12" i="1"/>
  <c r="K12" i="1"/>
  <c r="I12" i="1"/>
  <c r="L12" i="1" s="1"/>
  <c r="M12" i="1" s="1"/>
  <c r="S10" i="1"/>
  <c r="Q10" i="1"/>
  <c r="K10" i="1"/>
  <c r="I10" i="1"/>
  <c r="S9" i="1"/>
  <c r="Q9" i="1"/>
  <c r="K9" i="1"/>
  <c r="I9" i="1"/>
  <c r="S11" i="1"/>
  <c r="Q11" i="1"/>
  <c r="K11" i="1"/>
  <c r="I11" i="1"/>
  <c r="S8" i="1"/>
  <c r="Q8" i="1"/>
  <c r="K8" i="1"/>
  <c r="I8" i="1"/>
  <c r="S7" i="1"/>
  <c r="Q7" i="1"/>
  <c r="K7" i="1"/>
  <c r="I7" i="1"/>
  <c r="T17" i="1" l="1"/>
  <c r="U17" i="1" s="1"/>
  <c r="T11" i="1"/>
  <c r="U11" i="1" s="1"/>
  <c r="T13" i="1"/>
  <c r="U13" i="1" s="1"/>
  <c r="T14" i="1"/>
  <c r="U14" i="1" s="1"/>
  <c r="L18" i="1"/>
  <c r="M18" i="1" s="1"/>
  <c r="L11" i="1"/>
  <c r="M11" i="1" s="1"/>
  <c r="T16" i="1"/>
  <c r="U16" i="1" s="1"/>
  <c r="L17" i="1"/>
  <c r="M17" i="1" s="1"/>
  <c r="T12" i="1"/>
  <c r="U12" i="1" s="1"/>
  <c r="L14" i="1"/>
  <c r="M14" i="1" s="1"/>
  <c r="T18" i="1"/>
  <c r="U18" i="1" s="1"/>
  <c r="L10" i="1"/>
  <c r="M10" i="1" s="1"/>
  <c r="T8" i="1"/>
  <c r="U8" i="1" s="1"/>
  <c r="L9" i="1"/>
  <c r="M9" i="1" s="1"/>
  <c r="T10" i="1"/>
  <c r="U10" i="1" s="1"/>
  <c r="L13" i="1"/>
  <c r="M13" i="1" s="1"/>
  <c r="T9" i="1"/>
  <c r="U9" i="1" s="1"/>
  <c r="T7" i="1"/>
  <c r="U7" i="1" s="1"/>
  <c r="L7" i="1"/>
  <c r="M7" i="1" s="1"/>
  <c r="L8" i="1"/>
  <c r="M8" i="1" s="1"/>
  <c r="S34" i="1"/>
  <c r="Q34" i="1"/>
  <c r="K34" i="1"/>
  <c r="I34" i="1"/>
  <c r="S38" i="1"/>
  <c r="Q38" i="1"/>
  <c r="K38" i="1"/>
  <c r="I38" i="1"/>
  <c r="L38" i="1" l="1"/>
  <c r="M38" i="1" s="1"/>
  <c r="T34" i="1"/>
  <c r="U34" i="1" s="1"/>
  <c r="L34" i="1"/>
  <c r="M34" i="1" s="1"/>
  <c r="T38" i="1"/>
  <c r="U38" i="1" s="1"/>
  <c r="S37" i="1"/>
  <c r="Q37" i="1"/>
  <c r="K37" i="1"/>
  <c r="I37" i="1"/>
  <c r="L37" i="1" s="1"/>
  <c r="M37" i="1" s="1"/>
  <c r="S36" i="1"/>
  <c r="Q36" i="1"/>
  <c r="K36" i="1"/>
  <c r="I36" i="1"/>
  <c r="L36" i="1" s="1"/>
  <c r="M36" i="1" s="1"/>
  <c r="S35" i="1"/>
  <c r="Q35" i="1"/>
  <c r="K35" i="1"/>
  <c r="I35" i="1"/>
  <c r="S33" i="1"/>
  <c r="Q33" i="1"/>
  <c r="K33" i="1"/>
  <c r="I33" i="1"/>
  <c r="S32" i="1"/>
  <c r="Q32" i="1"/>
  <c r="K32" i="1"/>
  <c r="I32" i="1"/>
  <c r="T36" i="1" l="1"/>
  <c r="U36" i="1" s="1"/>
  <c r="T35" i="1"/>
  <c r="U35" i="1" s="1"/>
  <c r="L32" i="1"/>
  <c r="M32" i="1" s="1"/>
  <c r="L33" i="1"/>
  <c r="M33" i="1" s="1"/>
  <c r="L35" i="1"/>
  <c r="M35" i="1" s="1"/>
  <c r="T37" i="1"/>
  <c r="U37" i="1" s="1"/>
  <c r="T33" i="1"/>
  <c r="U33" i="1" s="1"/>
  <c r="T32" i="1"/>
  <c r="U32" i="1" s="1"/>
  <c r="S31" i="1"/>
  <c r="Q31" i="1"/>
  <c r="K31" i="1"/>
  <c r="I31" i="1"/>
  <c r="T31" i="1" l="1"/>
  <c r="U31" i="1" s="1"/>
  <c r="L31" i="1"/>
  <c r="M31" i="1" s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S30" i="1" l="1"/>
  <c r="Q30" i="1"/>
  <c r="K30" i="1"/>
  <c r="I30" i="1"/>
  <c r="L30" i="1" l="1"/>
  <c r="M30" i="1" s="1"/>
  <c r="T30" i="1"/>
  <c r="U30" i="1" s="1"/>
  <c r="Q39" i="1"/>
  <c r="S39" i="1"/>
  <c r="I39" i="1"/>
  <c r="K39" i="1"/>
  <c r="Q40" i="1"/>
  <c r="S40" i="1"/>
  <c r="I40" i="1"/>
  <c r="K40" i="1"/>
  <c r="T20" i="1"/>
  <c r="U20" i="1" s="1"/>
  <c r="L20" i="1"/>
  <c r="M20" i="1" s="1"/>
  <c r="T19" i="1"/>
  <c r="U19" i="1" s="1"/>
  <c r="L19" i="1"/>
  <c r="M19" i="1" s="1"/>
  <c r="S6" i="1"/>
  <c r="Q6" i="1"/>
  <c r="K6" i="1"/>
  <c r="I6" i="1"/>
  <c r="S29" i="1"/>
  <c r="Q29" i="1"/>
  <c r="K29" i="1"/>
  <c r="I29" i="1"/>
  <c r="S28" i="1"/>
  <c r="Q28" i="1"/>
  <c r="K28" i="1"/>
  <c r="I28" i="1"/>
  <c r="S27" i="1"/>
  <c r="Q27" i="1"/>
  <c r="K27" i="1"/>
  <c r="I27" i="1"/>
  <c r="S24" i="1"/>
  <c r="Q24" i="1"/>
  <c r="K24" i="1"/>
  <c r="I24" i="1"/>
  <c r="S26" i="1"/>
  <c r="Q26" i="1"/>
  <c r="K26" i="1"/>
  <c r="I26" i="1"/>
  <c r="S25" i="1"/>
  <c r="Q25" i="1"/>
  <c r="K25" i="1"/>
  <c r="I25" i="1"/>
  <c r="S23" i="1"/>
  <c r="Q23" i="1"/>
  <c r="K23" i="1"/>
  <c r="I23" i="1"/>
  <c r="S15" i="1"/>
  <c r="S21" i="1"/>
  <c r="S22" i="1"/>
  <c r="Q15" i="1"/>
  <c r="Q21" i="1"/>
  <c r="Q22" i="1"/>
  <c r="K15" i="1"/>
  <c r="K21" i="1"/>
  <c r="K22" i="1"/>
  <c r="I15" i="1"/>
  <c r="I21" i="1"/>
  <c r="I22" i="1"/>
  <c r="S12" i="4"/>
  <c r="Q12" i="4"/>
  <c r="K12" i="4"/>
  <c r="I12" i="4"/>
  <c r="S11" i="4"/>
  <c r="Q11" i="4"/>
  <c r="K11" i="4"/>
  <c r="I11" i="4"/>
  <c r="L11" i="4" s="1"/>
  <c r="M11" i="4" s="1"/>
  <c r="S10" i="4"/>
  <c r="Q10" i="4"/>
  <c r="K10" i="4"/>
  <c r="I10" i="4"/>
  <c r="L10" i="4" s="1"/>
  <c r="M10" i="4" s="1"/>
  <c r="S9" i="4"/>
  <c r="Q9" i="4"/>
  <c r="K9" i="4"/>
  <c r="I9" i="4"/>
  <c r="L9" i="4" s="1"/>
  <c r="M9" i="4" s="1"/>
  <c r="S8" i="4"/>
  <c r="Q8" i="4"/>
  <c r="K8" i="4"/>
  <c r="I8" i="4"/>
  <c r="S7" i="4"/>
  <c r="Q7" i="4"/>
  <c r="K7" i="4"/>
  <c r="I7" i="4"/>
  <c r="L7" i="4" s="1"/>
  <c r="M7" i="4" s="1"/>
  <c r="S26" i="4"/>
  <c r="Q26" i="4"/>
  <c r="K26" i="4"/>
  <c r="I26" i="4"/>
  <c r="L26" i="4" s="1"/>
  <c r="M26" i="4" s="1"/>
  <c r="S25" i="4"/>
  <c r="Q25" i="4"/>
  <c r="K25" i="4"/>
  <c r="I25" i="4"/>
  <c r="L25" i="4" s="1"/>
  <c r="M25" i="4" s="1"/>
  <c r="S24" i="4"/>
  <c r="Q24" i="4"/>
  <c r="K24" i="4"/>
  <c r="I24" i="4"/>
  <c r="L24" i="4" s="1"/>
  <c r="M24" i="4" s="1"/>
  <c r="S23" i="4"/>
  <c r="Q23" i="4"/>
  <c r="K23" i="4"/>
  <c r="I23" i="4"/>
  <c r="L23" i="4" s="1"/>
  <c r="M23" i="4" s="1"/>
  <c r="S22" i="4"/>
  <c r="Q22" i="4"/>
  <c r="K22" i="4"/>
  <c r="I22" i="4"/>
  <c r="S21" i="4"/>
  <c r="Q21" i="4"/>
  <c r="K21" i="4"/>
  <c r="I21" i="4"/>
  <c r="L21" i="4" s="1"/>
  <c r="M21" i="4" s="1"/>
  <c r="S20" i="4"/>
  <c r="Q20" i="4"/>
  <c r="K20" i="4"/>
  <c r="I20" i="4"/>
  <c r="S19" i="4"/>
  <c r="Q19" i="4"/>
  <c r="K19" i="4"/>
  <c r="I19" i="4"/>
  <c r="L19" i="4" s="1"/>
  <c r="M19" i="4" s="1"/>
  <c r="S18" i="4"/>
  <c r="Q18" i="4"/>
  <c r="K18" i="4"/>
  <c r="I18" i="4"/>
  <c r="L18" i="4" s="1"/>
  <c r="M18" i="4" s="1"/>
  <c r="S17" i="4"/>
  <c r="Q17" i="4"/>
  <c r="K17" i="4"/>
  <c r="I17" i="4"/>
  <c r="S16" i="4"/>
  <c r="Q16" i="4"/>
  <c r="K16" i="4"/>
  <c r="I16" i="4"/>
  <c r="L16" i="4" s="1"/>
  <c r="M16" i="4" s="1"/>
  <c r="S15" i="4"/>
  <c r="Q15" i="4"/>
  <c r="K15" i="4"/>
  <c r="I15" i="4"/>
  <c r="S14" i="4"/>
  <c r="Q14" i="4"/>
  <c r="K14" i="4"/>
  <c r="I14" i="4"/>
  <c r="L14" i="4" s="1"/>
  <c r="M14" i="4" s="1"/>
  <c r="S13" i="4"/>
  <c r="Q13" i="4"/>
  <c r="K13" i="4"/>
  <c r="I13" i="4"/>
  <c r="S6" i="4"/>
  <c r="Q6" i="4"/>
  <c r="K6" i="4"/>
  <c r="I6" i="4"/>
  <c r="L22" i="4"/>
  <c r="M22" i="4" s="1"/>
  <c r="T23" i="4"/>
  <c r="U23" i="4" s="1"/>
  <c r="T15" i="4" l="1"/>
  <c r="U15" i="4" s="1"/>
  <c r="T16" i="4"/>
  <c r="U16" i="4" s="1"/>
  <c r="T17" i="4"/>
  <c r="U17" i="4" s="1"/>
  <c r="T18" i="4"/>
  <c r="U18" i="4" s="1"/>
  <c r="T20" i="4"/>
  <c r="U20" i="4" s="1"/>
  <c r="T22" i="4"/>
  <c r="U22" i="4" s="1"/>
  <c r="T24" i="4"/>
  <c r="U24" i="4" s="1"/>
  <c r="T25" i="4"/>
  <c r="U25" i="4" s="1"/>
  <c r="T26" i="4"/>
  <c r="U26" i="4" s="1"/>
  <c r="T8" i="4"/>
  <c r="U8" i="4" s="1"/>
  <c r="T10" i="4"/>
  <c r="U10" i="4" s="1"/>
  <c r="T11" i="4"/>
  <c r="U11" i="4" s="1"/>
  <c r="T12" i="4"/>
  <c r="U12" i="4" s="1"/>
  <c r="L13" i="4"/>
  <c r="M13" i="4" s="1"/>
  <c r="T13" i="4"/>
  <c r="U13" i="4" s="1"/>
  <c r="L20" i="4"/>
  <c r="M20" i="4" s="1"/>
  <c r="L8" i="4"/>
  <c r="M8" i="4" s="1"/>
  <c r="L12" i="4"/>
  <c r="M12" i="4" s="1"/>
  <c r="T6" i="4"/>
  <c r="U6" i="4" s="1"/>
  <c r="T14" i="4"/>
  <c r="U14" i="4" s="1"/>
  <c r="T19" i="4"/>
  <c r="U19" i="4" s="1"/>
  <c r="T21" i="4"/>
  <c r="U21" i="4" s="1"/>
  <c r="T7" i="4"/>
  <c r="U7" i="4" s="1"/>
  <c r="T9" i="4"/>
  <c r="U9" i="4" s="1"/>
  <c r="T15" i="1"/>
  <c r="U15" i="1" s="1"/>
  <c r="T21" i="1"/>
  <c r="U21" i="1" s="1"/>
  <c r="L15" i="4"/>
  <c r="M15" i="4" s="1"/>
  <c r="L17" i="4"/>
  <c r="M17" i="4" s="1"/>
  <c r="L6" i="4"/>
  <c r="M6" i="4" s="1"/>
  <c r="L29" i="1"/>
  <c r="M29" i="1" s="1"/>
  <c r="L22" i="1"/>
  <c r="M22" i="1" s="1"/>
  <c r="L23" i="1"/>
  <c r="M23" i="1" s="1"/>
  <c r="L26" i="1"/>
  <c r="M26" i="1" s="1"/>
  <c r="L28" i="1"/>
  <c r="M28" i="1" s="1"/>
  <c r="L6" i="1"/>
  <c r="M6" i="1" s="1"/>
  <c r="L15" i="1"/>
  <c r="M15" i="1" s="1"/>
  <c r="T22" i="1"/>
  <c r="U22" i="1" s="1"/>
  <c r="T40" i="1"/>
  <c r="U40" i="1" s="1"/>
  <c r="L40" i="1"/>
  <c r="M40" i="1" s="1"/>
  <c r="L25" i="1"/>
  <c r="M25" i="1" s="1"/>
  <c r="L27" i="1"/>
  <c r="M27" i="1" s="1"/>
  <c r="T25" i="1"/>
  <c r="U25" i="1" s="1"/>
  <c r="T27" i="1"/>
  <c r="U27" i="1" s="1"/>
  <c r="T23" i="1"/>
  <c r="U23" i="1" s="1"/>
  <c r="T26" i="1"/>
  <c r="U26" i="1" s="1"/>
  <c r="T24" i="1"/>
  <c r="U24" i="1" s="1"/>
  <c r="T28" i="1"/>
  <c r="U28" i="1" s="1"/>
  <c r="T29" i="1"/>
  <c r="U29" i="1" s="1"/>
  <c r="T6" i="1"/>
  <c r="U6" i="1" s="1"/>
  <c r="L21" i="1"/>
  <c r="M21" i="1" s="1"/>
  <c r="L24" i="1"/>
  <c r="M24" i="1" s="1"/>
  <c r="L39" i="1"/>
  <c r="M39" i="1" s="1"/>
  <c r="T39" i="1"/>
  <c r="U39" i="1" s="1"/>
</calcChain>
</file>

<file path=xl/sharedStrings.xml><?xml version="1.0" encoding="utf-8"?>
<sst xmlns="http://schemas.openxmlformats.org/spreadsheetml/2006/main" count="1058" uniqueCount="238">
  <si>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</si>
  <si>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</si>
  <si>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</si>
  <si>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</si>
  <si>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</si>
  <si>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</si>
  <si>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</si>
  <si>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</si>
  <si>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</si>
  <si>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</si>
  <si>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</si>
  <si>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</si>
  <si>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</si>
  <si>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</si>
  <si>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</si>
  <si>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</si>
  <si>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</si>
  <si>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</si>
  <si>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</si>
  <si>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</si>
  <si>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</si>
  <si>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</si>
  <si>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PLANEACION</t>
  </si>
  <si>
    <t>No</t>
  </si>
  <si>
    <t>SELECCIÓN</t>
  </si>
  <si>
    <t>Si</t>
  </si>
  <si>
    <t xml:space="preserve">Grupo integrado de contratación de la entidad </t>
  </si>
  <si>
    <t>CONTRATACION</t>
  </si>
  <si>
    <t>Grupo integrado de contratación de la entidad y supervisor designado entidad</t>
  </si>
  <si>
    <t xml:space="preserve">Seguimiento en el requisito de ejecución </t>
  </si>
  <si>
    <t>EJECUCION</t>
  </si>
  <si>
    <t>NO</t>
  </si>
  <si>
    <t>Proponente</t>
  </si>
  <si>
    <t>Clase:</t>
  </si>
  <si>
    <t>GENERAL</t>
  </si>
  <si>
    <t>ESPECIFICO</t>
  </si>
  <si>
    <t>Fuente:</t>
  </si>
  <si>
    <t>INTERNO</t>
  </si>
  <si>
    <t>EXTERNO</t>
  </si>
  <si>
    <t>etapa:</t>
  </si>
  <si>
    <t>tipo:</t>
  </si>
  <si>
    <t>RIESGOS ECONOMICOS</t>
  </si>
  <si>
    <t>RIESGOS SOCIALES O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</si>
  <si>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</si>
  <si>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</si>
  <si>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</si>
  <si>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</si>
  <si>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</si>
  <si>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</si>
  <si>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PROBABILIDAD:</t>
  </si>
  <si>
    <t>IMPACTO</t>
  </si>
  <si>
    <t>valoracion del Riesgo:</t>
  </si>
  <si>
    <t>a quien se le asigna el riesgo:</t>
  </si>
  <si>
    <t>ENTIDAD</t>
  </si>
  <si>
    <t>CONTRATISTA</t>
  </si>
  <si>
    <t>ENTIDAD/CONTRATISTA</t>
  </si>
  <si>
    <t>DIARIO</t>
  </si>
  <si>
    <t xml:space="preserve">SEMANAL </t>
  </si>
  <si>
    <t>MENSUAL</t>
  </si>
  <si>
    <t>TRIMESTRAL</t>
  </si>
  <si>
    <t>SEMESTRAL</t>
  </si>
  <si>
    <t>SEGÚN CRONOGRAMA</t>
  </si>
  <si>
    <t>SI</t>
  </si>
  <si>
    <t>verificar normatividad y vigencia de la misma</t>
  </si>
  <si>
    <t>entidades estatales y demas</t>
  </si>
  <si>
    <t>Revisión de la normatividad.</t>
  </si>
  <si>
    <t>Evaluación del proyecto</t>
  </si>
  <si>
    <t>Grupo planeacion de la entidad</t>
  </si>
  <si>
    <t xml:space="preserve">Incluir la forma como se calculan los precios unitarios para establecer el presupuesto y el soporte de los cálculos de presupuesto, para dar herramientas necesarias y valorar adecuadamente el alcance de lo requerido por la Entidad. </t>
  </si>
  <si>
    <t>consulta y verificacion de pliegos de condicion</t>
  </si>
  <si>
    <t>Seguimiento al proceso de estudios previos</t>
  </si>
  <si>
    <t>Motivar el estudio previo para que dé cuenta cómo la Entidad obtiene las cifras que exige acreditar en la experiencia específica</t>
  </si>
  <si>
    <t>verificacion de antecedentes y caracterizacion SYSO</t>
  </si>
  <si>
    <t>Seguimiento cronograma de ejecucion y riesgos</t>
  </si>
  <si>
    <t>verificar antecedente, procedimientos y procesos de postconsumo</t>
  </si>
  <si>
    <t>Seguimiento actividades de postconsumo</t>
  </si>
  <si>
    <t>verificacion de cronogramas y procedimientos</t>
  </si>
  <si>
    <t xml:space="preserve">Proponente </t>
  </si>
  <si>
    <t xml:space="preserve">Seguimiento cronograma de ejecucion </t>
  </si>
  <si>
    <t>inspeccion y verificacion de equipos e instrumentos</t>
  </si>
  <si>
    <t>Seguimiento equipos e instrumentos</t>
  </si>
  <si>
    <t>verificacion de redes y conexiones</t>
  </si>
  <si>
    <t>Seguimiento sistemas de deteccion y conexión de redes</t>
  </si>
  <si>
    <t xml:space="preserve">Persona responsable  por implementar el tratamiento </t>
  </si>
  <si>
    <t>IMPROBABLE</t>
  </si>
  <si>
    <t>RARO</t>
  </si>
  <si>
    <t>POSIBLE</t>
  </si>
  <si>
    <t>PROBABLE</t>
  </si>
  <si>
    <t>CASI CIERTO</t>
  </si>
  <si>
    <t>Valoración</t>
  </si>
  <si>
    <t>Riesgos ocasionados por cambios de normatividad</t>
  </si>
  <si>
    <t>Comparacion de la informacion que se tiene el SENA.</t>
  </si>
  <si>
    <t>Coordinación de construcciones, Despacho Regional y Subdirección de Centro</t>
  </si>
  <si>
    <t>Revisión periódica por parte de la dependecia que realiza la supervisión del contrato</t>
  </si>
  <si>
    <t>Ajustar pryecciones, alcance o recursos para la ejecución del contrato</t>
  </si>
  <si>
    <t>Dependencia que adelanta el proceso de selección, la supervisión y área financiera de la entidad</t>
  </si>
  <si>
    <t>Control de ejecución del contrato</t>
  </si>
  <si>
    <t>INSIGNIFICANTE</t>
  </si>
  <si>
    <t>MENOR</t>
  </si>
  <si>
    <t>MODERADO</t>
  </si>
  <si>
    <t>MAYOR</t>
  </si>
  <si>
    <t>CATASTRÓFICO</t>
  </si>
  <si>
    <t>Sobrecostos, cambios en tiempos de ejecucion</t>
  </si>
  <si>
    <t>Ajuste de plazos acordes con la dimensión del objeto a contratar</t>
  </si>
  <si>
    <t>Coordinación de construcciones</t>
  </si>
  <si>
    <t xml:space="preserve">Revisión de los documentos del proceso para establecer la inclusión del cálculo de los precios unitarios para la contratación. </t>
  </si>
  <si>
    <t>Revision y estudio de observaciones de los proponentes.</t>
  </si>
  <si>
    <t>Ajuste de la exigencia en la clasificación del RUP en los documentos contractuales</t>
  </si>
  <si>
    <t>Afectación del flujo de caja del contrato durante su ejecución</t>
  </si>
  <si>
    <t>Redefinición de los plazos de pago para la ejecución del contrato</t>
  </si>
  <si>
    <t>Grupo de Construcciones</t>
  </si>
  <si>
    <t>Verificación y ajuste a partir de observaciones de interesados en el proceso.
Seguimiento al flujo de caja en la ejecución.</t>
  </si>
  <si>
    <t>(i) La modalidad de contratación es adecuada para el bien servicio u obra necesitado.</t>
  </si>
  <si>
    <t>(iii) El valor del contrato corresponde a los precios del mercado.</t>
  </si>
  <si>
    <t>(iv) La descripción del bien o servicio requerido es claro.</t>
  </si>
  <si>
    <t>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</t>
  </si>
  <si>
    <t>(v) El Proceso de Contratación cuenta con las condiciones que garanticen la transparencia, equidad y competencia entre los proponentes.</t>
  </si>
  <si>
    <t>(vi) El estudio de mercado permite identificar los aspectos de oferta y demanda del mercado respectivo.</t>
  </si>
  <si>
    <t>(vii) El diseño del Proceso de Contratación permite satisfacer las necesidades de la Entidad Estatal, cumplir su misión y si es coherente con el cumplimiento de sus objetivos y metas.</t>
  </si>
  <si>
    <t>Modalidad de contratación inadecuada para el la obra necesitada.</t>
  </si>
  <si>
    <t>Imposibilidad para encontrar proponentes que cumplan los requisitos.</t>
  </si>
  <si>
    <t>Improcedencia del proceso de selección.</t>
  </si>
  <si>
    <t>Requisitos habilitantes inapropiados para el Proceso de Contratación y con relación al sector económico en el que actúan los posibles oferentes.</t>
  </si>
  <si>
    <t>El valor del contrato  no corresponde a los precios del mercado.</t>
  </si>
  <si>
    <t xml:space="preserve">Adjudación inadecuada.
Imposibilidad para encontrar proponentes interesados en el proceso. </t>
  </si>
  <si>
    <t>Incorrecta descripción del bien o servicio requerido.</t>
  </si>
  <si>
    <t>Adjudicación inadecuada por desconocimiento del objeto y/o alcance del contrato.</t>
  </si>
  <si>
    <t>Insuficiencia de las condiciones que garanticen la transparencia, equidad y competencia entre los proponentes.</t>
  </si>
  <si>
    <t>El estudio de mercado no permite identificar los aspectos de oferta y demanda del mercado respectivo.</t>
  </si>
  <si>
    <t>Adjudicación inadecuada, declaratoria de desierta.</t>
  </si>
  <si>
    <t>Incorrecta definición de condiciones para la contratación.</t>
  </si>
  <si>
    <t>El diseño del Proceso de Contratación no permite satisfacer las necesidades de la Entidad Estatal, cumplir su misión y es incoherente con el cumplimiento de sus objetivos y metas.</t>
  </si>
  <si>
    <t>Insatisfacción de la necesidad definida por la entidad.</t>
  </si>
  <si>
    <t>Desequilibrio económico del contrato.</t>
  </si>
  <si>
    <t>Contratista</t>
  </si>
  <si>
    <t>Retraso en ejecución de actividades del contrato.</t>
  </si>
  <si>
    <t>Seguimiento detallado de reprogramación de actividades.</t>
  </si>
  <si>
    <t>Uso de procesos, procedimientos o parámetros inapropiados para la ejecución del contrato.</t>
  </si>
  <si>
    <t>Insuficiencia o inadecuado personal calificado para la ejecución del contrato</t>
  </si>
  <si>
    <t>Retraso en ejecución de actividades del contrato.
Mala calidad de los productos o actividades del contrato.</t>
  </si>
  <si>
    <t>Revisión de procedimientos de vinculación de personal</t>
  </si>
  <si>
    <t>Cambios regulatorios o reglamentarios que afecten la ecuación económica del contrato como nuevos impuestos o trámites.</t>
  </si>
  <si>
    <t>Revisión de cambios y ajuste de condiciones del contrato si es necesario.</t>
  </si>
  <si>
    <t>Verificación de normatividad aplicable y su incidencia en la ejecución del contrato</t>
  </si>
  <si>
    <t>Afectación en el desarrollo del contrato por fenómenos naturales como temblores, inundaciones, lluvias, sequías, entre otros.</t>
  </si>
  <si>
    <t>Retraso en ejecución de actividades del contrato.
Pérdidas económicas por daños sufridos.</t>
  </si>
  <si>
    <t>Monitoreo e implementación de sistemas de prevención de riesgo y desastres naturales.</t>
  </si>
  <si>
    <t xml:space="preserve">Verificación de la implementación de sistemas de monitoreo del riesgo y prevención de desatres. </t>
  </si>
  <si>
    <t>Retraso en ejecución de actividades del contrato.
Sanciones por incumplimiento.</t>
  </si>
  <si>
    <t xml:space="preserve">Retraso en ejecución de actividades del contrato.
</t>
  </si>
  <si>
    <t>Suspensión de servicios públicos necesarios para la ejecución del contrato.</t>
  </si>
  <si>
    <t>Control y verificación de continuidad de los servicios públicos o programación de actividades según disponiblidad.</t>
  </si>
  <si>
    <t>Comunicación con empresas de servicios públicos y verificación de pagos.</t>
  </si>
  <si>
    <t>Retraso en el inicio del contrato.</t>
  </si>
  <si>
    <t>Implementación de puntos de control y listas de chequeo para elaboración de minutas.</t>
  </si>
  <si>
    <t>Control y comparación previa a la suscripción del documento.</t>
  </si>
  <si>
    <t>Afectación en la ejecución del contrato por situaciones de orden público.</t>
  </si>
  <si>
    <t>Riesgo de que no se firme el contrato</t>
  </si>
  <si>
    <t>Retraso en el desarrollo del proyecto</t>
  </si>
  <si>
    <t>Hacer efectiva la póliza de seriedad de la oferta</t>
  </si>
  <si>
    <t>Control de la suscripción  del contrato</t>
  </si>
  <si>
    <t>Hacer efectiva la póliza de seriedad de la oferta y adjudicar al segundo en orden de elegibilidad</t>
  </si>
  <si>
    <t>Desacuerdo en la etapa de liquidación</t>
  </si>
  <si>
    <t>Conflictos jurídicos y/o económicos</t>
  </si>
  <si>
    <t>Adecuado seguimiento en la etapa de ejecución</t>
  </si>
  <si>
    <t>Seguimiento detallado de la ejecucón presupuestal, técnica, de calidad, entre otros</t>
  </si>
  <si>
    <t>Riesgo que no se presenten las garantías requeridas</t>
  </si>
  <si>
    <t>Ajuste a la programación de ejecución de actividades del contrato.</t>
  </si>
  <si>
    <t>Incumplimiento en los pagos del personal que labora en las obras y pagos en la seguridad social</t>
  </si>
  <si>
    <t>Problemas legales (demandas). Retraso en ejecución de actividades del contrato.
Sanciones por incumplimiento.</t>
  </si>
  <si>
    <t>Hacer efectiva la póliza de cumplimiento, amparo de pago de salarios y prestaciones sociales</t>
  </si>
  <si>
    <t>Errores cometidos por el Contratista y/o Interventor en la elaboración de las actas y/o cuentas que ocasionan demoras en su radicación.</t>
  </si>
  <si>
    <t>Pérdida parcial o total de la información en medio digital por mal funcionamiento de equipos o por la imposibilidad de continuar con alguno de los miembros del equipo de trabajo.</t>
  </si>
  <si>
    <t>Deficiencia en la determinación de los plazos de pago de las actas parciales en el pliego de condiciones</t>
  </si>
  <si>
    <t>Problemas para la consecusión del personal con los perfiles profesionales solicitados en el pliego de condiciones.</t>
  </si>
  <si>
    <t xml:space="preserve">Realizar las convocatorias y contrataciones del personal con anticipación. </t>
  </si>
  <si>
    <t>Solicitud y presentación de hojas de vida del personal de forma oportuna.</t>
  </si>
  <si>
    <t>Retraso en ejecución de actividades del contrato.
Reprocesos y perdidas economicas por actividades ejecutadas incorrectamente.</t>
  </si>
  <si>
    <t>Contratista/Supervisión</t>
  </si>
  <si>
    <t>Contratista/Supervisión/Entidad</t>
  </si>
  <si>
    <t xml:space="preserve">Revisión oportuna y redefinición de formatos, procesos, procedimientos o parámetros. </t>
  </si>
  <si>
    <t>Revisión de decisiones sobre formatos, procesos, procedimientos y parámetros.</t>
  </si>
  <si>
    <t>Requerimientos al contratista despues de finalizada la ejecución contractual</t>
  </si>
  <si>
    <t>Problemas relacionados con la logistica para realizar el seguimiento a los diferentes frentes de trabajo en cada una de las zonas y regiones a intervenir</t>
  </si>
  <si>
    <t>Requerimientos al contratista. Reclamación de garantías de calidad del servicio directamente al garante.</t>
  </si>
  <si>
    <t>Claridad total sobre los productos y calidad del servicio a contratar. Verificar el cubrimiento, vigencia y demás condiciones de la póliza</t>
  </si>
  <si>
    <t>Verificación de entrega de productos y calidad del serivcio prestado. Verificación al finalizar el contrato de las condiciones establecidas para las pólizas</t>
  </si>
  <si>
    <t>Verificar normatividad y vigencia de la misma</t>
  </si>
  <si>
    <t>Adecuado seguimiento en la etapa de ejecución. Anticipar con el contratista de la obra la ejecución de actividades y planificar las labores contractuales.</t>
  </si>
  <si>
    <t>Adecuado seguimiento en la etapa de ejecución. Anticipar y coordinar con el contratista de la obra la entrega de actas parciales y final. Revisión detallada de la información y memorias soporte de las actas parciales y final.</t>
  </si>
  <si>
    <t>Pérdidas económicas en la ejecución contractual.</t>
  </si>
  <si>
    <t>Falta de visitas técnicas y fallas en el seguimniento a la ejecución de las obras</t>
  </si>
  <si>
    <t>Sanciones por incumplimiento.</t>
  </si>
  <si>
    <t xml:space="preserve">Retraso en ejecución de actividades del contrato de obra.
</t>
  </si>
  <si>
    <t>Realizar copias de seguridad de toda la información. Anticipar la entrega de los productos de la ejecución contractual.</t>
  </si>
  <si>
    <t>Seguimiento detallado de copias de la información.</t>
  </si>
  <si>
    <t>Adecuado seguimiento en la etapa de ejecución. Claridad sobre las dedicaciones y profesionales solicitados por la entidad.Controles y seguimiento a lo ofrecido en la oferta economica.</t>
  </si>
  <si>
    <t xml:space="preserve">Adecuado seguimiento en la etapa de ejecución. </t>
  </si>
  <si>
    <t>Establecimiento de plazos de ejecución no acordes con el objeto a contratar</t>
  </si>
  <si>
    <t>Retraso en los pagos.</t>
  </si>
  <si>
    <t>Previsión de estrategias de selección y vinculación de personal.
Mediciones de desempeño de los profesionales del contratista</t>
  </si>
  <si>
    <t xml:space="preserve">Mayores costos a los inicialmente pactados
</t>
  </si>
  <si>
    <t>Identificar las causas que conllevaron a la suscipcion de prorrogas y/o suspensiones,  asignación de responsable según la causal que motive la acción.</t>
  </si>
  <si>
    <t>Contratista de obra/Contratista/Supervisión/Entidad</t>
  </si>
  <si>
    <t>Mala asignación y/o concertacion de los alcances de las actividades a desarrollar</t>
  </si>
  <si>
    <t>Retrasos de obra/Perdidas económicas</t>
  </si>
  <si>
    <t>Adecuado seguimiento en la etapa de ejecución/concertación de actividades con la Entidad o su delegado</t>
  </si>
  <si>
    <t>Liquidación del contrato</t>
  </si>
  <si>
    <t>Etapa precontractual</t>
  </si>
  <si>
    <t>Etapa contractual</t>
  </si>
  <si>
    <t>Etapa poscontractual</t>
  </si>
  <si>
    <t>Liquidacion del contrato</t>
  </si>
  <si>
    <t>Alteración de las condiciones de financiación.</t>
  </si>
  <si>
    <t xml:space="preserve">Cambios en las normas que rigen el contrato a celebrar </t>
  </si>
  <si>
    <t xml:space="preserve">Suspension de las actividades objeto de la consultoría </t>
  </si>
  <si>
    <t xml:space="preserve">Pérdida , robo o daño a insumos y equipos electrónicos de consultor, en el desarrollo de su labor </t>
  </si>
  <si>
    <t xml:space="preserve">Alteración del cronograma de ejecución de los trabajos </t>
  </si>
  <si>
    <t xml:space="preserve">Alteraciones del orden público originadas por causa de le entidad seleccionada ( o sus trabajadores ) entre ellos: Motines, huelgas, desobediencia civil , acciones particulares que afecten la tranquilidad pública. </t>
  </si>
  <si>
    <t xml:space="preserve">Alteraciones del orden público originadas por factores externos a la  entidad seleccionada ( o sus trabajadores ) entre ellos: Motines, huelgas, desobediencia civil , acciones particulares que afecten la tranquilidad pública. </t>
  </si>
  <si>
    <t xml:space="preserve">Reprocesos y posibles demandas de contratistas </t>
  </si>
  <si>
    <t xml:space="preserve">Aumento del plazo de la consultoría originado por omisión o negligencia de la entidad seleccionada en el seguimiento a trámites y cronogramas  </t>
  </si>
  <si>
    <t>Mayores costos por permanencia no justificada</t>
  </si>
  <si>
    <t xml:space="preserve">Accidentes laborales del personal adscrito a la entidad seleccionada en trabajo de campo </t>
  </si>
  <si>
    <t xml:space="preserve">Demoras en la gestión de los proceos </t>
  </si>
  <si>
    <t>Alteración de cronogramas de ejecución - Pérdida de recursos</t>
  </si>
  <si>
    <t>Demoras o imposibilidad de ejecutar los trabajos por consultores, contratistas o interventores que afecte el valor de los recursos a pagar a la entidad seleccionada.</t>
  </si>
  <si>
    <t xml:space="preserve">Mayores costos del servicio </t>
  </si>
  <si>
    <t xml:space="preserve">Falta de recursos para atender las obligaciones contractuales </t>
  </si>
  <si>
    <t xml:space="preserve">Estimación indadecuada de la entidad seleccionada de los costos de la propuesta. </t>
  </si>
  <si>
    <t xml:space="preserve">Alteraciones del cronograma - Demandas y reclamaciones </t>
  </si>
  <si>
    <t xml:space="preserve">Variación de las condiciones del mercado </t>
  </si>
  <si>
    <t xml:space="preserve">Errores cometidos por la entidad seleccionada en la elaboración de cálculos , documentos, cumplimieno de requisitos o trámites de su responsabilidad inherentes a sus funciones. </t>
  </si>
  <si>
    <t>MATRIZ DE RIESGOS - “REALIZAR LA ASISTENCIA TÉCNICA Y ADMINISTRACIÓN DE RECURSOS PARA LA EJECUCIÓN DEL PROGRAMA DE REFORZAMIENTOS ESTRUCTURALES EN LAS SEDES PRIORIZADAS POR EL SENA.”</t>
  </si>
  <si>
    <t>Implementación plan de contingencia para suspensión o relevo dela asistencia técnica</t>
  </si>
  <si>
    <t xml:space="preserve">Terminación anticipada del contrato de Asistencia Técnica </t>
  </si>
  <si>
    <t>Mayor permanencia del personal al previsto al momento de la celebración del Contrato de Asistencia Técnica  y/o mayor remuneración del personal al inicialmente ofertado.</t>
  </si>
  <si>
    <t>Demora injustificada en la revisión, aprobación y firma de las actas de obra por parte de la Asistencia Técnica , correctamente diligenciadas y firmadas por el Contratista.</t>
  </si>
  <si>
    <t xml:space="preserve">Prorrogas y suspensiones del contrato de Asistenci Técnica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</si>
</sst>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7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14" fontId="4" fillId="7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textRotation="90" wrapText="1"/>
    </xf>
    <xf numFmtId="0" fontId="6" fillId="3" borderId="2" xfId="0" applyFont="1" applyFill="1" applyBorder="1" applyAlignment="1">
      <alignment horizontal="center" textRotation="90" wrapText="1"/>
    </xf>
    <xf numFmtId="0" fontId="4" fillId="0" borderId="1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11" borderId="7" xfId="0" applyFont="1" applyFill="1" applyBorder="1" applyAlignment="1">
      <alignment horizontal="center" vertical="center" wrapText="1"/>
    </xf>
    <xf numFmtId="0" fontId="15" fillId="11" borderId="8" xfId="0" applyFont="1" applyFill="1" applyBorder="1" applyAlignment="1">
      <alignment horizontal="center" vertical="center" wrapText="1"/>
    </xf>
    <xf numFmtId="0" fontId="15" fillId="12" borderId="9" xfId="0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  <xf numFmtId="0" fontId="15" fillId="11" borderId="2" xfId="0" applyFont="1" applyFill="1" applyBorder="1" applyAlignment="1">
      <alignment horizontal="center" vertical="center" wrapText="1"/>
    </xf>
    <xf numFmtId="0" fontId="15" fillId="11" borderId="6" xfId="0" applyFont="1" applyFill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15" fillId="11" borderId="1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textRotation="90" wrapText="1"/>
    </xf>
    <xf numFmtId="0" fontId="6" fillId="3" borderId="6" xfId="0" applyFont="1" applyFill="1" applyBorder="1" applyAlignment="1">
      <alignment horizontal="center" textRotation="90" wrapText="1"/>
    </xf>
    <xf numFmtId="0" fontId="6" fillId="3" borderId="3" xfId="0" applyFont="1" applyFill="1" applyBorder="1" applyAlignment="1">
      <alignment horizontal="center" textRotation="90" wrapText="1"/>
    </xf>
    <xf numFmtId="0" fontId="6" fillId="5" borderId="2" xfId="0" applyFont="1" applyFill="1" applyBorder="1" applyAlignment="1">
      <alignment horizontal="center" textRotation="90" wrapText="1"/>
    </xf>
    <xf numFmtId="0" fontId="6" fillId="5" borderId="6" xfId="0" applyFont="1" applyFill="1" applyBorder="1" applyAlignment="1">
      <alignment horizontal="center" textRotation="90" wrapText="1"/>
    </xf>
    <xf numFmtId="0" fontId="6" fillId="5" borderId="3" xfId="0" applyFont="1" applyFill="1" applyBorder="1" applyAlignment="1">
      <alignment horizontal="center" textRotation="90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</cellXfs>
  <cellStyles count="4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Normal" xfId="0" builtinId="0"/>
  </cellStyles>
  <dxfs count="12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A40"/>
  <sheetViews>
    <sheetView tabSelected="1" topLeftCell="A36" zoomScaleNormal="100" zoomScalePageLayoutView="145" workbookViewId="0">
      <selection activeCell="F39" sqref="F39"/>
    </sheetView>
  </sheetViews>
  <sheetFormatPr baseColWidth="10" defaultColWidth="10.85546875" defaultRowHeight="16.5" x14ac:dyDescent="0.3"/>
  <cols>
    <col min="1" max="1" width="6.7109375" style="1" customWidth="1"/>
    <col min="2" max="3" width="10.7109375" style="1" customWidth="1"/>
    <col min="4" max="4" width="12.7109375" style="1" customWidth="1"/>
    <col min="5" max="5" width="13.7109375" style="1" customWidth="1"/>
    <col min="6" max="6" width="31.42578125" style="1" customWidth="1"/>
    <col min="7" max="7" width="18.7109375" style="1" customWidth="1"/>
    <col min="8" max="8" width="10.7109375" style="1" customWidth="1"/>
    <col min="9" max="9" width="6.7109375" style="1" customWidth="1"/>
    <col min="10" max="10" width="11.7109375" style="1" customWidth="1"/>
    <col min="11" max="12" width="6.7109375" style="1" customWidth="1"/>
    <col min="13" max="14" width="10.7109375" style="1" customWidth="1"/>
    <col min="15" max="15" width="23.28515625" style="1" customWidth="1"/>
    <col min="16" max="16" width="10.7109375" style="1" customWidth="1"/>
    <col min="17" max="17" width="6.7109375" style="1" customWidth="1"/>
    <col min="18" max="18" width="12.140625" style="1" customWidth="1"/>
    <col min="19" max="20" width="6.7109375" style="1" customWidth="1"/>
    <col min="21" max="21" width="10.7109375" style="1" customWidth="1"/>
    <col min="22" max="22" width="8" style="1" customWidth="1"/>
    <col min="23" max="23" width="18.7109375" style="1" customWidth="1"/>
    <col min="24" max="24" width="9.85546875" style="1" customWidth="1"/>
    <col min="25" max="25" width="10" style="1" customWidth="1"/>
    <col min="26" max="26" width="21.7109375" style="1" customWidth="1"/>
    <col min="27" max="27" width="12.7109375" style="1" customWidth="1"/>
    <col min="28" max="16384" width="10.85546875" style="1"/>
  </cols>
  <sheetData>
    <row r="1" spans="1:27" ht="33.75" customHeight="1" x14ac:dyDescent="0.3">
      <c r="A1" s="35" t="s">
        <v>232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</row>
    <row r="2" spans="1:27" ht="20.25" customHeight="1" x14ac:dyDescent="0.3"/>
    <row r="3" spans="1:27" ht="20.100000000000001" customHeight="1" x14ac:dyDescent="0.3">
      <c r="A3" s="41" t="s">
        <v>2</v>
      </c>
      <c r="B3" s="41" t="s">
        <v>3</v>
      </c>
      <c r="C3" s="41" t="s">
        <v>4</v>
      </c>
      <c r="D3" s="41" t="s">
        <v>5</v>
      </c>
      <c r="E3" s="41" t="s">
        <v>6</v>
      </c>
      <c r="F3" s="41" t="s">
        <v>7</v>
      </c>
      <c r="G3" s="41" t="s">
        <v>8</v>
      </c>
      <c r="H3" s="44" t="s">
        <v>9</v>
      </c>
      <c r="I3" s="45"/>
      <c r="J3" s="44" t="s">
        <v>10</v>
      </c>
      <c r="K3" s="45"/>
      <c r="L3" s="41" t="s">
        <v>11</v>
      </c>
      <c r="M3" s="41" t="s">
        <v>12</v>
      </c>
      <c r="N3" s="41" t="s">
        <v>13</v>
      </c>
      <c r="O3" s="41" t="s">
        <v>14</v>
      </c>
      <c r="P3" s="38" t="s">
        <v>0</v>
      </c>
      <c r="Q3" s="39"/>
      <c r="R3" s="39"/>
      <c r="S3" s="39"/>
      <c r="T3" s="39"/>
      <c r="U3" s="40"/>
      <c r="V3" s="41" t="s">
        <v>17</v>
      </c>
      <c r="W3" s="41" t="s">
        <v>83</v>
      </c>
      <c r="X3" s="41" t="s">
        <v>18</v>
      </c>
      <c r="Y3" s="41" t="s">
        <v>19</v>
      </c>
      <c r="Z3" s="48" t="s">
        <v>1</v>
      </c>
      <c r="AA3" s="48"/>
    </row>
    <row r="4" spans="1:27" ht="20.100000000000001" customHeight="1" x14ac:dyDescent="0.3">
      <c r="A4" s="42"/>
      <c r="B4" s="42"/>
      <c r="C4" s="42"/>
      <c r="D4" s="42"/>
      <c r="E4" s="42"/>
      <c r="F4" s="42"/>
      <c r="G4" s="42"/>
      <c r="H4" s="46"/>
      <c r="I4" s="47"/>
      <c r="J4" s="46"/>
      <c r="K4" s="47"/>
      <c r="L4" s="42"/>
      <c r="M4" s="42"/>
      <c r="N4" s="42"/>
      <c r="O4" s="42"/>
      <c r="P4" s="36" t="s">
        <v>9</v>
      </c>
      <c r="Q4" s="37"/>
      <c r="R4" s="36" t="s">
        <v>10</v>
      </c>
      <c r="S4" s="37"/>
      <c r="T4" s="49" t="s">
        <v>15</v>
      </c>
      <c r="U4" s="49" t="s">
        <v>16</v>
      </c>
      <c r="V4" s="42"/>
      <c r="W4" s="42"/>
      <c r="X4" s="42"/>
      <c r="Y4" s="42"/>
      <c r="Z4" s="29"/>
      <c r="AA4" s="29"/>
    </row>
    <row r="5" spans="1:27" ht="48" customHeight="1" x14ac:dyDescent="0.3">
      <c r="A5" s="43"/>
      <c r="B5" s="43"/>
      <c r="C5" s="43"/>
      <c r="D5" s="43"/>
      <c r="E5" s="43"/>
      <c r="F5" s="43"/>
      <c r="G5" s="43"/>
      <c r="H5" s="33" t="s">
        <v>12</v>
      </c>
      <c r="I5" s="33" t="s">
        <v>89</v>
      </c>
      <c r="J5" s="33" t="s">
        <v>12</v>
      </c>
      <c r="K5" s="33" t="s">
        <v>89</v>
      </c>
      <c r="L5" s="43"/>
      <c r="M5" s="43"/>
      <c r="N5" s="43"/>
      <c r="O5" s="43"/>
      <c r="P5" s="33" t="s">
        <v>12</v>
      </c>
      <c r="Q5" s="33" t="s">
        <v>89</v>
      </c>
      <c r="R5" s="33" t="s">
        <v>12</v>
      </c>
      <c r="S5" s="33" t="s">
        <v>89</v>
      </c>
      <c r="T5" s="50"/>
      <c r="U5" s="50"/>
      <c r="V5" s="43"/>
      <c r="W5" s="43"/>
      <c r="X5" s="43"/>
      <c r="Y5" s="43"/>
      <c r="Z5" s="34" t="s">
        <v>20</v>
      </c>
      <c r="AA5" s="34" t="s">
        <v>21</v>
      </c>
    </row>
    <row r="6" spans="1:27" ht="40.5" x14ac:dyDescent="0.3">
      <c r="A6" s="28">
        <v>1</v>
      </c>
      <c r="B6" s="7" t="s">
        <v>34</v>
      </c>
      <c r="C6" s="11" t="s">
        <v>38</v>
      </c>
      <c r="D6" s="4" t="s">
        <v>27</v>
      </c>
      <c r="E6" s="7" t="s">
        <v>42</v>
      </c>
      <c r="F6" s="26" t="s">
        <v>90</v>
      </c>
      <c r="G6" s="31" t="s">
        <v>213</v>
      </c>
      <c r="H6" s="31" t="s">
        <v>84</v>
      </c>
      <c r="I6" s="7">
        <f t="shared" ref="I6" si="0">IF(H6="RARO",1,IF(H6="IMPROBABLE",2,IF(H6="POSIBLE",3,IF(H6="PROBABLE",4,IF(H6="CASI CIERTO",5,0)))))</f>
        <v>2</v>
      </c>
      <c r="J6" s="31" t="s">
        <v>100</v>
      </c>
      <c r="K6" s="7">
        <f t="shared" ref="K6" si="1">IF(J6="INSIGNIFICANTE",1,IF(J6="MENOR",2,IF(J6="MODERADO",3,IF(J6="MAYOR",4,IF(J6="CATASTRÓFICO",5,0)))))</f>
        <v>4</v>
      </c>
      <c r="L6" s="7">
        <f t="shared" ref="L6" si="2">I6+K6</f>
        <v>6</v>
      </c>
      <c r="M6" s="7" t="str">
        <f t="shared" ref="M6:M19" si="3">+IF(L6&gt;=8,"Riesgo extremo",IF(L6&gt;=6,"Riesgo alto",IF(L6=5,"Riesgo medio",IF(L6&lt;=4,"Riesgo bajo",0))))</f>
        <v>Riesgo alto</v>
      </c>
      <c r="N6" s="7" t="s">
        <v>55</v>
      </c>
      <c r="O6" s="24" t="s">
        <v>187</v>
      </c>
      <c r="P6" s="31" t="s">
        <v>85</v>
      </c>
      <c r="Q6" s="7">
        <f t="shared" ref="Q6" si="4">IF(P6="RARO",1,IF(P6="IMPROBABLE",2,IF(P6="POSIBLE",3,IF(P6="PROBABLE",4,IF(P6="CASI CIERTO",5,0)))))</f>
        <v>1</v>
      </c>
      <c r="R6" s="31" t="s">
        <v>98</v>
      </c>
      <c r="S6" s="7">
        <f t="shared" ref="S6" si="5">IF(R6="INSIGNIFICANTE",1,IF(R6="MENOR",2,IF(R6="MODERADO",3,IF(R6="MAYOR",4,IF(R6="CATASTRÓFICO",5,0)))))</f>
        <v>2</v>
      </c>
      <c r="T6" s="7">
        <f t="shared" ref="T6" si="6">Q6+S6</f>
        <v>3</v>
      </c>
      <c r="U6" s="7" t="str">
        <f t="shared" ref="U6:U19" si="7">+IF(T6&gt;=8,"Riesgo extremo",IF(T6&gt;=6,"Riesgo alto",IF(T6=5,"Riesgo medio",IF(T6&lt;=4,"Riesgo bajo",0))))</f>
        <v>Riesgo bajo</v>
      </c>
      <c r="V6" s="7" t="s">
        <v>62</v>
      </c>
      <c r="W6" s="24" t="s">
        <v>53</v>
      </c>
      <c r="X6" s="25" t="s">
        <v>208</v>
      </c>
      <c r="Y6" s="25" t="s">
        <v>207</v>
      </c>
      <c r="Z6" s="24" t="s">
        <v>65</v>
      </c>
      <c r="AA6" s="7" t="s">
        <v>58</v>
      </c>
    </row>
    <row r="7" spans="1:27" ht="27" x14ac:dyDescent="0.3">
      <c r="A7" s="28">
        <v>2</v>
      </c>
      <c r="B7" s="7" t="s">
        <v>34</v>
      </c>
      <c r="C7" s="11" t="s">
        <v>38</v>
      </c>
      <c r="D7" s="4" t="s">
        <v>27</v>
      </c>
      <c r="E7" s="7" t="s">
        <v>41</v>
      </c>
      <c r="F7" s="26" t="s">
        <v>230</v>
      </c>
      <c r="G7" s="31" t="s">
        <v>212</v>
      </c>
      <c r="H7" s="31" t="s">
        <v>85</v>
      </c>
      <c r="I7" s="7">
        <f t="shared" ref="I7:I10" si="8">IF(H7="RARO",1,IF(H7="IMPROBABLE",2,IF(H7="POSIBLE",3,IF(H7="PROBABLE",4,IF(H7="CASI CIERTO",5,0)))))</f>
        <v>1</v>
      </c>
      <c r="J7" s="31" t="s">
        <v>100</v>
      </c>
      <c r="K7" s="7">
        <f t="shared" ref="K7:K10" si="9">IF(J7="INSIGNIFICANTE",1,IF(J7="MENOR",2,IF(J7="MODERADO",3,IF(J7="MAYOR",4,IF(J7="CATASTRÓFICO",5,0)))))</f>
        <v>4</v>
      </c>
      <c r="L7" s="7">
        <f t="shared" ref="L7:L10" si="10">I7+K7</f>
        <v>5</v>
      </c>
      <c r="M7" s="7" t="str">
        <f t="shared" ref="M7:M10" si="11">+IF(L7&gt;=8,"Riesgo extremo",IF(L7&gt;=6,"Riesgo alto",IF(L7=5,"Riesgo medio",IF(L7&lt;=4,"Riesgo bajo",0))))</f>
        <v>Riesgo medio</v>
      </c>
      <c r="N7" s="7" t="s">
        <v>55</v>
      </c>
      <c r="O7" s="24" t="s">
        <v>187</v>
      </c>
      <c r="P7" s="31" t="s">
        <v>85</v>
      </c>
      <c r="Q7" s="7">
        <f t="shared" ref="Q7:Q10" si="12">IF(P7="RARO",1,IF(P7="IMPROBABLE",2,IF(P7="POSIBLE",3,IF(P7="PROBABLE",4,IF(P7="CASI CIERTO",5,0)))))</f>
        <v>1</v>
      </c>
      <c r="R7" s="31" t="s">
        <v>98</v>
      </c>
      <c r="S7" s="7">
        <f t="shared" ref="S7:S10" si="13">IF(R7="INSIGNIFICANTE",1,IF(R7="MENOR",2,IF(R7="MODERADO",3,IF(R7="MAYOR",4,IF(R7="CATASTRÓFICO",5,0)))))</f>
        <v>2</v>
      </c>
      <c r="T7" s="7">
        <f t="shared" ref="T7:T10" si="14">Q7+S7</f>
        <v>3</v>
      </c>
      <c r="U7" s="7" t="str">
        <f t="shared" ref="U7:U10" si="15">+IF(T7&gt;=8,"Riesgo extremo",IF(T7&gt;=6,"Riesgo alto",IF(T7=5,"Riesgo medio",IF(T7&lt;=4,"Riesgo bajo",0))))</f>
        <v>Riesgo bajo</v>
      </c>
      <c r="V7" s="7" t="s">
        <v>62</v>
      </c>
      <c r="W7" s="24" t="s">
        <v>53</v>
      </c>
      <c r="X7" s="25" t="s">
        <v>208</v>
      </c>
      <c r="Y7" s="25" t="s">
        <v>207</v>
      </c>
      <c r="Z7" s="24" t="s">
        <v>65</v>
      </c>
      <c r="AA7" s="7" t="s">
        <v>58</v>
      </c>
    </row>
    <row r="8" spans="1:27" ht="49.5" customHeight="1" x14ac:dyDescent="0.3">
      <c r="A8" s="28">
        <v>3</v>
      </c>
      <c r="B8" s="7" t="s">
        <v>34</v>
      </c>
      <c r="C8" s="11" t="s">
        <v>37</v>
      </c>
      <c r="D8" s="4" t="s">
        <v>27</v>
      </c>
      <c r="E8" s="7" t="s">
        <v>43</v>
      </c>
      <c r="F8" s="26" t="s">
        <v>214</v>
      </c>
      <c r="G8" s="31" t="s">
        <v>153</v>
      </c>
      <c r="H8" s="31" t="s">
        <v>84</v>
      </c>
      <c r="I8" s="7">
        <f t="shared" si="8"/>
        <v>2</v>
      </c>
      <c r="J8" s="31" t="s">
        <v>99</v>
      </c>
      <c r="K8" s="7">
        <f t="shared" si="9"/>
        <v>3</v>
      </c>
      <c r="L8" s="7">
        <f t="shared" si="10"/>
        <v>5</v>
      </c>
      <c r="M8" s="7" t="str">
        <f t="shared" si="11"/>
        <v>Riesgo medio</v>
      </c>
      <c r="N8" s="7" t="s">
        <v>55</v>
      </c>
      <c r="O8" s="24" t="s">
        <v>233</v>
      </c>
      <c r="P8" s="31" t="s">
        <v>85</v>
      </c>
      <c r="Q8" s="7">
        <f t="shared" si="12"/>
        <v>1</v>
      </c>
      <c r="R8" s="31" t="s">
        <v>97</v>
      </c>
      <c r="S8" s="7">
        <f t="shared" si="13"/>
        <v>1</v>
      </c>
      <c r="T8" s="7">
        <f t="shared" si="14"/>
        <v>2</v>
      </c>
      <c r="U8" s="7" t="str">
        <f t="shared" si="15"/>
        <v>Riesgo bajo</v>
      </c>
      <c r="V8" s="7" t="s">
        <v>62</v>
      </c>
      <c r="W8" s="24" t="s">
        <v>53</v>
      </c>
      <c r="X8" s="25" t="s">
        <v>208</v>
      </c>
      <c r="Y8" s="25" t="s">
        <v>209</v>
      </c>
      <c r="Z8" s="24" t="s">
        <v>155</v>
      </c>
      <c r="AA8" s="7" t="s">
        <v>61</v>
      </c>
    </row>
    <row r="9" spans="1:27" ht="49.5" customHeight="1" x14ac:dyDescent="0.3">
      <c r="A9" s="28">
        <v>4</v>
      </c>
      <c r="B9" s="7" t="s">
        <v>34</v>
      </c>
      <c r="C9" s="11" t="s">
        <v>37</v>
      </c>
      <c r="D9" s="4" t="s">
        <v>30</v>
      </c>
      <c r="E9" s="7" t="s">
        <v>43</v>
      </c>
      <c r="F9" s="26" t="s">
        <v>215</v>
      </c>
      <c r="G9" s="31" t="s">
        <v>216</v>
      </c>
      <c r="H9" s="31" t="s">
        <v>84</v>
      </c>
      <c r="I9" s="7">
        <f t="shared" si="8"/>
        <v>2</v>
      </c>
      <c r="J9" s="31" t="s">
        <v>99</v>
      </c>
      <c r="K9" s="7">
        <f t="shared" si="9"/>
        <v>3</v>
      </c>
      <c r="L9" s="7">
        <f t="shared" si="10"/>
        <v>5</v>
      </c>
      <c r="M9" s="7" t="str">
        <f t="shared" si="11"/>
        <v>Riesgo medio</v>
      </c>
      <c r="N9" s="7" t="s">
        <v>55</v>
      </c>
      <c r="O9" s="24" t="s">
        <v>154</v>
      </c>
      <c r="P9" s="31" t="s">
        <v>85</v>
      </c>
      <c r="Q9" s="7">
        <f t="shared" si="12"/>
        <v>1</v>
      </c>
      <c r="R9" s="31" t="s">
        <v>97</v>
      </c>
      <c r="S9" s="7">
        <f t="shared" si="13"/>
        <v>1</v>
      </c>
      <c r="T9" s="7">
        <f t="shared" si="14"/>
        <v>2</v>
      </c>
      <c r="U9" s="7" t="str">
        <f t="shared" si="15"/>
        <v>Riesgo bajo</v>
      </c>
      <c r="V9" s="7" t="s">
        <v>62</v>
      </c>
      <c r="W9" s="24" t="s">
        <v>53</v>
      </c>
      <c r="X9" s="25" t="s">
        <v>208</v>
      </c>
      <c r="Y9" s="25" t="s">
        <v>209</v>
      </c>
      <c r="Z9" s="24" t="s">
        <v>155</v>
      </c>
      <c r="AA9" s="7" t="s">
        <v>61</v>
      </c>
    </row>
    <row r="10" spans="1:27" ht="49.5" customHeight="1" x14ac:dyDescent="0.3">
      <c r="A10" s="28">
        <v>5</v>
      </c>
      <c r="B10" s="7" t="s">
        <v>34</v>
      </c>
      <c r="C10" s="11" t="s">
        <v>38</v>
      </c>
      <c r="D10" s="4" t="s">
        <v>30</v>
      </c>
      <c r="E10" s="7" t="s">
        <v>42</v>
      </c>
      <c r="F10" s="26" t="s">
        <v>217</v>
      </c>
      <c r="G10" s="31" t="s">
        <v>216</v>
      </c>
      <c r="H10" s="31" t="s">
        <v>84</v>
      </c>
      <c r="I10" s="7">
        <f t="shared" si="8"/>
        <v>2</v>
      </c>
      <c r="J10" s="31" t="s">
        <v>99</v>
      </c>
      <c r="K10" s="7">
        <f t="shared" si="9"/>
        <v>3</v>
      </c>
      <c r="L10" s="7">
        <f t="shared" si="10"/>
        <v>5</v>
      </c>
      <c r="M10" s="7" t="str">
        <f t="shared" si="11"/>
        <v>Riesgo medio</v>
      </c>
      <c r="N10" s="7" t="s">
        <v>55</v>
      </c>
      <c r="O10" s="24" t="s">
        <v>154</v>
      </c>
      <c r="P10" s="31" t="s">
        <v>85</v>
      </c>
      <c r="Q10" s="7">
        <f t="shared" si="12"/>
        <v>1</v>
      </c>
      <c r="R10" s="31" t="s">
        <v>97</v>
      </c>
      <c r="S10" s="7">
        <f t="shared" si="13"/>
        <v>1</v>
      </c>
      <c r="T10" s="7">
        <f t="shared" si="14"/>
        <v>2</v>
      </c>
      <c r="U10" s="7" t="str">
        <f t="shared" si="15"/>
        <v>Riesgo bajo</v>
      </c>
      <c r="V10" s="7" t="s">
        <v>62</v>
      </c>
      <c r="W10" s="24" t="s">
        <v>53</v>
      </c>
      <c r="X10" s="25" t="s">
        <v>208</v>
      </c>
      <c r="Y10" s="25" t="s">
        <v>209</v>
      </c>
      <c r="Z10" s="24" t="s">
        <v>155</v>
      </c>
      <c r="AA10" s="7" t="s">
        <v>61</v>
      </c>
    </row>
    <row r="11" spans="1:27" ht="49.5" customHeight="1" x14ac:dyDescent="0.3">
      <c r="A11" s="28">
        <v>6</v>
      </c>
      <c r="B11" s="7" t="s">
        <v>34</v>
      </c>
      <c r="C11" s="11" t="s">
        <v>38</v>
      </c>
      <c r="D11" s="4" t="s">
        <v>30</v>
      </c>
      <c r="E11" s="7" t="s">
        <v>42</v>
      </c>
      <c r="F11" s="26" t="s">
        <v>218</v>
      </c>
      <c r="G11" s="31" t="s">
        <v>216</v>
      </c>
      <c r="H11" s="31" t="s">
        <v>87</v>
      </c>
      <c r="I11" s="7">
        <f t="shared" ref="I11" si="16">IF(H11="RARO",1,IF(H11="IMPROBABLE",2,IF(H11="POSIBLE",3,IF(H11="PROBABLE",4,IF(H11="CASI CIERTO",5,0)))))</f>
        <v>4</v>
      </c>
      <c r="J11" s="31" t="s">
        <v>99</v>
      </c>
      <c r="K11" s="7">
        <f t="shared" ref="K11" si="17">IF(J11="INSIGNIFICANTE",1,IF(J11="MENOR",2,IF(J11="MODERADO",3,IF(J11="MAYOR",4,IF(J11="CATASTRÓFICO",5,0)))))</f>
        <v>3</v>
      </c>
      <c r="L11" s="7">
        <f t="shared" ref="L11" si="18">I11+K11</f>
        <v>7</v>
      </c>
      <c r="M11" s="7" t="str">
        <f t="shared" ref="M11" si="19">+IF(L11&gt;=8,"Riesgo extremo",IF(L11&gt;=6,"Riesgo alto",IF(L11=5,"Riesgo medio",IF(L11&lt;=4,"Riesgo bajo",0))))</f>
        <v>Riesgo alto</v>
      </c>
      <c r="N11" s="7" t="s">
        <v>55</v>
      </c>
      <c r="O11" s="24" t="s">
        <v>154</v>
      </c>
      <c r="P11" s="31" t="s">
        <v>85</v>
      </c>
      <c r="Q11" s="7">
        <f t="shared" ref="Q11" si="20">IF(P11="RARO",1,IF(P11="IMPROBABLE",2,IF(P11="POSIBLE",3,IF(P11="PROBABLE",4,IF(P11="CASI CIERTO",5,0)))))</f>
        <v>1</v>
      </c>
      <c r="R11" s="31" t="s">
        <v>97</v>
      </c>
      <c r="S11" s="7">
        <f t="shared" ref="S11" si="21">IF(R11="INSIGNIFICANTE",1,IF(R11="MENOR",2,IF(R11="MODERADO",3,IF(R11="MAYOR",4,IF(R11="CATASTRÓFICO",5,0)))))</f>
        <v>1</v>
      </c>
      <c r="T11" s="7">
        <f t="shared" ref="T11" si="22">Q11+S11</f>
        <v>2</v>
      </c>
      <c r="U11" s="7" t="str">
        <f t="shared" ref="U11" si="23">+IF(T11&gt;=8,"Riesgo extremo",IF(T11&gt;=6,"Riesgo alto",IF(T11=5,"Riesgo medio",IF(T11&lt;=4,"Riesgo bajo",0))))</f>
        <v>Riesgo bajo</v>
      </c>
      <c r="V11" s="7" t="s">
        <v>62</v>
      </c>
      <c r="W11" s="24" t="s">
        <v>53</v>
      </c>
      <c r="X11" s="25" t="s">
        <v>208</v>
      </c>
      <c r="Y11" s="25" t="s">
        <v>209</v>
      </c>
      <c r="Z11" s="24" t="s">
        <v>155</v>
      </c>
      <c r="AA11" s="7" t="s">
        <v>61</v>
      </c>
    </row>
    <row r="12" spans="1:27" ht="49.5" customHeight="1" x14ac:dyDescent="0.3">
      <c r="A12" s="28">
        <v>7</v>
      </c>
      <c r="B12" s="7" t="s">
        <v>34</v>
      </c>
      <c r="C12" s="11" t="s">
        <v>37</v>
      </c>
      <c r="D12" s="4" t="s">
        <v>30</v>
      </c>
      <c r="E12" s="7" t="s">
        <v>43</v>
      </c>
      <c r="F12" s="26" t="s">
        <v>231</v>
      </c>
      <c r="G12" s="31" t="s">
        <v>219</v>
      </c>
      <c r="H12" s="31" t="s">
        <v>87</v>
      </c>
      <c r="I12" s="7">
        <f t="shared" ref="I12" si="24">IF(H12="RARO",1,IF(H12="IMPROBABLE",2,IF(H12="POSIBLE",3,IF(H12="PROBABLE",4,IF(H12="CASI CIERTO",5,0)))))</f>
        <v>4</v>
      </c>
      <c r="J12" s="31" t="s">
        <v>99</v>
      </c>
      <c r="K12" s="7">
        <f t="shared" ref="K12" si="25">IF(J12="INSIGNIFICANTE",1,IF(J12="MENOR",2,IF(J12="MODERADO",3,IF(J12="MAYOR",4,IF(J12="CATASTRÓFICO",5,0)))))</f>
        <v>3</v>
      </c>
      <c r="L12" s="7">
        <f t="shared" ref="L12" si="26">I12+K12</f>
        <v>7</v>
      </c>
      <c r="M12" s="7" t="str">
        <f t="shared" ref="M12" si="27">+IF(L12&gt;=8,"Riesgo extremo",IF(L12&gt;=6,"Riesgo alto",IF(L12=5,"Riesgo medio",IF(L12&lt;=4,"Riesgo bajo",0))))</f>
        <v>Riesgo alto</v>
      </c>
      <c r="N12" s="7" t="s">
        <v>55</v>
      </c>
      <c r="O12" s="24" t="s">
        <v>154</v>
      </c>
      <c r="P12" s="31" t="s">
        <v>85</v>
      </c>
      <c r="Q12" s="7">
        <f t="shared" ref="Q12" si="28">IF(P12="RARO",1,IF(P12="IMPROBABLE",2,IF(P12="POSIBLE",3,IF(P12="PROBABLE",4,IF(P12="CASI CIERTO",5,0)))))</f>
        <v>1</v>
      </c>
      <c r="R12" s="31" t="s">
        <v>97</v>
      </c>
      <c r="S12" s="7">
        <f t="shared" ref="S12" si="29">IF(R12="INSIGNIFICANTE",1,IF(R12="MENOR",2,IF(R12="MODERADO",3,IF(R12="MAYOR",4,IF(R12="CATASTRÓFICO",5,0)))))</f>
        <v>1</v>
      </c>
      <c r="T12" s="7">
        <f t="shared" ref="T12" si="30">Q12+S12</f>
        <v>2</v>
      </c>
      <c r="U12" s="7" t="str">
        <f t="shared" ref="U12" si="31">+IF(T12&gt;=8,"Riesgo extremo",IF(T12&gt;=6,"Riesgo alto",IF(T12=5,"Riesgo medio",IF(T12&lt;=4,"Riesgo bajo",0))))</f>
        <v>Riesgo bajo</v>
      </c>
      <c r="V12" s="7" t="s">
        <v>62</v>
      </c>
      <c r="W12" s="24" t="s">
        <v>53</v>
      </c>
      <c r="X12" s="25" t="s">
        <v>208</v>
      </c>
      <c r="Y12" s="25" t="s">
        <v>209</v>
      </c>
      <c r="Z12" s="24" t="s">
        <v>155</v>
      </c>
      <c r="AA12" s="7" t="s">
        <v>61</v>
      </c>
    </row>
    <row r="13" spans="1:27" ht="49.5" customHeight="1" x14ac:dyDescent="0.3">
      <c r="A13" s="28">
        <v>8</v>
      </c>
      <c r="B13" s="7" t="s">
        <v>34</v>
      </c>
      <c r="C13" s="11" t="s">
        <v>37</v>
      </c>
      <c r="D13" s="4" t="s">
        <v>30</v>
      </c>
      <c r="E13" s="7" t="s">
        <v>43</v>
      </c>
      <c r="F13" s="26" t="s">
        <v>220</v>
      </c>
      <c r="G13" s="31" t="s">
        <v>221</v>
      </c>
      <c r="H13" s="31" t="s">
        <v>87</v>
      </c>
      <c r="I13" s="7">
        <f t="shared" ref="I13" si="32">IF(H13="RARO",1,IF(H13="IMPROBABLE",2,IF(H13="POSIBLE",3,IF(H13="PROBABLE",4,IF(H13="CASI CIERTO",5,0)))))</f>
        <v>4</v>
      </c>
      <c r="J13" s="31" t="s">
        <v>100</v>
      </c>
      <c r="K13" s="7">
        <f t="shared" ref="K13" si="33">IF(J13="INSIGNIFICANTE",1,IF(J13="MENOR",2,IF(J13="MODERADO",3,IF(J13="MAYOR",4,IF(J13="CATASTRÓFICO",5,0)))))</f>
        <v>4</v>
      </c>
      <c r="L13" s="7">
        <f t="shared" ref="L13" si="34">I13+K13</f>
        <v>8</v>
      </c>
      <c r="M13" s="7" t="str">
        <f t="shared" ref="M13" si="35">+IF(L13&gt;=8,"Riesgo extremo",IF(L13&gt;=6,"Riesgo alto",IF(L13=5,"Riesgo medio",IF(L13&lt;=4,"Riesgo bajo",0))))</f>
        <v>Riesgo extremo</v>
      </c>
      <c r="N13" s="7" t="s">
        <v>55</v>
      </c>
      <c r="O13" s="24" t="s">
        <v>154</v>
      </c>
      <c r="P13" s="31" t="s">
        <v>85</v>
      </c>
      <c r="Q13" s="7">
        <f t="shared" ref="Q13" si="36">IF(P13="RARO",1,IF(P13="IMPROBABLE",2,IF(P13="POSIBLE",3,IF(P13="PROBABLE",4,IF(P13="CASI CIERTO",5,0)))))</f>
        <v>1</v>
      </c>
      <c r="R13" s="31" t="s">
        <v>97</v>
      </c>
      <c r="S13" s="7">
        <f t="shared" ref="S13" si="37">IF(R13="INSIGNIFICANTE",1,IF(R13="MENOR",2,IF(R13="MODERADO",3,IF(R13="MAYOR",4,IF(R13="CATASTRÓFICO",5,0)))))</f>
        <v>1</v>
      </c>
      <c r="T13" s="7">
        <f t="shared" ref="T13" si="38">Q13+S13</f>
        <v>2</v>
      </c>
      <c r="U13" s="7" t="str">
        <f t="shared" ref="U13" si="39">+IF(T13&gt;=8,"Riesgo extremo",IF(T13&gt;=6,"Riesgo alto",IF(T13=5,"Riesgo medio",IF(T13&lt;=4,"Riesgo bajo",0))))</f>
        <v>Riesgo bajo</v>
      </c>
      <c r="V13" s="7" t="s">
        <v>62</v>
      </c>
      <c r="W13" s="24" t="s">
        <v>53</v>
      </c>
      <c r="X13" s="25" t="s">
        <v>208</v>
      </c>
      <c r="Y13" s="25" t="s">
        <v>209</v>
      </c>
      <c r="Z13" s="24" t="s">
        <v>155</v>
      </c>
      <c r="AA13" s="7" t="s">
        <v>61</v>
      </c>
    </row>
    <row r="14" spans="1:27" ht="49.5" customHeight="1" x14ac:dyDescent="0.3">
      <c r="A14" s="28">
        <v>9</v>
      </c>
      <c r="B14" s="7" t="s">
        <v>34</v>
      </c>
      <c r="C14" s="11" t="s">
        <v>37</v>
      </c>
      <c r="D14" s="4" t="s">
        <v>30</v>
      </c>
      <c r="E14" s="7" t="s">
        <v>43</v>
      </c>
      <c r="F14" s="26" t="s">
        <v>222</v>
      </c>
      <c r="G14" s="31" t="s">
        <v>223</v>
      </c>
      <c r="H14" s="31" t="s">
        <v>86</v>
      </c>
      <c r="I14" s="7">
        <f t="shared" ref="I14" si="40">IF(H14="RARO",1,IF(H14="IMPROBABLE",2,IF(H14="POSIBLE",3,IF(H14="PROBABLE",4,IF(H14="CASI CIERTO",5,0)))))</f>
        <v>3</v>
      </c>
      <c r="J14" s="31" t="s">
        <v>100</v>
      </c>
      <c r="K14" s="7">
        <f t="shared" ref="K14" si="41">IF(J14="INSIGNIFICANTE",1,IF(J14="MENOR",2,IF(J14="MODERADO",3,IF(J14="MAYOR",4,IF(J14="CATASTRÓFICO",5,0)))))</f>
        <v>4</v>
      </c>
      <c r="L14" s="7">
        <f t="shared" ref="L14" si="42">I14+K14</f>
        <v>7</v>
      </c>
      <c r="M14" s="7" t="str">
        <f t="shared" ref="M14" si="43">+IF(L14&gt;=8,"Riesgo extremo",IF(L14&gt;=6,"Riesgo alto",IF(L14=5,"Riesgo medio",IF(L14&lt;=4,"Riesgo bajo",0))))</f>
        <v>Riesgo alto</v>
      </c>
      <c r="N14" s="7" t="s">
        <v>54</v>
      </c>
      <c r="O14" s="24" t="s">
        <v>154</v>
      </c>
      <c r="P14" s="31" t="s">
        <v>85</v>
      </c>
      <c r="Q14" s="7">
        <f t="shared" ref="Q14" si="44">IF(P14="RARO",1,IF(P14="IMPROBABLE",2,IF(P14="POSIBLE",3,IF(P14="PROBABLE",4,IF(P14="CASI CIERTO",5,0)))))</f>
        <v>1</v>
      </c>
      <c r="R14" s="31" t="s">
        <v>97</v>
      </c>
      <c r="S14" s="7">
        <f t="shared" ref="S14" si="45">IF(R14="INSIGNIFICANTE",1,IF(R14="MENOR",2,IF(R14="MODERADO",3,IF(R14="MAYOR",4,IF(R14="CATASTRÓFICO",5,0)))))</f>
        <v>1</v>
      </c>
      <c r="T14" s="7">
        <f t="shared" ref="T14" si="46">Q14+S14</f>
        <v>2</v>
      </c>
      <c r="U14" s="7" t="str">
        <f t="shared" ref="U14" si="47">+IF(T14&gt;=8,"Riesgo extremo",IF(T14&gt;=6,"Riesgo alto",IF(T14=5,"Riesgo medio",IF(T14&lt;=4,"Riesgo bajo",0))))</f>
        <v>Riesgo bajo</v>
      </c>
      <c r="V14" s="7" t="s">
        <v>62</v>
      </c>
      <c r="W14" s="24" t="s">
        <v>54</v>
      </c>
      <c r="X14" s="25" t="s">
        <v>208</v>
      </c>
      <c r="Y14" s="25" t="s">
        <v>209</v>
      </c>
      <c r="Z14" s="24" t="s">
        <v>155</v>
      </c>
      <c r="AA14" s="7" t="s">
        <v>61</v>
      </c>
    </row>
    <row r="15" spans="1:27" ht="49.5" customHeight="1" x14ac:dyDescent="0.3">
      <c r="A15" s="28">
        <v>10</v>
      </c>
      <c r="B15" s="7" t="s">
        <v>34</v>
      </c>
      <c r="C15" s="11" t="s">
        <v>37</v>
      </c>
      <c r="D15" s="4" t="s">
        <v>30</v>
      </c>
      <c r="E15" s="7" t="s">
        <v>41</v>
      </c>
      <c r="F15" s="26" t="s">
        <v>234</v>
      </c>
      <c r="G15" s="31" t="s">
        <v>224</v>
      </c>
      <c r="H15" s="31" t="s">
        <v>86</v>
      </c>
      <c r="I15" s="7">
        <f t="shared" ref="I15:I29" si="48">IF(H15="RARO",1,IF(H15="IMPROBABLE",2,IF(H15="POSIBLE",3,IF(H15="PROBABLE",4,IF(H15="CASI CIERTO",5,0)))))</f>
        <v>3</v>
      </c>
      <c r="J15" s="31" t="s">
        <v>99</v>
      </c>
      <c r="K15" s="7">
        <f t="shared" ref="K15:K29" si="49">IF(J15="INSIGNIFICANTE",1,IF(J15="MENOR",2,IF(J15="MODERADO",3,IF(J15="MAYOR",4,IF(J15="CATASTRÓFICO",5,0)))))</f>
        <v>3</v>
      </c>
      <c r="L15" s="7">
        <f t="shared" ref="L15:L22" si="50">I15+K15</f>
        <v>6</v>
      </c>
      <c r="M15" s="7" t="str">
        <f t="shared" ref="M15:M22" si="51">+IF(L15&gt;=8,"Riesgo extremo",IF(L15&gt;=6,"Riesgo alto",IF(L15=5,"Riesgo medio",IF(L15&lt;=4,"Riesgo bajo",0))))</f>
        <v>Riesgo alto</v>
      </c>
      <c r="N15" s="7" t="s">
        <v>55</v>
      </c>
      <c r="O15" s="24" t="s">
        <v>154</v>
      </c>
      <c r="P15" s="31" t="s">
        <v>85</v>
      </c>
      <c r="Q15" s="7">
        <f t="shared" ref="Q15:Q29" si="52">IF(P15="RARO",1,IF(P15="IMPROBABLE",2,IF(P15="POSIBLE",3,IF(P15="PROBABLE",4,IF(P15="CASI CIERTO",5,0)))))</f>
        <v>1</v>
      </c>
      <c r="R15" s="31" t="s">
        <v>97</v>
      </c>
      <c r="S15" s="7">
        <f t="shared" ref="S15:S29" si="53">IF(R15="INSIGNIFICANTE",1,IF(R15="MENOR",2,IF(R15="MODERADO",3,IF(R15="MAYOR",4,IF(R15="CATASTRÓFICO",5,0)))))</f>
        <v>1</v>
      </c>
      <c r="T15" s="7">
        <f t="shared" ref="T15:T22" si="54">Q15+S15</f>
        <v>2</v>
      </c>
      <c r="U15" s="7" t="str">
        <f t="shared" ref="U15:U22" si="55">+IF(T15&gt;=8,"Riesgo extremo",IF(T15&gt;=6,"Riesgo alto",IF(T15=5,"Riesgo medio",IF(T15&lt;=4,"Riesgo bajo",0))))</f>
        <v>Riesgo bajo</v>
      </c>
      <c r="V15" s="7" t="s">
        <v>62</v>
      </c>
      <c r="W15" s="24" t="s">
        <v>53</v>
      </c>
      <c r="X15" s="25" t="s">
        <v>208</v>
      </c>
      <c r="Y15" s="25" t="s">
        <v>209</v>
      </c>
      <c r="Z15" s="24" t="s">
        <v>155</v>
      </c>
      <c r="AA15" s="7" t="s">
        <v>61</v>
      </c>
    </row>
    <row r="16" spans="1:27" ht="49.5" customHeight="1" x14ac:dyDescent="0.3">
      <c r="A16" s="28">
        <v>11</v>
      </c>
      <c r="B16" s="7" t="s">
        <v>34</v>
      </c>
      <c r="C16" s="11" t="s">
        <v>37</v>
      </c>
      <c r="D16" s="4" t="s">
        <v>30</v>
      </c>
      <c r="E16" s="7" t="s">
        <v>41</v>
      </c>
      <c r="F16" s="26" t="s">
        <v>225</v>
      </c>
      <c r="G16" s="31" t="s">
        <v>226</v>
      </c>
      <c r="H16" s="31" t="s">
        <v>86</v>
      </c>
      <c r="I16" s="7">
        <f t="shared" ref="I16:I17" si="56">IF(H16="RARO",1,IF(H16="IMPROBABLE",2,IF(H16="POSIBLE",3,IF(H16="PROBABLE",4,IF(H16="CASI CIERTO",5,0)))))</f>
        <v>3</v>
      </c>
      <c r="J16" s="31" t="s">
        <v>99</v>
      </c>
      <c r="K16" s="7">
        <f t="shared" ref="K16:K17" si="57">IF(J16="INSIGNIFICANTE",1,IF(J16="MENOR",2,IF(J16="MODERADO",3,IF(J16="MAYOR",4,IF(J16="CATASTRÓFICO",5,0)))))</f>
        <v>3</v>
      </c>
      <c r="L16" s="7">
        <f t="shared" ref="L16:L17" si="58">I16+K16</f>
        <v>6</v>
      </c>
      <c r="M16" s="7" t="str">
        <f t="shared" ref="M16:M17" si="59">+IF(L16&gt;=8,"Riesgo extremo",IF(L16&gt;=6,"Riesgo alto",IF(L16=5,"Riesgo medio",IF(L16&lt;=4,"Riesgo bajo",0))))</f>
        <v>Riesgo alto</v>
      </c>
      <c r="N16" s="7" t="s">
        <v>55</v>
      </c>
      <c r="O16" s="24" t="s">
        <v>154</v>
      </c>
      <c r="P16" s="31" t="s">
        <v>85</v>
      </c>
      <c r="Q16" s="7">
        <f t="shared" ref="Q16:Q17" si="60">IF(P16="RARO",1,IF(P16="IMPROBABLE",2,IF(P16="POSIBLE",3,IF(P16="PROBABLE",4,IF(P16="CASI CIERTO",5,0)))))</f>
        <v>1</v>
      </c>
      <c r="R16" s="31" t="s">
        <v>97</v>
      </c>
      <c r="S16" s="7">
        <f t="shared" ref="S16:S17" si="61">IF(R16="INSIGNIFICANTE",1,IF(R16="MENOR",2,IF(R16="MODERADO",3,IF(R16="MAYOR",4,IF(R16="CATASTRÓFICO",5,0)))))</f>
        <v>1</v>
      </c>
      <c r="T16" s="7">
        <f t="shared" ref="T16:T17" si="62">Q16+S16</f>
        <v>2</v>
      </c>
      <c r="U16" s="7" t="str">
        <f t="shared" ref="U16:U17" si="63">+IF(T16&gt;=8,"Riesgo extremo",IF(T16&gt;=6,"Riesgo alto",IF(T16=5,"Riesgo medio",IF(T16&lt;=4,"Riesgo bajo",0))))</f>
        <v>Riesgo bajo</v>
      </c>
      <c r="V16" s="7" t="s">
        <v>62</v>
      </c>
      <c r="W16" s="24" t="s">
        <v>53</v>
      </c>
      <c r="X16" s="25" t="s">
        <v>208</v>
      </c>
      <c r="Y16" s="25" t="s">
        <v>209</v>
      </c>
      <c r="Z16" s="24" t="s">
        <v>155</v>
      </c>
      <c r="AA16" s="7" t="s">
        <v>61</v>
      </c>
    </row>
    <row r="17" spans="1:27" ht="49.5" customHeight="1" x14ac:dyDescent="0.3">
      <c r="A17" s="28">
        <v>12</v>
      </c>
      <c r="B17" s="7" t="s">
        <v>34</v>
      </c>
      <c r="C17" s="11" t="s">
        <v>37</v>
      </c>
      <c r="D17" s="4" t="s">
        <v>30</v>
      </c>
      <c r="E17" s="7" t="s">
        <v>41</v>
      </c>
      <c r="F17" s="26" t="s">
        <v>227</v>
      </c>
      <c r="G17" s="31" t="s">
        <v>229</v>
      </c>
      <c r="H17" s="31" t="s">
        <v>86</v>
      </c>
      <c r="I17" s="7">
        <f t="shared" si="56"/>
        <v>3</v>
      </c>
      <c r="J17" s="31" t="s">
        <v>99</v>
      </c>
      <c r="K17" s="7">
        <f t="shared" si="57"/>
        <v>3</v>
      </c>
      <c r="L17" s="7">
        <f t="shared" si="58"/>
        <v>6</v>
      </c>
      <c r="M17" s="7" t="str">
        <f t="shared" si="59"/>
        <v>Riesgo alto</v>
      </c>
      <c r="N17" s="7" t="s">
        <v>55</v>
      </c>
      <c r="O17" s="24" t="s">
        <v>154</v>
      </c>
      <c r="P17" s="31" t="s">
        <v>85</v>
      </c>
      <c r="Q17" s="7">
        <f t="shared" si="60"/>
        <v>1</v>
      </c>
      <c r="R17" s="31" t="s">
        <v>97</v>
      </c>
      <c r="S17" s="7">
        <f t="shared" si="61"/>
        <v>1</v>
      </c>
      <c r="T17" s="7">
        <f t="shared" si="62"/>
        <v>2</v>
      </c>
      <c r="U17" s="7" t="str">
        <f t="shared" si="63"/>
        <v>Riesgo bajo</v>
      </c>
      <c r="V17" s="7" t="s">
        <v>62</v>
      </c>
      <c r="W17" s="24" t="s">
        <v>53</v>
      </c>
      <c r="X17" s="25" t="s">
        <v>208</v>
      </c>
      <c r="Y17" s="25" t="s">
        <v>209</v>
      </c>
      <c r="Z17" s="24" t="s">
        <v>155</v>
      </c>
      <c r="AA17" s="7" t="s">
        <v>61</v>
      </c>
    </row>
    <row r="18" spans="1:27" ht="49.5" customHeight="1" x14ac:dyDescent="0.3">
      <c r="A18" s="28">
        <v>13</v>
      </c>
      <c r="B18" s="7" t="s">
        <v>34</v>
      </c>
      <c r="C18" s="11" t="s">
        <v>37</v>
      </c>
      <c r="D18" s="4" t="s">
        <v>30</v>
      </c>
      <c r="E18" s="7" t="s">
        <v>41</v>
      </c>
      <c r="F18" s="26" t="s">
        <v>228</v>
      </c>
      <c r="G18" s="31" t="s">
        <v>226</v>
      </c>
      <c r="H18" s="31" t="s">
        <v>86</v>
      </c>
      <c r="I18" s="7">
        <f t="shared" ref="I18" si="64">IF(H18="RARO",1,IF(H18="IMPROBABLE",2,IF(H18="POSIBLE",3,IF(H18="PROBABLE",4,IF(H18="CASI CIERTO",5,0)))))</f>
        <v>3</v>
      </c>
      <c r="J18" s="31" t="s">
        <v>99</v>
      </c>
      <c r="K18" s="7">
        <f t="shared" ref="K18" si="65">IF(J18="INSIGNIFICANTE",1,IF(J18="MENOR",2,IF(J18="MODERADO",3,IF(J18="MAYOR",4,IF(J18="CATASTRÓFICO",5,0)))))</f>
        <v>3</v>
      </c>
      <c r="L18" s="7">
        <f t="shared" ref="L18" si="66">I18+K18</f>
        <v>6</v>
      </c>
      <c r="M18" s="7" t="str">
        <f t="shared" ref="M18" si="67">+IF(L18&gt;=8,"Riesgo extremo",IF(L18&gt;=6,"Riesgo alto",IF(L18=5,"Riesgo medio",IF(L18&lt;=4,"Riesgo bajo",0))))</f>
        <v>Riesgo alto</v>
      </c>
      <c r="N18" s="7" t="s">
        <v>55</v>
      </c>
      <c r="O18" s="24" t="s">
        <v>154</v>
      </c>
      <c r="P18" s="31" t="s">
        <v>85</v>
      </c>
      <c r="Q18" s="7">
        <f t="shared" ref="Q18" si="68">IF(P18="RARO",1,IF(P18="IMPROBABLE",2,IF(P18="POSIBLE",3,IF(P18="PROBABLE",4,IF(P18="CASI CIERTO",5,0)))))</f>
        <v>1</v>
      </c>
      <c r="R18" s="31" t="s">
        <v>97</v>
      </c>
      <c r="S18" s="7">
        <f t="shared" ref="S18" si="69">IF(R18="INSIGNIFICANTE",1,IF(R18="MENOR",2,IF(R18="MODERADO",3,IF(R18="MAYOR",4,IF(R18="CATASTRÓFICO",5,0)))))</f>
        <v>1</v>
      </c>
      <c r="T18" s="7">
        <f t="shared" ref="T18" si="70">Q18+S18</f>
        <v>2</v>
      </c>
      <c r="U18" s="7" t="str">
        <f t="shared" ref="U18" si="71">+IF(T18&gt;=8,"Riesgo extremo",IF(T18&gt;=6,"Riesgo alto",IF(T18=5,"Riesgo medio",IF(T18&lt;=4,"Riesgo bajo",0))))</f>
        <v>Riesgo bajo</v>
      </c>
      <c r="V18" s="7" t="s">
        <v>62</v>
      </c>
      <c r="W18" s="24" t="s">
        <v>53</v>
      </c>
      <c r="X18" s="25" t="s">
        <v>208</v>
      </c>
      <c r="Y18" s="25" t="s">
        <v>209</v>
      </c>
      <c r="Z18" s="24" t="s">
        <v>155</v>
      </c>
      <c r="AA18" s="7" t="s">
        <v>61</v>
      </c>
    </row>
    <row r="19" spans="1:27" ht="40.5" customHeight="1" x14ac:dyDescent="0.3">
      <c r="A19" s="28">
        <v>14</v>
      </c>
      <c r="B19" s="7" t="s">
        <v>34</v>
      </c>
      <c r="C19" s="11" t="s">
        <v>37</v>
      </c>
      <c r="D19" s="4" t="s">
        <v>27</v>
      </c>
      <c r="E19" s="7" t="s">
        <v>43</v>
      </c>
      <c r="F19" s="30" t="s">
        <v>157</v>
      </c>
      <c r="G19" s="31" t="s">
        <v>158</v>
      </c>
      <c r="H19" s="31" t="s">
        <v>85</v>
      </c>
      <c r="I19" s="7">
        <v>1</v>
      </c>
      <c r="J19" s="31" t="s">
        <v>98</v>
      </c>
      <c r="K19" s="7">
        <v>2</v>
      </c>
      <c r="L19" s="7">
        <f t="shared" si="50"/>
        <v>3</v>
      </c>
      <c r="M19" s="7" t="str">
        <f t="shared" si="3"/>
        <v>Riesgo bajo</v>
      </c>
      <c r="N19" s="7" t="s">
        <v>55</v>
      </c>
      <c r="O19" s="24" t="s">
        <v>159</v>
      </c>
      <c r="P19" s="31" t="s">
        <v>85</v>
      </c>
      <c r="Q19" s="7">
        <v>1</v>
      </c>
      <c r="R19" s="31" t="s">
        <v>98</v>
      </c>
      <c r="S19" s="7">
        <v>2</v>
      </c>
      <c r="T19" s="7">
        <f t="shared" si="54"/>
        <v>3</v>
      </c>
      <c r="U19" s="7" t="str">
        <f t="shared" si="7"/>
        <v>Riesgo bajo</v>
      </c>
      <c r="V19" s="7" t="s">
        <v>62</v>
      </c>
      <c r="W19" s="24" t="s">
        <v>53</v>
      </c>
      <c r="X19" s="25" t="s">
        <v>208</v>
      </c>
      <c r="Y19" s="25" t="s">
        <v>208</v>
      </c>
      <c r="Z19" s="24" t="s">
        <v>160</v>
      </c>
      <c r="AA19" s="7" t="s">
        <v>61</v>
      </c>
    </row>
    <row r="20" spans="1:27" ht="48.95" customHeight="1" x14ac:dyDescent="0.3">
      <c r="A20" s="28">
        <v>15</v>
      </c>
      <c r="B20" s="7" t="s">
        <v>34</v>
      </c>
      <c r="C20" s="11" t="s">
        <v>38</v>
      </c>
      <c r="D20" s="4" t="s">
        <v>27</v>
      </c>
      <c r="E20" s="7" t="s">
        <v>43</v>
      </c>
      <c r="F20" s="30" t="s">
        <v>166</v>
      </c>
      <c r="G20" s="31" t="s">
        <v>158</v>
      </c>
      <c r="H20" s="31" t="s">
        <v>85</v>
      </c>
      <c r="I20" s="7">
        <v>1</v>
      </c>
      <c r="J20" s="31" t="s">
        <v>98</v>
      </c>
      <c r="K20" s="7">
        <v>2</v>
      </c>
      <c r="L20" s="7">
        <f t="shared" ref="L20" si="72">I20+K20</f>
        <v>3</v>
      </c>
      <c r="M20" s="7" t="str">
        <f t="shared" ref="M20" si="73">+IF(L20&gt;=8,"Riesgo extremo",IF(L20&gt;=6,"Riesgo alto",IF(L20=5,"Riesgo medio",IF(L20&lt;=4,"Riesgo bajo",0))))</f>
        <v>Riesgo bajo</v>
      </c>
      <c r="N20" s="7" t="s">
        <v>55</v>
      </c>
      <c r="O20" s="27" t="s">
        <v>161</v>
      </c>
      <c r="P20" s="31" t="s">
        <v>85</v>
      </c>
      <c r="Q20" s="7">
        <v>1</v>
      </c>
      <c r="R20" s="31" t="s">
        <v>98</v>
      </c>
      <c r="S20" s="7">
        <v>2</v>
      </c>
      <c r="T20" s="7">
        <f t="shared" ref="T20" si="74">Q20+S20</f>
        <v>3</v>
      </c>
      <c r="U20" s="7" t="str">
        <f t="shared" ref="U20" si="75">+IF(T20&gt;=8,"Riesgo extremo",IF(T20&gt;=6,"Riesgo alto",IF(T20=5,"Riesgo medio",IF(T20&lt;=4,"Riesgo bajo",0))))</f>
        <v>Riesgo bajo</v>
      </c>
      <c r="V20" s="7" t="s">
        <v>62</v>
      </c>
      <c r="W20" s="24" t="s">
        <v>53</v>
      </c>
      <c r="X20" s="25" t="s">
        <v>209</v>
      </c>
      <c r="Y20" s="25" t="s">
        <v>209</v>
      </c>
      <c r="Z20" s="24" t="s">
        <v>160</v>
      </c>
      <c r="AA20" s="7" t="s">
        <v>61</v>
      </c>
    </row>
    <row r="21" spans="1:27" ht="31.5" customHeight="1" x14ac:dyDescent="0.3">
      <c r="A21" s="28">
        <f t="shared" ref="A21:A40" si="76">+A20+1</f>
        <v>16</v>
      </c>
      <c r="B21" s="7" t="s">
        <v>35</v>
      </c>
      <c r="C21" s="11" t="s">
        <v>37</v>
      </c>
      <c r="D21" s="10" t="s">
        <v>22</v>
      </c>
      <c r="E21" s="11" t="s">
        <v>43</v>
      </c>
      <c r="F21" s="30" t="s">
        <v>198</v>
      </c>
      <c r="G21" s="31" t="s">
        <v>102</v>
      </c>
      <c r="H21" s="31" t="s">
        <v>84</v>
      </c>
      <c r="I21" s="7">
        <f t="shared" si="48"/>
        <v>2</v>
      </c>
      <c r="J21" s="31" t="s">
        <v>99</v>
      </c>
      <c r="K21" s="7">
        <f t="shared" si="49"/>
        <v>3</v>
      </c>
      <c r="L21" s="11">
        <f t="shared" si="50"/>
        <v>5</v>
      </c>
      <c r="M21" s="7" t="str">
        <f t="shared" si="51"/>
        <v>Riesgo medio</v>
      </c>
      <c r="N21" s="11" t="s">
        <v>53</v>
      </c>
      <c r="O21" s="24" t="s">
        <v>103</v>
      </c>
      <c r="P21" s="31" t="s">
        <v>86</v>
      </c>
      <c r="Q21" s="7">
        <f t="shared" si="52"/>
        <v>3</v>
      </c>
      <c r="R21" s="31" t="s">
        <v>98</v>
      </c>
      <c r="S21" s="7">
        <f t="shared" si="53"/>
        <v>2</v>
      </c>
      <c r="T21" s="11">
        <f t="shared" si="54"/>
        <v>5</v>
      </c>
      <c r="U21" s="7" t="str">
        <f t="shared" si="55"/>
        <v>Riesgo medio</v>
      </c>
      <c r="V21" s="7" t="s">
        <v>62</v>
      </c>
      <c r="W21" s="24" t="s">
        <v>53</v>
      </c>
      <c r="X21" s="25" t="s">
        <v>208</v>
      </c>
      <c r="Y21" s="25" t="s">
        <v>209</v>
      </c>
      <c r="Z21" s="24" t="s">
        <v>66</v>
      </c>
      <c r="AA21" s="7" t="s">
        <v>58</v>
      </c>
    </row>
    <row r="22" spans="1:27" ht="67.5" x14ac:dyDescent="0.3">
      <c r="A22" s="28">
        <f t="shared" si="76"/>
        <v>17</v>
      </c>
      <c r="B22" s="11" t="s">
        <v>35</v>
      </c>
      <c r="C22" s="11" t="s">
        <v>37</v>
      </c>
      <c r="D22" s="4" t="s">
        <v>22</v>
      </c>
      <c r="E22" s="7" t="s">
        <v>43</v>
      </c>
      <c r="F22" s="30" t="s">
        <v>173</v>
      </c>
      <c r="G22" s="31" t="s">
        <v>108</v>
      </c>
      <c r="H22" s="31" t="s">
        <v>84</v>
      </c>
      <c r="I22" s="7">
        <f t="shared" si="48"/>
        <v>2</v>
      </c>
      <c r="J22" s="31" t="s">
        <v>99</v>
      </c>
      <c r="K22" s="7">
        <f t="shared" si="49"/>
        <v>3</v>
      </c>
      <c r="L22" s="7">
        <f t="shared" si="50"/>
        <v>5</v>
      </c>
      <c r="M22" s="7" t="str">
        <f t="shared" si="51"/>
        <v>Riesgo medio</v>
      </c>
      <c r="N22" s="7" t="s">
        <v>55</v>
      </c>
      <c r="O22" s="24" t="s">
        <v>109</v>
      </c>
      <c r="P22" s="31" t="s">
        <v>85</v>
      </c>
      <c r="Q22" s="7">
        <f t="shared" si="52"/>
        <v>1</v>
      </c>
      <c r="R22" s="31" t="s">
        <v>97</v>
      </c>
      <c r="S22" s="7">
        <f t="shared" si="53"/>
        <v>1</v>
      </c>
      <c r="T22" s="7">
        <f t="shared" si="54"/>
        <v>2</v>
      </c>
      <c r="U22" s="7" t="str">
        <f t="shared" si="55"/>
        <v>Riesgo bajo</v>
      </c>
      <c r="V22" s="7" t="s">
        <v>25</v>
      </c>
      <c r="W22" s="24" t="s">
        <v>53</v>
      </c>
      <c r="X22" s="25" t="s">
        <v>208</v>
      </c>
      <c r="Y22" s="25" t="s">
        <v>209</v>
      </c>
      <c r="Z22" s="24" t="s">
        <v>111</v>
      </c>
      <c r="AA22" s="7" t="s">
        <v>58</v>
      </c>
    </row>
    <row r="23" spans="1:27" ht="40.5" x14ac:dyDescent="0.3">
      <c r="A23" s="28">
        <f t="shared" si="76"/>
        <v>18</v>
      </c>
      <c r="B23" s="11" t="s">
        <v>35</v>
      </c>
      <c r="C23" s="11" t="s">
        <v>38</v>
      </c>
      <c r="D23" s="10" t="s">
        <v>30</v>
      </c>
      <c r="E23" s="11" t="s">
        <v>43</v>
      </c>
      <c r="F23" s="30" t="s">
        <v>174</v>
      </c>
      <c r="G23" s="32" t="s">
        <v>135</v>
      </c>
      <c r="H23" s="31" t="s">
        <v>86</v>
      </c>
      <c r="I23" s="7">
        <f t="shared" si="48"/>
        <v>3</v>
      </c>
      <c r="J23" s="31" t="s">
        <v>100</v>
      </c>
      <c r="K23" s="7">
        <f t="shared" si="49"/>
        <v>4</v>
      </c>
      <c r="L23" s="11">
        <f t="shared" ref="L23:L25" si="77">I23+K23</f>
        <v>7</v>
      </c>
      <c r="M23" s="26" t="str">
        <f t="shared" ref="M23:M25" si="78">+IF(L23&gt;=8,"Riesgo extremo",IF(L23&gt;=6,"Riesgo alto",IF(L23=5,"Riesgo medio",IF(L23&lt;=4,"Riesgo bajo",0))))</f>
        <v>Riesgo alto</v>
      </c>
      <c r="N23" s="11" t="s">
        <v>54</v>
      </c>
      <c r="O23" s="24" t="s">
        <v>175</v>
      </c>
      <c r="P23" s="31" t="s">
        <v>85</v>
      </c>
      <c r="Q23" s="7">
        <f t="shared" si="52"/>
        <v>1</v>
      </c>
      <c r="R23" s="31" t="s">
        <v>100</v>
      </c>
      <c r="S23" s="7">
        <f t="shared" si="53"/>
        <v>4</v>
      </c>
      <c r="T23" s="11">
        <f t="shared" ref="T23:T25" si="79">Q23+S23</f>
        <v>5</v>
      </c>
      <c r="U23" s="26" t="str">
        <f t="shared" ref="U23:U25" si="80">+IF(T23&gt;=8,"Riesgo extremo",IF(T23&gt;=6,"Riesgo alto",IF(T23=5,"Riesgo medio",IF(T23&lt;=4,"Riesgo bajo",0))))</f>
        <v>Riesgo medio</v>
      </c>
      <c r="V23" s="11" t="s">
        <v>62</v>
      </c>
      <c r="W23" s="24" t="s">
        <v>134</v>
      </c>
      <c r="X23" s="25" t="s">
        <v>208</v>
      </c>
      <c r="Y23" s="25" t="s">
        <v>209</v>
      </c>
      <c r="Z23" s="24" t="s">
        <v>176</v>
      </c>
      <c r="AA23" s="11" t="s">
        <v>61</v>
      </c>
    </row>
    <row r="24" spans="1:27" ht="40.5" x14ac:dyDescent="0.3">
      <c r="A24" s="28">
        <f t="shared" si="76"/>
        <v>19</v>
      </c>
      <c r="B24" s="11" t="s">
        <v>35</v>
      </c>
      <c r="C24" s="11" t="s">
        <v>38</v>
      </c>
      <c r="D24" s="10" t="s">
        <v>30</v>
      </c>
      <c r="E24" s="11" t="s">
        <v>42</v>
      </c>
      <c r="F24" s="30" t="s">
        <v>156</v>
      </c>
      <c r="G24" s="32" t="s">
        <v>135</v>
      </c>
      <c r="H24" s="31" t="s">
        <v>86</v>
      </c>
      <c r="I24" s="7">
        <f t="shared" si="48"/>
        <v>3</v>
      </c>
      <c r="J24" s="31" t="s">
        <v>99</v>
      </c>
      <c r="K24" s="7">
        <f t="shared" si="49"/>
        <v>3</v>
      </c>
      <c r="L24" s="11">
        <f t="shared" ref="L24" si="81">I24+K24</f>
        <v>6</v>
      </c>
      <c r="M24" s="26" t="str">
        <f t="shared" ref="M24" si="82">+IF(L24&gt;=8,"Riesgo extremo",IF(L24&gt;=6,"Riesgo alto",IF(L24=5,"Riesgo medio",IF(L24&lt;=4,"Riesgo bajo",0))))</f>
        <v>Riesgo alto</v>
      </c>
      <c r="N24" s="11" t="s">
        <v>53</v>
      </c>
      <c r="O24" s="24" t="s">
        <v>167</v>
      </c>
      <c r="P24" s="31" t="s">
        <v>85</v>
      </c>
      <c r="Q24" s="7">
        <f t="shared" si="52"/>
        <v>1</v>
      </c>
      <c r="R24" s="31" t="s">
        <v>97</v>
      </c>
      <c r="S24" s="7">
        <f t="shared" si="53"/>
        <v>1</v>
      </c>
      <c r="T24" s="11">
        <f t="shared" ref="T24" si="83">Q24+S24</f>
        <v>2</v>
      </c>
      <c r="U24" s="26" t="str">
        <f t="shared" ref="U24" si="84">+IF(T24&gt;=8,"Riesgo extremo",IF(T24&gt;=6,"Riesgo alto",IF(T24=5,"Riesgo medio",IF(T24&lt;=4,"Riesgo bajo",0))))</f>
        <v>Riesgo bajo</v>
      </c>
      <c r="V24" s="11" t="s">
        <v>62</v>
      </c>
      <c r="W24" s="24" t="s">
        <v>178</v>
      </c>
      <c r="X24" s="25" t="s">
        <v>209</v>
      </c>
      <c r="Y24" s="25" t="s">
        <v>209</v>
      </c>
      <c r="Z24" s="24" t="s">
        <v>136</v>
      </c>
      <c r="AA24" s="11" t="s">
        <v>57</v>
      </c>
    </row>
    <row r="25" spans="1:27" ht="63.75" x14ac:dyDescent="0.3">
      <c r="A25" s="28">
        <f t="shared" si="76"/>
        <v>20</v>
      </c>
      <c r="B25" s="11" t="s">
        <v>35</v>
      </c>
      <c r="C25" s="11" t="s">
        <v>37</v>
      </c>
      <c r="D25" s="10" t="s">
        <v>30</v>
      </c>
      <c r="E25" s="11" t="s">
        <v>43</v>
      </c>
      <c r="F25" s="30" t="s">
        <v>137</v>
      </c>
      <c r="G25" s="32" t="s">
        <v>177</v>
      </c>
      <c r="H25" s="31" t="s">
        <v>86</v>
      </c>
      <c r="I25" s="7">
        <f t="shared" si="48"/>
        <v>3</v>
      </c>
      <c r="J25" s="31" t="s">
        <v>99</v>
      </c>
      <c r="K25" s="7">
        <f t="shared" si="49"/>
        <v>3</v>
      </c>
      <c r="L25" s="11">
        <f t="shared" si="77"/>
        <v>6</v>
      </c>
      <c r="M25" s="26" t="str">
        <f t="shared" si="78"/>
        <v>Riesgo alto</v>
      </c>
      <c r="N25" s="11" t="s">
        <v>54</v>
      </c>
      <c r="O25" s="24" t="s">
        <v>180</v>
      </c>
      <c r="P25" s="31" t="s">
        <v>85</v>
      </c>
      <c r="Q25" s="7">
        <f t="shared" si="52"/>
        <v>1</v>
      </c>
      <c r="R25" s="31" t="s">
        <v>97</v>
      </c>
      <c r="S25" s="7">
        <f t="shared" si="53"/>
        <v>1</v>
      </c>
      <c r="T25" s="11">
        <f t="shared" si="79"/>
        <v>2</v>
      </c>
      <c r="U25" s="26" t="str">
        <f t="shared" si="80"/>
        <v>Riesgo bajo</v>
      </c>
      <c r="V25" s="11" t="s">
        <v>62</v>
      </c>
      <c r="W25" s="24" t="s">
        <v>178</v>
      </c>
      <c r="X25" s="25" t="s">
        <v>209</v>
      </c>
      <c r="Y25" s="25" t="s">
        <v>209</v>
      </c>
      <c r="Z25" s="24" t="s">
        <v>181</v>
      </c>
      <c r="AA25" s="11" t="s">
        <v>61</v>
      </c>
    </row>
    <row r="26" spans="1:27" ht="54" x14ac:dyDescent="0.3">
      <c r="A26" s="28">
        <f t="shared" si="76"/>
        <v>21</v>
      </c>
      <c r="B26" s="11" t="s">
        <v>35</v>
      </c>
      <c r="C26" s="11" t="s">
        <v>37</v>
      </c>
      <c r="D26" s="10" t="s">
        <v>30</v>
      </c>
      <c r="E26" s="11" t="s">
        <v>43</v>
      </c>
      <c r="F26" s="30" t="s">
        <v>138</v>
      </c>
      <c r="G26" s="32" t="s">
        <v>139</v>
      </c>
      <c r="H26" s="31" t="s">
        <v>86</v>
      </c>
      <c r="I26" s="7">
        <f t="shared" si="48"/>
        <v>3</v>
      </c>
      <c r="J26" s="31" t="s">
        <v>99</v>
      </c>
      <c r="K26" s="7">
        <f t="shared" si="49"/>
        <v>3</v>
      </c>
      <c r="L26" s="11">
        <f t="shared" ref="L26" si="85">I26+K26</f>
        <v>6</v>
      </c>
      <c r="M26" s="26" t="str">
        <f t="shared" ref="M26" si="86">+IF(L26&gt;=8,"Riesgo extremo",IF(L26&gt;=6,"Riesgo alto",IF(L26=5,"Riesgo medio",IF(L26&lt;=4,"Riesgo bajo",0))))</f>
        <v>Riesgo alto</v>
      </c>
      <c r="N26" s="11" t="s">
        <v>54</v>
      </c>
      <c r="O26" s="24" t="s">
        <v>200</v>
      </c>
      <c r="P26" s="31" t="s">
        <v>86</v>
      </c>
      <c r="Q26" s="7">
        <f t="shared" si="52"/>
        <v>3</v>
      </c>
      <c r="R26" s="31" t="s">
        <v>99</v>
      </c>
      <c r="S26" s="7">
        <f t="shared" si="53"/>
        <v>3</v>
      </c>
      <c r="T26" s="11">
        <f t="shared" ref="T26" si="87">Q26+S26</f>
        <v>6</v>
      </c>
      <c r="U26" s="26" t="str">
        <f t="shared" ref="U26" si="88">+IF(T26&gt;=8,"Riesgo extremo",IF(T26&gt;=6,"Riesgo alto",IF(T26=5,"Riesgo medio",IF(T26&lt;=4,"Riesgo bajo",0))))</f>
        <v>Riesgo alto</v>
      </c>
      <c r="V26" s="11" t="s">
        <v>62</v>
      </c>
      <c r="W26" s="24" t="s">
        <v>178</v>
      </c>
      <c r="X26" s="25" t="s">
        <v>209</v>
      </c>
      <c r="Y26" s="25" t="s">
        <v>209</v>
      </c>
      <c r="Z26" s="24" t="s">
        <v>140</v>
      </c>
      <c r="AA26" s="11" t="s">
        <v>58</v>
      </c>
    </row>
    <row r="27" spans="1:27" ht="40.5" x14ac:dyDescent="0.3">
      <c r="A27" s="28">
        <f t="shared" si="76"/>
        <v>22</v>
      </c>
      <c r="B27" s="11" t="s">
        <v>34</v>
      </c>
      <c r="C27" s="11" t="s">
        <v>38</v>
      </c>
      <c r="D27" s="10" t="s">
        <v>30</v>
      </c>
      <c r="E27" s="11" t="s">
        <v>45</v>
      </c>
      <c r="F27" s="30" t="s">
        <v>141</v>
      </c>
      <c r="G27" s="32" t="s">
        <v>133</v>
      </c>
      <c r="H27" s="31" t="s">
        <v>84</v>
      </c>
      <c r="I27" s="7">
        <f t="shared" si="48"/>
        <v>2</v>
      </c>
      <c r="J27" s="31" t="s">
        <v>99</v>
      </c>
      <c r="K27" s="7">
        <f t="shared" si="49"/>
        <v>3</v>
      </c>
      <c r="L27" s="11">
        <f t="shared" ref="L27:L28" si="89">I27+K27</f>
        <v>5</v>
      </c>
      <c r="M27" s="26" t="str">
        <f t="shared" ref="M27:M28" si="90">+IF(L27&gt;=8,"Riesgo extremo",IF(L27&gt;=6,"Riesgo alto",IF(L27=5,"Riesgo medio",IF(L27&lt;=4,"Riesgo bajo",0))))</f>
        <v>Riesgo medio</v>
      </c>
      <c r="N27" s="11" t="s">
        <v>55</v>
      </c>
      <c r="O27" s="24" t="s">
        <v>142</v>
      </c>
      <c r="P27" s="31" t="s">
        <v>85</v>
      </c>
      <c r="Q27" s="7">
        <f t="shared" si="52"/>
        <v>1</v>
      </c>
      <c r="R27" s="31" t="s">
        <v>99</v>
      </c>
      <c r="S27" s="7">
        <f t="shared" si="53"/>
        <v>3</v>
      </c>
      <c r="T27" s="11">
        <f t="shared" ref="T27:T28" si="91">Q27+S27</f>
        <v>4</v>
      </c>
      <c r="U27" s="26" t="str">
        <f t="shared" ref="U27:U28" si="92">+IF(T27&gt;=8,"Riesgo extremo",IF(T27&gt;=6,"Riesgo alto",IF(T27=5,"Riesgo medio",IF(T27&lt;=4,"Riesgo bajo",0))))</f>
        <v>Riesgo bajo</v>
      </c>
      <c r="V27" s="11" t="s">
        <v>62</v>
      </c>
      <c r="W27" s="24" t="s">
        <v>178</v>
      </c>
      <c r="X27" s="25" t="s">
        <v>209</v>
      </c>
      <c r="Y27" s="25" t="s">
        <v>207</v>
      </c>
      <c r="Z27" s="24" t="s">
        <v>143</v>
      </c>
      <c r="AA27" s="11" t="s">
        <v>58</v>
      </c>
    </row>
    <row r="28" spans="1:27" ht="51" x14ac:dyDescent="0.3">
      <c r="A28" s="28">
        <f t="shared" si="76"/>
        <v>23</v>
      </c>
      <c r="B28" s="11" t="s">
        <v>34</v>
      </c>
      <c r="C28" s="11" t="s">
        <v>38</v>
      </c>
      <c r="D28" s="10" t="s">
        <v>30</v>
      </c>
      <c r="E28" s="11" t="s">
        <v>46</v>
      </c>
      <c r="F28" s="30" t="s">
        <v>144</v>
      </c>
      <c r="G28" s="32" t="s">
        <v>145</v>
      </c>
      <c r="H28" s="31" t="s">
        <v>86</v>
      </c>
      <c r="I28" s="7">
        <f t="shared" si="48"/>
        <v>3</v>
      </c>
      <c r="J28" s="31" t="s">
        <v>100</v>
      </c>
      <c r="K28" s="7">
        <f t="shared" si="49"/>
        <v>4</v>
      </c>
      <c r="L28" s="11">
        <f t="shared" si="89"/>
        <v>7</v>
      </c>
      <c r="M28" s="26" t="str">
        <f t="shared" si="90"/>
        <v>Riesgo alto</v>
      </c>
      <c r="N28" s="11" t="s">
        <v>55</v>
      </c>
      <c r="O28" s="24" t="s">
        <v>146</v>
      </c>
      <c r="P28" s="31" t="s">
        <v>86</v>
      </c>
      <c r="Q28" s="7">
        <f t="shared" si="52"/>
        <v>3</v>
      </c>
      <c r="R28" s="31" t="s">
        <v>98</v>
      </c>
      <c r="S28" s="7">
        <f t="shared" si="53"/>
        <v>2</v>
      </c>
      <c r="T28" s="11">
        <f t="shared" si="91"/>
        <v>5</v>
      </c>
      <c r="U28" s="26" t="str">
        <f t="shared" si="92"/>
        <v>Riesgo medio</v>
      </c>
      <c r="V28" s="11" t="s">
        <v>62</v>
      </c>
      <c r="W28" s="24" t="s">
        <v>178</v>
      </c>
      <c r="X28" s="25" t="s">
        <v>209</v>
      </c>
      <c r="Y28" s="25" t="s">
        <v>209</v>
      </c>
      <c r="Z28" s="24" t="s">
        <v>147</v>
      </c>
      <c r="AA28" s="11" t="s">
        <v>57</v>
      </c>
    </row>
    <row r="29" spans="1:27" ht="56.25" customHeight="1" x14ac:dyDescent="0.3">
      <c r="A29" s="28">
        <f t="shared" si="76"/>
        <v>24</v>
      </c>
      <c r="B29" s="11" t="s">
        <v>35</v>
      </c>
      <c r="C29" s="11" t="s">
        <v>38</v>
      </c>
      <c r="D29" s="10" t="s">
        <v>30</v>
      </c>
      <c r="E29" s="11" t="s">
        <v>48</v>
      </c>
      <c r="F29" s="30" t="s">
        <v>150</v>
      </c>
      <c r="G29" s="32" t="s">
        <v>149</v>
      </c>
      <c r="H29" s="31" t="s">
        <v>86</v>
      </c>
      <c r="I29" s="7">
        <f t="shared" si="48"/>
        <v>3</v>
      </c>
      <c r="J29" s="31" t="s">
        <v>99</v>
      </c>
      <c r="K29" s="7">
        <f t="shared" si="49"/>
        <v>3</v>
      </c>
      <c r="L29" s="11">
        <f t="shared" ref="L29" si="93">I29+K29</f>
        <v>6</v>
      </c>
      <c r="M29" s="26" t="str">
        <f t="shared" ref="M29" si="94">+IF(L29&gt;=8,"Riesgo extremo",IF(L29&gt;=6,"Riesgo alto",IF(L29=5,"Riesgo medio",IF(L29&lt;=4,"Riesgo bajo",0))))</f>
        <v>Riesgo alto</v>
      </c>
      <c r="N29" s="11" t="s">
        <v>54</v>
      </c>
      <c r="O29" s="24" t="s">
        <v>151</v>
      </c>
      <c r="P29" s="31" t="s">
        <v>86</v>
      </c>
      <c r="Q29" s="7">
        <f t="shared" si="52"/>
        <v>3</v>
      </c>
      <c r="R29" s="31" t="s">
        <v>98</v>
      </c>
      <c r="S29" s="7">
        <f t="shared" si="53"/>
        <v>2</v>
      </c>
      <c r="T29" s="11">
        <f t="shared" ref="T29" si="95">Q29+S29</f>
        <v>5</v>
      </c>
      <c r="U29" s="26" t="str">
        <f t="shared" ref="U29" si="96">+IF(T29&gt;=8,"Riesgo extremo",IF(T29&gt;=6,"Riesgo alto",IF(T29=5,"Riesgo medio",IF(T29&lt;=4,"Riesgo bajo",0))))</f>
        <v>Riesgo medio</v>
      </c>
      <c r="V29" s="11" t="s">
        <v>62</v>
      </c>
      <c r="W29" s="24" t="s">
        <v>134</v>
      </c>
      <c r="X29" s="25" t="s">
        <v>209</v>
      </c>
      <c r="Y29" s="25" t="s">
        <v>209</v>
      </c>
      <c r="Z29" s="24" t="s">
        <v>152</v>
      </c>
      <c r="AA29" s="11" t="s">
        <v>57</v>
      </c>
    </row>
    <row r="30" spans="1:27" ht="67.5" x14ac:dyDescent="0.3">
      <c r="A30" s="28">
        <f t="shared" si="76"/>
        <v>25</v>
      </c>
      <c r="B30" s="11" t="s">
        <v>35</v>
      </c>
      <c r="C30" s="11" t="s">
        <v>37</v>
      </c>
      <c r="D30" s="10" t="s">
        <v>30</v>
      </c>
      <c r="E30" s="11" t="s">
        <v>43</v>
      </c>
      <c r="F30" s="30" t="s">
        <v>183</v>
      </c>
      <c r="G30" s="32" t="s">
        <v>148</v>
      </c>
      <c r="H30" s="31" t="s">
        <v>86</v>
      </c>
      <c r="I30" s="7">
        <f t="shared" ref="I30" si="97">IF(H30="RARO",1,IF(H30="IMPROBABLE",2,IF(H30="POSIBLE",3,IF(H30="PROBABLE",4,IF(H30="CASI CIERTO",5,0)))))</f>
        <v>3</v>
      </c>
      <c r="J30" s="31" t="s">
        <v>100</v>
      </c>
      <c r="K30" s="7">
        <f t="shared" ref="K30" si="98">IF(J30="INSIGNIFICANTE",1,IF(J30="MENOR",2,IF(J30="MODERADO",3,IF(J30="MAYOR",4,IF(J30="CATASTRÓFICO",5,0)))))</f>
        <v>4</v>
      </c>
      <c r="L30" s="11">
        <f t="shared" ref="L30" si="99">I30+K30</f>
        <v>7</v>
      </c>
      <c r="M30" s="26" t="str">
        <f t="shared" ref="M30" si="100">+IF(L30&gt;=8,"Riesgo extremo",IF(L30&gt;=6,"Riesgo alto",IF(L30=5,"Riesgo medio",IF(L30&lt;=4,"Riesgo bajo",0))))</f>
        <v>Riesgo alto</v>
      </c>
      <c r="N30" s="11" t="s">
        <v>54</v>
      </c>
      <c r="O30" s="24" t="s">
        <v>188</v>
      </c>
      <c r="P30" s="31" t="s">
        <v>86</v>
      </c>
      <c r="Q30" s="7">
        <f t="shared" ref="Q30" si="101">IF(P30="RARO",1,IF(P30="IMPROBABLE",2,IF(P30="POSIBLE",3,IF(P30="PROBABLE",4,IF(P30="CASI CIERTO",5,0)))))</f>
        <v>3</v>
      </c>
      <c r="R30" s="31" t="s">
        <v>99</v>
      </c>
      <c r="S30" s="7">
        <f t="shared" ref="S30" si="102">IF(R30="INSIGNIFICANTE",1,IF(R30="MENOR",2,IF(R30="MODERADO",3,IF(R30="MAYOR",4,IF(R30="CATASTRÓFICO",5,0)))))</f>
        <v>3</v>
      </c>
      <c r="T30" s="11">
        <f t="shared" ref="T30" si="103">Q30+S30</f>
        <v>6</v>
      </c>
      <c r="U30" s="26" t="str">
        <f t="shared" ref="U30" si="104">+IF(T30&gt;=8,"Riesgo extremo",IF(T30&gt;=6,"Riesgo alto",IF(T30=5,"Riesgo medio",IF(T30&lt;=4,"Riesgo bajo",0))))</f>
        <v>Riesgo alto</v>
      </c>
      <c r="V30" s="11" t="s">
        <v>31</v>
      </c>
      <c r="W30" s="24" t="s">
        <v>179</v>
      </c>
      <c r="X30" s="25" t="s">
        <v>209</v>
      </c>
      <c r="Y30" s="25" t="s">
        <v>209</v>
      </c>
      <c r="Z30" s="24" t="s">
        <v>165</v>
      </c>
      <c r="AA30" s="11" t="s">
        <v>57</v>
      </c>
    </row>
    <row r="31" spans="1:27" ht="76.5" x14ac:dyDescent="0.3">
      <c r="A31" s="28">
        <f t="shared" si="76"/>
        <v>26</v>
      </c>
      <c r="B31" s="11" t="s">
        <v>35</v>
      </c>
      <c r="C31" s="11" t="s">
        <v>37</v>
      </c>
      <c r="D31" s="10" t="s">
        <v>30</v>
      </c>
      <c r="E31" s="11" t="s">
        <v>43</v>
      </c>
      <c r="F31" s="30" t="s">
        <v>168</v>
      </c>
      <c r="G31" s="32" t="s">
        <v>169</v>
      </c>
      <c r="H31" s="31" t="s">
        <v>86</v>
      </c>
      <c r="I31" s="7">
        <f t="shared" ref="I31:I37" si="105">IF(H31="RARO",1,IF(H31="IMPROBABLE",2,IF(H31="POSIBLE",3,IF(H31="PROBABLE",4,IF(H31="CASI CIERTO",5,0)))))</f>
        <v>3</v>
      </c>
      <c r="J31" s="31" t="s">
        <v>100</v>
      </c>
      <c r="K31" s="7">
        <f t="shared" ref="K31:K37" si="106">IF(J31="INSIGNIFICANTE",1,IF(J31="MENOR",2,IF(J31="MODERADO",3,IF(J31="MAYOR",4,IF(J31="CATASTRÓFICO",5,0)))))</f>
        <v>4</v>
      </c>
      <c r="L31" s="11">
        <f t="shared" ref="L31:L37" si="107">I31+K31</f>
        <v>7</v>
      </c>
      <c r="M31" s="26" t="str">
        <f t="shared" ref="M31:M37" si="108">+IF(L31&gt;=8,"Riesgo extremo",IF(L31&gt;=6,"Riesgo alto",IF(L31=5,"Riesgo medio",IF(L31&lt;=4,"Riesgo bajo",0))))</f>
        <v>Riesgo alto</v>
      </c>
      <c r="N31" s="11" t="s">
        <v>54</v>
      </c>
      <c r="O31" s="24" t="s">
        <v>170</v>
      </c>
      <c r="P31" s="31" t="s">
        <v>86</v>
      </c>
      <c r="Q31" s="7">
        <f t="shared" ref="Q31:Q37" si="109">IF(P31="RARO",1,IF(P31="IMPROBABLE",2,IF(P31="POSIBLE",3,IF(P31="PROBABLE",4,IF(P31="CASI CIERTO",5,0)))))</f>
        <v>3</v>
      </c>
      <c r="R31" s="31" t="s">
        <v>98</v>
      </c>
      <c r="S31" s="7">
        <f t="shared" ref="S31:S37" si="110">IF(R31="INSIGNIFICANTE",1,IF(R31="MENOR",2,IF(R31="MODERADO",3,IF(R31="MAYOR",4,IF(R31="CATASTRÓFICO",5,0)))))</f>
        <v>2</v>
      </c>
      <c r="T31" s="11">
        <f t="shared" ref="T31:T37" si="111">Q31+S31</f>
        <v>5</v>
      </c>
      <c r="U31" s="26" t="str">
        <f t="shared" ref="U31:U37" si="112">+IF(T31&gt;=8,"Riesgo extremo",IF(T31&gt;=6,"Riesgo alto",IF(T31=5,"Riesgo medio",IF(T31&lt;=4,"Riesgo bajo",0))))</f>
        <v>Riesgo medio</v>
      </c>
      <c r="V31" s="11" t="s">
        <v>31</v>
      </c>
      <c r="W31" s="24" t="s">
        <v>179</v>
      </c>
      <c r="X31" s="25" t="s">
        <v>209</v>
      </c>
      <c r="Y31" s="25" t="s">
        <v>207</v>
      </c>
      <c r="Z31" s="24" t="s">
        <v>165</v>
      </c>
      <c r="AA31" s="11" t="s">
        <v>58</v>
      </c>
    </row>
    <row r="32" spans="1:27" ht="81" x14ac:dyDescent="0.3">
      <c r="A32" s="28">
        <f t="shared" si="76"/>
        <v>27</v>
      </c>
      <c r="B32" s="11" t="s">
        <v>35</v>
      </c>
      <c r="C32" s="11" t="s">
        <v>37</v>
      </c>
      <c r="D32" s="10" t="s">
        <v>30</v>
      </c>
      <c r="E32" s="11" t="s">
        <v>43</v>
      </c>
      <c r="F32" s="30" t="s">
        <v>235</v>
      </c>
      <c r="G32" s="32" t="s">
        <v>190</v>
      </c>
      <c r="H32" s="31" t="s">
        <v>86</v>
      </c>
      <c r="I32" s="7">
        <f t="shared" si="105"/>
        <v>3</v>
      </c>
      <c r="J32" s="31" t="s">
        <v>100</v>
      </c>
      <c r="K32" s="7">
        <f t="shared" si="106"/>
        <v>4</v>
      </c>
      <c r="L32" s="11">
        <f t="shared" si="107"/>
        <v>7</v>
      </c>
      <c r="M32" s="26" t="str">
        <f t="shared" si="108"/>
        <v>Riesgo alto</v>
      </c>
      <c r="N32" s="11" t="s">
        <v>54</v>
      </c>
      <c r="O32" s="24" t="s">
        <v>196</v>
      </c>
      <c r="P32" s="31" t="s">
        <v>85</v>
      </c>
      <c r="Q32" s="7">
        <f t="shared" si="109"/>
        <v>1</v>
      </c>
      <c r="R32" s="31" t="s">
        <v>99</v>
      </c>
      <c r="S32" s="7">
        <f t="shared" si="110"/>
        <v>3</v>
      </c>
      <c r="T32" s="11">
        <f t="shared" si="111"/>
        <v>4</v>
      </c>
      <c r="U32" s="26" t="str">
        <f t="shared" si="112"/>
        <v>Riesgo bajo</v>
      </c>
      <c r="V32" s="11" t="s">
        <v>31</v>
      </c>
      <c r="W32" s="24" t="s">
        <v>179</v>
      </c>
      <c r="X32" s="25" t="s">
        <v>209</v>
      </c>
      <c r="Y32" s="25" t="s">
        <v>209</v>
      </c>
      <c r="Z32" s="24" t="s">
        <v>165</v>
      </c>
      <c r="AA32" s="11" t="s">
        <v>57</v>
      </c>
    </row>
    <row r="33" spans="1:27" ht="40.5" x14ac:dyDescent="0.3">
      <c r="A33" s="28">
        <f t="shared" si="76"/>
        <v>28</v>
      </c>
      <c r="B33" s="11" t="s">
        <v>35</v>
      </c>
      <c r="C33" s="11" t="s">
        <v>37</v>
      </c>
      <c r="D33" s="10" t="s">
        <v>30</v>
      </c>
      <c r="E33" s="11" t="s">
        <v>43</v>
      </c>
      <c r="F33" s="30" t="s">
        <v>191</v>
      </c>
      <c r="G33" s="32" t="s">
        <v>192</v>
      </c>
      <c r="H33" s="31" t="s">
        <v>86</v>
      </c>
      <c r="I33" s="7">
        <f t="shared" si="105"/>
        <v>3</v>
      </c>
      <c r="J33" s="31" t="s">
        <v>100</v>
      </c>
      <c r="K33" s="7">
        <f t="shared" si="106"/>
        <v>4</v>
      </c>
      <c r="L33" s="11">
        <f t="shared" si="107"/>
        <v>7</v>
      </c>
      <c r="M33" s="26" t="str">
        <f t="shared" si="108"/>
        <v>Riesgo alto</v>
      </c>
      <c r="N33" s="11" t="s">
        <v>54</v>
      </c>
      <c r="O33" s="24" t="s">
        <v>197</v>
      </c>
      <c r="P33" s="31" t="s">
        <v>86</v>
      </c>
      <c r="Q33" s="7">
        <f t="shared" si="109"/>
        <v>3</v>
      </c>
      <c r="R33" s="31" t="s">
        <v>99</v>
      </c>
      <c r="S33" s="7">
        <f t="shared" si="110"/>
        <v>3</v>
      </c>
      <c r="T33" s="11">
        <f t="shared" si="111"/>
        <v>6</v>
      </c>
      <c r="U33" s="26" t="str">
        <f t="shared" si="112"/>
        <v>Riesgo alto</v>
      </c>
      <c r="V33" s="11" t="s">
        <v>31</v>
      </c>
      <c r="W33" s="24" t="s">
        <v>179</v>
      </c>
      <c r="X33" s="25" t="s">
        <v>209</v>
      </c>
      <c r="Y33" s="25" t="s">
        <v>209</v>
      </c>
      <c r="Z33" s="24" t="s">
        <v>165</v>
      </c>
      <c r="AA33" s="11" t="s">
        <v>57</v>
      </c>
    </row>
    <row r="34" spans="1:27" ht="54" x14ac:dyDescent="0.3">
      <c r="A34" s="28">
        <f t="shared" si="76"/>
        <v>29</v>
      </c>
      <c r="B34" s="11" t="s">
        <v>35</v>
      </c>
      <c r="C34" s="11" t="s">
        <v>37</v>
      </c>
      <c r="D34" s="10" t="s">
        <v>30</v>
      </c>
      <c r="E34" s="11" t="s">
        <v>43</v>
      </c>
      <c r="F34" s="30" t="s">
        <v>204</v>
      </c>
      <c r="G34" s="32" t="s">
        <v>205</v>
      </c>
      <c r="H34" s="31" t="s">
        <v>86</v>
      </c>
      <c r="I34" s="7">
        <f t="shared" ref="I34" si="113">IF(H34="RARO",1,IF(H34="IMPROBABLE",2,IF(H34="POSIBLE",3,IF(H34="PROBABLE",4,IF(H34="CASI CIERTO",5,0)))))</f>
        <v>3</v>
      </c>
      <c r="J34" s="31" t="s">
        <v>98</v>
      </c>
      <c r="K34" s="7">
        <f t="shared" ref="K34" si="114">IF(J34="INSIGNIFICANTE",1,IF(J34="MENOR",2,IF(J34="MODERADO",3,IF(J34="MAYOR",4,IF(J34="CATASTRÓFICO",5,0)))))</f>
        <v>2</v>
      </c>
      <c r="L34" s="11">
        <f t="shared" ref="L34" si="115">I34+K34</f>
        <v>5</v>
      </c>
      <c r="M34" s="26" t="str">
        <f t="shared" ref="M34" si="116">+IF(L34&gt;=8,"Riesgo extremo",IF(L34&gt;=6,"Riesgo alto",IF(L34=5,"Riesgo medio",IF(L34&lt;=4,"Riesgo bajo",0))))</f>
        <v>Riesgo medio</v>
      </c>
      <c r="N34" s="11" t="s">
        <v>54</v>
      </c>
      <c r="O34" s="24" t="s">
        <v>206</v>
      </c>
      <c r="P34" s="31" t="s">
        <v>85</v>
      </c>
      <c r="Q34" s="7">
        <f t="shared" ref="Q34" si="117">IF(P34="RARO",1,IF(P34="IMPROBABLE",2,IF(P34="POSIBLE",3,IF(P34="PROBABLE",4,IF(P34="CASI CIERTO",5,0)))))</f>
        <v>1</v>
      </c>
      <c r="R34" s="31" t="s">
        <v>98</v>
      </c>
      <c r="S34" s="7">
        <f t="shared" ref="S34" si="118">IF(R34="INSIGNIFICANTE",1,IF(R34="MENOR",2,IF(R34="MODERADO",3,IF(R34="MAYOR",4,IF(R34="CATASTRÓFICO",5,0)))))</f>
        <v>2</v>
      </c>
      <c r="T34" s="11">
        <f t="shared" ref="T34" si="119">Q34+S34</f>
        <v>3</v>
      </c>
      <c r="U34" s="26" t="str">
        <f t="shared" ref="U34" si="120">+IF(T34&gt;=8,"Riesgo extremo",IF(T34&gt;=6,"Riesgo alto",IF(T34=5,"Riesgo medio",IF(T34&lt;=4,"Riesgo bajo",0))))</f>
        <v>Riesgo bajo</v>
      </c>
      <c r="V34" s="11" t="s">
        <v>31</v>
      </c>
      <c r="W34" s="24" t="s">
        <v>179</v>
      </c>
      <c r="X34" s="25" t="s">
        <v>209</v>
      </c>
      <c r="Y34" s="25" t="s">
        <v>209</v>
      </c>
      <c r="Z34" s="24" t="s">
        <v>165</v>
      </c>
      <c r="AA34" s="11" t="s">
        <v>57</v>
      </c>
    </row>
    <row r="35" spans="1:27" ht="67.5" x14ac:dyDescent="0.3">
      <c r="A35" s="28">
        <f t="shared" si="76"/>
        <v>30</v>
      </c>
      <c r="B35" s="11" t="s">
        <v>35</v>
      </c>
      <c r="C35" s="11" t="s">
        <v>37</v>
      </c>
      <c r="D35" s="10" t="s">
        <v>30</v>
      </c>
      <c r="E35" s="11" t="s">
        <v>43</v>
      </c>
      <c r="F35" s="30" t="s">
        <v>236</v>
      </c>
      <c r="G35" s="32" t="s">
        <v>193</v>
      </c>
      <c r="H35" s="31" t="s">
        <v>86</v>
      </c>
      <c r="I35" s="7">
        <f t="shared" si="105"/>
        <v>3</v>
      </c>
      <c r="J35" s="31" t="s">
        <v>99</v>
      </c>
      <c r="K35" s="7">
        <f t="shared" si="106"/>
        <v>3</v>
      </c>
      <c r="L35" s="11">
        <f t="shared" si="107"/>
        <v>6</v>
      </c>
      <c r="M35" s="26" t="str">
        <f t="shared" si="108"/>
        <v>Riesgo alto</v>
      </c>
      <c r="N35" s="11" t="s">
        <v>54</v>
      </c>
      <c r="O35" s="24" t="s">
        <v>188</v>
      </c>
      <c r="P35" s="31" t="s">
        <v>86</v>
      </c>
      <c r="Q35" s="7">
        <f t="shared" si="109"/>
        <v>3</v>
      </c>
      <c r="R35" s="31" t="s">
        <v>99</v>
      </c>
      <c r="S35" s="7">
        <f t="shared" si="110"/>
        <v>3</v>
      </c>
      <c r="T35" s="11">
        <f t="shared" si="111"/>
        <v>6</v>
      </c>
      <c r="U35" s="26" t="str">
        <f t="shared" si="112"/>
        <v>Riesgo alto</v>
      </c>
      <c r="V35" s="11" t="s">
        <v>31</v>
      </c>
      <c r="W35" s="24" t="s">
        <v>179</v>
      </c>
      <c r="X35" s="25" t="s">
        <v>209</v>
      </c>
      <c r="Y35" s="25" t="s">
        <v>207</v>
      </c>
      <c r="Z35" s="24" t="s">
        <v>165</v>
      </c>
      <c r="AA35" s="11" t="s">
        <v>57</v>
      </c>
    </row>
    <row r="36" spans="1:27" ht="94.5" x14ac:dyDescent="0.3">
      <c r="A36" s="28">
        <f t="shared" si="76"/>
        <v>31</v>
      </c>
      <c r="B36" s="11" t="s">
        <v>35</v>
      </c>
      <c r="C36" s="11" t="s">
        <v>37</v>
      </c>
      <c r="D36" s="10" t="s">
        <v>30</v>
      </c>
      <c r="E36" s="11" t="s">
        <v>43</v>
      </c>
      <c r="F36" s="30" t="s">
        <v>171</v>
      </c>
      <c r="G36" s="32" t="s">
        <v>199</v>
      </c>
      <c r="H36" s="31" t="s">
        <v>84</v>
      </c>
      <c r="I36" s="7">
        <f t="shared" si="105"/>
        <v>2</v>
      </c>
      <c r="J36" s="31" t="s">
        <v>99</v>
      </c>
      <c r="K36" s="7">
        <f t="shared" si="106"/>
        <v>3</v>
      </c>
      <c r="L36" s="11">
        <f t="shared" si="107"/>
        <v>5</v>
      </c>
      <c r="M36" s="26" t="str">
        <f t="shared" si="108"/>
        <v>Riesgo medio</v>
      </c>
      <c r="N36" s="11" t="s">
        <v>54</v>
      </c>
      <c r="O36" s="24" t="s">
        <v>189</v>
      </c>
      <c r="P36" s="31" t="s">
        <v>85</v>
      </c>
      <c r="Q36" s="7">
        <f t="shared" si="109"/>
        <v>1</v>
      </c>
      <c r="R36" s="31" t="s">
        <v>97</v>
      </c>
      <c r="S36" s="7">
        <f t="shared" si="110"/>
        <v>1</v>
      </c>
      <c r="T36" s="11">
        <f t="shared" si="111"/>
        <v>2</v>
      </c>
      <c r="U36" s="26" t="str">
        <f t="shared" si="112"/>
        <v>Riesgo bajo</v>
      </c>
      <c r="V36" s="11" t="s">
        <v>31</v>
      </c>
      <c r="W36" s="24" t="s">
        <v>179</v>
      </c>
      <c r="X36" s="25" t="s">
        <v>209</v>
      </c>
      <c r="Y36" s="25" t="s">
        <v>207</v>
      </c>
      <c r="Z36" s="24" t="s">
        <v>165</v>
      </c>
      <c r="AA36" s="11" t="s">
        <v>57</v>
      </c>
    </row>
    <row r="37" spans="1:27" ht="54" x14ac:dyDescent="0.3">
      <c r="A37" s="28">
        <f t="shared" si="76"/>
        <v>32</v>
      </c>
      <c r="B37" s="11" t="s">
        <v>35</v>
      </c>
      <c r="C37" s="11" t="s">
        <v>37</v>
      </c>
      <c r="D37" s="10" t="s">
        <v>30</v>
      </c>
      <c r="E37" s="11" t="s">
        <v>43</v>
      </c>
      <c r="F37" s="30" t="s">
        <v>172</v>
      </c>
      <c r="G37" s="32" t="s">
        <v>149</v>
      </c>
      <c r="H37" s="31" t="s">
        <v>86</v>
      </c>
      <c r="I37" s="7">
        <f t="shared" si="105"/>
        <v>3</v>
      </c>
      <c r="J37" s="31" t="s">
        <v>99</v>
      </c>
      <c r="K37" s="7">
        <f t="shared" si="106"/>
        <v>3</v>
      </c>
      <c r="L37" s="11">
        <f t="shared" si="107"/>
        <v>6</v>
      </c>
      <c r="M37" s="26" t="str">
        <f t="shared" si="108"/>
        <v>Riesgo alto</v>
      </c>
      <c r="N37" s="11" t="s">
        <v>54</v>
      </c>
      <c r="O37" s="24" t="s">
        <v>194</v>
      </c>
      <c r="P37" s="31" t="s">
        <v>85</v>
      </c>
      <c r="Q37" s="7">
        <f t="shared" si="109"/>
        <v>1</v>
      </c>
      <c r="R37" s="31" t="s">
        <v>98</v>
      </c>
      <c r="S37" s="7">
        <f t="shared" si="110"/>
        <v>2</v>
      </c>
      <c r="T37" s="11">
        <f t="shared" si="111"/>
        <v>3</v>
      </c>
      <c r="U37" s="26" t="str">
        <f t="shared" si="112"/>
        <v>Riesgo bajo</v>
      </c>
      <c r="V37" s="11" t="s">
        <v>31</v>
      </c>
      <c r="W37" s="24" t="s">
        <v>134</v>
      </c>
      <c r="X37" s="25" t="s">
        <v>209</v>
      </c>
      <c r="Y37" s="25" t="s">
        <v>207</v>
      </c>
      <c r="Z37" s="24" t="s">
        <v>195</v>
      </c>
      <c r="AA37" s="11" t="s">
        <v>57</v>
      </c>
    </row>
    <row r="38" spans="1:27" ht="67.5" x14ac:dyDescent="0.3">
      <c r="A38" s="28">
        <f t="shared" si="76"/>
        <v>33</v>
      </c>
      <c r="B38" s="11" t="s">
        <v>35</v>
      </c>
      <c r="C38" s="11" t="s">
        <v>37</v>
      </c>
      <c r="D38" s="10" t="s">
        <v>30</v>
      </c>
      <c r="E38" s="11" t="s">
        <v>43</v>
      </c>
      <c r="F38" s="30" t="s">
        <v>237</v>
      </c>
      <c r="G38" s="32" t="s">
        <v>201</v>
      </c>
      <c r="H38" s="31" t="s">
        <v>86</v>
      </c>
      <c r="I38" s="7">
        <f t="shared" ref="I38" si="121">IF(H38="RARO",1,IF(H38="IMPROBABLE",2,IF(H38="POSIBLE",3,IF(H38="PROBABLE",4,IF(H38="CASI CIERTO",5,0)))))</f>
        <v>3</v>
      </c>
      <c r="J38" s="31" t="s">
        <v>99</v>
      </c>
      <c r="K38" s="7">
        <f t="shared" ref="K38" si="122">IF(J38="INSIGNIFICANTE",1,IF(J38="MENOR",2,IF(J38="MODERADO",3,IF(J38="MAYOR",4,IF(J38="CATASTRÓFICO",5,0)))))</f>
        <v>3</v>
      </c>
      <c r="L38" s="11">
        <f t="shared" ref="L38" si="123">I38+K38</f>
        <v>6</v>
      </c>
      <c r="M38" s="26" t="str">
        <f t="shared" ref="M38" si="124">+IF(L38&gt;=8,"Riesgo extremo",IF(L38&gt;=6,"Riesgo alto",IF(L38=5,"Riesgo medio",IF(L38&lt;=4,"Riesgo bajo",0))))</f>
        <v>Riesgo alto</v>
      </c>
      <c r="N38" s="11" t="s">
        <v>55</v>
      </c>
      <c r="O38" s="24" t="s">
        <v>202</v>
      </c>
      <c r="P38" s="31" t="s">
        <v>86</v>
      </c>
      <c r="Q38" s="7">
        <f t="shared" ref="Q38" si="125">IF(P38="RARO",1,IF(P38="IMPROBABLE",2,IF(P38="POSIBLE",3,IF(P38="PROBABLE",4,IF(P38="CASI CIERTO",5,0)))))</f>
        <v>3</v>
      </c>
      <c r="R38" s="31" t="s">
        <v>98</v>
      </c>
      <c r="S38" s="7">
        <f t="shared" ref="S38" si="126">IF(R38="INSIGNIFICANTE",1,IF(R38="MENOR",2,IF(R38="MODERADO",3,IF(R38="MAYOR",4,IF(R38="CATASTRÓFICO",5,0)))))</f>
        <v>2</v>
      </c>
      <c r="T38" s="11">
        <f t="shared" ref="T38" si="127">Q38+S38</f>
        <v>5</v>
      </c>
      <c r="U38" s="26" t="str">
        <f t="shared" ref="U38" si="128">+IF(T38&gt;=8,"Riesgo extremo",IF(T38&gt;=6,"Riesgo alto",IF(T38=5,"Riesgo medio",IF(T38&lt;=4,"Riesgo bajo",0))))</f>
        <v>Riesgo medio</v>
      </c>
      <c r="V38" s="11" t="s">
        <v>31</v>
      </c>
      <c r="W38" s="24" t="s">
        <v>203</v>
      </c>
      <c r="X38" s="25" t="s">
        <v>209</v>
      </c>
      <c r="Y38" s="25" t="s">
        <v>209</v>
      </c>
      <c r="Z38" s="24" t="s">
        <v>165</v>
      </c>
      <c r="AA38" s="11" t="s">
        <v>57</v>
      </c>
    </row>
    <row r="39" spans="1:27" ht="67.5" x14ac:dyDescent="0.3">
      <c r="A39" s="28">
        <f t="shared" si="76"/>
        <v>34</v>
      </c>
      <c r="B39" s="11" t="s">
        <v>35</v>
      </c>
      <c r="C39" s="11" t="s">
        <v>37</v>
      </c>
      <c r="D39" s="10" t="s">
        <v>30</v>
      </c>
      <c r="E39" s="11" t="s">
        <v>43</v>
      </c>
      <c r="F39" s="30" t="s">
        <v>182</v>
      </c>
      <c r="G39" s="32" t="s">
        <v>184</v>
      </c>
      <c r="H39" s="31" t="s">
        <v>86</v>
      </c>
      <c r="I39" s="7">
        <f t="shared" ref="I39" si="129">IF(H39="RARO",1,IF(H39="IMPROBABLE",2,IF(H39="POSIBLE",3,IF(H39="PROBABLE",4,IF(H39="CASI CIERTO",5,0)))))</f>
        <v>3</v>
      </c>
      <c r="J39" s="31" t="s">
        <v>99</v>
      </c>
      <c r="K39" s="7">
        <f t="shared" ref="K39" si="130">IF(J39="INSIGNIFICANTE",1,IF(J39="MENOR",2,IF(J39="MODERADO",3,IF(J39="MAYOR",4,IF(J39="CATASTRÓFICO",5,0)))))</f>
        <v>3</v>
      </c>
      <c r="L39" s="11">
        <f t="shared" ref="L39" si="131">I39+K39</f>
        <v>6</v>
      </c>
      <c r="M39" s="26" t="str">
        <f t="shared" ref="M39" si="132">+IF(L39&gt;=8,"Riesgo extremo",IF(L39&gt;=6,"Riesgo alto",IF(L39=5,"Riesgo medio",IF(L39&lt;=4,"Riesgo bajo",0))))</f>
        <v>Riesgo alto</v>
      </c>
      <c r="N39" s="11" t="s">
        <v>54</v>
      </c>
      <c r="O39" s="24" t="s">
        <v>185</v>
      </c>
      <c r="P39" s="31" t="s">
        <v>86</v>
      </c>
      <c r="Q39" s="7">
        <f t="shared" ref="Q39" si="133">IF(P39="RARO",1,IF(P39="IMPROBABLE",2,IF(P39="POSIBLE",3,IF(P39="PROBABLE",4,IF(P39="CASI CIERTO",5,0)))))</f>
        <v>3</v>
      </c>
      <c r="R39" s="31" t="s">
        <v>99</v>
      </c>
      <c r="S39" s="7">
        <f t="shared" ref="S39" si="134">IF(R39="INSIGNIFICANTE",1,IF(R39="MENOR",2,IF(R39="MODERADO",3,IF(R39="MAYOR",4,IF(R39="CATASTRÓFICO",5,0)))))</f>
        <v>3</v>
      </c>
      <c r="T39" s="11">
        <f t="shared" ref="T39" si="135">Q39+S39</f>
        <v>6</v>
      </c>
      <c r="U39" s="26" t="str">
        <f t="shared" ref="U39" si="136">+IF(T39&gt;=8,"Riesgo extremo",IF(T39&gt;=6,"Riesgo alto",IF(T39=5,"Riesgo medio",IF(T39&lt;=4,"Riesgo bajo",0))))</f>
        <v>Riesgo alto</v>
      </c>
      <c r="V39" s="11" t="s">
        <v>31</v>
      </c>
      <c r="W39" s="24" t="s">
        <v>179</v>
      </c>
      <c r="X39" s="25" t="s">
        <v>210</v>
      </c>
      <c r="Y39" s="25" t="s">
        <v>210</v>
      </c>
      <c r="Z39" s="24" t="s">
        <v>186</v>
      </c>
      <c r="AA39" s="11" t="s">
        <v>61</v>
      </c>
    </row>
    <row r="40" spans="1:27" ht="40.5" x14ac:dyDescent="0.3">
      <c r="A40" s="28">
        <f t="shared" si="76"/>
        <v>35</v>
      </c>
      <c r="B40" s="11" t="s">
        <v>35</v>
      </c>
      <c r="C40" s="11" t="s">
        <v>37</v>
      </c>
      <c r="D40" s="10" t="s">
        <v>30</v>
      </c>
      <c r="E40" s="11" t="s">
        <v>43</v>
      </c>
      <c r="F40" s="30" t="s">
        <v>162</v>
      </c>
      <c r="G40" s="32" t="s">
        <v>163</v>
      </c>
      <c r="H40" s="31" t="s">
        <v>86</v>
      </c>
      <c r="I40" s="7">
        <f>IF(H40="RARO",1,IF(H40="IMPROBABLE",2,IF(H40="POSIBLE",3,IF(H40="PROBABLE",4,IF(H40="CASI CIERTO",5,0)))))</f>
        <v>3</v>
      </c>
      <c r="J40" s="31" t="s">
        <v>99</v>
      </c>
      <c r="K40" s="7">
        <f>IF(J40="INSIGNIFICANTE",1,IF(J40="MENOR",2,IF(J40="MODERADO",3,IF(J40="MAYOR",4,IF(J40="CATASTRÓFICO",5,0)))))</f>
        <v>3</v>
      </c>
      <c r="L40" s="11">
        <f>I40+K40</f>
        <v>6</v>
      </c>
      <c r="M40" s="26" t="str">
        <f>+IF(L40&gt;=8,"Riesgo extremo",IF(L40&gt;=6,"Riesgo alto",IF(L40=5,"Riesgo medio",IF(L40&lt;=4,"Riesgo bajo",0))))</f>
        <v>Riesgo alto</v>
      </c>
      <c r="N40" s="11" t="s">
        <v>55</v>
      </c>
      <c r="O40" s="24" t="s">
        <v>164</v>
      </c>
      <c r="P40" s="31" t="s">
        <v>85</v>
      </c>
      <c r="Q40" s="7">
        <f>IF(P40="RARO",1,IF(P40="IMPROBABLE",2,IF(P40="POSIBLE",3,IF(P40="PROBABLE",4,IF(P40="CASI CIERTO",5,0)))))</f>
        <v>1</v>
      </c>
      <c r="R40" s="31" t="s">
        <v>98</v>
      </c>
      <c r="S40" s="7">
        <f>IF(R40="INSIGNIFICANTE",1,IF(R40="MENOR",2,IF(R40="MODERADO",3,IF(R40="MAYOR",4,IF(R40="CATASTRÓFICO",5,0)))))</f>
        <v>2</v>
      </c>
      <c r="T40" s="11">
        <f>Q40+S40</f>
        <v>3</v>
      </c>
      <c r="U40" s="26" t="str">
        <f>+IF(T40&gt;=8,"Riesgo extremo",IF(T40&gt;=6,"Riesgo alto",IF(T40=5,"Riesgo medio",IF(T40&lt;=4,"Riesgo bajo",0))))</f>
        <v>Riesgo bajo</v>
      </c>
      <c r="V40" s="11" t="s">
        <v>31</v>
      </c>
      <c r="W40" s="24" t="s">
        <v>178</v>
      </c>
      <c r="X40" s="25" t="s">
        <v>211</v>
      </c>
      <c r="Y40" s="25" t="s">
        <v>211</v>
      </c>
      <c r="Z40" s="24" t="s">
        <v>165</v>
      </c>
      <c r="AA40" s="11" t="s">
        <v>58</v>
      </c>
    </row>
  </sheetData>
  <autoFilter ref="A3:AA29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4">
    <mergeCell ref="H3:I4"/>
    <mergeCell ref="Z3:AA3"/>
    <mergeCell ref="T4:T5"/>
    <mergeCell ref="U4:U5"/>
    <mergeCell ref="V3:V5"/>
    <mergeCell ref="Y3:Y5"/>
    <mergeCell ref="X3:X5"/>
    <mergeCell ref="W3:W5"/>
    <mergeCell ref="A1:AA1"/>
    <mergeCell ref="R4:S4"/>
    <mergeCell ref="P3:U3"/>
    <mergeCell ref="E3:E5"/>
    <mergeCell ref="D3:D5"/>
    <mergeCell ref="C3:C5"/>
    <mergeCell ref="J3:K4"/>
    <mergeCell ref="O3:O5"/>
    <mergeCell ref="N3:N5"/>
    <mergeCell ref="M3:M5"/>
    <mergeCell ref="L3:L5"/>
    <mergeCell ref="P4:Q4"/>
    <mergeCell ref="B3:B5"/>
    <mergeCell ref="A3:A5"/>
    <mergeCell ref="G3:G5"/>
    <mergeCell ref="F3:F5"/>
  </mergeCells>
  <phoneticPr fontId="16" type="noConversion"/>
  <conditionalFormatting sqref="U15 M15 M25 U25 M21:M22 U21:U22 U27:U28 M27:M28 U39:U40 M39:M40">
    <cfRule type="cellIs" dxfId="127" priority="165" operator="equal">
      <formula>"Riesgo extremo"</formula>
    </cfRule>
    <cfRule type="cellIs" dxfId="126" priority="166" operator="equal">
      <formula>"Riesgo alto"</formula>
    </cfRule>
    <cfRule type="cellIs" dxfId="125" priority="167" operator="equal">
      <formula>"Riesgo medio"</formula>
    </cfRule>
    <cfRule type="cellIs" dxfId="124" priority="168" operator="equal">
      <formula>"Riesgo bajo"</formula>
    </cfRule>
  </conditionalFormatting>
  <conditionalFormatting sqref="U23 M23">
    <cfRule type="cellIs" dxfId="123" priority="153" operator="equal">
      <formula>"Riesgo extremo"</formula>
    </cfRule>
    <cfRule type="cellIs" dxfId="122" priority="154" operator="equal">
      <formula>"Riesgo alto"</formula>
    </cfRule>
    <cfRule type="cellIs" dxfId="121" priority="155" operator="equal">
      <formula>"Riesgo medio"</formula>
    </cfRule>
    <cfRule type="cellIs" dxfId="120" priority="156" operator="equal">
      <formula>"Riesgo bajo"</formula>
    </cfRule>
  </conditionalFormatting>
  <conditionalFormatting sqref="U26 M26">
    <cfRule type="cellIs" dxfId="119" priority="149" operator="equal">
      <formula>"Riesgo extremo"</formula>
    </cfRule>
    <cfRule type="cellIs" dxfId="118" priority="150" operator="equal">
      <formula>"Riesgo alto"</formula>
    </cfRule>
    <cfRule type="cellIs" dxfId="117" priority="151" operator="equal">
      <formula>"Riesgo medio"</formula>
    </cfRule>
    <cfRule type="cellIs" dxfId="116" priority="152" operator="equal">
      <formula>"Riesgo bajo"</formula>
    </cfRule>
  </conditionalFormatting>
  <conditionalFormatting sqref="U24 M24">
    <cfRule type="cellIs" dxfId="115" priority="141" operator="equal">
      <formula>"Riesgo extremo"</formula>
    </cfRule>
    <cfRule type="cellIs" dxfId="114" priority="142" operator="equal">
      <formula>"Riesgo alto"</formula>
    </cfRule>
    <cfRule type="cellIs" dxfId="113" priority="143" operator="equal">
      <formula>"Riesgo medio"</formula>
    </cfRule>
    <cfRule type="cellIs" dxfId="112" priority="144" operator="equal">
      <formula>"Riesgo bajo"</formula>
    </cfRule>
  </conditionalFormatting>
  <conditionalFormatting sqref="U29 M29">
    <cfRule type="cellIs" dxfId="111" priority="121" operator="equal">
      <formula>"Riesgo extremo"</formula>
    </cfRule>
    <cfRule type="cellIs" dxfId="110" priority="122" operator="equal">
      <formula>"Riesgo alto"</formula>
    </cfRule>
    <cfRule type="cellIs" dxfId="109" priority="123" operator="equal">
      <formula>"Riesgo medio"</formula>
    </cfRule>
    <cfRule type="cellIs" dxfId="108" priority="124" operator="equal">
      <formula>"Riesgo bajo"</formula>
    </cfRule>
  </conditionalFormatting>
  <conditionalFormatting sqref="U6 M6">
    <cfRule type="cellIs" dxfId="107" priority="113" operator="equal">
      <formula>"Riesgo extremo"</formula>
    </cfRule>
    <cfRule type="cellIs" dxfId="106" priority="114" operator="equal">
      <formula>"Riesgo alto"</formula>
    </cfRule>
    <cfRule type="cellIs" dxfId="105" priority="115" operator="equal">
      <formula>"Riesgo medio"</formula>
    </cfRule>
    <cfRule type="cellIs" dxfId="104" priority="116" operator="equal">
      <formula>"Riesgo bajo"</formula>
    </cfRule>
  </conditionalFormatting>
  <conditionalFormatting sqref="U20">
    <cfRule type="cellIs" dxfId="103" priority="93" operator="equal">
      <formula>"Riesgo extremo"</formula>
    </cfRule>
    <cfRule type="cellIs" dxfId="102" priority="94" operator="equal">
      <formula>"Riesgo alto"</formula>
    </cfRule>
    <cfRule type="cellIs" dxfId="101" priority="95" operator="equal">
      <formula>"Riesgo medio"</formula>
    </cfRule>
    <cfRule type="cellIs" dxfId="100" priority="96" operator="equal">
      <formula>"Riesgo bajo"</formula>
    </cfRule>
  </conditionalFormatting>
  <conditionalFormatting sqref="M19">
    <cfRule type="cellIs" dxfId="99" priority="105" operator="equal">
      <formula>"Riesgo extremo"</formula>
    </cfRule>
    <cfRule type="cellIs" dxfId="98" priority="106" operator="equal">
      <formula>"Riesgo alto"</formula>
    </cfRule>
    <cfRule type="cellIs" dxfId="97" priority="107" operator="equal">
      <formula>"Riesgo medio"</formula>
    </cfRule>
    <cfRule type="cellIs" dxfId="96" priority="108" operator="equal">
      <formula>"Riesgo bajo"</formula>
    </cfRule>
  </conditionalFormatting>
  <conditionalFormatting sqref="U19">
    <cfRule type="cellIs" dxfId="95" priority="101" operator="equal">
      <formula>"Riesgo extremo"</formula>
    </cfRule>
    <cfRule type="cellIs" dxfId="94" priority="102" operator="equal">
      <formula>"Riesgo alto"</formula>
    </cfRule>
    <cfRule type="cellIs" dxfId="93" priority="103" operator="equal">
      <formula>"Riesgo medio"</formula>
    </cfRule>
    <cfRule type="cellIs" dxfId="92" priority="104" operator="equal">
      <formula>"Riesgo bajo"</formula>
    </cfRule>
  </conditionalFormatting>
  <conditionalFormatting sqref="M20">
    <cfRule type="cellIs" dxfId="91" priority="97" operator="equal">
      <formula>"Riesgo extremo"</formula>
    </cfRule>
    <cfRule type="cellIs" dxfId="90" priority="98" operator="equal">
      <formula>"Riesgo alto"</formula>
    </cfRule>
    <cfRule type="cellIs" dxfId="89" priority="99" operator="equal">
      <formula>"Riesgo medio"</formula>
    </cfRule>
    <cfRule type="cellIs" dxfId="88" priority="100" operator="equal">
      <formula>"Riesgo bajo"</formula>
    </cfRule>
  </conditionalFormatting>
  <conditionalFormatting sqref="U30 M30">
    <cfRule type="cellIs" dxfId="87" priority="85" operator="equal">
      <formula>"Riesgo extremo"</formula>
    </cfRule>
    <cfRule type="cellIs" dxfId="86" priority="86" operator="equal">
      <formula>"Riesgo alto"</formula>
    </cfRule>
    <cfRule type="cellIs" dxfId="85" priority="87" operator="equal">
      <formula>"Riesgo medio"</formula>
    </cfRule>
    <cfRule type="cellIs" dxfId="84" priority="88" operator="equal">
      <formula>"Riesgo bajo"</formula>
    </cfRule>
  </conditionalFormatting>
  <conditionalFormatting sqref="U31 M31">
    <cfRule type="cellIs" dxfId="83" priority="77" operator="equal">
      <formula>"Riesgo extremo"</formula>
    </cfRule>
    <cfRule type="cellIs" dxfId="82" priority="78" operator="equal">
      <formula>"Riesgo alto"</formula>
    </cfRule>
    <cfRule type="cellIs" dxfId="81" priority="79" operator="equal">
      <formula>"Riesgo medio"</formula>
    </cfRule>
    <cfRule type="cellIs" dxfId="80" priority="80" operator="equal">
      <formula>"Riesgo bajo"</formula>
    </cfRule>
  </conditionalFormatting>
  <conditionalFormatting sqref="U32 M32">
    <cfRule type="cellIs" dxfId="79" priority="73" operator="equal">
      <formula>"Riesgo extremo"</formula>
    </cfRule>
    <cfRule type="cellIs" dxfId="78" priority="74" operator="equal">
      <formula>"Riesgo alto"</formula>
    </cfRule>
    <cfRule type="cellIs" dxfId="77" priority="75" operator="equal">
      <formula>"Riesgo medio"</formula>
    </cfRule>
    <cfRule type="cellIs" dxfId="76" priority="76" operator="equal">
      <formula>"Riesgo bajo"</formula>
    </cfRule>
  </conditionalFormatting>
  <conditionalFormatting sqref="U33 M33">
    <cfRule type="cellIs" dxfId="75" priority="69" operator="equal">
      <formula>"Riesgo extremo"</formula>
    </cfRule>
    <cfRule type="cellIs" dxfId="74" priority="70" operator="equal">
      <formula>"Riesgo alto"</formula>
    </cfRule>
    <cfRule type="cellIs" dxfId="73" priority="71" operator="equal">
      <formula>"Riesgo medio"</formula>
    </cfRule>
    <cfRule type="cellIs" dxfId="72" priority="72" operator="equal">
      <formula>"Riesgo bajo"</formula>
    </cfRule>
  </conditionalFormatting>
  <conditionalFormatting sqref="U35 M35">
    <cfRule type="cellIs" dxfId="71" priority="65" operator="equal">
      <formula>"Riesgo extremo"</formula>
    </cfRule>
    <cfRule type="cellIs" dxfId="70" priority="66" operator="equal">
      <formula>"Riesgo alto"</formula>
    </cfRule>
    <cfRule type="cellIs" dxfId="69" priority="67" operator="equal">
      <formula>"Riesgo medio"</formula>
    </cfRule>
    <cfRule type="cellIs" dxfId="68" priority="68" operator="equal">
      <formula>"Riesgo bajo"</formula>
    </cfRule>
  </conditionalFormatting>
  <conditionalFormatting sqref="U36 M36">
    <cfRule type="cellIs" dxfId="67" priority="61" operator="equal">
      <formula>"Riesgo extremo"</formula>
    </cfRule>
    <cfRule type="cellIs" dxfId="66" priority="62" operator="equal">
      <formula>"Riesgo alto"</formula>
    </cfRule>
    <cfRule type="cellIs" dxfId="65" priority="63" operator="equal">
      <formula>"Riesgo medio"</formula>
    </cfRule>
    <cfRule type="cellIs" dxfId="64" priority="64" operator="equal">
      <formula>"Riesgo bajo"</formula>
    </cfRule>
  </conditionalFormatting>
  <conditionalFormatting sqref="U37 M37 M39:M40 U39:U40">
    <cfRule type="cellIs" dxfId="63" priority="57" operator="equal">
      <formula>"Riesgo extremo"</formula>
    </cfRule>
    <cfRule type="cellIs" dxfId="62" priority="58" operator="equal">
      <formula>"Riesgo alto"</formula>
    </cfRule>
    <cfRule type="cellIs" dxfId="61" priority="59" operator="equal">
      <formula>"Riesgo medio"</formula>
    </cfRule>
    <cfRule type="cellIs" dxfId="60" priority="60" operator="equal">
      <formula>"Riesgo bajo"</formula>
    </cfRule>
  </conditionalFormatting>
  <conditionalFormatting sqref="U38 M38">
    <cfRule type="cellIs" dxfId="59" priority="53" operator="equal">
      <formula>"Riesgo extremo"</formula>
    </cfRule>
    <cfRule type="cellIs" dxfId="58" priority="54" operator="equal">
      <formula>"Riesgo alto"</formula>
    </cfRule>
    <cfRule type="cellIs" dxfId="57" priority="55" operator="equal">
      <formula>"Riesgo medio"</formula>
    </cfRule>
    <cfRule type="cellIs" dxfId="56" priority="56" operator="equal">
      <formula>"Riesgo bajo"</formula>
    </cfRule>
  </conditionalFormatting>
  <conditionalFormatting sqref="U34 M34">
    <cfRule type="cellIs" dxfId="55" priority="49" operator="equal">
      <formula>"Riesgo extremo"</formula>
    </cfRule>
    <cfRule type="cellIs" dxfId="54" priority="50" operator="equal">
      <formula>"Riesgo alto"</formula>
    </cfRule>
    <cfRule type="cellIs" dxfId="53" priority="51" operator="equal">
      <formula>"Riesgo medio"</formula>
    </cfRule>
    <cfRule type="cellIs" dxfId="52" priority="52" operator="equal">
      <formula>"Riesgo bajo"</formula>
    </cfRule>
  </conditionalFormatting>
  <conditionalFormatting sqref="U7 M7">
    <cfRule type="cellIs" dxfId="51" priority="41" operator="equal">
      <formula>"Riesgo extremo"</formula>
    </cfRule>
    <cfRule type="cellIs" dxfId="50" priority="42" operator="equal">
      <formula>"Riesgo alto"</formula>
    </cfRule>
    <cfRule type="cellIs" dxfId="49" priority="43" operator="equal">
      <formula>"Riesgo medio"</formula>
    </cfRule>
    <cfRule type="cellIs" dxfId="48" priority="44" operator="equal">
      <formula>"Riesgo bajo"</formula>
    </cfRule>
  </conditionalFormatting>
  <conditionalFormatting sqref="U8 M8">
    <cfRule type="cellIs" dxfId="47" priority="37" operator="equal">
      <formula>"Riesgo extremo"</formula>
    </cfRule>
    <cfRule type="cellIs" dxfId="46" priority="38" operator="equal">
      <formula>"Riesgo alto"</formula>
    </cfRule>
    <cfRule type="cellIs" dxfId="45" priority="39" operator="equal">
      <formula>"Riesgo medio"</formula>
    </cfRule>
    <cfRule type="cellIs" dxfId="44" priority="40" operator="equal">
      <formula>"Riesgo bajo"</formula>
    </cfRule>
  </conditionalFormatting>
  <conditionalFormatting sqref="U11 M11">
    <cfRule type="cellIs" dxfId="43" priority="33" operator="equal">
      <formula>"Riesgo extremo"</formula>
    </cfRule>
    <cfRule type="cellIs" dxfId="42" priority="34" operator="equal">
      <formula>"Riesgo alto"</formula>
    </cfRule>
    <cfRule type="cellIs" dxfId="41" priority="35" operator="equal">
      <formula>"Riesgo medio"</formula>
    </cfRule>
    <cfRule type="cellIs" dxfId="40" priority="36" operator="equal">
      <formula>"Riesgo bajo"</formula>
    </cfRule>
  </conditionalFormatting>
  <conditionalFormatting sqref="U9 M9">
    <cfRule type="cellIs" dxfId="39" priority="29" operator="equal">
      <formula>"Riesgo extremo"</formula>
    </cfRule>
    <cfRule type="cellIs" dxfId="38" priority="30" operator="equal">
      <formula>"Riesgo alto"</formula>
    </cfRule>
    <cfRule type="cellIs" dxfId="37" priority="31" operator="equal">
      <formula>"Riesgo medio"</formula>
    </cfRule>
    <cfRule type="cellIs" dxfId="36" priority="32" operator="equal">
      <formula>"Riesgo bajo"</formula>
    </cfRule>
  </conditionalFormatting>
  <conditionalFormatting sqref="U10 M10">
    <cfRule type="cellIs" dxfId="35" priority="25" operator="equal">
      <formula>"Riesgo extremo"</formula>
    </cfRule>
    <cfRule type="cellIs" dxfId="34" priority="26" operator="equal">
      <formula>"Riesgo alto"</formula>
    </cfRule>
    <cfRule type="cellIs" dxfId="33" priority="27" operator="equal">
      <formula>"Riesgo medio"</formula>
    </cfRule>
    <cfRule type="cellIs" dxfId="32" priority="28" operator="equal">
      <formula>"Riesgo bajo"</formula>
    </cfRule>
  </conditionalFormatting>
  <conditionalFormatting sqref="U12 M12">
    <cfRule type="cellIs" dxfId="31" priority="21" operator="equal">
      <formula>"Riesgo extremo"</formula>
    </cfRule>
    <cfRule type="cellIs" dxfId="30" priority="22" operator="equal">
      <formula>"Riesgo alto"</formula>
    </cfRule>
    <cfRule type="cellIs" dxfId="29" priority="23" operator="equal">
      <formula>"Riesgo medio"</formula>
    </cfRule>
    <cfRule type="cellIs" dxfId="28" priority="24" operator="equal">
      <formula>"Riesgo bajo"</formula>
    </cfRule>
  </conditionalFormatting>
  <conditionalFormatting sqref="U13 M13">
    <cfRule type="cellIs" dxfId="27" priority="17" operator="equal">
      <formula>"Riesgo extremo"</formula>
    </cfRule>
    <cfRule type="cellIs" dxfId="26" priority="18" operator="equal">
      <formula>"Riesgo alto"</formula>
    </cfRule>
    <cfRule type="cellIs" dxfId="25" priority="19" operator="equal">
      <formula>"Riesgo medio"</formula>
    </cfRule>
    <cfRule type="cellIs" dxfId="24" priority="20" operator="equal">
      <formula>"Riesgo bajo"</formula>
    </cfRule>
  </conditionalFormatting>
  <conditionalFormatting sqref="U14 M14">
    <cfRule type="cellIs" dxfId="23" priority="13" operator="equal">
      <formula>"Riesgo extremo"</formula>
    </cfRule>
    <cfRule type="cellIs" dxfId="22" priority="14" operator="equal">
      <formula>"Riesgo alto"</formula>
    </cfRule>
    <cfRule type="cellIs" dxfId="21" priority="15" operator="equal">
      <formula>"Riesgo medio"</formula>
    </cfRule>
    <cfRule type="cellIs" dxfId="20" priority="16" operator="equal">
      <formula>"Riesgo bajo"</formula>
    </cfRule>
  </conditionalFormatting>
  <conditionalFormatting sqref="U16 M16">
    <cfRule type="cellIs" dxfId="19" priority="9" operator="equal">
      <formula>"Riesgo extremo"</formula>
    </cfRule>
    <cfRule type="cellIs" dxfId="18" priority="10" operator="equal">
      <formula>"Riesgo alto"</formula>
    </cfRule>
    <cfRule type="cellIs" dxfId="17" priority="11" operator="equal">
      <formula>"Riesgo medio"</formula>
    </cfRule>
    <cfRule type="cellIs" dxfId="16" priority="12" operator="equal">
      <formula>"Riesgo bajo"</formula>
    </cfRule>
  </conditionalFormatting>
  <conditionalFormatting sqref="U18 M18">
    <cfRule type="cellIs" dxfId="15" priority="5" operator="equal">
      <formula>"Riesgo extremo"</formula>
    </cfRule>
    <cfRule type="cellIs" dxfId="14" priority="6" operator="equal">
      <formula>"Riesgo alto"</formula>
    </cfRule>
    <cfRule type="cellIs" dxfId="13" priority="7" operator="equal">
      <formula>"Riesgo medio"</formula>
    </cfRule>
    <cfRule type="cellIs" dxfId="12" priority="8" operator="equal">
      <formula>"Riesgo bajo"</formula>
    </cfRule>
  </conditionalFormatting>
  <conditionalFormatting sqref="U17 M17">
    <cfRule type="cellIs" dxfId="11" priority="1" operator="equal">
      <formula>"Riesgo extremo"</formula>
    </cfRule>
    <cfRule type="cellIs" dxfId="10" priority="2" operator="equal">
      <formula>"Riesgo alto"</formula>
    </cfRule>
    <cfRule type="cellIs" dxfId="9" priority="3" operator="equal">
      <formula>"Riesgo medio"</formula>
    </cfRule>
    <cfRule type="cellIs" dxfId="8" priority="4" operator="equal">
      <formula>"Riesgo bajo"</formula>
    </cfRule>
  </conditionalFormatting>
  <pageMargins left="0.25" right="0.25" top="0.75" bottom="0.75" header="0.3" footer="0.3"/>
  <pageSetup scale="31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Hoja2!$A$3:$A$4</xm:f>
          </x14:formula1>
          <xm:sqref>B6:B40</xm:sqref>
        </x14:dataValidation>
        <x14:dataValidation type="list" allowBlank="1" showInputMessage="1" showErrorMessage="1">
          <x14:formula1>
            <xm:f>Hoja2!$A$8:$A$9</xm:f>
          </x14:formula1>
          <xm:sqref>C6:C40</xm:sqref>
        </x14:dataValidation>
        <x14:dataValidation type="list" allowBlank="1" showInputMessage="1" showErrorMessage="1">
          <x14:formula1>
            <xm:f>Hoja2!$A$12:$A$15</xm:f>
          </x14:formula1>
          <xm:sqref>D6:D40</xm:sqref>
        </x14:dataValidation>
        <x14:dataValidation type="list" allowBlank="1" showInputMessage="1" showErrorMessage="1">
          <x14:formula1>
            <xm:f>Hoja2!$A$18:$A$25</xm:f>
          </x14:formula1>
          <xm:sqref>E6:E40</xm:sqref>
        </x14:dataValidation>
        <x14:dataValidation type="list" allowBlank="1" showInputMessage="1" showErrorMessage="1">
          <x14:formula1>
            <xm:f>Hoja2!$A$52:$A$54</xm:f>
          </x14:formula1>
          <xm:sqref>N6:N40</xm:sqref>
        </x14:dataValidation>
        <x14:dataValidation type="list" allowBlank="1" showInputMessage="1" showErrorMessage="1">
          <x14:formula1>
            <xm:f>Hoja2!$A$64:$A$69</xm:f>
          </x14:formula1>
          <xm:sqref>AA6:AA40</xm:sqref>
        </x14:dataValidation>
        <x14:dataValidation type="list" allowBlank="1" showInputMessage="1" showErrorMessage="1">
          <x14:formula1>
            <xm:f>Hoja2!$A$71:$A$72</xm:f>
          </x14:formula1>
          <xm:sqref>V6:V40</xm:sqref>
        </x14:dataValidation>
        <x14:dataValidation type="list" allowBlank="1" showInputMessage="1" showErrorMessage="1">
          <x14:formula1>
            <xm:f>Hoja2!$A$75:$A$79</xm:f>
          </x14:formula1>
          <xm:sqref>J6:J40 R6:R40</xm:sqref>
        </x14:dataValidation>
        <x14:dataValidation type="list" allowBlank="1" showInputMessage="1" showErrorMessage="1">
          <x14:formula1>
            <xm:f>Hoja2!$A$44:$A$48</xm:f>
          </x14:formula1>
          <xm:sqref>H6:H40 P6:P40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 filterMode="1"/>
  <dimension ref="A2:AA37"/>
  <sheetViews>
    <sheetView topLeftCell="A3" workbookViewId="0">
      <pane ySplit="3" topLeftCell="A6" activePane="bottomLeft" state="frozen"/>
      <selection activeCell="A3" sqref="A3"/>
      <selection pane="bottomLeft" activeCell="H12" sqref="H12"/>
    </sheetView>
  </sheetViews>
  <sheetFormatPr baseColWidth="10" defaultColWidth="10.85546875" defaultRowHeight="16.5" x14ac:dyDescent="0.3"/>
  <cols>
    <col min="1" max="1" width="6.7109375" style="1" customWidth="1"/>
    <col min="2" max="3" width="10.7109375" style="1" customWidth="1"/>
    <col min="4" max="4" width="12.7109375" style="1" customWidth="1"/>
    <col min="5" max="5" width="13.7109375" style="1" customWidth="1"/>
    <col min="6" max="7" width="18.7109375" style="1" customWidth="1"/>
    <col min="8" max="8" width="10.7109375" style="1" customWidth="1"/>
    <col min="9" max="9" width="6.7109375" style="1" customWidth="1"/>
    <col min="10" max="10" width="10.7109375" style="1" customWidth="1"/>
    <col min="11" max="12" width="6.7109375" style="1" customWidth="1"/>
    <col min="13" max="14" width="10.7109375" style="1" customWidth="1"/>
    <col min="15" max="15" width="18.7109375" style="1" customWidth="1"/>
    <col min="16" max="16" width="10.7109375" style="1" customWidth="1"/>
    <col min="17" max="17" width="6.7109375" style="1" customWidth="1"/>
    <col min="18" max="18" width="10.7109375" style="1" customWidth="1"/>
    <col min="19" max="20" width="6.7109375" style="1" customWidth="1"/>
    <col min="21" max="21" width="10.7109375" style="1" customWidth="1"/>
    <col min="22" max="22" width="6.7109375" style="1" customWidth="1"/>
    <col min="23" max="23" width="18.7109375" style="1" customWidth="1"/>
    <col min="24" max="25" width="8.7109375" style="1" customWidth="1"/>
    <col min="26" max="26" width="14.7109375" style="1" customWidth="1"/>
    <col min="27" max="27" width="12.7109375" style="1" customWidth="1"/>
    <col min="28" max="16384" width="10.85546875" style="1"/>
  </cols>
  <sheetData>
    <row r="2" spans="1:27" ht="20.25" customHeight="1" x14ac:dyDescent="0.3"/>
    <row r="3" spans="1:27" ht="20.100000000000001" customHeight="1" x14ac:dyDescent="0.3">
      <c r="A3" s="54" t="s">
        <v>2</v>
      </c>
      <c r="B3" s="51" t="s">
        <v>3</v>
      </c>
      <c r="C3" s="51" t="s">
        <v>4</v>
      </c>
      <c r="D3" s="51" t="s">
        <v>5</v>
      </c>
      <c r="E3" s="51" t="s">
        <v>6</v>
      </c>
      <c r="F3" s="51" t="s">
        <v>7</v>
      </c>
      <c r="G3" s="51" t="s">
        <v>8</v>
      </c>
      <c r="H3" s="57" t="s">
        <v>9</v>
      </c>
      <c r="I3" s="58"/>
      <c r="J3" s="57" t="s">
        <v>10</v>
      </c>
      <c r="K3" s="58"/>
      <c r="L3" s="51" t="s">
        <v>11</v>
      </c>
      <c r="M3" s="51" t="s">
        <v>12</v>
      </c>
      <c r="N3" s="51" t="s">
        <v>13</v>
      </c>
      <c r="O3" s="51" t="s">
        <v>14</v>
      </c>
      <c r="P3" s="61" t="s">
        <v>0</v>
      </c>
      <c r="Q3" s="62"/>
      <c r="R3" s="62"/>
      <c r="S3" s="62"/>
      <c r="T3" s="62"/>
      <c r="U3" s="63"/>
      <c r="V3" s="51" t="s">
        <v>17</v>
      </c>
      <c r="W3" s="51" t="s">
        <v>83</v>
      </c>
      <c r="X3" s="51" t="s">
        <v>18</v>
      </c>
      <c r="Y3" s="51" t="s">
        <v>19</v>
      </c>
      <c r="Z3" s="64" t="s">
        <v>1</v>
      </c>
      <c r="AA3" s="64"/>
    </row>
    <row r="4" spans="1:27" ht="20.100000000000001" hidden="1" customHeight="1" x14ac:dyDescent="0.3">
      <c r="A4" s="55"/>
      <c r="B4" s="52"/>
      <c r="C4" s="52"/>
      <c r="D4" s="52"/>
      <c r="E4" s="52"/>
      <c r="F4" s="52"/>
      <c r="G4" s="52"/>
      <c r="H4" s="59"/>
      <c r="I4" s="60"/>
      <c r="J4" s="59"/>
      <c r="K4" s="60"/>
      <c r="L4" s="52"/>
      <c r="M4" s="52"/>
      <c r="N4" s="52"/>
      <c r="O4" s="52"/>
      <c r="P4" s="65" t="s">
        <v>9</v>
      </c>
      <c r="Q4" s="66"/>
      <c r="R4" s="65" t="s">
        <v>10</v>
      </c>
      <c r="S4" s="66"/>
      <c r="T4" s="51" t="s">
        <v>15</v>
      </c>
      <c r="U4" s="51" t="s">
        <v>16</v>
      </c>
      <c r="V4" s="52"/>
      <c r="W4" s="52"/>
      <c r="X4" s="52"/>
      <c r="Y4" s="52"/>
      <c r="Z4" s="22"/>
      <c r="AA4" s="22"/>
    </row>
    <row r="5" spans="1:27" ht="60" hidden="1" customHeight="1" x14ac:dyDescent="0.3">
      <c r="A5" s="56"/>
      <c r="B5" s="53"/>
      <c r="C5" s="53"/>
      <c r="D5" s="53"/>
      <c r="E5" s="53"/>
      <c r="F5" s="53"/>
      <c r="G5" s="53"/>
      <c r="H5" s="19" t="s">
        <v>12</v>
      </c>
      <c r="I5" s="19" t="s">
        <v>89</v>
      </c>
      <c r="J5" s="19" t="s">
        <v>12</v>
      </c>
      <c r="K5" s="19" t="s">
        <v>89</v>
      </c>
      <c r="L5" s="53"/>
      <c r="M5" s="53"/>
      <c r="N5" s="53"/>
      <c r="O5" s="53"/>
      <c r="P5" s="19" t="s">
        <v>12</v>
      </c>
      <c r="Q5" s="19" t="s">
        <v>89</v>
      </c>
      <c r="R5" s="19" t="s">
        <v>12</v>
      </c>
      <c r="S5" s="19" t="s">
        <v>89</v>
      </c>
      <c r="T5" s="53"/>
      <c r="U5" s="53"/>
      <c r="V5" s="53"/>
      <c r="W5" s="53"/>
      <c r="X5" s="53"/>
      <c r="Y5" s="53"/>
      <c r="Z5" s="20" t="s">
        <v>20</v>
      </c>
      <c r="AA5" s="20" t="s">
        <v>21</v>
      </c>
    </row>
    <row r="6" spans="1:27" ht="67.5" hidden="1" x14ac:dyDescent="0.3">
      <c r="A6" s="2">
        <v>1</v>
      </c>
      <c r="B6" s="3" t="s">
        <v>34</v>
      </c>
      <c r="C6" s="3" t="s">
        <v>37</v>
      </c>
      <c r="D6" s="4" t="s">
        <v>22</v>
      </c>
      <c r="E6" s="3" t="s">
        <v>43</v>
      </c>
      <c r="F6" s="5" t="s">
        <v>119</v>
      </c>
      <c r="G6" s="6" t="s">
        <v>121</v>
      </c>
      <c r="H6" s="6" t="s">
        <v>84</v>
      </c>
      <c r="I6" s="7">
        <f>IF(H6="RARO",1,IF(H6="IMPROBABLE",2,IF(H6="POSIBLE",3,IF(H6="PROBABLE",4,IF(H6="CASI CIERTO",5,0)))))</f>
        <v>2</v>
      </c>
      <c r="J6" s="6" t="s">
        <v>98</v>
      </c>
      <c r="K6" s="7">
        <f>IF(J6="INSIGNIFICANTE",1,IF(J6="MENOR",2,IF(J6="MODERADO",3,IF(J6="MAYOR",4,IF(J6="CATASTRÓFICO",5,0)))))</f>
        <v>2</v>
      </c>
      <c r="L6" s="7">
        <f t="shared" ref="L6:L26" si="0">I6+K6</f>
        <v>4</v>
      </c>
      <c r="M6" s="3" t="str">
        <f>+IF(L6&gt;=8,"Riesgo extremo",IF(L6&gt;=6,"Riesgo alto",IF(L6=5,"Riesgo medio",IF(L6&lt;=4,"Riesgo bajo",0))))</f>
        <v>Riesgo bajo</v>
      </c>
      <c r="N6" s="3" t="s">
        <v>53</v>
      </c>
      <c r="O6" s="21" t="s">
        <v>91</v>
      </c>
      <c r="P6" s="6" t="s">
        <v>85</v>
      </c>
      <c r="Q6" s="7">
        <f>IF(P6="RARO",1,IF(P6="IMPROBABLE",2,IF(P6="POSIBLE",3,IF(P6="PROBABLE",4,IF(P6="CASI CIERTO",5,0)))))</f>
        <v>1</v>
      </c>
      <c r="R6" s="6" t="s">
        <v>97</v>
      </c>
      <c r="S6" s="7">
        <f>IF(R6="INSIGNIFICANTE",1,IF(R6="MENOR",2,IF(R6="MODERADO",3,IF(R6="MAYOR",4,IF(R6="CATASTRÓFICO",5,0)))))</f>
        <v>1</v>
      </c>
      <c r="T6" s="7">
        <f t="shared" ref="T6:T26" si="1">Q6+S6</f>
        <v>2</v>
      </c>
      <c r="U6" s="3" t="str">
        <f>+IF(T6&gt;=8,"Riesgo extremo",IF(T6&gt;=6,"Riesgo alto",IF(T6=5,"Riesgo medio",IF(T6&lt;=4,"Riesgo bajo",0))))</f>
        <v>Riesgo bajo</v>
      </c>
      <c r="V6" s="3" t="s">
        <v>62</v>
      </c>
      <c r="W6" s="21" t="s">
        <v>92</v>
      </c>
      <c r="X6" s="8">
        <v>41699</v>
      </c>
      <c r="Y6" s="8">
        <v>41852</v>
      </c>
      <c r="Z6" s="21" t="s">
        <v>93</v>
      </c>
      <c r="AA6" s="3" t="s">
        <v>58</v>
      </c>
    </row>
    <row r="7" spans="1:27" ht="81" hidden="1" x14ac:dyDescent="0.3">
      <c r="A7" s="2">
        <v>1</v>
      </c>
      <c r="B7" s="3" t="s">
        <v>34</v>
      </c>
      <c r="C7" s="3" t="s">
        <v>37</v>
      </c>
      <c r="D7" s="4" t="s">
        <v>22</v>
      </c>
      <c r="E7" s="3" t="s">
        <v>43</v>
      </c>
      <c r="F7" s="5" t="s">
        <v>122</v>
      </c>
      <c r="G7" s="6" t="s">
        <v>120</v>
      </c>
      <c r="H7" s="6" t="s">
        <v>84</v>
      </c>
      <c r="I7" s="7">
        <f t="shared" ref="I7:I12" si="2">IF(H7="RARO",1,IF(H7="IMPROBABLE",2,IF(H7="POSIBLE",3,IF(H7="PROBABLE",4,IF(H7="CASI CIERTO",5,0)))))</f>
        <v>2</v>
      </c>
      <c r="J7" s="6" t="s">
        <v>98</v>
      </c>
      <c r="K7" s="7">
        <f t="shared" ref="K7:K12" si="3">IF(J7="INSIGNIFICANTE",1,IF(J7="MENOR",2,IF(J7="MODERADO",3,IF(J7="MAYOR",4,IF(J7="CATASTRÓFICO",5,0)))))</f>
        <v>2</v>
      </c>
      <c r="L7" s="7">
        <f t="shared" ref="L7:L12" si="4">I7+K7</f>
        <v>4</v>
      </c>
      <c r="M7" s="3" t="str">
        <f t="shared" ref="M7:M12" si="5">+IF(L7&gt;=8,"Riesgo extremo",IF(L7&gt;=6,"Riesgo alto",IF(L7=5,"Riesgo medio",IF(L7&lt;=4,"Riesgo bajo",0))))</f>
        <v>Riesgo bajo</v>
      </c>
      <c r="N7" s="3" t="s">
        <v>53</v>
      </c>
      <c r="O7" s="21" t="s">
        <v>91</v>
      </c>
      <c r="P7" s="6" t="s">
        <v>85</v>
      </c>
      <c r="Q7" s="7">
        <f t="shared" ref="Q7:Q12" si="6">IF(P7="RARO",1,IF(P7="IMPROBABLE",2,IF(P7="POSIBLE",3,IF(P7="PROBABLE",4,IF(P7="CASI CIERTO",5,0)))))</f>
        <v>1</v>
      </c>
      <c r="R7" s="6" t="s">
        <v>97</v>
      </c>
      <c r="S7" s="7">
        <f t="shared" ref="S7:S12" si="7">IF(R7="INSIGNIFICANTE",1,IF(R7="MENOR",2,IF(R7="MODERADO",3,IF(R7="MAYOR",4,IF(R7="CATASTRÓFICO",5,0)))))</f>
        <v>1</v>
      </c>
      <c r="T7" s="7">
        <f t="shared" ref="T7:T12" si="8">Q7+S7</f>
        <v>2</v>
      </c>
      <c r="U7" s="3" t="str">
        <f t="shared" ref="U7:U12" si="9">+IF(T7&gt;=8,"Riesgo extremo",IF(T7&gt;=6,"Riesgo alto",IF(T7=5,"Riesgo medio",IF(T7&lt;=4,"Riesgo bajo",0))))</f>
        <v>Riesgo bajo</v>
      </c>
      <c r="V7" s="3" t="s">
        <v>62</v>
      </c>
      <c r="W7" s="21" t="s">
        <v>92</v>
      </c>
      <c r="X7" s="8">
        <v>41699</v>
      </c>
      <c r="Y7" s="8">
        <v>41852</v>
      </c>
      <c r="Z7" s="21" t="s">
        <v>93</v>
      </c>
      <c r="AA7" s="3" t="s">
        <v>58</v>
      </c>
    </row>
    <row r="8" spans="1:27" ht="67.5" hidden="1" x14ac:dyDescent="0.3">
      <c r="A8" s="2">
        <v>1</v>
      </c>
      <c r="B8" s="3" t="s">
        <v>34</v>
      </c>
      <c r="C8" s="3" t="s">
        <v>37</v>
      </c>
      <c r="D8" s="4" t="s">
        <v>22</v>
      </c>
      <c r="E8" s="3" t="s">
        <v>43</v>
      </c>
      <c r="F8" s="5" t="s">
        <v>123</v>
      </c>
      <c r="G8" s="6" t="s">
        <v>124</v>
      </c>
      <c r="H8" s="6" t="s">
        <v>84</v>
      </c>
      <c r="I8" s="7">
        <f t="shared" si="2"/>
        <v>2</v>
      </c>
      <c r="J8" s="6" t="s">
        <v>98</v>
      </c>
      <c r="K8" s="7">
        <f t="shared" si="3"/>
        <v>2</v>
      </c>
      <c r="L8" s="7">
        <f t="shared" si="4"/>
        <v>4</v>
      </c>
      <c r="M8" s="3" t="str">
        <f t="shared" si="5"/>
        <v>Riesgo bajo</v>
      </c>
      <c r="N8" s="3" t="s">
        <v>53</v>
      </c>
      <c r="O8" s="21" t="s">
        <v>91</v>
      </c>
      <c r="P8" s="6" t="s">
        <v>85</v>
      </c>
      <c r="Q8" s="7">
        <f t="shared" si="6"/>
        <v>1</v>
      </c>
      <c r="R8" s="6" t="s">
        <v>97</v>
      </c>
      <c r="S8" s="7">
        <f t="shared" si="7"/>
        <v>1</v>
      </c>
      <c r="T8" s="7">
        <f t="shared" si="8"/>
        <v>2</v>
      </c>
      <c r="U8" s="3" t="str">
        <f t="shared" si="9"/>
        <v>Riesgo bajo</v>
      </c>
      <c r="V8" s="3" t="s">
        <v>62</v>
      </c>
      <c r="W8" s="21" t="s">
        <v>92</v>
      </c>
      <c r="X8" s="8">
        <v>41699</v>
      </c>
      <c r="Y8" s="8">
        <v>41852</v>
      </c>
      <c r="Z8" s="21" t="s">
        <v>93</v>
      </c>
      <c r="AA8" s="3" t="s">
        <v>58</v>
      </c>
    </row>
    <row r="9" spans="1:27" ht="67.5" hidden="1" x14ac:dyDescent="0.3">
      <c r="A9" s="2">
        <v>1</v>
      </c>
      <c r="B9" s="3" t="s">
        <v>34</v>
      </c>
      <c r="C9" s="3" t="s">
        <v>37</v>
      </c>
      <c r="D9" s="4" t="s">
        <v>22</v>
      </c>
      <c r="E9" s="3" t="s">
        <v>43</v>
      </c>
      <c r="F9" s="5" t="s">
        <v>125</v>
      </c>
      <c r="G9" s="6" t="s">
        <v>126</v>
      </c>
      <c r="H9" s="6" t="s">
        <v>84</v>
      </c>
      <c r="I9" s="7">
        <f t="shared" si="2"/>
        <v>2</v>
      </c>
      <c r="J9" s="6" t="s">
        <v>98</v>
      </c>
      <c r="K9" s="7">
        <f t="shared" si="3"/>
        <v>2</v>
      </c>
      <c r="L9" s="7">
        <f t="shared" si="4"/>
        <v>4</v>
      </c>
      <c r="M9" s="3" t="str">
        <f t="shared" si="5"/>
        <v>Riesgo bajo</v>
      </c>
      <c r="N9" s="3" t="s">
        <v>53</v>
      </c>
      <c r="O9" s="21" t="s">
        <v>91</v>
      </c>
      <c r="P9" s="6" t="s">
        <v>85</v>
      </c>
      <c r="Q9" s="7">
        <f t="shared" si="6"/>
        <v>1</v>
      </c>
      <c r="R9" s="6" t="s">
        <v>97</v>
      </c>
      <c r="S9" s="7">
        <f t="shared" si="7"/>
        <v>1</v>
      </c>
      <c r="T9" s="7">
        <f t="shared" si="8"/>
        <v>2</v>
      </c>
      <c r="U9" s="3" t="str">
        <f t="shared" si="9"/>
        <v>Riesgo bajo</v>
      </c>
      <c r="V9" s="3" t="s">
        <v>62</v>
      </c>
      <c r="W9" s="21" t="s">
        <v>92</v>
      </c>
      <c r="X9" s="8">
        <v>41699</v>
      </c>
      <c r="Y9" s="8">
        <v>41852</v>
      </c>
      <c r="Z9" s="21" t="s">
        <v>93</v>
      </c>
      <c r="AA9" s="3" t="s">
        <v>58</v>
      </c>
    </row>
    <row r="10" spans="1:27" ht="67.5" hidden="1" x14ac:dyDescent="0.3">
      <c r="A10" s="2">
        <v>1</v>
      </c>
      <c r="B10" s="3" t="s">
        <v>34</v>
      </c>
      <c r="C10" s="3" t="s">
        <v>37</v>
      </c>
      <c r="D10" s="4" t="s">
        <v>22</v>
      </c>
      <c r="E10" s="3" t="s">
        <v>43</v>
      </c>
      <c r="F10" s="5" t="s">
        <v>127</v>
      </c>
      <c r="G10" s="6" t="s">
        <v>129</v>
      </c>
      <c r="H10" s="6" t="s">
        <v>84</v>
      </c>
      <c r="I10" s="7">
        <f t="shared" si="2"/>
        <v>2</v>
      </c>
      <c r="J10" s="6" t="s">
        <v>98</v>
      </c>
      <c r="K10" s="7">
        <f t="shared" si="3"/>
        <v>2</v>
      </c>
      <c r="L10" s="7">
        <f t="shared" si="4"/>
        <v>4</v>
      </c>
      <c r="M10" s="3" t="str">
        <f t="shared" si="5"/>
        <v>Riesgo bajo</v>
      </c>
      <c r="N10" s="3" t="s">
        <v>53</v>
      </c>
      <c r="O10" s="21" t="s">
        <v>91</v>
      </c>
      <c r="P10" s="6" t="s">
        <v>85</v>
      </c>
      <c r="Q10" s="7">
        <f t="shared" si="6"/>
        <v>1</v>
      </c>
      <c r="R10" s="6" t="s">
        <v>97</v>
      </c>
      <c r="S10" s="7">
        <f t="shared" si="7"/>
        <v>1</v>
      </c>
      <c r="T10" s="7">
        <f t="shared" si="8"/>
        <v>2</v>
      </c>
      <c r="U10" s="3" t="str">
        <f t="shared" si="9"/>
        <v>Riesgo bajo</v>
      </c>
      <c r="V10" s="3" t="s">
        <v>62</v>
      </c>
      <c r="W10" s="21" t="s">
        <v>92</v>
      </c>
      <c r="X10" s="8">
        <v>41699</v>
      </c>
      <c r="Y10" s="8">
        <v>41852</v>
      </c>
      <c r="Z10" s="21" t="s">
        <v>93</v>
      </c>
      <c r="AA10" s="3" t="s">
        <v>58</v>
      </c>
    </row>
    <row r="11" spans="1:27" ht="67.5" hidden="1" x14ac:dyDescent="0.3">
      <c r="A11" s="2">
        <v>1</v>
      </c>
      <c r="B11" s="3" t="s">
        <v>34</v>
      </c>
      <c r="C11" s="3" t="s">
        <v>37</v>
      </c>
      <c r="D11" s="4" t="s">
        <v>22</v>
      </c>
      <c r="E11" s="3" t="s">
        <v>43</v>
      </c>
      <c r="F11" s="5" t="s">
        <v>128</v>
      </c>
      <c r="G11" s="6" t="s">
        <v>130</v>
      </c>
      <c r="H11" s="6" t="s">
        <v>84</v>
      </c>
      <c r="I11" s="7">
        <f t="shared" si="2"/>
        <v>2</v>
      </c>
      <c r="J11" s="6" t="s">
        <v>98</v>
      </c>
      <c r="K11" s="7">
        <f t="shared" si="3"/>
        <v>2</v>
      </c>
      <c r="L11" s="7">
        <f t="shared" si="4"/>
        <v>4</v>
      </c>
      <c r="M11" s="3" t="str">
        <f t="shared" si="5"/>
        <v>Riesgo bajo</v>
      </c>
      <c r="N11" s="3" t="s">
        <v>53</v>
      </c>
      <c r="O11" s="21" t="s">
        <v>91</v>
      </c>
      <c r="P11" s="6" t="s">
        <v>85</v>
      </c>
      <c r="Q11" s="7">
        <f t="shared" si="6"/>
        <v>1</v>
      </c>
      <c r="R11" s="6" t="s">
        <v>97</v>
      </c>
      <c r="S11" s="7">
        <f t="shared" si="7"/>
        <v>1</v>
      </c>
      <c r="T11" s="7">
        <f t="shared" si="8"/>
        <v>2</v>
      </c>
      <c r="U11" s="3" t="str">
        <f t="shared" si="9"/>
        <v>Riesgo bajo</v>
      </c>
      <c r="V11" s="3" t="s">
        <v>62</v>
      </c>
      <c r="W11" s="21" t="s">
        <v>92</v>
      </c>
      <c r="X11" s="8">
        <v>41699</v>
      </c>
      <c r="Y11" s="8">
        <v>41852</v>
      </c>
      <c r="Z11" s="21" t="s">
        <v>93</v>
      </c>
      <c r="AA11" s="3" t="s">
        <v>58</v>
      </c>
    </row>
    <row r="12" spans="1:27" ht="94.5" hidden="1" x14ac:dyDescent="0.3">
      <c r="A12" s="2">
        <v>1</v>
      </c>
      <c r="B12" s="3" t="s">
        <v>34</v>
      </c>
      <c r="C12" s="3" t="s">
        <v>37</v>
      </c>
      <c r="D12" s="4" t="s">
        <v>22</v>
      </c>
      <c r="E12" s="3" t="s">
        <v>43</v>
      </c>
      <c r="F12" s="5" t="s">
        <v>131</v>
      </c>
      <c r="G12" s="6" t="s">
        <v>132</v>
      </c>
      <c r="H12" s="6" t="s">
        <v>84</v>
      </c>
      <c r="I12" s="7">
        <f t="shared" si="2"/>
        <v>2</v>
      </c>
      <c r="J12" s="6" t="s">
        <v>98</v>
      </c>
      <c r="K12" s="7">
        <f t="shared" si="3"/>
        <v>2</v>
      </c>
      <c r="L12" s="7">
        <f t="shared" si="4"/>
        <v>4</v>
      </c>
      <c r="M12" s="3" t="str">
        <f t="shared" si="5"/>
        <v>Riesgo bajo</v>
      </c>
      <c r="N12" s="3" t="s">
        <v>53</v>
      </c>
      <c r="O12" s="21" t="s">
        <v>91</v>
      </c>
      <c r="P12" s="6" t="s">
        <v>85</v>
      </c>
      <c r="Q12" s="7">
        <f t="shared" si="6"/>
        <v>1</v>
      </c>
      <c r="R12" s="6" t="s">
        <v>97</v>
      </c>
      <c r="S12" s="7">
        <f t="shared" si="7"/>
        <v>1</v>
      </c>
      <c r="T12" s="7">
        <f t="shared" si="8"/>
        <v>2</v>
      </c>
      <c r="U12" s="3" t="str">
        <f t="shared" si="9"/>
        <v>Riesgo bajo</v>
      </c>
      <c r="V12" s="3" t="s">
        <v>62</v>
      </c>
      <c r="W12" s="21" t="s">
        <v>92</v>
      </c>
      <c r="X12" s="8">
        <v>41699</v>
      </c>
      <c r="Y12" s="8">
        <v>41852</v>
      </c>
      <c r="Z12" s="21" t="s">
        <v>93</v>
      </c>
      <c r="AA12" s="3" t="s">
        <v>58</v>
      </c>
    </row>
    <row r="13" spans="1:27" ht="54" hidden="1" x14ac:dyDescent="0.3">
      <c r="A13" s="2">
        <v>2</v>
      </c>
      <c r="B13" s="3" t="s">
        <v>34</v>
      </c>
      <c r="C13" s="3" t="s">
        <v>37</v>
      </c>
      <c r="D13" s="4" t="s">
        <v>22</v>
      </c>
      <c r="E13" s="3" t="s">
        <v>43</v>
      </c>
      <c r="F13" s="5"/>
      <c r="G13" s="6"/>
      <c r="H13" s="6" t="s">
        <v>86</v>
      </c>
      <c r="I13" s="7">
        <f t="shared" ref="I13" si="10">IF(H13="RARO",1,IF(H13="IMPROBABLE",2,IF(H13="POSIBLE",3,IF(H13="PROBABLE",4,IF(H13="CASI CIERTO",5,0)))))</f>
        <v>3</v>
      </c>
      <c r="J13" s="6" t="s">
        <v>98</v>
      </c>
      <c r="K13" s="7">
        <f t="shared" ref="K13:K26" si="11">IF(J13="INSIGNIFICANTE",1,IF(J13="MENOR",2,IF(J13="MODERADO",3,IF(J13="MAYOR",4,IF(J13="CATASTRÓFICO",5,0)))))</f>
        <v>2</v>
      </c>
      <c r="L13" s="7">
        <f t="shared" si="0"/>
        <v>5</v>
      </c>
      <c r="M13" s="3" t="str">
        <f t="shared" ref="M13:M26" si="12">+IF(L13&gt;=8,"Riesgo extremo",IF(L13&gt;=6,"Riesgo alto",IF(L13=5,"Riesgo medio",IF(L13&lt;=4,"Riesgo bajo",0))))</f>
        <v>Riesgo medio</v>
      </c>
      <c r="N13" s="3" t="s">
        <v>53</v>
      </c>
      <c r="O13" s="21" t="s">
        <v>94</v>
      </c>
      <c r="P13" s="6" t="s">
        <v>85</v>
      </c>
      <c r="Q13" s="7">
        <f t="shared" ref="Q13" si="13">IF(P13="RARO",1,IF(P13="IMPROBABLE",2,IF(P13="POSIBLE",3,IF(P13="PROBABLE",4,IF(P13="CASI CIERTO",5,0)))))</f>
        <v>1</v>
      </c>
      <c r="R13" s="6" t="s">
        <v>97</v>
      </c>
      <c r="S13" s="7">
        <f t="shared" ref="S13:S26" si="14">IF(R13="INSIGNIFICANTE",1,IF(R13="MENOR",2,IF(R13="MODERADO",3,IF(R13="MAYOR",4,IF(R13="CATASTRÓFICO",5,0)))))</f>
        <v>1</v>
      </c>
      <c r="T13" s="7">
        <f t="shared" si="1"/>
        <v>2</v>
      </c>
      <c r="U13" s="3" t="str">
        <f t="shared" ref="U13:U26" si="15">+IF(T13&gt;=8,"Riesgo extremo",IF(T13&gt;=6,"Riesgo alto",IF(T13=5,"Riesgo medio",IF(T13&lt;=4,"Riesgo bajo",0))))</f>
        <v>Riesgo bajo</v>
      </c>
      <c r="V13" s="3" t="s">
        <v>62</v>
      </c>
      <c r="W13" s="21" t="s">
        <v>95</v>
      </c>
      <c r="X13" s="8">
        <v>41699</v>
      </c>
      <c r="Y13" s="8">
        <v>41852</v>
      </c>
      <c r="Z13" s="21" t="s">
        <v>96</v>
      </c>
      <c r="AA13" s="3" t="s">
        <v>58</v>
      </c>
    </row>
    <row r="14" spans="1:27" ht="27" hidden="1" x14ac:dyDescent="0.3">
      <c r="A14" s="2">
        <v>4</v>
      </c>
      <c r="B14" s="3" t="s">
        <v>35</v>
      </c>
      <c r="C14" s="3" t="s">
        <v>38</v>
      </c>
      <c r="D14" s="4" t="s">
        <v>27</v>
      </c>
      <c r="E14" s="3" t="s">
        <v>45</v>
      </c>
      <c r="F14" s="5"/>
      <c r="G14" s="6"/>
      <c r="H14" s="6" t="s">
        <v>85</v>
      </c>
      <c r="I14" s="7">
        <f t="shared" ref="I14:I22" si="16">IF(H14="IMPROBABLE",1,IF(H14="RARO",2,IF(H14="POSIBLE",3,IF(H14="PROBABLE",4,IF(H14="CASI CIERTO",5,0)))))</f>
        <v>2</v>
      </c>
      <c r="J14" s="6" t="s">
        <v>98</v>
      </c>
      <c r="K14" s="7">
        <f t="shared" si="11"/>
        <v>2</v>
      </c>
      <c r="L14" s="7">
        <f t="shared" si="0"/>
        <v>4</v>
      </c>
      <c r="M14" s="3" t="str">
        <f t="shared" si="12"/>
        <v>Riesgo bajo</v>
      </c>
      <c r="N14" s="3" t="s">
        <v>55</v>
      </c>
      <c r="O14" s="21" t="s">
        <v>63</v>
      </c>
      <c r="P14" s="6" t="s">
        <v>85</v>
      </c>
      <c r="Q14" s="7">
        <f t="shared" ref="Q14:Q22" si="17">IF(P14="IMPROBABLE",1,IF(P14="RARO",2,IF(P14="POSIBLE",3,IF(P14="PROBABLE",4,IF(P14="CASI CIERTO",5,0)))))</f>
        <v>2</v>
      </c>
      <c r="R14" s="6" t="s">
        <v>98</v>
      </c>
      <c r="S14" s="7">
        <f t="shared" si="14"/>
        <v>2</v>
      </c>
      <c r="T14" s="7">
        <f t="shared" si="1"/>
        <v>4</v>
      </c>
      <c r="U14" s="3" t="str">
        <f t="shared" si="15"/>
        <v>Riesgo bajo</v>
      </c>
      <c r="V14" s="3" t="s">
        <v>62</v>
      </c>
      <c r="W14" s="21" t="s">
        <v>64</v>
      </c>
      <c r="X14" s="8">
        <v>41944</v>
      </c>
      <c r="Y14" s="8">
        <v>41974</v>
      </c>
      <c r="Z14" s="21" t="s">
        <v>65</v>
      </c>
      <c r="AA14" s="3" t="s">
        <v>58</v>
      </c>
    </row>
    <row r="15" spans="1:27" ht="40.5" hidden="1" x14ac:dyDescent="0.3">
      <c r="A15" s="2">
        <v>5</v>
      </c>
      <c r="B15" s="3" t="s">
        <v>35</v>
      </c>
      <c r="C15" s="9" t="s">
        <v>37</v>
      </c>
      <c r="D15" s="10" t="s">
        <v>22</v>
      </c>
      <c r="E15" s="9" t="s">
        <v>43</v>
      </c>
      <c r="F15" s="5"/>
      <c r="G15" s="6"/>
      <c r="H15" s="6" t="s">
        <v>85</v>
      </c>
      <c r="I15" s="7">
        <f t="shared" ref="I15:I18" si="18">IF(H15="RARO",1,IF(H15="IMPROBABLE",2,IF(H15="POSIBLE",3,IF(H15="PROBABLE",4,IF(H15="CASI CIERTO",5,0)))))</f>
        <v>1</v>
      </c>
      <c r="J15" s="6" t="s">
        <v>98</v>
      </c>
      <c r="K15" s="7">
        <f t="shared" si="11"/>
        <v>2</v>
      </c>
      <c r="L15" s="11">
        <f t="shared" si="0"/>
        <v>3</v>
      </c>
      <c r="M15" s="3" t="str">
        <f t="shared" si="12"/>
        <v>Riesgo bajo</v>
      </c>
      <c r="N15" s="9" t="s">
        <v>53</v>
      </c>
      <c r="O15" s="21" t="s">
        <v>103</v>
      </c>
      <c r="P15" s="6" t="s">
        <v>85</v>
      </c>
      <c r="Q15" s="7">
        <f t="shared" ref="Q15:Q18" si="19">IF(P15="RARO",1,IF(P15="IMPROBABLE",2,IF(P15="POSIBLE",3,IF(P15="PROBABLE",4,IF(P15="CASI CIERTO",5,0)))))</f>
        <v>1</v>
      </c>
      <c r="R15" s="6" t="s">
        <v>97</v>
      </c>
      <c r="S15" s="7">
        <f t="shared" si="14"/>
        <v>1</v>
      </c>
      <c r="T15" s="11">
        <f t="shared" si="1"/>
        <v>2</v>
      </c>
      <c r="U15" s="3" t="str">
        <f t="shared" si="15"/>
        <v>Riesgo bajo</v>
      </c>
      <c r="V15" s="3" t="s">
        <v>62</v>
      </c>
      <c r="W15" s="21" t="s">
        <v>67</v>
      </c>
      <c r="X15" s="8">
        <v>41944</v>
      </c>
      <c r="Y15" s="8">
        <v>41974</v>
      </c>
      <c r="Z15" s="21" t="s">
        <v>66</v>
      </c>
      <c r="AA15" s="3" t="s">
        <v>58</v>
      </c>
    </row>
    <row r="16" spans="1:27" ht="121.5" hidden="1" x14ac:dyDescent="0.3">
      <c r="A16" s="2">
        <v>6</v>
      </c>
      <c r="B16" s="9" t="s">
        <v>35</v>
      </c>
      <c r="C16" s="12" t="s">
        <v>37</v>
      </c>
      <c r="D16" s="13" t="s">
        <v>24</v>
      </c>
      <c r="E16" s="12" t="s">
        <v>41</v>
      </c>
      <c r="F16" s="5"/>
      <c r="G16" s="6"/>
      <c r="H16" s="6" t="s">
        <v>85</v>
      </c>
      <c r="I16" s="7">
        <f t="shared" si="18"/>
        <v>1</v>
      </c>
      <c r="J16" s="6" t="s">
        <v>99</v>
      </c>
      <c r="K16" s="7">
        <f t="shared" si="11"/>
        <v>3</v>
      </c>
      <c r="L16" s="14">
        <f t="shared" si="0"/>
        <v>4</v>
      </c>
      <c r="M16" s="3" t="str">
        <f t="shared" si="12"/>
        <v>Riesgo bajo</v>
      </c>
      <c r="N16" s="12" t="s">
        <v>53</v>
      </c>
      <c r="O16" s="21" t="s">
        <v>68</v>
      </c>
      <c r="P16" s="6" t="s">
        <v>85</v>
      </c>
      <c r="Q16" s="7">
        <f t="shared" si="19"/>
        <v>1</v>
      </c>
      <c r="R16" s="6" t="s">
        <v>97</v>
      </c>
      <c r="S16" s="7">
        <f t="shared" si="14"/>
        <v>1</v>
      </c>
      <c r="T16" s="14">
        <f t="shared" si="1"/>
        <v>2</v>
      </c>
      <c r="U16" s="3" t="str">
        <f t="shared" si="15"/>
        <v>Riesgo bajo</v>
      </c>
      <c r="V16" s="12" t="s">
        <v>25</v>
      </c>
      <c r="W16" s="21" t="s">
        <v>104</v>
      </c>
      <c r="X16" s="8">
        <v>41944</v>
      </c>
      <c r="Y16" s="8">
        <v>41944</v>
      </c>
      <c r="Z16" s="21" t="s">
        <v>105</v>
      </c>
      <c r="AA16" s="12" t="s">
        <v>58</v>
      </c>
    </row>
    <row r="17" spans="1:27" ht="40.5" hidden="1" x14ac:dyDescent="0.3">
      <c r="A17" s="2">
        <v>8</v>
      </c>
      <c r="B17" s="9" t="s">
        <v>34</v>
      </c>
      <c r="C17" s="3" t="s">
        <v>37</v>
      </c>
      <c r="D17" s="4" t="s">
        <v>22</v>
      </c>
      <c r="E17" s="3" t="s">
        <v>43</v>
      </c>
      <c r="F17" s="5"/>
      <c r="G17" s="6"/>
      <c r="H17" s="6" t="s">
        <v>86</v>
      </c>
      <c r="I17" s="7">
        <f t="shared" si="18"/>
        <v>3</v>
      </c>
      <c r="J17" s="6" t="s">
        <v>97</v>
      </c>
      <c r="K17" s="7">
        <f t="shared" si="11"/>
        <v>1</v>
      </c>
      <c r="L17" s="7">
        <f t="shared" si="0"/>
        <v>4</v>
      </c>
      <c r="M17" s="3" t="str">
        <f t="shared" si="12"/>
        <v>Riesgo bajo</v>
      </c>
      <c r="N17" s="3" t="s">
        <v>55</v>
      </c>
      <c r="O17" s="21" t="s">
        <v>107</v>
      </c>
      <c r="P17" s="6" t="s">
        <v>85</v>
      </c>
      <c r="Q17" s="7">
        <f t="shared" si="19"/>
        <v>1</v>
      </c>
      <c r="R17" s="6" t="s">
        <v>97</v>
      </c>
      <c r="S17" s="7">
        <f t="shared" si="14"/>
        <v>1</v>
      </c>
      <c r="T17" s="7">
        <f t="shared" si="1"/>
        <v>2</v>
      </c>
      <c r="U17" s="3" t="str">
        <f t="shared" si="15"/>
        <v>Riesgo bajo</v>
      </c>
      <c r="V17" s="3" t="s">
        <v>23</v>
      </c>
      <c r="W17" s="21" t="s">
        <v>26</v>
      </c>
      <c r="X17" s="8">
        <v>41944</v>
      </c>
      <c r="Y17" s="8">
        <v>41944</v>
      </c>
      <c r="Z17" s="21" t="s">
        <v>106</v>
      </c>
      <c r="AA17" s="3" t="s">
        <v>61</v>
      </c>
    </row>
    <row r="18" spans="1:27" ht="94.5" hidden="1" x14ac:dyDescent="0.3">
      <c r="A18" s="2">
        <v>10</v>
      </c>
      <c r="B18" s="9" t="s">
        <v>35</v>
      </c>
      <c r="C18" s="3" t="s">
        <v>37</v>
      </c>
      <c r="D18" s="4" t="s">
        <v>22</v>
      </c>
      <c r="E18" s="3" t="s">
        <v>43</v>
      </c>
      <c r="F18" s="5"/>
      <c r="G18" s="6"/>
      <c r="H18" s="6" t="s">
        <v>85</v>
      </c>
      <c r="I18" s="7">
        <f t="shared" si="18"/>
        <v>1</v>
      </c>
      <c r="J18" s="6" t="s">
        <v>99</v>
      </c>
      <c r="K18" s="7">
        <f t="shared" si="11"/>
        <v>3</v>
      </c>
      <c r="L18" s="7">
        <f t="shared" si="0"/>
        <v>4</v>
      </c>
      <c r="M18" s="3" t="str">
        <f t="shared" si="12"/>
        <v>Riesgo bajo</v>
      </c>
      <c r="N18" s="3" t="s">
        <v>55</v>
      </c>
      <c r="O18" s="21" t="s">
        <v>109</v>
      </c>
      <c r="P18" s="6" t="s">
        <v>85</v>
      </c>
      <c r="Q18" s="7">
        <f t="shared" si="19"/>
        <v>1</v>
      </c>
      <c r="R18" s="6" t="s">
        <v>97</v>
      </c>
      <c r="S18" s="7">
        <f t="shared" si="14"/>
        <v>1</v>
      </c>
      <c r="T18" s="7">
        <f t="shared" si="1"/>
        <v>2</v>
      </c>
      <c r="U18" s="3" t="str">
        <f t="shared" si="15"/>
        <v>Riesgo bajo</v>
      </c>
      <c r="V18" s="3" t="s">
        <v>25</v>
      </c>
      <c r="W18" s="21" t="s">
        <v>110</v>
      </c>
      <c r="X18" s="8">
        <v>41944</v>
      </c>
      <c r="Y18" s="8">
        <v>41944</v>
      </c>
      <c r="Z18" s="21" t="s">
        <v>111</v>
      </c>
      <c r="AA18" s="3" t="s">
        <v>58</v>
      </c>
    </row>
    <row r="19" spans="1:27" ht="40.5" hidden="1" x14ac:dyDescent="0.3">
      <c r="A19" s="2">
        <v>11</v>
      </c>
      <c r="B19" s="9" t="s">
        <v>35</v>
      </c>
      <c r="C19" s="3" t="s">
        <v>38</v>
      </c>
      <c r="D19" s="4" t="s">
        <v>24</v>
      </c>
      <c r="E19" s="3" t="s">
        <v>45</v>
      </c>
      <c r="F19" s="5"/>
      <c r="G19" s="6"/>
      <c r="H19" s="6" t="s">
        <v>86</v>
      </c>
      <c r="I19" s="7">
        <f t="shared" si="16"/>
        <v>3</v>
      </c>
      <c r="J19" s="6" t="s">
        <v>98</v>
      </c>
      <c r="K19" s="7">
        <f t="shared" si="11"/>
        <v>2</v>
      </c>
      <c r="L19" s="7">
        <f t="shared" si="0"/>
        <v>5</v>
      </c>
      <c r="M19" s="3" t="str">
        <f t="shared" si="12"/>
        <v>Riesgo medio</v>
      </c>
      <c r="N19" s="3" t="s">
        <v>55</v>
      </c>
      <c r="O19" s="21" t="s">
        <v>29</v>
      </c>
      <c r="P19" s="6" t="s">
        <v>85</v>
      </c>
      <c r="Q19" s="7">
        <f t="shared" si="17"/>
        <v>2</v>
      </c>
      <c r="R19" s="6" t="s">
        <v>98</v>
      </c>
      <c r="S19" s="7">
        <f t="shared" si="14"/>
        <v>2</v>
      </c>
      <c r="T19" s="7">
        <f t="shared" si="1"/>
        <v>4</v>
      </c>
      <c r="U19" s="3" t="str">
        <f t="shared" si="15"/>
        <v>Riesgo bajo</v>
      </c>
      <c r="V19" s="3" t="s">
        <v>25</v>
      </c>
      <c r="W19" s="21" t="s">
        <v>28</v>
      </c>
      <c r="X19" s="8">
        <v>41944</v>
      </c>
      <c r="Y19" s="8">
        <v>41944</v>
      </c>
      <c r="Z19" s="21" t="s">
        <v>69</v>
      </c>
      <c r="AA19" s="3" t="s">
        <v>56</v>
      </c>
    </row>
    <row r="20" spans="1:27" ht="40.5" hidden="1" x14ac:dyDescent="0.3">
      <c r="A20" s="2">
        <v>12</v>
      </c>
      <c r="B20" s="9" t="s">
        <v>35</v>
      </c>
      <c r="C20" s="3" t="s">
        <v>38</v>
      </c>
      <c r="D20" s="4" t="s">
        <v>24</v>
      </c>
      <c r="E20" s="3" t="s">
        <v>45</v>
      </c>
      <c r="F20" s="5"/>
      <c r="G20" s="6"/>
      <c r="H20" s="6" t="s">
        <v>87</v>
      </c>
      <c r="I20" s="7">
        <f t="shared" si="16"/>
        <v>4</v>
      </c>
      <c r="J20" s="6" t="s">
        <v>98</v>
      </c>
      <c r="K20" s="7">
        <f t="shared" si="11"/>
        <v>2</v>
      </c>
      <c r="L20" s="7">
        <f t="shared" si="0"/>
        <v>6</v>
      </c>
      <c r="M20" s="3" t="str">
        <f t="shared" si="12"/>
        <v>Riesgo alto</v>
      </c>
      <c r="N20" s="3" t="s">
        <v>55</v>
      </c>
      <c r="O20" s="21" t="s">
        <v>29</v>
      </c>
      <c r="P20" s="6" t="s">
        <v>85</v>
      </c>
      <c r="Q20" s="7">
        <f t="shared" si="17"/>
        <v>2</v>
      </c>
      <c r="R20" s="6" t="s">
        <v>98</v>
      </c>
      <c r="S20" s="7">
        <f t="shared" si="14"/>
        <v>2</v>
      </c>
      <c r="T20" s="7">
        <f t="shared" si="1"/>
        <v>4</v>
      </c>
      <c r="U20" s="3" t="str">
        <f t="shared" si="15"/>
        <v>Riesgo bajo</v>
      </c>
      <c r="V20" s="3" t="s">
        <v>62</v>
      </c>
      <c r="W20" s="21" t="s">
        <v>32</v>
      </c>
      <c r="X20" s="8">
        <v>41944</v>
      </c>
      <c r="Y20" s="8">
        <v>41944</v>
      </c>
      <c r="Z20" s="21" t="s">
        <v>70</v>
      </c>
      <c r="AA20" s="3" t="s">
        <v>56</v>
      </c>
    </row>
    <row r="21" spans="1:27" ht="67.5" hidden="1" x14ac:dyDescent="0.3">
      <c r="A21" s="2">
        <v>13</v>
      </c>
      <c r="B21" s="9" t="s">
        <v>35</v>
      </c>
      <c r="C21" s="3" t="s">
        <v>38</v>
      </c>
      <c r="D21" s="4" t="s">
        <v>24</v>
      </c>
      <c r="E21" s="3" t="s">
        <v>44</v>
      </c>
      <c r="F21" s="5"/>
      <c r="G21" s="6"/>
      <c r="H21" s="6" t="s">
        <v>86</v>
      </c>
      <c r="I21" s="7">
        <f t="shared" si="16"/>
        <v>3</v>
      </c>
      <c r="J21" s="6" t="s">
        <v>98</v>
      </c>
      <c r="K21" s="7">
        <f t="shared" si="11"/>
        <v>2</v>
      </c>
      <c r="L21" s="7">
        <f t="shared" si="0"/>
        <v>5</v>
      </c>
      <c r="M21" s="3" t="str">
        <f t="shared" si="12"/>
        <v>Riesgo medio</v>
      </c>
      <c r="N21" s="3" t="s">
        <v>55</v>
      </c>
      <c r="O21" s="21" t="s">
        <v>71</v>
      </c>
      <c r="P21" s="6" t="s">
        <v>86</v>
      </c>
      <c r="Q21" s="7">
        <f t="shared" si="17"/>
        <v>3</v>
      </c>
      <c r="R21" s="6" t="s">
        <v>98</v>
      </c>
      <c r="S21" s="7">
        <f t="shared" si="14"/>
        <v>2</v>
      </c>
      <c r="T21" s="7">
        <f t="shared" si="1"/>
        <v>5</v>
      </c>
      <c r="U21" s="18" t="str">
        <f t="shared" si="15"/>
        <v>Riesgo medio</v>
      </c>
      <c r="V21" s="3" t="s">
        <v>25</v>
      </c>
      <c r="W21" s="21" t="s">
        <v>32</v>
      </c>
      <c r="X21" s="8">
        <v>41944</v>
      </c>
      <c r="Y21" s="8">
        <v>41944</v>
      </c>
      <c r="Z21" s="21" t="s">
        <v>70</v>
      </c>
      <c r="AA21" s="3" t="s">
        <v>56</v>
      </c>
    </row>
    <row r="22" spans="1:27" ht="40.5" x14ac:dyDescent="0.3">
      <c r="A22" s="2">
        <v>14</v>
      </c>
      <c r="B22" s="9" t="s">
        <v>35</v>
      </c>
      <c r="C22" s="9" t="s">
        <v>38</v>
      </c>
      <c r="D22" s="10" t="s">
        <v>30</v>
      </c>
      <c r="E22" s="9" t="s">
        <v>43</v>
      </c>
      <c r="F22" s="5"/>
      <c r="G22" s="15"/>
      <c r="H22" s="6" t="s">
        <v>86</v>
      </c>
      <c r="I22" s="7">
        <f t="shared" si="16"/>
        <v>3</v>
      </c>
      <c r="J22" s="6" t="s">
        <v>98</v>
      </c>
      <c r="K22" s="7">
        <f t="shared" si="11"/>
        <v>2</v>
      </c>
      <c r="L22" s="11">
        <f t="shared" si="0"/>
        <v>5</v>
      </c>
      <c r="M22" s="16" t="str">
        <f t="shared" si="12"/>
        <v>Riesgo medio</v>
      </c>
      <c r="N22" s="9" t="s">
        <v>54</v>
      </c>
      <c r="O22" s="21" t="s">
        <v>72</v>
      </c>
      <c r="P22" s="6" t="s">
        <v>86</v>
      </c>
      <c r="Q22" s="7">
        <f t="shared" si="17"/>
        <v>3</v>
      </c>
      <c r="R22" s="6" t="s">
        <v>98</v>
      </c>
      <c r="S22" s="7">
        <f t="shared" si="14"/>
        <v>2</v>
      </c>
      <c r="T22" s="11">
        <f t="shared" si="1"/>
        <v>5</v>
      </c>
      <c r="U22" s="16" t="str">
        <f t="shared" si="15"/>
        <v>Riesgo medio</v>
      </c>
      <c r="V22" s="9" t="s">
        <v>62</v>
      </c>
      <c r="W22" s="21" t="s">
        <v>32</v>
      </c>
      <c r="X22" s="17">
        <v>41944</v>
      </c>
      <c r="Y22" s="17">
        <v>41944</v>
      </c>
      <c r="Z22" s="21" t="s">
        <v>73</v>
      </c>
      <c r="AA22" s="9" t="s">
        <v>56</v>
      </c>
    </row>
    <row r="23" spans="1:27" ht="40.5" x14ac:dyDescent="0.3">
      <c r="A23" s="2">
        <v>15</v>
      </c>
      <c r="B23" s="9" t="s">
        <v>35</v>
      </c>
      <c r="C23" s="9" t="s">
        <v>38</v>
      </c>
      <c r="D23" s="10" t="s">
        <v>30</v>
      </c>
      <c r="E23" s="9" t="s">
        <v>47</v>
      </c>
      <c r="F23" s="5"/>
      <c r="G23" s="15"/>
      <c r="H23" s="6" t="s">
        <v>87</v>
      </c>
      <c r="I23" s="7">
        <f t="shared" ref="I23:I26" si="20">IF(H23="RARO",1,IF(H23="IMPROBABLE",2,IF(H23="POSIBLE",3,IF(H23="PROBABLE",4,IF(H23="CASI CIERTO",5,0)))))</f>
        <v>4</v>
      </c>
      <c r="J23" s="6" t="s">
        <v>98</v>
      </c>
      <c r="K23" s="7">
        <f t="shared" si="11"/>
        <v>2</v>
      </c>
      <c r="L23" s="11">
        <f t="shared" si="0"/>
        <v>6</v>
      </c>
      <c r="M23" s="16" t="str">
        <f t="shared" si="12"/>
        <v>Riesgo alto</v>
      </c>
      <c r="N23" s="9" t="s">
        <v>54</v>
      </c>
      <c r="O23" s="21" t="s">
        <v>74</v>
      </c>
      <c r="P23" s="6" t="s">
        <v>87</v>
      </c>
      <c r="Q23" s="7">
        <f t="shared" ref="Q23:Q26" si="21">IF(P23="RARO",1,IF(P23="IMPROBABLE",2,IF(P23="POSIBLE",3,IF(P23="PROBABLE",4,IF(P23="CASI CIERTO",5,0)))))</f>
        <v>4</v>
      </c>
      <c r="R23" s="6" t="s">
        <v>98</v>
      </c>
      <c r="S23" s="7">
        <f t="shared" si="14"/>
        <v>2</v>
      </c>
      <c r="T23" s="11">
        <f t="shared" si="1"/>
        <v>6</v>
      </c>
      <c r="U23" s="16" t="str">
        <f t="shared" si="15"/>
        <v>Riesgo alto</v>
      </c>
      <c r="V23" s="9" t="s">
        <v>62</v>
      </c>
      <c r="W23" s="21" t="s">
        <v>32</v>
      </c>
      <c r="X23" s="17">
        <v>41944</v>
      </c>
      <c r="Y23" s="17">
        <v>41944</v>
      </c>
      <c r="Z23" s="21" t="s">
        <v>75</v>
      </c>
      <c r="AA23" s="9" t="s">
        <v>56</v>
      </c>
    </row>
    <row r="24" spans="1:27" ht="40.5" x14ac:dyDescent="0.3">
      <c r="A24" s="2">
        <v>16</v>
      </c>
      <c r="B24" s="9" t="s">
        <v>35</v>
      </c>
      <c r="C24" s="9" t="s">
        <v>37</v>
      </c>
      <c r="D24" s="10" t="s">
        <v>30</v>
      </c>
      <c r="E24" s="9" t="s">
        <v>43</v>
      </c>
      <c r="F24" s="5"/>
      <c r="G24" s="15"/>
      <c r="H24" s="6" t="s">
        <v>86</v>
      </c>
      <c r="I24" s="7">
        <f t="shared" si="20"/>
        <v>3</v>
      </c>
      <c r="J24" s="6" t="s">
        <v>98</v>
      </c>
      <c r="K24" s="7">
        <f t="shared" si="11"/>
        <v>2</v>
      </c>
      <c r="L24" s="11">
        <f t="shared" si="0"/>
        <v>5</v>
      </c>
      <c r="M24" s="16" t="str">
        <f t="shared" si="12"/>
        <v>Riesgo medio</v>
      </c>
      <c r="N24" s="9" t="s">
        <v>54</v>
      </c>
      <c r="O24" s="21" t="s">
        <v>76</v>
      </c>
      <c r="P24" s="6" t="s">
        <v>86</v>
      </c>
      <c r="Q24" s="7">
        <f t="shared" si="21"/>
        <v>3</v>
      </c>
      <c r="R24" s="6" t="s">
        <v>98</v>
      </c>
      <c r="S24" s="7">
        <f t="shared" si="14"/>
        <v>2</v>
      </c>
      <c r="T24" s="11">
        <f t="shared" si="1"/>
        <v>5</v>
      </c>
      <c r="U24" s="16" t="str">
        <f t="shared" si="15"/>
        <v>Riesgo medio</v>
      </c>
      <c r="V24" s="9" t="s">
        <v>62</v>
      </c>
      <c r="W24" s="21" t="s">
        <v>77</v>
      </c>
      <c r="X24" s="17">
        <v>41944</v>
      </c>
      <c r="Y24" s="17">
        <v>41944</v>
      </c>
      <c r="Z24" s="21" t="s">
        <v>78</v>
      </c>
      <c r="AA24" s="9" t="s">
        <v>56</v>
      </c>
    </row>
    <row r="25" spans="1:27" ht="27" x14ac:dyDescent="0.3">
      <c r="A25" s="2">
        <v>17</v>
      </c>
      <c r="B25" s="9" t="s">
        <v>35</v>
      </c>
      <c r="C25" s="9" t="s">
        <v>37</v>
      </c>
      <c r="D25" s="10" t="s">
        <v>30</v>
      </c>
      <c r="E25" s="9" t="s">
        <v>43</v>
      </c>
      <c r="F25" s="5"/>
      <c r="G25" s="15"/>
      <c r="H25" s="6" t="s">
        <v>86</v>
      </c>
      <c r="I25" s="7">
        <f t="shared" si="20"/>
        <v>3</v>
      </c>
      <c r="J25" s="6" t="s">
        <v>98</v>
      </c>
      <c r="K25" s="7">
        <f t="shared" si="11"/>
        <v>2</v>
      </c>
      <c r="L25" s="11">
        <f t="shared" si="0"/>
        <v>5</v>
      </c>
      <c r="M25" s="16" t="str">
        <f t="shared" si="12"/>
        <v>Riesgo medio</v>
      </c>
      <c r="N25" s="9" t="s">
        <v>54</v>
      </c>
      <c r="O25" s="21" t="s">
        <v>79</v>
      </c>
      <c r="P25" s="6" t="s">
        <v>86</v>
      </c>
      <c r="Q25" s="7">
        <f t="shared" si="21"/>
        <v>3</v>
      </c>
      <c r="R25" s="6" t="s">
        <v>98</v>
      </c>
      <c r="S25" s="7">
        <f t="shared" si="14"/>
        <v>2</v>
      </c>
      <c r="T25" s="11">
        <f t="shared" si="1"/>
        <v>5</v>
      </c>
      <c r="U25" s="16" t="str">
        <f t="shared" si="15"/>
        <v>Riesgo medio</v>
      </c>
      <c r="V25" s="9" t="s">
        <v>62</v>
      </c>
      <c r="W25" s="21" t="s">
        <v>32</v>
      </c>
      <c r="X25" s="17">
        <v>41944</v>
      </c>
      <c r="Y25" s="17">
        <v>41944</v>
      </c>
      <c r="Z25" s="21" t="s">
        <v>80</v>
      </c>
      <c r="AA25" s="9" t="s">
        <v>56</v>
      </c>
    </row>
    <row r="26" spans="1:27" ht="40.5" x14ac:dyDescent="0.3">
      <c r="A26" s="2">
        <v>18</v>
      </c>
      <c r="B26" s="9" t="s">
        <v>35</v>
      </c>
      <c r="C26" s="9" t="s">
        <v>37</v>
      </c>
      <c r="D26" s="10" t="s">
        <v>30</v>
      </c>
      <c r="E26" s="9" t="s">
        <v>43</v>
      </c>
      <c r="F26" s="5"/>
      <c r="G26" s="15"/>
      <c r="H26" s="6" t="s">
        <v>87</v>
      </c>
      <c r="I26" s="7">
        <f t="shared" si="20"/>
        <v>4</v>
      </c>
      <c r="J26" s="6" t="s">
        <v>98</v>
      </c>
      <c r="K26" s="7">
        <f t="shared" si="11"/>
        <v>2</v>
      </c>
      <c r="L26" s="11">
        <f t="shared" si="0"/>
        <v>6</v>
      </c>
      <c r="M26" s="16" t="str">
        <f t="shared" si="12"/>
        <v>Riesgo alto</v>
      </c>
      <c r="N26" s="9" t="s">
        <v>54</v>
      </c>
      <c r="O26" s="21" t="s">
        <v>81</v>
      </c>
      <c r="P26" s="6" t="s">
        <v>86</v>
      </c>
      <c r="Q26" s="7">
        <f t="shared" si="21"/>
        <v>3</v>
      </c>
      <c r="R26" s="6" t="s">
        <v>98</v>
      </c>
      <c r="S26" s="7">
        <f t="shared" si="14"/>
        <v>2</v>
      </c>
      <c r="T26" s="11">
        <f t="shared" si="1"/>
        <v>5</v>
      </c>
      <c r="U26" s="16" t="str">
        <f t="shared" si="15"/>
        <v>Riesgo medio</v>
      </c>
      <c r="V26" s="9" t="s">
        <v>62</v>
      </c>
      <c r="W26" s="21" t="s">
        <v>77</v>
      </c>
      <c r="X26" s="17">
        <v>41944</v>
      </c>
      <c r="Y26" s="17">
        <v>41944</v>
      </c>
      <c r="Z26" s="21" t="s">
        <v>82</v>
      </c>
      <c r="AA26" s="9" t="s">
        <v>56</v>
      </c>
    </row>
    <row r="29" spans="1:27" x14ac:dyDescent="0.3">
      <c r="E29" s="1" t="s">
        <v>112</v>
      </c>
    </row>
    <row r="30" spans="1:27" x14ac:dyDescent="0.3">
      <c r="E30" s="23" t="s">
        <v>115</v>
      </c>
    </row>
    <row r="31" spans="1:27" x14ac:dyDescent="0.3">
      <c r="E31" s="1" t="s">
        <v>113</v>
      </c>
    </row>
    <row r="32" spans="1:27" x14ac:dyDescent="0.3">
      <c r="E32" s="1" t="s">
        <v>114</v>
      </c>
    </row>
    <row r="33" spans="5:6" x14ac:dyDescent="0.3">
      <c r="E33" s="23" t="s">
        <v>116</v>
      </c>
      <c r="F33" s="23"/>
    </row>
    <row r="34" spans="5:6" x14ac:dyDescent="0.3">
      <c r="E34" s="23" t="s">
        <v>117</v>
      </c>
    </row>
    <row r="35" spans="5:6" x14ac:dyDescent="0.3">
      <c r="E35" s="23" t="s">
        <v>118</v>
      </c>
    </row>
    <row r="37" spans="5:6" x14ac:dyDescent="0.3">
      <c r="E37" s="23"/>
    </row>
  </sheetData>
  <autoFilter ref="A3:AA26">
    <filterColumn colId="3">
      <filters>
        <filter val="EJECUCION"/>
      </filters>
    </filterColumn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3">
    <mergeCell ref="Z3:AA3"/>
    <mergeCell ref="P4:Q4"/>
    <mergeCell ref="R4:S4"/>
    <mergeCell ref="T4:T5"/>
    <mergeCell ref="U4:U5"/>
    <mergeCell ref="Y3:Y5"/>
    <mergeCell ref="O3:O5"/>
    <mergeCell ref="P3:U3"/>
    <mergeCell ref="V3:V5"/>
    <mergeCell ref="W3:W5"/>
    <mergeCell ref="X3:X5"/>
    <mergeCell ref="N3:N5"/>
    <mergeCell ref="A3:A5"/>
    <mergeCell ref="B3:B5"/>
    <mergeCell ref="C3:C5"/>
    <mergeCell ref="D3:D5"/>
    <mergeCell ref="E3:E5"/>
    <mergeCell ref="F3:F5"/>
    <mergeCell ref="G3:G5"/>
    <mergeCell ref="H3:I4"/>
    <mergeCell ref="J3:K4"/>
    <mergeCell ref="L3:L5"/>
    <mergeCell ref="M3:M5"/>
  </mergeCells>
  <conditionalFormatting sqref="M6 U6 U13:U26 M13:M26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M7:M12 U7:U12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3">
    <dataValidation type="date" allowBlank="1" showInputMessage="1" showErrorMessage="1" sqref="X6:Y26">
      <formula1>41640</formula1>
      <formula2>42004</formula2>
    </dataValidation>
    <dataValidation type="list" allowBlank="1" showInputMessage="1" showErrorMessage="1" sqref="R6:R26">
      <formula1>$A$76:$A$80</formula1>
    </dataValidation>
    <dataValidation type="list" allowBlank="1" showInputMessage="1" showErrorMessage="1" sqref="P6:P26">
      <formula1>$A$44:$A$49</formula1>
    </dataValidation>
  </dataValidations>
  <pageMargins left="0.7" right="0.7" top="0.75" bottom="0.75" header="0.3" footer="0.3"/>
  <pageSetup orientation="portrait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Hoja2!$A$75:$A$79</xm:f>
          </x14:formula1>
          <xm:sqref>J6:J26</xm:sqref>
        </x14:dataValidation>
        <x14:dataValidation type="list" allowBlank="1" showInputMessage="1" showErrorMessage="1">
          <x14:formula1>
            <xm:f>Hoja2!$A$71:$A$72</xm:f>
          </x14:formula1>
          <xm:sqref>V6:V26</xm:sqref>
        </x14:dataValidation>
        <x14:dataValidation type="list" allowBlank="1" showInputMessage="1" showErrorMessage="1">
          <x14:formula1>
            <xm:f>Hoja2!$A$64:$A$69</xm:f>
          </x14:formula1>
          <xm:sqref>AA6:AA26</xm:sqref>
        </x14:dataValidation>
        <x14:dataValidation type="list" allowBlank="1" showInputMessage="1" showErrorMessage="1">
          <x14:formula1>
            <xm:f>Hoja2!$A$52:$A$54</xm:f>
          </x14:formula1>
          <xm:sqref>N6:N26</xm:sqref>
        </x14:dataValidation>
        <x14:dataValidation type="list" allowBlank="1" showInputMessage="1" showErrorMessage="1">
          <x14:formula1>
            <xm:f>Hoja2!$A$18:$A$25</xm:f>
          </x14:formula1>
          <xm:sqref>E6:E26</xm:sqref>
        </x14:dataValidation>
        <x14:dataValidation type="list" allowBlank="1" showInputMessage="1" showErrorMessage="1">
          <x14:formula1>
            <xm:f>Hoja2!$A$12:$A$15</xm:f>
          </x14:formula1>
          <xm:sqref>D6:D26</xm:sqref>
        </x14:dataValidation>
        <x14:dataValidation type="list" allowBlank="1" showInputMessage="1" showErrorMessage="1">
          <x14:formula1>
            <xm:f>Hoja2!$A$8:$A$9</xm:f>
          </x14:formula1>
          <xm:sqref>C6:C26</xm:sqref>
        </x14:dataValidation>
        <x14:dataValidation type="list" allowBlank="1" showInputMessage="1" showErrorMessage="1">
          <x14:formula1>
            <xm:f>Hoja2!$A$3:$A$4</xm:f>
          </x14:formula1>
          <xm:sqref>B6:B26</xm:sqref>
        </x14:dataValidation>
        <x14:dataValidation type="list" allowBlank="1" showInputMessage="1" showErrorMessage="1">
          <x14:formula1>
            <xm:f>Hoja2!$A$44:$A$48</xm:f>
          </x14:formula1>
          <xm:sqref>H6:H26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A79"/>
  <sheetViews>
    <sheetView topLeftCell="A59" workbookViewId="0"/>
  </sheetViews>
  <sheetFormatPr baseColWidth="10" defaultRowHeight="15" x14ac:dyDescent="0.25"/>
  <cols>
    <col min="1" max="1" width="32.42578125" customWidth="1"/>
  </cols>
  <sheetData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  <row r="7" spans="1:1" x14ac:dyDescent="0.25">
      <c r="A7" t="s">
        <v>36</v>
      </c>
    </row>
    <row r="8" spans="1:1" x14ac:dyDescent="0.25">
      <c r="A8" t="s">
        <v>37</v>
      </c>
    </row>
    <row r="9" spans="1:1" x14ac:dyDescent="0.25">
      <c r="A9" t="s">
        <v>38</v>
      </c>
    </row>
    <row r="11" spans="1:1" x14ac:dyDescent="0.25">
      <c r="A11" t="s">
        <v>39</v>
      </c>
    </row>
    <row r="12" spans="1:1" x14ac:dyDescent="0.25">
      <c r="A12" t="s">
        <v>22</v>
      </c>
    </row>
    <row r="13" spans="1:1" x14ac:dyDescent="0.25">
      <c r="A13" t="s">
        <v>24</v>
      </c>
    </row>
    <row r="14" spans="1:1" x14ac:dyDescent="0.25">
      <c r="A14" t="s">
        <v>27</v>
      </c>
    </row>
    <row r="15" spans="1:1" x14ac:dyDescent="0.25">
      <c r="A15" t="s">
        <v>30</v>
      </c>
    </row>
    <row r="17" spans="1:1" x14ac:dyDescent="0.25">
      <c r="A17" t="s">
        <v>40</v>
      </c>
    </row>
    <row r="18" spans="1:1" x14ac:dyDescent="0.25">
      <c r="A18" t="s">
        <v>41</v>
      </c>
    </row>
    <row r="19" spans="1:1" x14ac:dyDescent="0.25">
      <c r="A19" t="s">
        <v>42</v>
      </c>
    </row>
    <row r="20" spans="1:1" x14ac:dyDescent="0.25">
      <c r="A20" t="s">
        <v>43</v>
      </c>
    </row>
    <row r="21" spans="1:1" x14ac:dyDescent="0.25">
      <c r="A21" t="s">
        <v>44</v>
      </c>
    </row>
    <row r="22" spans="1:1" x14ac:dyDescent="0.25">
      <c r="A22" t="s">
        <v>45</v>
      </c>
    </row>
    <row r="23" spans="1:1" x14ac:dyDescent="0.25">
      <c r="A23" t="s">
        <v>46</v>
      </c>
    </row>
    <row r="24" spans="1:1" x14ac:dyDescent="0.25">
      <c r="A24" t="s">
        <v>47</v>
      </c>
    </row>
    <row r="25" spans="1:1" x14ac:dyDescent="0.25">
      <c r="A25" t="s">
        <v>48</v>
      </c>
    </row>
    <row r="28" spans="1:1" x14ac:dyDescent="0.25">
      <c r="A28" t="s">
        <v>49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50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51</v>
      </c>
    </row>
    <row r="44" spans="1:1" x14ac:dyDescent="0.25">
      <c r="A44" t="s">
        <v>85</v>
      </c>
    </row>
    <row r="45" spans="1:1" x14ac:dyDescent="0.25">
      <c r="A45" t="s">
        <v>84</v>
      </c>
    </row>
    <row r="46" spans="1:1" x14ac:dyDescent="0.25">
      <c r="A46" t="s">
        <v>86</v>
      </c>
    </row>
    <row r="47" spans="1:1" x14ac:dyDescent="0.25">
      <c r="A47" t="s">
        <v>87</v>
      </c>
    </row>
    <row r="48" spans="1:1" x14ac:dyDescent="0.25">
      <c r="A48" t="s">
        <v>88</v>
      </c>
    </row>
    <row r="51" spans="1:1" x14ac:dyDescent="0.25">
      <c r="A51" t="s">
        <v>52</v>
      </c>
    </row>
    <row r="52" spans="1:1" x14ac:dyDescent="0.25">
      <c r="A52" t="s">
        <v>53</v>
      </c>
    </row>
    <row r="53" spans="1:1" x14ac:dyDescent="0.25">
      <c r="A53" t="s">
        <v>54</v>
      </c>
    </row>
    <row r="54" spans="1:1" x14ac:dyDescent="0.25">
      <c r="A54" t="s">
        <v>55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56</v>
      </c>
    </row>
    <row r="65" spans="1:1" x14ac:dyDescent="0.25">
      <c r="A65" t="s">
        <v>57</v>
      </c>
    </row>
    <row r="66" spans="1:1" x14ac:dyDescent="0.25">
      <c r="A66" t="s">
        <v>58</v>
      </c>
    </row>
    <row r="67" spans="1:1" x14ac:dyDescent="0.25">
      <c r="A67" t="s">
        <v>59</v>
      </c>
    </row>
    <row r="68" spans="1:1" x14ac:dyDescent="0.25">
      <c r="A68" t="s">
        <v>60</v>
      </c>
    </row>
    <row r="69" spans="1:1" x14ac:dyDescent="0.25">
      <c r="A69" t="s">
        <v>61</v>
      </c>
    </row>
    <row r="71" spans="1:1" x14ac:dyDescent="0.25">
      <c r="A71" t="s">
        <v>62</v>
      </c>
    </row>
    <row r="72" spans="1:1" x14ac:dyDescent="0.25">
      <c r="A72" t="s">
        <v>31</v>
      </c>
    </row>
    <row r="74" spans="1:1" x14ac:dyDescent="0.25">
      <c r="A74" t="s">
        <v>50</v>
      </c>
    </row>
    <row r="75" spans="1:1" x14ac:dyDescent="0.25">
      <c r="A75" t="s">
        <v>97</v>
      </c>
    </row>
    <row r="76" spans="1:1" x14ac:dyDescent="0.25">
      <c r="A76" t="s">
        <v>98</v>
      </c>
    </row>
    <row r="77" spans="1:1" x14ac:dyDescent="0.25">
      <c r="A77" t="s">
        <v>99</v>
      </c>
    </row>
    <row r="78" spans="1:1" x14ac:dyDescent="0.25">
      <c r="A78" t="s">
        <v>100</v>
      </c>
    </row>
    <row r="79" spans="1:1" x14ac:dyDescent="0.25">
      <c r="A79" t="s">
        <v>101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Hoja5</vt:lpstr>
      <vt:lpstr>Hoja4</vt:lpstr>
      <vt:lpstr>MATRIZ GENERAL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Tania</cp:lastModifiedBy>
  <cp:lastPrinted>2020-03-12T21:10:53Z</cp:lastPrinted>
  <dcterms:created xsi:type="dcterms:W3CDTF">2014-02-13T13:46:48Z</dcterms:created>
  <dcterms:modified xsi:type="dcterms:W3CDTF">2020-04-01T15:50:34Z</dcterms:modified>
</cp:coreProperties>
</file>