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in\OneDrive - UNIDAD ADMINISTRATIVA ESPECIAL AERONAUTICA CIVIL\3. PROYECTOS\2024\1. ABRIL\5. ROCERIA MAGANGUE\FINALES\"/>
    </mc:Choice>
  </mc:AlternateContent>
  <xr:revisionPtr revIDLastSave="0" documentId="13_ncr:1_{AF496D4E-8D63-4CFB-9CC8-37E3C2B07227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(Entidad)'!$I$11:$I$19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(Entidad)'!$K$22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(Entidad)'!$K$32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(Entidad)'!$K$32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(Entidad)'!$K$33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81029"/>
</workbook>
</file>

<file path=xl/calcChain.xml><?xml version="1.0" encoding="utf-8"?>
<calcChain xmlns="http://schemas.openxmlformats.org/spreadsheetml/2006/main">
  <c r="I15" i="265" l="1"/>
  <c r="K15" i="265" s="1"/>
  <c r="K18" i="265"/>
  <c r="K17" i="265"/>
  <c r="K16" i="265"/>
  <c r="F17" i="265"/>
  <c r="F16" i="265"/>
  <c r="F19" i="265"/>
  <c r="F18" i="265"/>
  <c r="F15" i="265"/>
  <c r="F14" i="265"/>
  <c r="K19" i="265" l="1"/>
  <c r="K14" i="265"/>
  <c r="K20" i="265" s="1"/>
  <c r="K34" i="265" l="1"/>
  <c r="K22" i="265" l="1"/>
  <c r="K23" i="265" l="1"/>
  <c r="K24" i="265"/>
  <c r="K25" i="265"/>
  <c r="K26" i="265" s="1"/>
  <c r="K27" i="265" l="1"/>
</calcChain>
</file>

<file path=xl/sharedStrings.xml><?xml version="1.0" encoding="utf-8"?>
<sst xmlns="http://schemas.openxmlformats.org/spreadsheetml/2006/main" count="50" uniqueCount="43">
  <si>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</si>
  <si>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</si>
  <si>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</si>
  <si>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</si>
  <si>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</si>
  <si>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</si>
  <si>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</si>
  <si>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</si>
  <si>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</si>
  <si>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</si>
  <si>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</si>
  <si>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</si>
  <si>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</si>
  <si>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</si>
  <si>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</si>
  <si>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</si>
  <si>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</si>
  <si>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</si>
  <si>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</si>
  <si>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</si>
  <si>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</si>
  <si>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</si>
  <si>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</si>
  <si>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</si>
  <si>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</si>
  <si>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</si>
  <si>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</si>
  <si>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</si>
  <si>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t>IMPREVISTO</t>
  </si>
  <si>
    <t>SUBTOTAL OBRAS (SIN AIU)</t>
  </si>
  <si>
    <t>IVA (19%)</t>
  </si>
  <si>
    <t>ml</t>
  </si>
  <si>
    <t>Limpieza de obra y disposición final de residuos</t>
  </si>
  <si>
    <t>Rocería de zonas verdes</t>
  </si>
  <si>
    <t>Limpieza manual o mecánica de canales</t>
  </si>
  <si>
    <t>SUBTOTAL OBRAS</t>
  </si>
  <si>
    <t>43300C1163  REALIZAR LA ROCERIA DE ZONAS DE SEGURIDAD, LIMPIEZA DEL CERRAMIENTO PERIMETRAL Y MANTENIMIENTO DE LOS CANALES DE DRENAJES DE AGUAS LLUVIAS DEL AEROPUERTO DE MAGANGUE</t>
  </si>
  <si>
    <t>Suministro y aplicación de matamalezas orgánico</t>
  </si>
  <si>
    <t>Rocería mecánica de arbustos con diámetro mayor a 4cm hasta 10cm</t>
  </si>
  <si>
    <t>Limpieza manual de cerramiento en malla eslabonada y mantenimiento de alambre de púas</t>
  </si>
  <si>
    <t>m2</t>
  </si>
  <si>
    <t>Formulario 1 - Propuesta económica  - Documento tipo de selección abreviada de menor cuantía - versión 2</t>
  </si>
  <si>
    <t>CCE-EICP-FM-25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</si>
</sst>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"/>
    <numFmt numFmtId="200" formatCode="_-[$$-240A]* #,##0_-;\-[$$-240A]* #,##0_-;_-[$$-240A]* &quot;-&quot;??_-;_-@_-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43">
      <alignment horizontal="right"/>
    </xf>
    <xf numFmtId="183" fontId="6" fillId="0" borderId="43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43">
      <alignment horizontal="right"/>
    </xf>
    <xf numFmtId="186" fontId="4" fillId="0" borderId="0">
      <protection locked="0"/>
    </xf>
    <xf numFmtId="3" fontId="33" fillId="0" borderId="0" applyFont="0" applyFill="0" applyBorder="0" applyAlignment="0" applyProtection="0"/>
    <xf numFmtId="187" fontId="4" fillId="0" borderId="0">
      <protection locked="0"/>
    </xf>
    <xf numFmtId="188" fontId="33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1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8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46">
      <protection locked="0"/>
    </xf>
  </cellStyleXfs>
  <cellXfs count="126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3" xfId="89" applyFont="1" applyBorder="1"/>
    <xf numFmtId="0" fontId="32" fillId="0" borderId="34" xfId="89" applyFont="1" applyBorder="1"/>
    <xf numFmtId="0" fontId="32" fillId="0" borderId="31" xfId="89" applyFont="1" applyBorder="1"/>
    <xf numFmtId="0" fontId="32" fillId="0" borderId="32" xfId="89" applyFont="1" applyBorder="1"/>
    <xf numFmtId="0" fontId="32" fillId="0" borderId="0" xfId="90" applyFont="1"/>
    <xf numFmtId="0" fontId="32" fillId="0" borderId="31" xfId="90" applyFont="1" applyBorder="1"/>
    <xf numFmtId="0" fontId="32" fillId="0" borderId="32" xfId="90" applyFont="1" applyBorder="1"/>
    <xf numFmtId="178" fontId="32" fillId="0" borderId="32" xfId="90" applyNumberFormat="1" applyFont="1" applyBorder="1"/>
    <xf numFmtId="180" fontId="32" fillId="0" borderId="32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2" xfId="89" applyFont="1" applyFill="1" applyBorder="1"/>
    <xf numFmtId="0" fontId="43" fillId="0" borderId="18" xfId="126" applyFont="1" applyBorder="1" applyAlignment="1">
      <alignment horizontal="center" vertical="center" wrapText="1"/>
    </xf>
    <xf numFmtId="0" fontId="43" fillId="24" borderId="35" xfId="73" applyFont="1" applyFill="1" applyBorder="1" applyAlignment="1">
      <alignment vertical="center"/>
    </xf>
    <xf numFmtId="0" fontId="43" fillId="24" borderId="37" xfId="73" applyFont="1" applyFill="1" applyBorder="1" applyAlignment="1">
      <alignment vertical="center"/>
    </xf>
    <xf numFmtId="0" fontId="43" fillId="24" borderId="38" xfId="73" applyFont="1" applyFill="1" applyBorder="1" applyAlignment="1">
      <alignment vertical="center"/>
    </xf>
    <xf numFmtId="0" fontId="42" fillId="0" borderId="44" xfId="73" applyFont="1" applyBorder="1" applyAlignment="1">
      <alignment horizontal="center" vertical="center"/>
    </xf>
    <xf numFmtId="0" fontId="42" fillId="0" borderId="17" xfId="135" applyFont="1" applyBorder="1" applyAlignment="1">
      <alignment horizontal="center" vertical="center"/>
    </xf>
    <xf numFmtId="0" fontId="42" fillId="0" borderId="17" xfId="73" applyFont="1" applyBorder="1" applyAlignment="1">
      <alignment horizontal="center" vertical="center"/>
    </xf>
    <xf numFmtId="0" fontId="42" fillId="0" borderId="17" xfId="73" applyFont="1" applyBorder="1" applyAlignment="1">
      <alignment horizontal="left" vertical="center" wrapText="1"/>
    </xf>
    <xf numFmtId="0" fontId="42" fillId="0" borderId="17" xfId="135" applyFont="1" applyBorder="1" applyAlignment="1">
      <alignment horizontal="left" vertical="center" wrapText="1"/>
    </xf>
    <xf numFmtId="49" fontId="43" fillId="0" borderId="0" xfId="131" applyNumberFormat="1" applyFont="1" applyAlignment="1">
      <alignment horizontal="right" vertical="center"/>
    </xf>
    <xf numFmtId="182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0" fontId="42" fillId="0" borderId="0" xfId="126" applyFont="1" applyAlignment="1">
      <alignment horizontal="center" vertical="center"/>
    </xf>
    <xf numFmtId="2" fontId="42" fillId="0" borderId="0" xfId="128" applyNumberFormat="1" applyFont="1"/>
    <xf numFmtId="177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29" xfId="79" applyFont="1" applyBorder="1" applyAlignment="1">
      <alignment vertical="center"/>
    </xf>
    <xf numFmtId="0" fontId="44" fillId="0" borderId="60" xfId="0" applyFont="1" applyBorder="1" applyAlignment="1">
      <alignment horizontal="left" vertical="center"/>
    </xf>
    <xf numFmtId="0" fontId="45" fillId="0" borderId="60" xfId="0" applyFont="1" applyBorder="1" applyAlignment="1">
      <alignment horizontal="left" vertical="center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25" borderId="61" xfId="89" applyFont="1" applyFill="1" applyBorder="1"/>
    <xf numFmtId="0" fontId="32" fillId="0" borderId="61" xfId="89" applyFont="1" applyBorder="1"/>
    <xf numFmtId="0" fontId="43" fillId="0" borderId="49" xfId="126" applyFont="1" applyBorder="1" applyAlignment="1">
      <alignment horizontal="center" vertical="center" wrapText="1"/>
    </xf>
    <xf numFmtId="0" fontId="32" fillId="0" borderId="55" xfId="89" applyFont="1" applyBorder="1"/>
    <xf numFmtId="0" fontId="32" fillId="0" borderId="55" xfId="89" applyFont="1" applyBorder="1" applyAlignment="1">
      <alignment horizontal="center"/>
    </xf>
    <xf numFmtId="0" fontId="32" fillId="0" borderId="56" xfId="90" applyFont="1" applyBorder="1"/>
    <xf numFmtId="0" fontId="32" fillId="0" borderId="57" xfId="89" applyFont="1" applyBorder="1"/>
    <xf numFmtId="0" fontId="32" fillId="0" borderId="57" xfId="89" applyFont="1" applyBorder="1" applyAlignment="1">
      <alignment horizontal="center"/>
    </xf>
    <xf numFmtId="181" fontId="32" fillId="0" borderId="57" xfId="34" applyNumberFormat="1" applyFont="1" applyBorder="1"/>
    <xf numFmtId="0" fontId="32" fillId="0" borderId="58" xfId="89" applyFont="1" applyBorder="1"/>
    <xf numFmtId="182" fontId="43" fillId="0" borderId="41" xfId="60" applyNumberFormat="1" applyFont="1" applyFill="1" applyBorder="1" applyAlignment="1">
      <alignment horizontal="center" vertical="center"/>
    </xf>
    <xf numFmtId="182" fontId="43" fillId="0" borderId="17" xfId="60" applyNumberFormat="1" applyFont="1" applyFill="1" applyBorder="1" applyAlignment="1">
      <alignment horizontal="center" vertical="center"/>
    </xf>
    <xf numFmtId="9" fontId="42" fillId="0" borderId="26" xfId="95" applyFont="1" applyFill="1" applyBorder="1" applyAlignment="1">
      <alignment horizontal="center" vertical="center"/>
    </xf>
    <xf numFmtId="0" fontId="42" fillId="0" borderId="50" xfId="0" applyFont="1" applyFill="1" applyBorder="1" applyAlignment="1">
      <alignment vertical="center" wrapText="1"/>
    </xf>
    <xf numFmtId="0" fontId="30" fillId="0" borderId="0" xfId="90" applyFont="1" applyFill="1"/>
    <xf numFmtId="0" fontId="42" fillId="0" borderId="47" xfId="0" applyFont="1" applyFill="1" applyBorder="1" applyAlignment="1">
      <alignment vertical="center" wrapText="1"/>
    </xf>
    <xf numFmtId="0" fontId="42" fillId="0" borderId="51" xfId="0" applyFont="1" applyFill="1" applyBorder="1" applyAlignment="1">
      <alignment vertical="center" wrapText="1"/>
    </xf>
    <xf numFmtId="0" fontId="42" fillId="0" borderId="11" xfId="0" applyFont="1" applyFill="1" applyBorder="1" applyAlignment="1">
      <alignment vertical="center" wrapText="1"/>
    </xf>
    <xf numFmtId="0" fontId="42" fillId="0" borderId="0" xfId="0" applyFont="1" applyFill="1" applyAlignment="1">
      <alignment vertical="center" wrapText="1"/>
    </xf>
    <xf numFmtId="0" fontId="42" fillId="0" borderId="39" xfId="0" applyFont="1" applyFill="1" applyBorder="1" applyAlignment="1">
      <alignment vertical="center" wrapText="1"/>
    </xf>
    <xf numFmtId="0" fontId="32" fillId="0" borderId="0" xfId="89" applyFont="1" applyFill="1"/>
    <xf numFmtId="0" fontId="32" fillId="0" borderId="61" xfId="89" applyFont="1" applyFill="1" applyBorder="1"/>
    <xf numFmtId="0" fontId="32" fillId="0" borderId="32" xfId="89" applyFont="1" applyFill="1" applyBorder="1"/>
    <xf numFmtId="0" fontId="29" fillId="0" borderId="0" xfId="89" applyFont="1" applyFill="1"/>
    <xf numFmtId="199" fontId="42" fillId="0" borderId="17" xfId="62" applyNumberFormat="1" applyFont="1" applyBorder="1" applyAlignment="1">
      <alignment horizontal="right" vertical="center" wrapText="1"/>
    </xf>
    <xf numFmtId="199" fontId="42" fillId="0" borderId="26" xfId="62" applyNumberFormat="1" applyFont="1" applyBorder="1" applyAlignment="1">
      <alignment horizontal="right" vertical="center" wrapText="1"/>
    </xf>
    <xf numFmtId="199" fontId="42" fillId="0" borderId="17" xfId="62" quotePrefix="1" applyNumberFormat="1" applyFont="1" applyBorder="1" applyAlignment="1">
      <alignment horizontal="right" vertical="center" wrapText="1"/>
    </xf>
    <xf numFmtId="200" fontId="43" fillId="24" borderId="38" xfId="73" applyNumberFormat="1" applyFont="1" applyFill="1" applyBorder="1" applyAlignment="1">
      <alignment vertical="center"/>
    </xf>
    <xf numFmtId="178" fontId="42" fillId="0" borderId="30" xfId="129" applyNumberFormat="1" applyFont="1" applyBorder="1" applyAlignment="1">
      <alignment vertical="center"/>
    </xf>
    <xf numFmtId="178" fontId="42" fillId="0" borderId="26" xfId="129" applyNumberFormat="1" applyFont="1" applyBorder="1" applyAlignment="1">
      <alignment vertical="center"/>
    </xf>
    <xf numFmtId="178" fontId="42" fillId="0" borderId="54" xfId="129" applyNumberFormat="1" applyFont="1" applyBorder="1" applyAlignment="1">
      <alignment vertical="center"/>
    </xf>
    <xf numFmtId="178" fontId="43" fillId="24" borderId="38" xfId="73" applyNumberFormat="1" applyFont="1" applyFill="1" applyBorder="1" applyAlignment="1">
      <alignment vertical="center"/>
    </xf>
    <xf numFmtId="173" fontId="42" fillId="0" borderId="17" xfId="39" applyNumberFormat="1" applyFont="1" applyBorder="1" applyAlignment="1">
      <alignment vertical="center" wrapText="1"/>
    </xf>
    <xf numFmtId="0" fontId="41" fillId="0" borderId="59" xfId="89" applyFont="1" applyBorder="1" applyAlignment="1">
      <alignment horizontal="center" wrapText="1"/>
    </xf>
    <xf numFmtId="0" fontId="42" fillId="0" borderId="28" xfId="130" applyFont="1" applyFill="1" applyBorder="1" applyAlignment="1">
      <alignment vertical="center" wrapText="1"/>
    </xf>
    <xf numFmtId="0" fontId="42" fillId="0" borderId="17" xfId="130" applyFont="1" applyFill="1" applyBorder="1" applyAlignment="1">
      <alignment vertical="center" wrapText="1"/>
    </xf>
    <xf numFmtId="0" fontId="43" fillId="24" borderId="12" xfId="73" applyFont="1" applyFill="1" applyBorder="1" applyAlignment="1">
      <alignment horizontal="left" vertical="center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3" fontId="43" fillId="0" borderId="23" xfId="130" applyNumberFormat="1" applyFont="1" applyFill="1" applyBorder="1" applyAlignment="1">
      <alignment horizontal="center" vertical="center" wrapText="1"/>
    </xf>
    <xf numFmtId="3" fontId="43" fillId="0" borderId="17" xfId="130" applyNumberFormat="1" applyFont="1" applyFill="1" applyBorder="1" applyAlignment="1">
      <alignment horizontal="center" vertical="center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3" fillId="25" borderId="25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0" borderId="0" xfId="130" applyFont="1" applyAlignment="1">
      <alignment horizontal="center" vertical="top"/>
    </xf>
    <xf numFmtId="4" fontId="43" fillId="25" borderId="25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0" xfId="73" applyNumberFormat="1" applyFont="1" applyFill="1" applyBorder="1" applyAlignment="1">
      <alignment horizontal="center" vertical="center" wrapText="1"/>
    </xf>
    <xf numFmtId="4" fontId="43" fillId="25" borderId="36" xfId="73" applyNumberFormat="1" applyFont="1" applyFill="1" applyBorder="1" applyAlignment="1">
      <alignment horizontal="center" vertical="center" wrapText="1"/>
    </xf>
    <xf numFmtId="0" fontId="43" fillId="0" borderId="25" xfId="126" applyFont="1" applyBorder="1" applyAlignment="1">
      <alignment horizontal="center" vertical="center" wrapText="1"/>
    </xf>
    <xf numFmtId="0" fontId="43" fillId="0" borderId="40" xfId="126" applyFont="1" applyBorder="1" applyAlignment="1">
      <alignment horizontal="center" vertical="center" wrapText="1"/>
    </xf>
    <xf numFmtId="0" fontId="42" fillId="26" borderId="27" xfId="89" applyFont="1" applyFill="1" applyBorder="1" applyAlignment="1">
      <alignment horizontal="center" vertical="center" wrapText="1"/>
    </xf>
    <xf numFmtId="0" fontId="42" fillId="26" borderId="25" xfId="89" applyFont="1" applyFill="1" applyBorder="1" applyAlignment="1">
      <alignment horizontal="center" vertical="center" wrapText="1"/>
    </xf>
    <xf numFmtId="0" fontId="42" fillId="26" borderId="30" xfId="89" applyFont="1" applyFill="1" applyBorder="1" applyAlignment="1">
      <alignment horizontal="center" vertical="center" wrapText="1"/>
    </xf>
    <xf numFmtId="0" fontId="42" fillId="26" borderId="42" xfId="89" applyFont="1" applyFill="1" applyBorder="1" applyAlignment="1">
      <alignment horizontal="center" vertical="center" wrapText="1"/>
    </xf>
    <xf numFmtId="0" fontId="42" fillId="26" borderId="18" xfId="89" applyFont="1" applyFill="1" applyBorder="1" applyAlignment="1">
      <alignment horizontal="center" vertical="center" wrapText="1"/>
    </xf>
    <xf numFmtId="0" fontId="42" fillId="26" borderId="36" xfId="89" applyFont="1" applyFill="1" applyBorder="1" applyAlignment="1">
      <alignment horizontal="center" vertical="center" wrapText="1"/>
    </xf>
    <xf numFmtId="0" fontId="42" fillId="0" borderId="53" xfId="89" applyFont="1" applyFill="1" applyBorder="1" applyAlignment="1">
      <alignment horizontal="center" vertical="center" wrapText="1"/>
    </xf>
    <xf numFmtId="0" fontId="42" fillId="0" borderId="48" xfId="89" applyFont="1" applyFill="1" applyBorder="1" applyAlignment="1">
      <alignment horizontal="center" vertical="center" wrapText="1"/>
    </xf>
    <xf numFmtId="0" fontId="42" fillId="0" borderId="52" xfId="89" applyFont="1" applyFill="1" applyBorder="1" applyAlignment="1">
      <alignment horizontal="center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42" xfId="73" applyFont="1" applyFill="1" applyBorder="1" applyAlignment="1">
      <alignment horizontal="center" vertical="center" wrapText="1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36" xfId="130" applyFont="1" applyFill="1" applyBorder="1" applyAlignment="1">
      <alignment horizontal="center" vertical="center" wrapText="1"/>
    </xf>
    <xf numFmtId="0" fontId="43" fillId="0" borderId="17" xfId="130" applyFont="1" applyFill="1" applyBorder="1" applyAlignment="1">
      <alignment horizontal="center" vertical="center" wrapText="1"/>
    </xf>
    <xf numFmtId="0" fontId="43" fillId="0" borderId="17" xfId="130" applyFont="1" applyFill="1" applyBorder="1" applyAlignment="1">
      <alignment horizontal="center" vertical="center"/>
    </xf>
    <xf numFmtId="3" fontId="43" fillId="0" borderId="17" xfId="130" applyNumberFormat="1" applyFont="1" applyFill="1" applyBorder="1" applyAlignment="1">
      <alignment horizontal="center" vertical="center" wrapText="1"/>
    </xf>
    <xf numFmtId="0" fontId="42" fillId="0" borderId="19" xfId="128" applyFont="1" applyBorder="1" applyAlignment="1">
      <alignment horizontal="right" vertical="center"/>
    </xf>
    <xf numFmtId="0" fontId="42" fillId="0" borderId="20" xfId="128" applyFont="1" applyBorder="1" applyAlignment="1">
      <alignment horizontal="right" vertical="center"/>
    </xf>
    <xf numFmtId="0" fontId="42" fillId="0" borderId="21" xfId="128" applyFont="1" applyBorder="1" applyAlignment="1">
      <alignment horizontal="right" vertical="center"/>
    </xf>
    <xf numFmtId="0" fontId="43" fillId="0" borderId="35" xfId="128" applyFont="1" applyBorder="1" applyAlignment="1">
      <alignment horizontal="right" vertical="center"/>
    </xf>
    <xf numFmtId="0" fontId="43" fillId="0" borderId="37" xfId="128" applyFont="1" applyBorder="1" applyAlignment="1">
      <alignment horizontal="right" vertical="center"/>
    </xf>
    <xf numFmtId="0" fontId="43" fillId="0" borderId="45" xfId="128" applyFont="1" applyBorder="1" applyAlignment="1">
      <alignment horizontal="right" vertical="center"/>
    </xf>
    <xf numFmtId="0" fontId="42" fillId="0" borderId="29" xfId="128" applyFont="1" applyBorder="1" applyAlignment="1">
      <alignment horizontal="right" vertical="center" wrapText="1"/>
    </xf>
    <xf numFmtId="0" fontId="42" fillId="0" borderId="15" xfId="128" applyFont="1" applyBorder="1" applyAlignment="1">
      <alignment horizontal="right" vertical="center" wrapText="1"/>
    </xf>
    <xf numFmtId="0" fontId="42" fillId="0" borderId="16" xfId="128" applyFont="1" applyBorder="1" applyAlignment="1">
      <alignment horizontal="right" vertical="center" wrapText="1"/>
    </xf>
    <xf numFmtId="0" fontId="42" fillId="0" borderId="50" xfId="128" applyFont="1" applyBorder="1" applyAlignment="1">
      <alignment horizontal="right" vertical="center"/>
    </xf>
    <xf numFmtId="0" fontId="42" fillId="0" borderId="47" xfId="128" applyFont="1" applyBorder="1" applyAlignment="1">
      <alignment horizontal="right" vertical="center"/>
    </xf>
    <xf numFmtId="0" fontId="42" fillId="0" borderId="51" xfId="128" applyFont="1" applyBorder="1" applyAlignment="1">
      <alignment horizontal="right" vertical="center"/>
    </xf>
    <xf numFmtId="0" fontId="46" fillId="24" borderId="35" xfId="73" applyFont="1" applyFill="1" applyBorder="1" applyAlignment="1">
      <alignment horizontal="right" vertical="center"/>
    </xf>
    <xf numFmtId="0" fontId="43" fillId="24" borderId="37" xfId="73" applyFont="1" applyFill="1" applyBorder="1" applyAlignment="1">
      <alignment horizontal="right" vertical="center"/>
    </xf>
    <xf numFmtId="0" fontId="43" fillId="24" borderId="45" xfId="73" applyFont="1" applyFill="1" applyBorder="1" applyAlignment="1">
      <alignment horizontal="right" vertical="center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theme" Target="theme/theme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styles" Target="styles.xml"/><Relationship Id="rId118" Type="http://schemas.openxmlformats.org/officeDocument/2006/relationships/customXml" Target="../customXml/item3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calcChain" Target="calcChain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ó&gt;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Paral. 1"/>
      <sheetName val="Paral. 2"/>
      <sheetName val="Paral. 3"/>
      <sheetName val="Paral.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/>
      <sheetData sheetId="2265"/>
      <sheetData sheetId="2266">
        <row r="2">
          <cell r="A2">
            <v>0</v>
          </cell>
        </row>
      </sheetData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/>
      <sheetData sheetId="2338"/>
      <sheetData sheetId="2339"/>
      <sheetData sheetId="2340"/>
      <sheetData sheetId="2341"/>
      <sheetData sheetId="2342"/>
      <sheetData sheetId="2343"/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/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>
        <row r="2">
          <cell r="A2">
            <v>0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/>
      <sheetData sheetId="2502"/>
      <sheetData sheetId="2503">
        <row r="2">
          <cell r="A2">
            <v>0</v>
          </cell>
        </row>
      </sheetData>
      <sheetData sheetId="2504"/>
      <sheetData sheetId="2505"/>
      <sheetData sheetId="2506"/>
      <sheetData sheetId="2507"/>
      <sheetData sheetId="2508"/>
      <sheetData sheetId="2509">
        <row r="2">
          <cell r="A2">
            <v>0</v>
          </cell>
        </row>
      </sheetData>
      <sheetData sheetId="2510"/>
      <sheetData sheetId="2511"/>
      <sheetData sheetId="2512"/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/>
      <sheetData sheetId="2533"/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">
          <cell r="A2">
            <v>0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/>
      <sheetData sheetId="2872"/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>
        <row r="2">
          <cell r="A2">
            <v>0</v>
          </cell>
        </row>
      </sheetData>
      <sheetData sheetId="2880"/>
      <sheetData sheetId="2881"/>
      <sheetData sheetId="2882"/>
      <sheetData sheetId="2883">
        <row r="2">
          <cell r="A2">
            <v>0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/>
      <sheetData sheetId="2903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/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/>
      <sheetData sheetId="3242"/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>
        <row r="2">
          <cell r="A2">
            <v>0</v>
          </cell>
        </row>
      </sheetData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/>
      <sheetData sheetId="3612"/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/>
      <sheetData sheetId="3621"/>
      <sheetData sheetId="3622"/>
      <sheetData sheetId="3623">
        <row r="2">
          <cell r="A2">
            <v>0</v>
          </cell>
        </row>
      </sheetData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>
        <row r="2">
          <cell r="A2">
            <v>0</v>
          </cell>
        </row>
      </sheetData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/>
      <sheetData sheetId="4907"/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/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/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/>
      <sheetData sheetId="5372"/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/>
      <sheetData sheetId="5399">
        <row r="2">
          <cell r="A2">
            <v>0</v>
          </cell>
        </row>
      </sheetData>
      <sheetData sheetId="5400">
        <row r="5">
          <cell r="A5" t="str">
            <v>OFERTA ECONÓMICA DETALLADA</v>
          </cell>
        </row>
      </sheetData>
      <sheetData sheetId="5401"/>
      <sheetData sheetId="5402"/>
      <sheetData sheetId="5403" refreshError="1"/>
      <sheetData sheetId="5404"/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 refreshError="1"/>
      <sheetData sheetId="5455" refreshError="1"/>
      <sheetData sheetId="5456"/>
      <sheetData sheetId="5457"/>
      <sheetData sheetId="5458" refreshError="1"/>
      <sheetData sheetId="5459" refreshError="1"/>
      <sheetData sheetId="5460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>
        <row r="2">
          <cell r="A2">
            <v>0</v>
          </cell>
        </row>
      </sheetData>
      <sheetData sheetId="5506"/>
      <sheetData sheetId="5507"/>
      <sheetData sheetId="5508"/>
      <sheetData sheetId="5509"/>
      <sheetData sheetId="5510"/>
      <sheetData sheetId="5511"/>
      <sheetData sheetId="5512"/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5">
          <cell r="B5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/>
      <sheetData sheetId="832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/>
      <sheetData sheetId="2493"/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STADO VÍA-CRIT.TECNICO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M37"/>
  <sheetViews>
    <sheetView showGridLines="0" tabSelected="1" topLeftCell="A7" zoomScale="80" zoomScaleNormal="80" zoomScaleSheetLayoutView="80" zoomScalePageLayoutView="55" workbookViewId="0">
      <selection activeCell="I14" sqref="I14:I19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customHeight="1" thickTop="1" x14ac:dyDescent="0.3">
      <c r="A2" s="5"/>
      <c r="B2" s="7"/>
      <c r="C2" s="45"/>
      <c r="D2" s="45"/>
      <c r="E2" s="46"/>
      <c r="F2" s="45"/>
      <c r="G2" s="45"/>
      <c r="H2" s="45"/>
      <c r="I2" s="45"/>
      <c r="J2" s="45"/>
      <c r="K2" s="45"/>
      <c r="L2" s="8"/>
      <c r="M2" s="5"/>
    </row>
    <row r="3" spans="1:13" ht="27" customHeight="1" x14ac:dyDescent="0.3">
      <c r="A3" s="5"/>
      <c r="B3" s="9"/>
      <c r="C3" s="75" t="s">
        <v>41</v>
      </c>
      <c r="D3" s="75"/>
      <c r="E3" s="75"/>
      <c r="F3" s="75"/>
      <c r="G3" s="5"/>
      <c r="H3" s="5"/>
      <c r="I3" s="5"/>
      <c r="J3" s="5"/>
      <c r="K3" s="5"/>
      <c r="L3" s="10"/>
      <c r="M3" s="5"/>
    </row>
    <row r="4" spans="1:13" ht="15.6" x14ac:dyDescent="0.3">
      <c r="A4" s="5"/>
      <c r="B4" s="9"/>
      <c r="C4" s="37" t="s">
        <v>0</v>
      </c>
      <c r="D4" s="38" t="s">
        <v>42</v>
      </c>
      <c r="E4" s="37" t="s">
        <v>1</v>
      </c>
      <c r="F4" s="38">
        <v>2</v>
      </c>
      <c r="G4" s="5"/>
      <c r="H4" s="5"/>
      <c r="I4" s="5"/>
      <c r="J4" s="5"/>
      <c r="K4" s="5"/>
      <c r="L4" s="10"/>
      <c r="M4" s="5"/>
    </row>
    <row r="5" spans="1:13" ht="15.6" x14ac:dyDescent="0.3">
      <c r="A5" s="5"/>
      <c r="B5" s="9"/>
      <c r="C5" s="88" t="s">
        <v>2</v>
      </c>
      <c r="D5" s="88"/>
      <c r="E5" s="88"/>
      <c r="F5" s="88"/>
      <c r="G5" s="88"/>
      <c r="H5" s="88"/>
      <c r="I5" s="88"/>
      <c r="J5" s="88"/>
      <c r="K5" s="88"/>
      <c r="L5" s="10"/>
      <c r="M5" s="5"/>
    </row>
    <row r="6" spans="1:13" ht="16.2" thickBot="1" x14ac:dyDescent="0.35">
      <c r="A6" s="5"/>
      <c r="B6" s="9"/>
      <c r="C6" s="85" t="s">
        <v>3</v>
      </c>
      <c r="D6" s="85"/>
      <c r="E6" s="85"/>
      <c r="F6" s="85"/>
      <c r="G6" s="85"/>
      <c r="H6" s="85"/>
      <c r="I6" s="85"/>
      <c r="J6" s="85"/>
      <c r="K6" s="85"/>
      <c r="L6" s="10"/>
      <c r="M6" s="5"/>
    </row>
    <row r="7" spans="1:13" s="17" customFormat="1" ht="15.6" x14ac:dyDescent="0.3">
      <c r="A7" s="16"/>
      <c r="B7" s="42"/>
      <c r="C7" s="95" t="s">
        <v>36</v>
      </c>
      <c r="D7" s="96"/>
      <c r="E7" s="96"/>
      <c r="F7" s="96"/>
      <c r="G7" s="96"/>
      <c r="H7" s="96"/>
      <c r="I7" s="96"/>
      <c r="J7" s="96"/>
      <c r="K7" s="97"/>
      <c r="L7" s="18"/>
      <c r="M7" s="16"/>
    </row>
    <row r="8" spans="1:13" ht="16.2" thickBot="1" x14ac:dyDescent="0.35">
      <c r="A8" s="5"/>
      <c r="B8" s="43"/>
      <c r="C8" s="98"/>
      <c r="D8" s="99"/>
      <c r="E8" s="99"/>
      <c r="F8" s="99"/>
      <c r="G8" s="99"/>
      <c r="H8" s="99"/>
      <c r="I8" s="99"/>
      <c r="J8" s="99"/>
      <c r="K8" s="100"/>
      <c r="L8" s="10"/>
      <c r="M8" s="5"/>
    </row>
    <row r="9" spans="1:13" s="65" customFormat="1" ht="15.6" x14ac:dyDescent="0.3">
      <c r="A9" s="62"/>
      <c r="B9" s="63"/>
      <c r="C9" s="101"/>
      <c r="D9" s="102"/>
      <c r="E9" s="102"/>
      <c r="F9" s="102"/>
      <c r="G9" s="102"/>
      <c r="H9" s="102"/>
      <c r="I9" s="102"/>
      <c r="J9" s="102"/>
      <c r="K9" s="103"/>
      <c r="L9" s="64"/>
      <c r="M9" s="62"/>
    </row>
    <row r="10" spans="1:13" ht="16.2" thickBot="1" x14ac:dyDescent="0.35">
      <c r="A10" s="5"/>
      <c r="B10" s="9"/>
      <c r="C10" s="78" t="s">
        <v>27</v>
      </c>
      <c r="D10" s="79"/>
      <c r="E10" s="79"/>
      <c r="F10" s="79"/>
      <c r="G10" s="79"/>
      <c r="H10" s="79"/>
      <c r="I10" s="79"/>
      <c r="J10" s="79"/>
      <c r="K10" s="80"/>
      <c r="L10" s="10"/>
      <c r="M10" s="5"/>
    </row>
    <row r="11" spans="1:13" ht="30" customHeight="1" x14ac:dyDescent="0.3">
      <c r="A11" s="5"/>
      <c r="B11" s="9"/>
      <c r="C11" s="104" t="s">
        <v>4</v>
      </c>
      <c r="D11" s="86" t="s">
        <v>5</v>
      </c>
      <c r="E11" s="93" t="s">
        <v>6</v>
      </c>
      <c r="F11" s="94"/>
      <c r="G11" s="86" t="s">
        <v>7</v>
      </c>
      <c r="H11" s="86" t="s">
        <v>8</v>
      </c>
      <c r="I11" s="86" t="s">
        <v>9</v>
      </c>
      <c r="J11" s="89" t="s">
        <v>10</v>
      </c>
      <c r="K11" s="91" t="s">
        <v>11</v>
      </c>
      <c r="L11" s="10"/>
      <c r="M11" s="5"/>
    </row>
    <row r="12" spans="1:13" ht="30" customHeight="1" thickBot="1" x14ac:dyDescent="0.35">
      <c r="A12" s="5"/>
      <c r="B12" s="9"/>
      <c r="C12" s="105"/>
      <c r="D12" s="87"/>
      <c r="E12" s="19" t="s">
        <v>12</v>
      </c>
      <c r="F12" s="44" t="s">
        <v>13</v>
      </c>
      <c r="G12" s="87"/>
      <c r="H12" s="87"/>
      <c r="I12" s="87"/>
      <c r="J12" s="90"/>
      <c r="K12" s="92"/>
      <c r="L12" s="10"/>
      <c r="M12" s="5"/>
    </row>
    <row r="13" spans="1:13" ht="16.2" thickBot="1" x14ac:dyDescent="0.35">
      <c r="A13" s="5"/>
      <c r="B13" s="9"/>
      <c r="C13" s="20"/>
      <c r="D13" s="21"/>
      <c r="E13" s="21"/>
      <c r="F13" s="21"/>
      <c r="G13" s="21"/>
      <c r="H13" s="21"/>
      <c r="I13" s="21"/>
      <c r="J13" s="21"/>
      <c r="K13" s="22"/>
      <c r="L13" s="10"/>
      <c r="M13" s="5"/>
    </row>
    <row r="14" spans="1:13" ht="15.6" x14ac:dyDescent="0.3">
      <c r="A14" s="5"/>
      <c r="B14" s="9"/>
      <c r="C14" s="23">
        <v>1</v>
      </c>
      <c r="D14" s="25">
        <v>1.1000000000000001</v>
      </c>
      <c r="E14" s="25"/>
      <c r="F14" s="25">
        <f t="shared" ref="F14:F19" si="0">+D14</f>
        <v>1.1000000000000001</v>
      </c>
      <c r="G14" s="26" t="s">
        <v>33</v>
      </c>
      <c r="H14" s="25" t="s">
        <v>40</v>
      </c>
      <c r="I14" s="74">
        <v>960000</v>
      </c>
      <c r="J14" s="66">
        <v>144</v>
      </c>
      <c r="K14" s="67">
        <f>+J14*I14</f>
        <v>138240000</v>
      </c>
      <c r="L14" s="10"/>
      <c r="M14" s="5"/>
    </row>
    <row r="15" spans="1:13" s="5" customFormat="1" ht="15.6" x14ac:dyDescent="0.3">
      <c r="B15" s="9"/>
      <c r="C15" s="23">
        <v>2</v>
      </c>
      <c r="D15" s="24">
        <v>1.2</v>
      </c>
      <c r="E15" s="24"/>
      <c r="F15" s="24">
        <f t="shared" si="0"/>
        <v>1.2</v>
      </c>
      <c r="G15" s="27" t="s">
        <v>37</v>
      </c>
      <c r="H15" s="24" t="s">
        <v>40</v>
      </c>
      <c r="I15" s="74">
        <f>+I14</f>
        <v>960000</v>
      </c>
      <c r="J15" s="66">
        <v>29</v>
      </c>
      <c r="K15" s="67">
        <f t="shared" ref="K15:K19" si="1">+J15*I15</f>
        <v>27840000</v>
      </c>
      <c r="L15" s="10"/>
    </row>
    <row r="16" spans="1:13" s="5" customFormat="1" ht="15.6" x14ac:dyDescent="0.3">
      <c r="B16" s="9"/>
      <c r="C16" s="23">
        <v>3</v>
      </c>
      <c r="D16" s="24">
        <v>1.3</v>
      </c>
      <c r="E16" s="24"/>
      <c r="F16" s="24">
        <f t="shared" si="0"/>
        <v>1.3</v>
      </c>
      <c r="G16" s="27" t="s">
        <v>34</v>
      </c>
      <c r="H16" s="24" t="s">
        <v>31</v>
      </c>
      <c r="I16" s="74">
        <v>4678.60155590463</v>
      </c>
      <c r="J16" s="66">
        <v>14847</v>
      </c>
      <c r="K16" s="67">
        <f t="shared" si="1"/>
        <v>69463197.300516039</v>
      </c>
      <c r="L16" s="10"/>
    </row>
    <row r="17" spans="1:13" ht="15.6" x14ac:dyDescent="0.3">
      <c r="A17" s="5"/>
      <c r="B17" s="9"/>
      <c r="C17" s="23">
        <v>4</v>
      </c>
      <c r="D17" s="25">
        <v>1.4</v>
      </c>
      <c r="E17" s="25"/>
      <c r="F17" s="25">
        <f t="shared" si="0"/>
        <v>1.4</v>
      </c>
      <c r="G17" s="26" t="s">
        <v>38</v>
      </c>
      <c r="H17" s="25" t="s">
        <v>40</v>
      </c>
      <c r="I17" s="74">
        <v>10000</v>
      </c>
      <c r="J17" s="68">
        <v>391</v>
      </c>
      <c r="K17" s="67">
        <f t="shared" ref="K17" si="2">+J17*I17</f>
        <v>3910000</v>
      </c>
      <c r="L17" s="10"/>
      <c r="M17" s="5"/>
    </row>
    <row r="18" spans="1:13" ht="27.6" x14ac:dyDescent="0.3">
      <c r="A18" s="5"/>
      <c r="B18" s="9"/>
      <c r="C18" s="23">
        <v>5</v>
      </c>
      <c r="D18" s="25">
        <v>1.5</v>
      </c>
      <c r="E18" s="25"/>
      <c r="F18" s="25">
        <f t="shared" si="0"/>
        <v>1.5</v>
      </c>
      <c r="G18" s="26" t="s">
        <v>39</v>
      </c>
      <c r="H18" s="25" t="s">
        <v>31</v>
      </c>
      <c r="I18" s="74">
        <v>4000</v>
      </c>
      <c r="J18" s="68">
        <v>8751</v>
      </c>
      <c r="K18" s="67">
        <f t="shared" si="1"/>
        <v>35004000</v>
      </c>
      <c r="L18" s="10"/>
      <c r="M18" s="5"/>
    </row>
    <row r="19" spans="1:13" ht="16.2" thickBot="1" x14ac:dyDescent="0.35">
      <c r="A19" s="5"/>
      <c r="B19" s="9"/>
      <c r="C19" s="23">
        <v>6</v>
      </c>
      <c r="D19" s="25">
        <v>1.6</v>
      </c>
      <c r="E19" s="25"/>
      <c r="F19" s="25">
        <f t="shared" si="0"/>
        <v>1.6</v>
      </c>
      <c r="G19" s="26" t="s">
        <v>32</v>
      </c>
      <c r="H19" s="25" t="s">
        <v>40</v>
      </c>
      <c r="I19" s="74">
        <v>970000</v>
      </c>
      <c r="J19" s="68">
        <v>24</v>
      </c>
      <c r="K19" s="67">
        <f t="shared" si="1"/>
        <v>23280000</v>
      </c>
      <c r="L19" s="10"/>
      <c r="M19" s="5"/>
    </row>
    <row r="20" spans="1:13" s="3" customFormat="1" ht="16.2" thickBot="1" x14ac:dyDescent="0.35">
      <c r="A20" s="11"/>
      <c r="B20" s="12"/>
      <c r="C20" s="123" t="s">
        <v>35</v>
      </c>
      <c r="D20" s="124"/>
      <c r="E20" s="124"/>
      <c r="F20" s="124"/>
      <c r="G20" s="124"/>
      <c r="H20" s="124"/>
      <c r="I20" s="124"/>
      <c r="J20" s="125"/>
      <c r="K20" s="69">
        <f>SUM(K14:K19)</f>
        <v>297737197.30051601</v>
      </c>
      <c r="L20" s="13"/>
      <c r="M20" s="11"/>
    </row>
    <row r="21" spans="1:13" s="3" customFormat="1" ht="16.2" thickBot="1" x14ac:dyDescent="0.35">
      <c r="A21" s="11"/>
      <c r="B21" s="12"/>
      <c r="C21" s="28"/>
      <c r="D21" s="28"/>
      <c r="E21" s="28"/>
      <c r="F21" s="28"/>
      <c r="G21" s="28"/>
      <c r="H21" s="28"/>
      <c r="I21" s="28"/>
      <c r="J21" s="28"/>
      <c r="K21" s="29"/>
      <c r="L21" s="13"/>
      <c r="M21" s="11"/>
    </row>
    <row r="22" spans="1:13" s="3" customFormat="1" ht="30" customHeight="1" x14ac:dyDescent="0.3">
      <c r="A22" s="11"/>
      <c r="B22" s="12"/>
      <c r="C22" s="30"/>
      <c r="D22" s="31"/>
      <c r="E22" s="30"/>
      <c r="F22" s="30"/>
      <c r="G22" s="117" t="s">
        <v>29</v>
      </c>
      <c r="H22" s="118"/>
      <c r="I22" s="118"/>
      <c r="J22" s="119"/>
      <c r="K22" s="70">
        <f>+K20/(1+$K$34)</f>
        <v>238189757.8404128</v>
      </c>
      <c r="L22" s="13"/>
      <c r="M22" s="11"/>
    </row>
    <row r="23" spans="1:13" s="3" customFormat="1" ht="30" customHeight="1" x14ac:dyDescent="0.3">
      <c r="A23" s="11"/>
      <c r="B23" s="12"/>
      <c r="C23" s="30"/>
      <c r="D23" s="31"/>
      <c r="E23" s="30"/>
      <c r="F23" s="30"/>
      <c r="G23" s="111" t="s">
        <v>19</v>
      </c>
      <c r="H23" s="112"/>
      <c r="I23" s="112"/>
      <c r="J23" s="113"/>
      <c r="K23" s="71">
        <f>+K22*$K$31</f>
        <v>42874156.411274299</v>
      </c>
      <c r="L23" s="13"/>
      <c r="M23" s="11"/>
    </row>
    <row r="24" spans="1:13" s="3" customFormat="1" ht="30" customHeight="1" x14ac:dyDescent="0.3">
      <c r="A24" s="11"/>
      <c r="B24" s="12"/>
      <c r="C24" s="30"/>
      <c r="D24" s="32"/>
      <c r="E24" s="32"/>
      <c r="F24" s="32"/>
      <c r="G24" s="111" t="s">
        <v>28</v>
      </c>
      <c r="H24" s="112"/>
      <c r="I24" s="112"/>
      <c r="J24" s="113"/>
      <c r="K24" s="71">
        <f>+K22*$K$32</f>
        <v>4763795.1568082562</v>
      </c>
      <c r="L24" s="13"/>
      <c r="M24" s="11"/>
    </row>
    <row r="25" spans="1:13" s="3" customFormat="1" ht="30" customHeight="1" x14ac:dyDescent="0.3">
      <c r="A25" s="11"/>
      <c r="B25" s="12"/>
      <c r="C25" s="30"/>
      <c r="D25" s="32"/>
      <c r="E25" s="32"/>
      <c r="F25" s="32"/>
      <c r="G25" s="111" t="s">
        <v>26</v>
      </c>
      <c r="H25" s="112"/>
      <c r="I25" s="112"/>
      <c r="J25" s="113"/>
      <c r="K25" s="71">
        <f>+K22*$K$33</f>
        <v>11909487.892020641</v>
      </c>
      <c r="L25" s="13"/>
      <c r="M25" s="11"/>
    </row>
    <row r="26" spans="1:13" s="3" customFormat="1" ht="30" customHeight="1" thickBot="1" x14ac:dyDescent="0.35">
      <c r="A26" s="11"/>
      <c r="B26" s="12"/>
      <c r="C26" s="30"/>
      <c r="D26" s="31"/>
      <c r="E26" s="30"/>
      <c r="F26" s="30"/>
      <c r="G26" s="120" t="s">
        <v>30</v>
      </c>
      <c r="H26" s="121"/>
      <c r="I26" s="121"/>
      <c r="J26" s="122"/>
      <c r="K26" s="72">
        <f>+$K$25*19%</f>
        <v>2262802.6994839218</v>
      </c>
      <c r="L26" s="13"/>
      <c r="M26" s="11"/>
    </row>
    <row r="27" spans="1:13" s="3" customFormat="1" ht="30" customHeight="1" thickBot="1" x14ac:dyDescent="0.35">
      <c r="A27" s="11"/>
      <c r="B27" s="12"/>
      <c r="C27" s="30"/>
      <c r="D27" s="31"/>
      <c r="E27" s="30"/>
      <c r="F27" s="30"/>
      <c r="G27" s="114" t="s">
        <v>14</v>
      </c>
      <c r="H27" s="115"/>
      <c r="I27" s="115"/>
      <c r="J27" s="116"/>
      <c r="K27" s="73">
        <f>SUM(K22:K26)</f>
        <v>299999999.99999994</v>
      </c>
      <c r="L27" s="13"/>
      <c r="M27" s="11"/>
    </row>
    <row r="28" spans="1:13" s="3" customFormat="1" ht="15.6" x14ac:dyDescent="0.3">
      <c r="A28" s="11"/>
      <c r="B28" s="12"/>
      <c r="C28" s="30"/>
      <c r="D28" s="31"/>
      <c r="E28" s="31"/>
      <c r="F28" s="31"/>
      <c r="G28" s="30"/>
      <c r="H28" s="30"/>
      <c r="I28" s="33"/>
      <c r="J28" s="34"/>
      <c r="K28" s="35"/>
      <c r="L28" s="13"/>
      <c r="M28" s="11"/>
    </row>
    <row r="29" spans="1:13" s="3" customFormat="1" ht="15.6" x14ac:dyDescent="0.3">
      <c r="A29" s="11"/>
      <c r="B29" s="12"/>
      <c r="C29" s="36"/>
      <c r="D29" s="83"/>
      <c r="E29" s="83"/>
      <c r="F29" s="83"/>
      <c r="G29" s="83"/>
      <c r="H29" s="83"/>
      <c r="I29" s="83"/>
      <c r="J29" s="83"/>
      <c r="K29" s="84"/>
      <c r="L29" s="14"/>
      <c r="M29" s="11"/>
    </row>
    <row r="30" spans="1:13" s="3" customFormat="1" ht="46.2" customHeight="1" x14ac:dyDescent="0.3">
      <c r="A30" s="11"/>
      <c r="B30" s="12"/>
      <c r="C30" s="76" t="s">
        <v>15</v>
      </c>
      <c r="D30" s="77"/>
      <c r="E30" s="77"/>
      <c r="F30" s="77"/>
      <c r="G30" s="77"/>
      <c r="H30" s="81" t="s">
        <v>16</v>
      </c>
      <c r="I30" s="81"/>
      <c r="J30" s="81"/>
      <c r="K30" s="52" t="s">
        <v>17</v>
      </c>
      <c r="L30" s="15"/>
      <c r="M30" s="11"/>
    </row>
    <row r="31" spans="1:13" s="3" customFormat="1" ht="32.25" customHeight="1" x14ac:dyDescent="0.3">
      <c r="A31" s="11"/>
      <c r="B31" s="12"/>
      <c r="C31" s="76" t="s">
        <v>18</v>
      </c>
      <c r="D31" s="77"/>
      <c r="E31" s="77"/>
      <c r="F31" s="77"/>
      <c r="G31" s="77"/>
      <c r="H31" s="82" t="s">
        <v>19</v>
      </c>
      <c r="I31" s="82"/>
      <c r="J31" s="53" t="s">
        <v>20</v>
      </c>
      <c r="K31" s="54">
        <v>0.18</v>
      </c>
      <c r="L31" s="15"/>
      <c r="M31" s="11"/>
    </row>
    <row r="32" spans="1:13" s="3" customFormat="1" ht="30" customHeight="1" x14ac:dyDescent="0.3">
      <c r="A32" s="11"/>
      <c r="B32" s="12"/>
      <c r="C32" s="76" t="s">
        <v>21</v>
      </c>
      <c r="D32" s="77"/>
      <c r="E32" s="77"/>
      <c r="F32" s="77"/>
      <c r="G32" s="77"/>
      <c r="H32" s="108" t="s">
        <v>28</v>
      </c>
      <c r="I32" s="109"/>
      <c r="J32" s="53" t="s">
        <v>22</v>
      </c>
      <c r="K32" s="54">
        <v>0.02</v>
      </c>
      <c r="L32" s="15"/>
      <c r="M32" s="11"/>
    </row>
    <row r="33" spans="1:13" s="4" customFormat="1" ht="58.5" customHeight="1" x14ac:dyDescent="0.3">
      <c r="A33" s="11"/>
      <c r="B33" s="12"/>
      <c r="C33" s="55"/>
      <c r="D33" s="56"/>
      <c r="E33" s="57"/>
      <c r="F33" s="57"/>
      <c r="G33" s="58"/>
      <c r="H33" s="110" t="s">
        <v>26</v>
      </c>
      <c r="I33" s="82"/>
      <c r="J33" s="53" t="s">
        <v>23</v>
      </c>
      <c r="K33" s="54">
        <v>0.05</v>
      </c>
      <c r="L33" s="13"/>
      <c r="M33" s="11"/>
    </row>
    <row r="34" spans="1:13" ht="57" customHeight="1" x14ac:dyDescent="0.3">
      <c r="A34" s="5"/>
      <c r="B34" s="9"/>
      <c r="C34" s="59"/>
      <c r="D34" s="60"/>
      <c r="E34" s="60"/>
      <c r="F34" s="60"/>
      <c r="G34" s="61"/>
      <c r="H34" s="82" t="s">
        <v>24</v>
      </c>
      <c r="I34" s="82"/>
      <c r="J34" s="53" t="s">
        <v>25</v>
      </c>
      <c r="K34" s="54">
        <f>+K33+K32+K31</f>
        <v>0.25</v>
      </c>
      <c r="L34" s="10"/>
      <c r="M34" s="5"/>
    </row>
    <row r="35" spans="1:13" ht="15.6" x14ac:dyDescent="0.3">
      <c r="A35" s="5"/>
      <c r="B35" s="9"/>
      <c r="C35" s="41"/>
      <c r="D35" s="39"/>
      <c r="E35" s="39"/>
      <c r="F35" s="39"/>
      <c r="G35" s="40"/>
      <c r="H35" s="106"/>
      <c r="I35" s="106"/>
      <c r="J35" s="106"/>
      <c r="K35" s="107"/>
      <c r="L35" s="10"/>
      <c r="M35" s="5"/>
    </row>
    <row r="36" spans="1:13" ht="16.2" thickBot="1" x14ac:dyDescent="0.35">
      <c r="A36" s="5"/>
      <c r="B36" s="47"/>
      <c r="C36" s="48"/>
      <c r="D36" s="48"/>
      <c r="E36" s="49"/>
      <c r="F36" s="48"/>
      <c r="G36" s="50"/>
      <c r="H36" s="48"/>
      <c r="I36" s="48"/>
      <c r="J36" s="48"/>
      <c r="K36" s="48"/>
      <c r="L36" s="51"/>
      <c r="M36" s="5"/>
    </row>
    <row r="37" spans="1:13" ht="16.2" thickTop="1" x14ac:dyDescent="0.3">
      <c r="A37" s="5"/>
      <c r="B37" s="5"/>
      <c r="C37" s="5"/>
      <c r="D37" s="5"/>
      <c r="E37" s="6"/>
      <c r="F37" s="5"/>
      <c r="G37" s="5"/>
      <c r="H37" s="5"/>
      <c r="I37" s="5"/>
      <c r="J37" s="5"/>
      <c r="K37" s="5"/>
      <c r="L37" s="5"/>
      <c r="M37" s="5"/>
    </row>
  </sheetData>
  <mergeCells count="31">
    <mergeCell ref="C7:K8"/>
    <mergeCell ref="C9:K9"/>
    <mergeCell ref="C11:C12"/>
    <mergeCell ref="H35:K35"/>
    <mergeCell ref="C32:G32"/>
    <mergeCell ref="H32:I32"/>
    <mergeCell ref="H33:I33"/>
    <mergeCell ref="H34:I34"/>
    <mergeCell ref="G23:J23"/>
    <mergeCell ref="G24:J24"/>
    <mergeCell ref="G25:J25"/>
    <mergeCell ref="G27:J27"/>
    <mergeCell ref="G22:J22"/>
    <mergeCell ref="G26:J26"/>
    <mergeCell ref="C20:J20"/>
    <mergeCell ref="C3:F3"/>
    <mergeCell ref="C31:G31"/>
    <mergeCell ref="C10:K10"/>
    <mergeCell ref="C30:G30"/>
    <mergeCell ref="H30:J30"/>
    <mergeCell ref="H31:I31"/>
    <mergeCell ref="D29:K29"/>
    <mergeCell ref="C6:K6"/>
    <mergeCell ref="I11:I12"/>
    <mergeCell ref="C5:K5"/>
    <mergeCell ref="J11:J12"/>
    <mergeCell ref="K11:K12"/>
    <mergeCell ref="G11:G12"/>
    <mergeCell ref="H11:H12"/>
    <mergeCell ref="E11:F11"/>
    <mergeCell ref="D11:D12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Kevin Mauricio Bermudez Celin</cp:lastModifiedBy>
  <cp:revision/>
  <cp:lastPrinted>2023-05-07T15:47:10Z</cp:lastPrinted>
  <dcterms:created xsi:type="dcterms:W3CDTF">2006-06-27T16:47:25Z</dcterms:created>
  <dcterms:modified xsi:type="dcterms:W3CDTF">2024-04-11T18:00:56Z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