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8_{34D13D4F-6584-40D2-9D0B-6D041E393CE4}" xr6:coauthVersionLast="47" xr6:coauthVersionMax="47" xr10:uidLastSave="{00000000-0000-0000-0000-000000000000}"/>
  <bookViews>
    <workbookView xWindow="-120" yWindow="-120" windowWidth="20730" windowHeight="11160" xr2:uid="{00000000-000D-0000-FFFF-FFFF00000000}"/>
  </bookViews>
  <sheets>
    <sheet name="PTO INTERV" sheetId="7" r:id="rId1"/>
    <sheet name="PROPUESTA ECONOMICA" sheetId="15" r:id="rId2"/>
    <sheet name="FM" sheetId="14" r:id="rId3"/>
    <sheet name="OFERTA ECONOMICA" sheetId="9" state="hidden" r:id="rId4"/>
    <sheet name="FCT PREST" sheetId="11" state="hidden" r:id="rId5"/>
    <sheet name="Hoja1" sheetId="8"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s>
  <definedNames>
    <definedName name="\0">#REF!</definedName>
    <definedName name="\a">#REF!</definedName>
    <definedName name="\b">'[1]APU PVC'!#REF!</definedName>
    <definedName name="\c">'[1]APU PVC'!#REF!</definedName>
    <definedName name="\e">'[1]APU PVC'!#REF!</definedName>
    <definedName name="\i">'[1]APU PVC'!#REF!</definedName>
    <definedName name="\L">#REF!</definedName>
    <definedName name="\m">'[1]APU PVC'!#REF!</definedName>
    <definedName name="\P">#REF!</definedName>
    <definedName name="\r">'[1]APU PVC'!#REF!</definedName>
    <definedName name="\t">'[1]APU PVC'!#REF!</definedName>
    <definedName name="\x">'[1]APU PVC'!#REF!</definedName>
    <definedName name="\z">#REF!</definedName>
    <definedName name="_">#REF!</definedName>
    <definedName name="_________________________________apu1">[2]INSUMOS!#REF!</definedName>
    <definedName name="________________________________apu1">[2]INSUMOS!#REF!</definedName>
    <definedName name="_______________________________apu1">[2]INSUMOS!#REF!</definedName>
    <definedName name="______________________________apu1">[2]INSUMOS!#REF!</definedName>
    <definedName name="_____________________________dot1">#REF!</definedName>
    <definedName name="_____________________________err2">#REF!</definedName>
    <definedName name="_____________________________err4">#REF!</definedName>
    <definedName name="_____________________________inf2">#REF!</definedName>
    <definedName name="____________________________apu1">[2]INSUMOS!#REF!</definedName>
    <definedName name="___________________________apu1">[2]INSUMOS!#REF!</definedName>
    <definedName name="___________________________dot1">#REF!</definedName>
    <definedName name="___________________________err2">#REF!</definedName>
    <definedName name="___________________________err4">#REF!</definedName>
    <definedName name="___________________________inf2">#REF!</definedName>
    <definedName name="__________________________apu1">[2]INSUMOS!#REF!</definedName>
    <definedName name="__________________________dot1">#REF!</definedName>
    <definedName name="__________________________err2">#REF!</definedName>
    <definedName name="__________________________err4">#REF!</definedName>
    <definedName name="__________________________inf2">#REF!</definedName>
    <definedName name="_________________________apu1">[2]INSUMOS!#REF!</definedName>
    <definedName name="_________________________dot1">#REF!</definedName>
    <definedName name="_________________________err2">#REF!</definedName>
    <definedName name="_________________________err4">#REF!</definedName>
    <definedName name="_________________________inf2">#REF!</definedName>
    <definedName name="________________________apu1">[2]INSUMOS!#REF!</definedName>
    <definedName name="_______________________apu1">[2]INSUMOS!#REF!</definedName>
    <definedName name="_______________________dot1">#REF!</definedName>
    <definedName name="_______________________err2">#REF!</definedName>
    <definedName name="_______________________err4">#REF!</definedName>
    <definedName name="_______________________inf2">#REF!</definedName>
    <definedName name="_____________________apu1">[2]INSUMOS!#REF!</definedName>
    <definedName name="_____________________dot1">#REF!</definedName>
    <definedName name="_____________________err2">#REF!</definedName>
    <definedName name="_____________________err4">#REF!</definedName>
    <definedName name="_____________________inf2">#REF!</definedName>
    <definedName name="____________________apu1">[2]INSUMOS!#REF!</definedName>
    <definedName name="____________________dot1">#REF!</definedName>
    <definedName name="____________________err2">#REF!</definedName>
    <definedName name="____________________err4">#REF!</definedName>
    <definedName name="____________________inf2">#REF!</definedName>
    <definedName name="___________________apu1">[2]INSUMOS!#REF!</definedName>
    <definedName name="___________________dot1">#REF!</definedName>
    <definedName name="___________________err2">#REF!</definedName>
    <definedName name="___________________err4">#REF!</definedName>
    <definedName name="___________________inf2">#REF!</definedName>
    <definedName name="__________________apu1">[2]INSUMOS!#REF!</definedName>
    <definedName name="__________________dot1">#REF!</definedName>
    <definedName name="__________________err2">#REF!</definedName>
    <definedName name="__________________err4">#REF!</definedName>
    <definedName name="__________________inf2">#REF!</definedName>
    <definedName name="_________________apu1">[2]INSUMOS!#REF!</definedName>
    <definedName name="_________________dot1">#REF!</definedName>
    <definedName name="_________________err2">#REF!</definedName>
    <definedName name="_________________err4">#REF!</definedName>
    <definedName name="_________________inf2">#REF!</definedName>
    <definedName name="________________apu1">[2]INSUMOS!#REF!</definedName>
    <definedName name="________________dot1">#REF!</definedName>
    <definedName name="________________err2">#REF!</definedName>
    <definedName name="________________err4">#REF!</definedName>
    <definedName name="________________inf2">#REF!</definedName>
    <definedName name="_______________apu1">[2]INSUMOS!#REF!</definedName>
    <definedName name="_______________dot1">#REF!</definedName>
    <definedName name="_______________err2">#REF!</definedName>
    <definedName name="_______________err4">#REF!</definedName>
    <definedName name="_______________inf2">#REF!</definedName>
    <definedName name="______________apu1">[2]INSUMOS!#REF!</definedName>
    <definedName name="_____________apu1">[2]INSUMOS!#REF!</definedName>
    <definedName name="_____________dot1">#REF!</definedName>
    <definedName name="_____________err2">#REF!</definedName>
    <definedName name="_____________err4">#REF!</definedName>
    <definedName name="_____________inf2">#REF!</definedName>
    <definedName name="____________apu1">[2]INSUMOS!#REF!</definedName>
    <definedName name="____________dot1">#REF!</definedName>
    <definedName name="____________err2">#REF!</definedName>
    <definedName name="____________err4">#REF!</definedName>
    <definedName name="____________inf2">#REF!</definedName>
    <definedName name="___________apu1">[2]INSUMOS!#REF!</definedName>
    <definedName name="___________dot1">#REF!</definedName>
    <definedName name="___________err2">#REF!</definedName>
    <definedName name="___________err4">#REF!</definedName>
    <definedName name="___________inf2">#REF!</definedName>
    <definedName name="__________apu1">[2]INSUMOS!#REF!</definedName>
    <definedName name="__________dot1">#REF!</definedName>
    <definedName name="__________err2">#REF!</definedName>
    <definedName name="__________err4">#REF!</definedName>
    <definedName name="__________INF1">#REF!</definedName>
    <definedName name="__________inf2">#REF!</definedName>
    <definedName name="_________apu1">[2]INSUMOS!#REF!</definedName>
    <definedName name="_________dot1">#REF!</definedName>
    <definedName name="_________err2">#REF!</definedName>
    <definedName name="_________err4">#REF!</definedName>
    <definedName name="_________INF1">#REF!</definedName>
    <definedName name="_________inf2">#REF!</definedName>
    <definedName name="________apu1">[2]INSUMOS!#REF!</definedName>
    <definedName name="________dot1">#REF!</definedName>
    <definedName name="________err2">#REF!</definedName>
    <definedName name="________err4">#REF!</definedName>
    <definedName name="________INF1">#REF!</definedName>
    <definedName name="________inf2">#REF!</definedName>
    <definedName name="________xlnm.Print_Area_1">#REF!</definedName>
    <definedName name="________xlnm.Print_Area_10">#REF!</definedName>
    <definedName name="________xlnm.Print_Area_11">#REF!</definedName>
    <definedName name="________xlnm.Print_Area_12">#REF!</definedName>
    <definedName name="________xlnm.Print_Area_2">#REF!</definedName>
    <definedName name="________xlnm.Print_Area_3">#REF!</definedName>
    <definedName name="________xlnm.Print_Area_4">#REF!</definedName>
    <definedName name="________xlnm.Print_Area_7">#REF!</definedName>
    <definedName name="________xlnm.Print_Area_8">#REF!</definedName>
    <definedName name="________xlnm.Print_Titles_1">#REF!</definedName>
    <definedName name="_______apu1">[2]INSUMOS!#REF!</definedName>
    <definedName name="_______cua1">'[3]ALCANTARILLADO RAS'!$A$4:$B$14</definedName>
    <definedName name="_______DMD1">#REF!</definedName>
    <definedName name="_______dot1">#REF!</definedName>
    <definedName name="_______err2">#REF!</definedName>
    <definedName name="_______err4">#REF!</definedName>
    <definedName name="_______INF1">#REF!</definedName>
    <definedName name="_______inf2">#REF!</definedName>
    <definedName name="_______LM369582">#N/A</definedName>
    <definedName name="_______rc">#REF!</definedName>
    <definedName name="_______VPD1">[4]TARIFAS!$C$582</definedName>
    <definedName name="_______VPI1">[4]TARIFAS!$C$580</definedName>
    <definedName name="_______VRA1">[4]TARIFAS!$C$579</definedName>
    <definedName name="_______xlnm.Print_Area_9">#N/A</definedName>
    <definedName name="______A30000">#REF!</definedName>
    <definedName name="______apu1">[2]INSUMOS!#REF!</definedName>
    <definedName name="______CAC1">[5]INV!$A$19:$D$22</definedName>
    <definedName name="______CAC5">[5]INV!$K$19:$N$22</definedName>
    <definedName name="______Cod1">[6]General!$A$28:$A$1048</definedName>
    <definedName name="______cua1">'[3]ALCANTARILLADO RAS'!$A$4:$B$14</definedName>
    <definedName name="______D47">#REF!</definedName>
    <definedName name="______DMD1">#REF!</definedName>
    <definedName name="______dot1">#REF!</definedName>
    <definedName name="______err2">#REF!</definedName>
    <definedName name="______err4">#REF!</definedName>
    <definedName name="______INF1" localSheetId="4">#REF!</definedName>
    <definedName name="______INF1">#REF!</definedName>
    <definedName name="______inf2">#REF!</definedName>
    <definedName name="______LM369582">#N/A</definedName>
    <definedName name="______rc">#REF!</definedName>
    <definedName name="______SBC5">[5]INV!$K$12:$N$15</definedName>
    <definedName name="______VPD1">[4]TARIFAS!$C$582</definedName>
    <definedName name="______VPI1">[4]TARIFAS!$C$580</definedName>
    <definedName name="______VRA1">[4]TARIFAS!$C$579</definedName>
    <definedName name="______xlnm.Print_Area_1">#REF!</definedName>
    <definedName name="______xlnm.Print_Area_10">#REF!</definedName>
    <definedName name="______xlnm.Print_Area_11">#REF!</definedName>
    <definedName name="______xlnm.Print_Area_12">#REF!</definedName>
    <definedName name="______xlnm.Print_Area_2">#REF!</definedName>
    <definedName name="______xlnm.Print_Area_3">#REF!</definedName>
    <definedName name="______xlnm.Print_Area_4">#REF!</definedName>
    <definedName name="______xlnm.Print_Area_7">#REF!</definedName>
    <definedName name="______xlnm.Print_Area_8">#REF!</definedName>
    <definedName name="______xlnm.Print_Area_9">#N/A</definedName>
    <definedName name="______xlnm.Print_Titles_1">#REF!</definedName>
    <definedName name="_____A17000">#REF!</definedName>
    <definedName name="_____A20000">#REF!</definedName>
    <definedName name="_____A30000">#REF!</definedName>
    <definedName name="_____AFC1">[5]INV!$A$25:$D$28</definedName>
    <definedName name="_____AFC3">[5]INV!$F$25:$I$28</definedName>
    <definedName name="_____AFC5">[5]INV!$K$25:$N$28</definedName>
    <definedName name="_____apu1">[2]INSUMOS!#REF!</definedName>
    <definedName name="_____BGC1">[5]INV!$A$5:$D$8</definedName>
    <definedName name="_____BGC3">[5]INV!$F$5:$I$8</definedName>
    <definedName name="_____CAC1">[5]INV!$A$19:$D$22</definedName>
    <definedName name="_____CAC3">[5]INV!$F$19:$I$22</definedName>
    <definedName name="_____CAC5">[5]INV!$K$19:$N$22</definedName>
    <definedName name="_____Cod1">#REF!</definedName>
    <definedName name="_____cua1">'[3]ALCANTARILLADO RAS'!$A$4:$B$14</definedName>
    <definedName name="_____D47">#REF!</definedName>
    <definedName name="_____DMD1">#REF!</definedName>
    <definedName name="_____dot1">#REF!</definedName>
    <definedName name="_____err2">#REF!</definedName>
    <definedName name="_____err4">#REF!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INF1">#REF!</definedName>
    <definedName name="_____inf2">#REF!</definedName>
    <definedName name="_____LM369582">#N/A</definedName>
    <definedName name="_____Pa1">'[7]Paral. 1'!$E:$E</definedName>
    <definedName name="_____Pa2">'[7]Paral. 2'!$E:$E</definedName>
    <definedName name="_____Pa3">'[7]Paral. 3'!$E:$E</definedName>
    <definedName name="_____Pa4">[7]Paral.4!$E:$E</definedName>
    <definedName name="_____PJ50">#REF!</definedName>
    <definedName name="_____pj51">#REF!</definedName>
    <definedName name="_____Po2">[8]REAJUSTESACTA1PROVI!#REF!</definedName>
    <definedName name="_____rc">#REF!</definedName>
    <definedName name="_____SBC1">[5]INV!$A$12:$D$15</definedName>
    <definedName name="_____SBC3">[5]INV!$F$12:$I$15</definedName>
    <definedName name="_____SBC5">[5]INV!$K$12:$N$15</definedName>
    <definedName name="_____VPD1">[4]TARIFAS!$C$582</definedName>
    <definedName name="_____VPI1">[4]TARIFAS!$C$580</definedName>
    <definedName name="_____VRA1">[4]TARIFAS!$C$579</definedName>
    <definedName name="_____xlnm.Print_Area_1">#REF!</definedName>
    <definedName name="_____xlnm.Print_Area_10">#REF!</definedName>
    <definedName name="_____xlnm.Print_Area_11">#REF!</definedName>
    <definedName name="_____xlnm.Print_Area_12">#REF!</definedName>
    <definedName name="_____xlnm.Print_Area_2">#REF!</definedName>
    <definedName name="_____xlnm.Print_Area_3">#REF!</definedName>
    <definedName name="_____xlnm.Print_Area_4">#REF!</definedName>
    <definedName name="_____xlnm.Print_Area_7">#REF!</definedName>
    <definedName name="_____xlnm.Print_Area_8">#REF!</definedName>
    <definedName name="_____xlnm.Print_Area_9">#N/A</definedName>
    <definedName name="_____xlnm.Print_Titles_1">#REF!</definedName>
    <definedName name="____A17000">#REF!</definedName>
    <definedName name="____A20000">#REF!</definedName>
    <definedName name="____A30000">#REF!</definedName>
    <definedName name="____AFC1">[5]INV!$A$25:$D$28</definedName>
    <definedName name="____AFC3">[5]INV!$F$25:$I$28</definedName>
    <definedName name="____AFC5">[5]INV!$K$25:$N$28</definedName>
    <definedName name="____apu1">[2]INSUMOS!#REF!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Cod1">#REF!</definedName>
    <definedName name="____cua1">'[3]ALCANTARILLADO RAS'!$A$4:$B$14</definedName>
    <definedName name="____D47">#REF!</definedName>
    <definedName name="____DMD1">#REF!</definedName>
    <definedName name="____dot1">#REF!</definedName>
    <definedName name="____err2">#REF!</definedName>
    <definedName name="____err4">#REF!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INF1">#REF!</definedName>
    <definedName name="____inf2">#REF!</definedName>
    <definedName name="____LM369582">#N/A</definedName>
    <definedName name="____Pa1">'[7]Paral. 1'!$E:$E</definedName>
    <definedName name="____Pa2">'[7]Paral. 2'!$E:$E</definedName>
    <definedName name="____Pa3">'[7]Paral. 3'!$E:$E</definedName>
    <definedName name="____Pa4">[7]Paral.4!$E:$E</definedName>
    <definedName name="____PJ50">#REF!</definedName>
    <definedName name="____pj51">#REF!</definedName>
    <definedName name="____Po2">[8]REAJUSTESACTA1PROVI!#REF!</definedName>
    <definedName name="____rc">#REF!</definedName>
    <definedName name="____SBC1">[5]INV!$A$12:$D$15</definedName>
    <definedName name="____SBC3">[5]INV!$F$12:$I$15</definedName>
    <definedName name="____SBC5">[5]INV!$K$12:$N$15</definedName>
    <definedName name="____VPD1">[4]TARIFAS!$C$582</definedName>
    <definedName name="____VPI1">[4]TARIFAS!$C$580</definedName>
    <definedName name="____VRA1">[4]TARIFAS!$C$579</definedName>
    <definedName name="____xlnm.Print_Area_1">#REF!</definedName>
    <definedName name="____xlnm.Print_Area_10">#REF!</definedName>
    <definedName name="____xlnm.Print_Area_11">#REF!</definedName>
    <definedName name="____xlnm.Print_Area_12">#REF!</definedName>
    <definedName name="____xlnm.Print_Area_2">#REF!</definedName>
    <definedName name="____xlnm.Print_Area_3">#REF!</definedName>
    <definedName name="____xlnm.Print_Area_4">#REF!</definedName>
    <definedName name="____xlnm.Print_Area_7">#REF!</definedName>
    <definedName name="____xlnm.Print_Area_8">#REF!</definedName>
    <definedName name="____xlnm.Print_Area_9">#N/A</definedName>
    <definedName name="____xlnm.Print_Titles_1">#REF!</definedName>
    <definedName name="___A17000">#REF!</definedName>
    <definedName name="___A20000">#REF!</definedName>
    <definedName name="___A30000">#REF!</definedName>
    <definedName name="___AFC1" localSheetId="4">[5]INV!$A$25:$D$28</definedName>
    <definedName name="___AFC1">[9]INV!$A$25:$D$28</definedName>
    <definedName name="___AFC3" localSheetId="4">[5]INV!$F$25:$I$28</definedName>
    <definedName name="___AFC3">[9]INV!$F$25:$I$28</definedName>
    <definedName name="___AFC5" localSheetId="4">[5]INV!$K$25:$N$28</definedName>
    <definedName name="___AFC5">[9]INV!$K$25:$N$28</definedName>
    <definedName name="___apu1">[2]INSUMOS!#REF!</definedName>
    <definedName name="___APU221">#REF!</definedName>
    <definedName name="___APU465" localSheetId="1">[10]!absc</definedName>
    <definedName name="___APU465">[10]!absc</definedName>
    <definedName name="___BGC1" localSheetId="4">[5]INV!$A$5:$D$8</definedName>
    <definedName name="___BGC1">[9]INV!$A$5:$D$8</definedName>
    <definedName name="___BGC3" localSheetId="4">[5]INV!$F$5:$I$8</definedName>
    <definedName name="___BGC3">[9]INV!$F$5:$I$8</definedName>
    <definedName name="___BGC5" localSheetId="4">[5]INV!$K$5:$N$8</definedName>
    <definedName name="___BGC5">[9]INV!$K$5:$N$8</definedName>
    <definedName name="___CAC1" localSheetId="4">[5]INV!$A$19:$D$22</definedName>
    <definedName name="___CAC1">[9]INV!$A$19:$D$22</definedName>
    <definedName name="___CAC3" localSheetId="4">[5]INV!$F$19:$I$22</definedName>
    <definedName name="___CAC3">[9]INV!$F$19:$I$22</definedName>
    <definedName name="___CAC5" localSheetId="4">[5]INV!$K$19:$N$22</definedName>
    <definedName name="___CAC5">[9]INV!$K$19:$N$22</definedName>
    <definedName name="___Cod1">#REF!</definedName>
    <definedName name="___cua1">'[3]ALCANTARILLADO RAS'!$A$4:$B$14</definedName>
    <definedName name="___D47">#REF!</definedName>
    <definedName name="___DMD1">#REF!</definedName>
    <definedName name="___dot1">#REF!</definedName>
    <definedName name="___err2">#REF!</definedName>
    <definedName name="___err4">#REF!</definedName>
    <definedName name="___EST12">#REF!</definedName>
    <definedName name="___f">[11]Cálculo!$B$67</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INDEX_SHEET___ASAP_Utilities">#REF!</definedName>
    <definedName name="___INF1" localSheetId="4">#REF!</definedName>
    <definedName name="___INF1">#REF!</definedName>
    <definedName name="___inf2">#REF!</definedName>
    <definedName name="___LM369582">#N/A</definedName>
    <definedName name="___MA2">#REF!</definedName>
    <definedName name="___MSC1">#REF!</definedName>
    <definedName name="___Pa1">'[7]Paral. 1'!$E:$E</definedName>
    <definedName name="___Pa2">'[7]Paral. 2'!$E:$E</definedName>
    <definedName name="___Pa3">'[7]Paral. 3'!$E:$E</definedName>
    <definedName name="___Pa4">[7]Paral.4!$E:$E</definedName>
    <definedName name="___PJ50">#REF!</definedName>
    <definedName name="___pj51">#REF!</definedName>
    <definedName name="___Po2">[8]REAJUSTESACTA1PROVI!#REF!</definedName>
    <definedName name="___R">[12]RESUMEN!$D$48</definedName>
    <definedName name="___rc">#REF!</definedName>
    <definedName name="___SBC1" localSheetId="4">[5]INV!$A$12:$D$15</definedName>
    <definedName name="___SBC1">[9]INV!$A$12:$D$15</definedName>
    <definedName name="___SBC3" localSheetId="4">[5]INV!$F$12:$I$15</definedName>
    <definedName name="___SBC3">[9]INV!$F$12:$I$15</definedName>
    <definedName name="___SBC5" localSheetId="4">[5]INV!$K$12:$N$15</definedName>
    <definedName name="___SBC5">[9]INV!$K$12:$N$15</definedName>
    <definedName name="___VPD1">[4]TARIFAS!$C$582</definedName>
    <definedName name="___VPI1">[4]TARIFAS!$C$580</definedName>
    <definedName name="___VRA1">[4]TARIFAS!$C$579</definedName>
    <definedName name="___xlnm.Print_Area_1">#REF!</definedName>
    <definedName name="___xlnm.Print_Area_10">#REF!</definedName>
    <definedName name="___xlnm.Print_Area_11">#REF!</definedName>
    <definedName name="___xlnm.Print_Area_12">#REF!</definedName>
    <definedName name="___xlnm.Print_Area_2">#REF!</definedName>
    <definedName name="___xlnm.Print_Area_3">#REF!</definedName>
    <definedName name="___xlnm.Print_Area_4">#REF!</definedName>
    <definedName name="___xlnm.Print_Area_7">#REF!</definedName>
    <definedName name="___xlnm.Print_Area_8">#REF!</definedName>
    <definedName name="___xlnm.Print_Area_9">#N/A</definedName>
    <definedName name="___xlnm.Print_Titles_1">#REF!</definedName>
    <definedName name="__123Graph_AMAIN" hidden="1">'[13]ETAPA 50 SMMLV'!#REF!</definedName>
    <definedName name="__123Graph_BMAIN" hidden="1">'[13]ETAPA 50 SMMLV'!#REF!</definedName>
    <definedName name="__123Graph_XMAIN" hidden="1">'[13]ETAPA 50 SMMLV'!#REF!</definedName>
    <definedName name="__2008_Database">'[14]2008_Database Pate In'!#REF!</definedName>
    <definedName name="__A115042">#REF!</definedName>
    <definedName name="__A17000">#REF!</definedName>
    <definedName name="__A20000">#REF!</definedName>
    <definedName name="__A30000">#REF!</definedName>
    <definedName name="__abr01">[15]Dólar!#REF!</definedName>
    <definedName name="__abr06">[15]Dólar!#REF!</definedName>
    <definedName name="__abr97">[15]Dólar!#REF!</definedName>
    <definedName name="__abr98">[15]Dólar!#REF!</definedName>
    <definedName name="__abr99">[15]Dólar!#REF!</definedName>
    <definedName name="__AFC1" localSheetId="4">[5]INV!$A$25:$D$28</definedName>
    <definedName name="__AFC1">[9]INV!$A$25:$D$28</definedName>
    <definedName name="__AFC3" localSheetId="4">[5]INV!$F$25:$I$28</definedName>
    <definedName name="__AFC3">[9]INV!$F$25:$I$28</definedName>
    <definedName name="__AFC5" localSheetId="4">[5]INV!$K$25:$N$28</definedName>
    <definedName name="__AFC5">[9]INV!$K$25:$N$28</definedName>
    <definedName name="__Afe1">'[14]2008 Database'!$D$2:$D$42,'[14]2008 Database'!$D$43:$D$43</definedName>
    <definedName name="__ago01">[15]Dólar!#REF!</definedName>
    <definedName name="__ago06">[15]Dólar!#REF!</definedName>
    <definedName name="__ago97">[15]Dólar!#REF!</definedName>
    <definedName name="__ago98">[15]Dólar!#REF!</definedName>
    <definedName name="__ago99">[15]Dólar!#REF!</definedName>
    <definedName name="__aiu2">[16]AIU!$J$105</definedName>
    <definedName name="__apu1">[2]INSUMOS!#REF!</definedName>
    <definedName name="__APU221">#REF!</definedName>
    <definedName name="__APU465" localSheetId="1">[10]!absc</definedName>
    <definedName name="__APU465">[10]!absc</definedName>
    <definedName name="__B110111">#REF!</definedName>
    <definedName name="__BGC1" localSheetId="4">[5]INV!$A$5:$D$8</definedName>
    <definedName name="__BGC1">[9]INV!$A$5:$D$8</definedName>
    <definedName name="__BGC3" localSheetId="4">[5]INV!$F$5:$I$8</definedName>
    <definedName name="__BGC3">[9]INV!$F$5:$I$8</definedName>
    <definedName name="__BGC5" localSheetId="4">[5]INV!$K$5:$N$8</definedName>
    <definedName name="__BGC5">[9]INV!$K$5:$N$8</definedName>
    <definedName name="__Bid1">#REF!</definedName>
    <definedName name="__Bid2">#REF!</definedName>
    <definedName name="__Bid3">#REF!</definedName>
    <definedName name="__Bid4">#REF!</definedName>
    <definedName name="__CAC1" localSheetId="4">[5]INV!$A$19:$D$22</definedName>
    <definedName name="__CAC1">[9]INV!$A$19:$D$22</definedName>
    <definedName name="__CAC3" localSheetId="4">[5]INV!$F$19:$I$22</definedName>
    <definedName name="__CAC3">[9]INV!$F$19:$I$22</definedName>
    <definedName name="__CAC5" localSheetId="4">[5]INV!$K$19:$N$22</definedName>
    <definedName name="__CAC5">[9]INV!$K$19:$N$22</definedName>
    <definedName name="__CMU005" hidden="1">#REF!</definedName>
    <definedName name="__cmu05">#REF!</definedName>
    <definedName name="__Cod1">#REF!</definedName>
    <definedName name="__com06">[15]Gastos!#REF!</definedName>
    <definedName name="__cua1">'[3]ALCANTARILLADO RAS'!$A$4:$B$14</definedName>
    <definedName name="__dic01">[15]Dólar!#REF!</definedName>
    <definedName name="__dic06">[15]Dólar!#REF!</definedName>
    <definedName name="__dic97">[15]Dólar!#REF!</definedName>
    <definedName name="__dic98">[15]Dólar!#REF!</definedName>
    <definedName name="__dic99">[15]Dólar!#REF!</definedName>
    <definedName name="__DMD1">#REF!</definedName>
    <definedName name="__dot1">#REF!</definedName>
    <definedName name="__E113701">#REF!</definedName>
    <definedName name="__ene01">[15]Dólar!#REF!</definedName>
    <definedName name="__ene03">[15]Dólar!#REF!</definedName>
    <definedName name="__ene06">[15]Dólar!#REF!</definedName>
    <definedName name="__ene97">[15]Dólar!#REF!</definedName>
    <definedName name="__ene98">[15]Dólar!#REF!</definedName>
    <definedName name="__ene99">[15]Dólar!#REF!</definedName>
    <definedName name="__err2">#REF!</definedName>
    <definedName name="__err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[15]Gastos!#REF!</definedName>
    <definedName name="__f">[11]Cálculo!$B$67</definedName>
    <definedName name="__feb01">[15]Dólar!#REF!</definedName>
    <definedName name="__feb06">[15]Dólar!#REF!</definedName>
    <definedName name="__feb97">[15]Dólar!#REF!</definedName>
    <definedName name="__feb98">[15]Dólar!#REF!</definedName>
    <definedName name="__feb99">[15]Dólar!#REF!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G118050">#REF!</definedName>
    <definedName name="__H191456">#REF!</definedName>
    <definedName name="__INF1">#REF!</definedName>
    <definedName name="__inf2">#REF!</definedName>
    <definedName name="__jul01">[15]Dólar!#REF!</definedName>
    <definedName name="__jul06">[15]Dólar!#REF!</definedName>
    <definedName name="__jul97">[15]Dólar!#REF!</definedName>
    <definedName name="__jul98">[15]Dólar!#REF!</definedName>
    <definedName name="__jul99">[15]Dólar!#REF!</definedName>
    <definedName name="__jun01">[15]Dólar!#REF!</definedName>
    <definedName name="__jun06">[15]Dólar!#REF!</definedName>
    <definedName name="__jun97">[15]Dólar!#REF!</definedName>
    <definedName name="__jun98">[15]Dólar!#REF!</definedName>
    <definedName name="__jun99">[15]Dólar!#REF!</definedName>
    <definedName name="__lgc1">[15]Gastos!#REF!</definedName>
    <definedName name="__lgc2">[15]Gastos!#REF!</definedName>
    <definedName name="__lgc3">[15]Gastos!#REF!</definedName>
    <definedName name="__LM369582">#N/A</definedName>
    <definedName name="__LMO1">[17]MO!$A$2:$A$188</definedName>
    <definedName name="__MA2">#REF!</definedName>
    <definedName name="__mar01">[15]Dólar!#REF!</definedName>
    <definedName name="__mar06">[15]Dólar!#REF!</definedName>
    <definedName name="__mar97">[15]Dólar!#REF!</definedName>
    <definedName name="__mar98">[15]Dólar!#REF!</definedName>
    <definedName name="__mar99">[15]Dólar!#REF!</definedName>
    <definedName name="__may01">[15]Dólar!#REF!</definedName>
    <definedName name="__may06">[15]Dólar!#REF!</definedName>
    <definedName name="__may97">[15]Dólar!#REF!</definedName>
    <definedName name="__may98">[15]Dólar!#REF!</definedName>
    <definedName name="__may99">[15]Dólar!#REF!</definedName>
    <definedName name="__Mux1">[18]CALCULO!$B$19</definedName>
    <definedName name="__Mux2">[18]CALCULO!$E$19</definedName>
    <definedName name="__Mux3">[18]CALCULO!$H$19</definedName>
    <definedName name="__Muy1">[18]CALCULO!$B$20</definedName>
    <definedName name="__Muy2">[18]CALCULO!$E$20</definedName>
    <definedName name="__Muy3">[18]CALCULO!$H$20</definedName>
    <definedName name="__nov01">[15]Dólar!#REF!</definedName>
    <definedName name="__nov06">[15]Dólar!#REF!</definedName>
    <definedName name="__nov97">[15]Dólar!#REF!</definedName>
    <definedName name="__nov98">[15]Dólar!#REF!</definedName>
    <definedName name="__nov99">[15]Dólar!#REF!</definedName>
    <definedName name="__occ1">[15]Gastos!#REF!</definedName>
    <definedName name="__occ2">[15]Gastos!#REF!</definedName>
    <definedName name="__oct01">[15]Dólar!#REF!</definedName>
    <definedName name="__oct06">[15]Dólar!#REF!</definedName>
    <definedName name="__oct97">[15]Dólar!#REF!</definedName>
    <definedName name="__oct98">[15]Dólar!#REF!</definedName>
    <definedName name="__oct99">[15]Dólar!#REF!</definedName>
    <definedName name="__Pa1">'[7]Paral. 1'!$E$1:$E$65536</definedName>
    <definedName name="__Pa2">'[7]Paral. 2'!$E$1:$E$65536</definedName>
    <definedName name="__Pa3">'[7]Paral. 3'!$E$1:$E$65536</definedName>
    <definedName name="__Pa4">[7]Paral.4!$E$1:$E$65536</definedName>
    <definedName name="__PJ50">#REF!</definedName>
    <definedName name="__pj51">#REF!</definedName>
    <definedName name="__Po2">[8]REAJUSTESACTA1PROVI!#REF!</definedName>
    <definedName name="__Pu1">[18]CALCULO!$B$18</definedName>
    <definedName name="__Pu2">[18]CALCULO!$E$18</definedName>
    <definedName name="__Pu3">[18]CALCULO!$H$18</definedName>
    <definedName name="__R">#REF!</definedName>
    <definedName name="__rc" localSheetId="4">#REF!</definedName>
    <definedName name="__Rc">#REF!</definedName>
    <definedName name="__SBC1" localSheetId="4">[5]INV!$A$12:$D$15</definedName>
    <definedName name="__SBC1">[9]INV!$A$12:$D$15</definedName>
    <definedName name="__SBC3" localSheetId="4">[5]INV!$F$12:$I$15</definedName>
    <definedName name="__SBC3">[9]INV!$F$12:$I$15</definedName>
    <definedName name="__SBC5" localSheetId="4">[5]INV!$K$12:$N$15</definedName>
    <definedName name="__SBC5">[9]INV!$K$12:$N$15</definedName>
    <definedName name="__sep01">[15]Dólar!#REF!</definedName>
    <definedName name="__sep06">[15]Dólar!#REF!</definedName>
    <definedName name="__sep97">[15]Dólar!#REF!</definedName>
    <definedName name="__sep98">[15]Dólar!#REF!</definedName>
    <definedName name="__sep99">[15]Dólar!#REF!</definedName>
    <definedName name="__tf3813">#REF!</definedName>
    <definedName name="__VPD1">[4]TARIFAS!$C$582</definedName>
    <definedName name="__VPI1">[4]TARIFAS!$C$580</definedName>
    <definedName name="__VRA1">[4]TARIFAS!$C$579</definedName>
    <definedName name="__Vu1">[18]CALCULO!$B$23</definedName>
    <definedName name="__Vu2">[18]CALCULO!$E$23</definedName>
    <definedName name="__Vu3">[18]CALCULO!$H$23</definedName>
    <definedName name="__xlfn.BAHTTEXT" hidden="1">#NAME?</definedName>
    <definedName name="__xlnm.Print_Area_1">#REF!</definedName>
    <definedName name="__xlnm.Print_Area_10">#REF!</definedName>
    <definedName name="__xlnm.Print_Area_11">#REF!</definedName>
    <definedName name="__xlnm.Print_Area_12">#REF!</definedName>
    <definedName name="__xlnm.Print_Area_2">#REF!</definedName>
    <definedName name="__xlnm.Print_Area_3">#REF!</definedName>
    <definedName name="__xlnm.Print_Area_4">#REF!</definedName>
    <definedName name="__xlnm.Print_Area_7">#REF!</definedName>
    <definedName name="__xlnm.Print_Area_8">#REF!</definedName>
    <definedName name="__xlnm.Print_Area_9">#N/A</definedName>
    <definedName name="__xlnm.Print_Titles_1">#REF!</definedName>
    <definedName name="_1.10">[19]UNIT081!#REF!</definedName>
    <definedName name="_1.11">[19]UNIT081!#REF!</definedName>
    <definedName name="_1.12">[19]UNIT081!#REF!</definedName>
    <definedName name="_1.13">[19]UNIT081!#REF!</definedName>
    <definedName name="_1.14">[19]UNIT081!#REF!</definedName>
    <definedName name="_1.15">[19]UNIT081!#REF!</definedName>
    <definedName name="_1.16">[19]UNIT081!#REF!</definedName>
    <definedName name="_1.17">[19]UNIT081!#REF!</definedName>
    <definedName name="_1.18">[19]UNIT081!#REF!</definedName>
    <definedName name="_1.19">[19]UNIT081!#REF!</definedName>
    <definedName name="_1.20">[19]UNIT081!#REF!</definedName>
    <definedName name="_1Sin_nombre">#REF!</definedName>
    <definedName name="_2_10">[19]UNIT081!#REF!</definedName>
    <definedName name="_2_11">[19]UNIT081!#REF!</definedName>
    <definedName name="_2_12">[19]UNIT081!#REF!</definedName>
    <definedName name="_2_13">[19]UNIT081!#REF!</definedName>
    <definedName name="_2_14">[19]UNIT081!#REF!</definedName>
    <definedName name="_2_15">[19]UNIT081!#REF!</definedName>
    <definedName name="_2_16">[19]UNIT081!#REF!</definedName>
    <definedName name="_2_17">[19]UNIT081!#REF!</definedName>
    <definedName name="_2_18">[19]UNIT081!#REF!</definedName>
    <definedName name="_3_10_1">[19]UNIT081!#REF!</definedName>
    <definedName name="_3_10_2">[19]UNIT081!#REF!</definedName>
    <definedName name="_3_10_3">[19]UNIT081!#REF!</definedName>
    <definedName name="_3_10_4">[19]UNIT081!#REF!</definedName>
    <definedName name="_3_10_5">[19]UNIT081!#REF!</definedName>
    <definedName name="_3_11">[19]UNIT081!#REF!</definedName>
    <definedName name="_4_10">[19]UNIT081!#REF!</definedName>
    <definedName name="_4_11">[19]UNIT081!#REF!</definedName>
    <definedName name="_4_12">[19]UNIT081!#REF!</definedName>
    <definedName name="_5">[19]UNIT081!#REF!</definedName>
    <definedName name="_5_10">[19]UNIT081!#REF!</definedName>
    <definedName name="_5_11">[19]UNIT081!#REF!</definedName>
    <definedName name="_5_12">[19]UNIT081!#REF!</definedName>
    <definedName name="_5_13">[19]UNIT081!#REF!</definedName>
    <definedName name="_5_14">[19]UNIT081!#REF!</definedName>
    <definedName name="_5_15">[19]UNIT081!#REF!</definedName>
    <definedName name="_5_16">[19]UNIT081!#REF!</definedName>
    <definedName name="_5_17">[19]UNIT081!#REF!</definedName>
    <definedName name="_5_18">[19]UNIT081!#REF!</definedName>
    <definedName name="_5_19">[19]UNIT081!#REF!</definedName>
    <definedName name="_5_20">[19]UNIT081!#REF!</definedName>
    <definedName name="_5_21">[19]UNIT081!#REF!</definedName>
    <definedName name="_5_22">[19]UNIT081!#REF!</definedName>
    <definedName name="_A115042">#REF!</definedName>
    <definedName name="_A17000">#REF!</definedName>
    <definedName name="_A20000">#REF!</definedName>
    <definedName name="_A251140">#REF!</definedName>
    <definedName name="_A251150">#REF!</definedName>
    <definedName name="_A30000">#REF!</definedName>
    <definedName name="_AFC1" localSheetId="4">[5]INV!$A$25:$D$28</definedName>
    <definedName name="_AFC1">[9]INV!$A$25:$D$28</definedName>
    <definedName name="_AFC3" localSheetId="4">[5]INV!$F$25:$I$28</definedName>
    <definedName name="_AFC3">[9]INV!$F$25:$I$28</definedName>
    <definedName name="_AFC5" localSheetId="4">[5]INV!$K$25:$N$28</definedName>
    <definedName name="_AFC5">[9]INV!$K$25:$N$28</definedName>
    <definedName name="_Afe1">'[20]2007 Database'!$E$2:$E$171,'[20]2007 Database'!$E$171:$E$172</definedName>
    <definedName name="_aiu2">[16]AIU!$J$105</definedName>
    <definedName name="_APU1">[21]APU!$G$41</definedName>
    <definedName name="_APU10">[21]APU!$G$499</definedName>
    <definedName name="_APU11">[21]APU!$G$543</definedName>
    <definedName name="_APU13">[21]APU!$G$633</definedName>
    <definedName name="_APU14">[21]APU!$G$1439</definedName>
    <definedName name="_APU15">[21]APU!$G$1482</definedName>
    <definedName name="_APU18">[21]APU!$G$885</definedName>
    <definedName name="_APU2">[21]APU!$G$84</definedName>
    <definedName name="_APU20">[21]APU!$G$675</definedName>
    <definedName name="_APU21">[21]APU!$G$759</definedName>
    <definedName name="_APU22">[21]APU!$G$843</definedName>
    <definedName name="_APU221">#REF!</definedName>
    <definedName name="_APU23">[21]APU!$G$928</definedName>
    <definedName name="_APU25">[21]APU!$G$1053</definedName>
    <definedName name="_APU26">[22]APU!$G$1096</definedName>
    <definedName name="_APU27">[22]APU!$G$1139</definedName>
    <definedName name="_APU28">[22]APU!$G$1181</definedName>
    <definedName name="_APU3">#REF!</definedName>
    <definedName name="_APU30">[22]APU!$G$1267</definedName>
    <definedName name="_APU31">[22]APU!$G$1353</definedName>
    <definedName name="_APU38">[21]APU!$G$1734</definedName>
    <definedName name="_APU4">[21]APU!$G$212</definedName>
    <definedName name="_APU41">[21]APU!$G$1863</definedName>
    <definedName name="_APU42">[21]APU!$G$1906</definedName>
    <definedName name="_APU43">[21]APU!$G$1949</definedName>
    <definedName name="_APU44">[21]APU!$G$1991</definedName>
    <definedName name="_APU45">[21]APU!$G$2032</definedName>
    <definedName name="_APU46">[21]APU!$G$2075</definedName>
    <definedName name="_APU465" localSheetId="1">[10]!absc</definedName>
    <definedName name="_APU465">[10]!absc</definedName>
    <definedName name="_APU47">[21]APU!$G$2117</definedName>
    <definedName name="_APU48">[21]APU!$G$2159</definedName>
    <definedName name="_APU49">[21]APU!$G$2201</definedName>
    <definedName name="_APU5">[21]APU!$G$253</definedName>
    <definedName name="_APU52">[21]APU!$G$2326</definedName>
    <definedName name="_APU53">[21]APU!$G$2367</definedName>
    <definedName name="_APU54">[21]APU!$G$2409</definedName>
    <definedName name="_APU59">[21]APU!$G$2620</definedName>
    <definedName name="_APU6">[21]APU!$G$292</definedName>
    <definedName name="_APU60">[21]APU!$G$2662</definedName>
    <definedName name="_APU61">[21]APU!$G$2706</definedName>
    <definedName name="_APU64">[21]APU!$G$2828</definedName>
    <definedName name="_APU65">[21]APU!$G$2870</definedName>
    <definedName name="_APU66">[21]APU!$G$2911</definedName>
    <definedName name="_APU7">[21]APU!$G$334</definedName>
    <definedName name="_APU72">[21]APU!$G$3173</definedName>
    <definedName name="_APU74">[22]APU!$G$3251</definedName>
    <definedName name="_APU75">[21]APU!$G$3290</definedName>
    <definedName name="_APU76">[22]APU!$G$3329</definedName>
    <definedName name="_APU77">[21]APU!$G$169</definedName>
    <definedName name="_APU78">[21]APU!$G$1012</definedName>
    <definedName name="_apu79">[22]APU!$G$1310</definedName>
    <definedName name="_APU8">[21]APU!$G$376</definedName>
    <definedName name="_APU80">[21]APU!$G$3411</definedName>
    <definedName name="_APU81">[21]APU!$G$3454</definedName>
    <definedName name="_APU82">[21]APU!$G$3496</definedName>
    <definedName name="_APU83">[21]APU!$G$3538</definedName>
    <definedName name="_APU84">[21]APU!$G$3622</definedName>
    <definedName name="_APU85">[21]APU!$G$3580</definedName>
    <definedName name="_APU86">[22]APU!$G$3368</definedName>
    <definedName name="_APU9">[21]APU!$G$457</definedName>
    <definedName name="_B104067">#REF!</definedName>
    <definedName name="_B110111">#REF!</definedName>
    <definedName name="_B114854">'[23]APU  ADICIONALES'!#REF!</definedName>
    <definedName name="_B93008">#REF!</definedName>
    <definedName name="_bd1">#REF!</definedName>
    <definedName name="_BGC1" localSheetId="4">[5]INV!$A$5:$D$8</definedName>
    <definedName name="_BGC1">[9]INV!$A$5:$D$8</definedName>
    <definedName name="_BGC3" localSheetId="4">[5]INV!$F$5:$I$8</definedName>
    <definedName name="_BGC3">[9]INV!$F$5:$I$8</definedName>
    <definedName name="_BGC5" localSheetId="4">[5]INV!$K$5:$N$8</definedName>
    <definedName name="_BGC5">[9]INV!$K$5:$N$8</definedName>
    <definedName name="_CAC1" localSheetId="4">[5]INV!$A$19:$D$22</definedName>
    <definedName name="_CAC1">[9]INV!$A$19:$D$22</definedName>
    <definedName name="_CAC3" localSheetId="4">[5]INV!$F$19:$I$22</definedName>
    <definedName name="_CAC3">[9]INV!$F$19:$I$22</definedName>
    <definedName name="_CAC5" localSheetId="4">[5]INV!$K$19:$N$22</definedName>
    <definedName name="_CAC5">[9]INV!$K$19:$N$22</definedName>
    <definedName name="_CMO1">#REF!</definedName>
    <definedName name="_CMO2">#REF!</definedName>
    <definedName name="_CMO3">#REF!</definedName>
    <definedName name="_CMO4">#REF!</definedName>
    <definedName name="_CMO5">#REF!</definedName>
    <definedName name="_CMU005" hidden="1">#REF!</definedName>
    <definedName name="_cmu05">#REF!</definedName>
    <definedName name="_Cod1">#REF!</definedName>
    <definedName name="_Cta5120">#REF!</definedName>
    <definedName name="_cua1">'[3]ALCANTARILLADO RAS'!$A$4:$B$14</definedName>
    <definedName name="_D128899">#REF!</definedName>
    <definedName name="_D177945">'[23]APU  ADICIONALES'!#REF!</definedName>
    <definedName name="_D47">#REF!</definedName>
    <definedName name="_D77032">#REF!</definedName>
    <definedName name="_DAT10">'[24]Comparación textos'!#REF!</definedName>
    <definedName name="_DAT11">'[24]Comparación textos'!#REF!</definedName>
    <definedName name="_DAT12">'[24]Comparación textos'!#REF!</definedName>
    <definedName name="_DAT13">'[24]Comparación textos'!#REF!</definedName>
    <definedName name="_DAT14">'[24]Comparación textos'!#REF!</definedName>
    <definedName name="_DAT15">'[24]Comparación textos'!#REF!</definedName>
    <definedName name="_DAT16">'[24]Comparación textos'!#REF!</definedName>
    <definedName name="_DAT17">'[24]Comparación textos'!#REF!</definedName>
    <definedName name="_DAT18">'[24]Comparación textos'!#REF!</definedName>
    <definedName name="_DAT19">'[24]Comparación textos'!#REF!</definedName>
    <definedName name="_DAT2">[25]Unidades!#REF!</definedName>
    <definedName name="_DAT20">'[24]Comparación textos'!#REF!</definedName>
    <definedName name="_DAT21">'[24]Comparación textos'!#REF!</definedName>
    <definedName name="_DAT22">'[24]Comparación textos'!#REF!</definedName>
    <definedName name="_DAT23">'[24]Comparación textos'!#REF!</definedName>
    <definedName name="_DAT24">'[24]Comparación textos'!#REF!</definedName>
    <definedName name="_DAT25">'[24]Comparación textos'!#REF!</definedName>
    <definedName name="_DAT26">'[24]Comparación textos'!#REF!</definedName>
    <definedName name="_DAT27">'[24]Comparación textos'!#REF!</definedName>
    <definedName name="_DAT3">[25]Unidades!#REF!</definedName>
    <definedName name="_DAT4">[25]Unidades!#REF!</definedName>
    <definedName name="_DAT6">'[24]Comparación textos'!#REF!</definedName>
    <definedName name="_DAT7">'[24]Comparación textos'!#REF!</definedName>
    <definedName name="_DAT9">'[24]Comparación textos'!#REF!</definedName>
    <definedName name="_DMD1">#REF!</definedName>
    <definedName name="_dot1">#REF!</definedName>
    <definedName name="_E113701">#REF!</definedName>
    <definedName name="_E169000">'[23]APU  ADICIONALES'!#REF!</definedName>
    <definedName name="_err2">#REF!</definedName>
    <definedName name="_err4">#REF!</definedName>
    <definedName name="_ES1" localSheetId="1">[26]!ERR</definedName>
    <definedName name="_ES1">[26]!ERR</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F1" localSheetId="1">[26]!ERR</definedName>
    <definedName name="_FF1">[26]!ERR</definedName>
    <definedName name="_fgi1">#REF!</definedName>
    <definedName name="_FGI2">#N/A</definedName>
    <definedName name="_Fill" localSheetId="4" hidden="1">#REF!</definedName>
    <definedName name="_Fill" hidden="1">#REF!</definedName>
    <definedName name="_FS01" localSheetId="1">[26]!ERR</definedName>
    <definedName name="_FS01">[26]!ERR</definedName>
    <definedName name="_FSO1" localSheetId="1">[26]!ERR</definedName>
    <definedName name="_FSO1">[26]!ERR</definedName>
    <definedName name="_G118050">#REF!</definedName>
    <definedName name="_G161484">'[23]APU  ADICIONALES'!#REF!</definedName>
    <definedName name="_GGG1" localSheetId="1">[26]!ERR</definedName>
    <definedName name="_GGG1">[26]!ERR</definedName>
    <definedName name="_H117562">'[23]APU  ADICIONALES'!#REF!</definedName>
    <definedName name="_H191456">#REF!</definedName>
    <definedName name="_INF1" localSheetId="4">#REF!</definedName>
    <definedName name="_INF1">#REF!</definedName>
    <definedName name="_inf2">#REF!</definedName>
    <definedName name="_iva10">0.1</definedName>
    <definedName name="_iva15">0.15</definedName>
    <definedName name="_iva16">0.16</definedName>
    <definedName name="_iva2">0.02</definedName>
    <definedName name="_iva7">0.07</definedName>
    <definedName name="_J1" localSheetId="1">[26]!ERR</definedName>
    <definedName name="_J1">[26]!ERR</definedName>
    <definedName name="_Key1" localSheetId="4" hidden="1">#REF!</definedName>
    <definedName name="_Key1" hidden="1">#REF!</definedName>
    <definedName name="_Key2" hidden="1">#REF!</definedName>
    <definedName name="_LM369582">[27]Hoja1!#REF!</definedName>
    <definedName name="_LMO1">[17]MO!$A$2:$A$188</definedName>
    <definedName name="_MA2">#REF!</definedName>
    <definedName name="_MAR01">#REF!</definedName>
    <definedName name="_MAT1">#REF!</definedName>
    <definedName name="_MSC1">#REF!</definedName>
    <definedName name="_mun2">#REF!</definedName>
    <definedName name="_Mux1">[18]CALCULO!$B$19</definedName>
    <definedName name="_Mux2">[18]CALCULO!$E$19</definedName>
    <definedName name="_Mux3">[18]CALCULO!$H$19</definedName>
    <definedName name="_Muy1">[18]CALCULO!$B$20</definedName>
    <definedName name="_Muy2">[18]CALCULO!$E$20</definedName>
    <definedName name="_Muy3">[18]CALCULO!$H$20</definedName>
    <definedName name="_n1">#REF!</definedName>
    <definedName name="_N2">#REF!</definedName>
    <definedName name="_Nac2002">#REF!</definedName>
    <definedName name="_Nac2003">#REF!</definedName>
    <definedName name="_Nal2002">#REF!</definedName>
    <definedName name="_Nal2003">#REF!</definedName>
    <definedName name="_noa2">#REF!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Order1" localSheetId="4" hidden="1">0</definedName>
    <definedName name="_Order1" hidden="1">255</definedName>
    <definedName name="_Order2" hidden="1">255</definedName>
    <definedName name="_Pa1">'[7]Paral. 1'!$E$1:$E$65536</definedName>
    <definedName name="_Pa2">'[7]Paral. 2'!$E$1:$E$65536</definedName>
    <definedName name="_Pa3">'[7]Paral. 3'!$E$1:$E$65536</definedName>
    <definedName name="_Pa4">[7]Paral.4!$E$1:$E$65536</definedName>
    <definedName name="_PCG1">'[28]1'!$L$9</definedName>
    <definedName name="_PG1">#REF!</definedName>
    <definedName name="_PG10">#REF!</definedName>
    <definedName name="_PG11">#REF!</definedName>
    <definedName name="_PG12">#REF!</definedName>
    <definedName name="_PG2">#REF!</definedName>
    <definedName name="_PG3">#REF!</definedName>
    <definedName name="_PG4">#REF!</definedName>
    <definedName name="_PG5">#REF!</definedName>
    <definedName name="_PG6">#REF!</definedName>
    <definedName name="_PG7">#REF!</definedName>
    <definedName name="_PG8">#REF!</definedName>
    <definedName name="_PG9">#REF!</definedName>
    <definedName name="_PJ50">#REF!</definedName>
    <definedName name="_pj51">#REF!</definedName>
    <definedName name="_Po2">[8]REAJUSTESACTA1PROVI!#REF!</definedName>
    <definedName name="_Pu1">[18]CALCULO!$B$18</definedName>
    <definedName name="_Pu2">[18]CALCULO!$E$18</definedName>
    <definedName name="_Pu3">[18]CALCULO!$H$18</definedName>
    <definedName name="_R">#REF!</definedName>
    <definedName name="_rc" localSheetId="4">#REF!</definedName>
    <definedName name="_Rc">#REF!</definedName>
    <definedName name="_ref4">#REF!</definedName>
    <definedName name="_Regression_Out" hidden="1">#REF!</definedName>
    <definedName name="_Regression_X" hidden="1">#REF!</definedName>
    <definedName name="_Regression_Y" hidden="1">#REF!</definedName>
    <definedName name="_REWQ">#REF!</definedName>
    <definedName name="_REWQ1">#REF!</definedName>
    <definedName name="_Sac2002">[29]ValidacionPuc!#REF!</definedName>
    <definedName name="_Sac2003">[29]ValidacionPuc!#REF!</definedName>
    <definedName name="_SBC1" localSheetId="4">[5]INV!$A$12:$D$15</definedName>
    <definedName name="_SBC1">[9]INV!$A$12:$D$15</definedName>
    <definedName name="_SBC3" localSheetId="4">[5]INV!$F$12:$I$15</definedName>
    <definedName name="_SBC3">[9]INV!$F$12:$I$15</definedName>
    <definedName name="_SBC5" localSheetId="4">[5]INV!$K$12:$N$15</definedName>
    <definedName name="_SBC5">[9]INV!$K$12:$N$15</definedName>
    <definedName name="_Sop2002">[29]ValidacionPuc!#REF!</definedName>
    <definedName name="_Sop2003">[29]ValidacionPuc!#REF!</definedName>
    <definedName name="_Sort" localSheetId="4" hidden="1">#REF!</definedName>
    <definedName name="_Sort" hidden="1">#REF!</definedName>
    <definedName name="_SUR1">[30]BARRIOS!#REF!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cC1">[31]Ejemplo!$D$30</definedName>
    <definedName name="_tcC2">[31]Ejemplo!$D$30</definedName>
    <definedName name="_tcC3">[31]Ejemplo!$D$30</definedName>
    <definedName name="_tf3813">#REF!</definedName>
    <definedName name="_TRM2">#REF!</definedName>
    <definedName name="_VA1">[32]DF1!$B$3</definedName>
    <definedName name="_VA2">[32]DF2!$B$3</definedName>
    <definedName name="_VPD1">[4]TARIFAS!$C$582</definedName>
    <definedName name="_VPI1">[4]TARIFAS!$C$580</definedName>
    <definedName name="_VRA1">[4]TARIFAS!$C$579</definedName>
    <definedName name="_Vu1">[18]CALCULO!$B$23</definedName>
    <definedName name="_Vu2">[18]CALCULO!$E$23</definedName>
    <definedName name="_Vu3">[18]CALCULO!$H$23</definedName>
    <definedName name="a" localSheetId="4">#REF!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4">#REF!</definedName>
    <definedName name="A_impresión_IM">#REF!</definedName>
    <definedName name="A0">#REF!</definedName>
    <definedName name="a1.3">#REF!</definedName>
    <definedName name="A100.9" localSheetId="1">[26]!ERR</definedName>
    <definedName name="A100.9">[26]!ERR</definedName>
    <definedName name="A31Plano">#REF!</definedName>
    <definedName name="A84.96">#REF!</definedName>
    <definedName name="aa" localSheetId="4">#REF!</definedName>
    <definedName name="Aa">#REF!</definedName>
    <definedName name="aaa">'[33]#REF'!$D$4</definedName>
    <definedName name="AAAAA">#REF!</definedName>
    <definedName name="AAC" localSheetId="4">[5]AASHTO!$A$14:$F$17</definedName>
    <definedName name="AAC">[9]AASHTO!$A$14:$F$17</definedName>
    <definedName name="AADOQUINVEH">#REF!</definedName>
    <definedName name="AANDENES">#REF!</definedName>
    <definedName name="aasas">#REF!</definedName>
    <definedName name="AB">#REF!</definedName>
    <definedName name="ABG" localSheetId="4">[5]AASHTO!$A$2:$F$5</definedName>
    <definedName name="ABG">[9]AASHTO!$A$2:$F$5</definedName>
    <definedName name="abr00">[15]Dólar!#REF!</definedName>
    <definedName name="absc" localSheetId="1">[34]!absc</definedName>
    <definedName name="absc">[34]!absc</definedName>
    <definedName name="AC">#REF!</definedName>
    <definedName name="ACALZADA">#REF!</definedName>
    <definedName name="accesorios">[35]PRESUPUESTO!$A$26:$L$44</definedName>
    <definedName name="AccessDatabase" localSheetId="4" hidden="1">"A:\SAIN.mdb"</definedName>
    <definedName name="AccessDatabase" hidden="1">"C:\C-314\VOLUMENES\volfin4.mdb"</definedName>
    <definedName name="ACERO">#REF!</definedName>
    <definedName name="ACOM">#REF!</definedName>
    <definedName name="ACPM_y_Fuel_Oil_no_portátiles_2002_2003">#REF!</definedName>
    <definedName name="Acta">#REF!</definedName>
    <definedName name="Acta1">#REF!</definedName>
    <definedName name="ACTIVIDAD">#REF!</definedName>
    <definedName name="activos">[36]Listado!$X$2:$X$17</definedName>
    <definedName name="actores">#REF!</definedName>
    <definedName name="actual">'[37]ESTADO RED'!#REF!</definedName>
    <definedName name="ACU">'[38]PRESUPUESTO ACUEDUCTO'!$C$5</definedName>
    <definedName name="ACUE">#REF!</definedName>
    <definedName name="ACUEDUCTO">'[39]PRESUPUESTO ALCALDIA'!$C$8:$N$71</definedName>
    <definedName name="ad" localSheetId="4">#REF!</definedName>
    <definedName name="Ad">#REF!</definedName>
    <definedName name="Ad_Un">#REF!</definedName>
    <definedName name="adasd">#REF!</definedName>
    <definedName name="ADASDF">#REF!</definedName>
    <definedName name="AdditionalCosts_Lumpsum">#REF!</definedName>
    <definedName name="AdditionalCosts_Percent">#REF!</definedName>
    <definedName name="adfasdfsa">[40]Insumos!#REF!</definedName>
    <definedName name="adfasfadfa">[40]Insumos!#REF!</definedName>
    <definedName name="ADFE" localSheetId="1">[26]!ERR</definedName>
    <definedName name="ADFE">[26]!ERR</definedName>
    <definedName name="ADI">#REF!</definedName>
    <definedName name="Adm">'[41]page 1'!$F$706</definedName>
    <definedName name="ADMINISTRADOR">[42]CUMPLIMIENTO!$C$5</definedName>
    <definedName name="ADMINISTRADOR_VIAL__ARMANDO_SANCHEZ_SANCHEZ">[43]INDICMICROEMP!$A$20</definedName>
    <definedName name="ADMON">10%</definedName>
    <definedName name="admon1">[44]DATOS!$B$16</definedName>
    <definedName name="adoq" localSheetId="1">[45]!absc</definedName>
    <definedName name="adoq">[45]!absc</definedName>
    <definedName name="adsfadsfasdfafdasfdasfd">[2]INSUMOS!#REF!</definedName>
    <definedName name="adsfadsfasfasdfasfdasdfadsfdsafdsa">[40]Insumos!#REF!</definedName>
    <definedName name="Ae">#REF!</definedName>
    <definedName name="AER" localSheetId="1">[26]!ERR</definedName>
    <definedName name="AER">[26]!ERR</definedName>
    <definedName name="Af">#REF!</definedName>
    <definedName name="AFac.p">#REF!</definedName>
    <definedName name="afdaffaf">[40]Insumos!#REF!</definedName>
    <definedName name="Afe">'[46]2009 Jagua'!$C$2:$C$27</definedName>
    <definedName name="afecompletions">#REF!</definedName>
    <definedName name="Ag">#REF!</definedName>
    <definedName name="ago00">[15]Dólar!#REF!</definedName>
    <definedName name="AGRICOLA">[47]PRES.AGRI!$B$1:$N$35</definedName>
    <definedName name="AGUA">[48]INSUMOS!$D$4</definedName>
    <definedName name="ah" localSheetId="4">#REF!</definedName>
    <definedName name="Ah">#REF!</definedName>
    <definedName name="ahe">#REF!</definedName>
    <definedName name="Ai">#REF!</definedName>
    <definedName name="AIU">#REF!</definedName>
    <definedName name="aj">#REF!</definedName>
    <definedName name="AJA">#REF!</definedName>
    <definedName name="Ajizal">'[49]AJIZAL 3335'!$A$7:$J$142</definedName>
    <definedName name="Ak">#REF!</definedName>
    <definedName name="AL">'[50]Cant Obra'!#REF!</definedName>
    <definedName name="ALAMB">[48]INSUMOS!$D$169</definedName>
    <definedName name="ALAMBRE">#REF!</definedName>
    <definedName name="alc" localSheetId="1">[51]!absc</definedName>
    <definedName name="alc">[51]!absc</definedName>
    <definedName name="ALCARIBE">[52]PRESUPUESTO!$C$9:$N$47</definedName>
    <definedName name="alfa0alumpubl" localSheetId="4">#REF!</definedName>
    <definedName name="alfa0alumpubl">#REF!</definedName>
    <definedName name="alfa0comercial" localSheetId="4">#REF!</definedName>
    <definedName name="alfa0comercial">#REF!</definedName>
    <definedName name="alfa0estrato1" localSheetId="4">'[53]ESTRATO 1'!#REF!</definedName>
    <definedName name="alfa0estrato1">'[53]ESTRATO 1'!#REF!</definedName>
    <definedName name="alfa0estrato2" localSheetId="4">#REF!</definedName>
    <definedName name="alfa0estrato2">#REF!</definedName>
    <definedName name="alfa0estrato3" localSheetId="4">#REF!</definedName>
    <definedName name="alfa0estrato3">#REF!</definedName>
    <definedName name="alfa0estrato4" localSheetId="4">#REF!</definedName>
    <definedName name="alfa0estrato4">#REF!</definedName>
    <definedName name="alfa0estrato5" localSheetId="4">#REF!</definedName>
    <definedName name="alfa0estrato5">#REF!</definedName>
    <definedName name="alfa0estrato6" localSheetId="4">#REF!</definedName>
    <definedName name="alfa0estrato6">#REF!</definedName>
    <definedName name="alfa0industrial" localSheetId="4">#REF!</definedName>
    <definedName name="alfa0industrial">#REF!</definedName>
    <definedName name="alfa0oficial" localSheetId="4">#REF!</definedName>
    <definedName name="alfa0oficial">#REF!</definedName>
    <definedName name="alfa1alumpubl" localSheetId="4">#REF!</definedName>
    <definedName name="alfa1alumpubl">#REF!</definedName>
    <definedName name="alfa1comercial" localSheetId="4">#REF!</definedName>
    <definedName name="alfa1comercial">#REF!</definedName>
    <definedName name="alfa1estrato1" localSheetId="4">'[53]ESTRATO 1'!#REF!</definedName>
    <definedName name="alfa1estrato1">'[53]ESTRATO 1'!#REF!</definedName>
    <definedName name="alfa1estrato2" localSheetId="4">#REF!</definedName>
    <definedName name="alfa1estrato2">#REF!</definedName>
    <definedName name="alfa1estrato3" localSheetId="4">#REF!</definedName>
    <definedName name="alfa1estrato3">#REF!</definedName>
    <definedName name="alfa1estrato4" localSheetId="4">#REF!</definedName>
    <definedName name="alfa1estrato4">#REF!</definedName>
    <definedName name="alfa1estrato5" localSheetId="4">#REF!</definedName>
    <definedName name="alfa1estrato5">#REF!</definedName>
    <definedName name="alfa1estrato6" localSheetId="4">#REF!</definedName>
    <definedName name="alfa1estrato6">#REF!</definedName>
    <definedName name="alfa1industrial" localSheetId="4">#REF!</definedName>
    <definedName name="alfa1industrial">#REF!</definedName>
    <definedName name="alfa1oficial" localSheetId="4">#REF!</definedName>
    <definedName name="alfa1oficial">#REF!</definedName>
    <definedName name="ALLOSMANGOS">#REF!</definedName>
    <definedName name="Am">#REF!</definedName>
    <definedName name="AMBIENTAL">#REF!</definedName>
    <definedName name="An">#REF!</definedName>
    <definedName name="ANA">#REF!</definedName>
    <definedName name="ANABANCO" localSheetId="4">'[54]ANALISIS RESUMIDOS'!$A$2:$D$2609</definedName>
    <definedName name="ANABANCO">'[54]ANALISIS RESUMIDOS'!$A$2:$D$2609</definedName>
    <definedName name="ANALISIS">#REF!</definedName>
    <definedName name="Analyst" hidden="1">#REF!</definedName>
    <definedName name="ANDENESV">#REF!</definedName>
    <definedName name="Angulo_de_platina__1_x1_x1_8">'[55]L. MAT.'!#REF!</definedName>
    <definedName name="ANILLO">[56]PRESUPUESTO!$C$8:$N$41</definedName>
    <definedName name="ANOMarch02">#REF!</definedName>
    <definedName name="ANOPLMarch02">#REF!</definedName>
    <definedName name="ANORev2">#REF!</definedName>
    <definedName name="ANOTB_JUN01">#REF!</definedName>
    <definedName name="anscount" localSheetId="4" hidden="1">1</definedName>
    <definedName name="anscount" hidden="1">10</definedName>
    <definedName name="ANTICIPO" localSheetId="1">[26]!ERR</definedName>
    <definedName name="ANTICIPO">[26]!ERR</definedName>
    <definedName name="ANTISB">[48]INSUMOS!$D$181</definedName>
    <definedName name="ANTONIA" localSheetId="4">IF('FCT PREST'!FABIAN,[0]!Header_Row+'FCT PREST'!Number_of_Payments,[0]!Header_Row)</definedName>
    <definedName name="ANTONIA">IF([0]!FABIAN,[0]!Header_Row+[0]!Number_of_Payments,[0]!Header_Row)</definedName>
    <definedName name="Añ">#REF!</definedName>
    <definedName name="año">'[37]ESTADO RED'!#REF!</definedName>
    <definedName name="año1">'[57]ESTADO RED'!#REF!</definedName>
    <definedName name="AÑOWUIE">'[58]Res-Accide-10'!$R$2:$R$7</definedName>
    <definedName name="ao" localSheetId="4">#REF!</definedName>
    <definedName name="Ao">#REF!</definedName>
    <definedName name="Ap">#REF!</definedName>
    <definedName name="APac.c">#REF!</definedName>
    <definedName name="APac.c2002">#REF!</definedName>
    <definedName name="APac.c2003">#REF!</definedName>
    <definedName name="APac.p">#REF!</definedName>
    <definedName name="APIJA">#REF!</definedName>
    <definedName name="APR">[59]dts!$B$25</definedName>
    <definedName name="aprdata">#REF!</definedName>
    <definedName name="APU" localSheetId="4">[60]!absc</definedName>
    <definedName name="APU">#REF!</definedName>
    <definedName name="APU221.1">#REF!</definedName>
    <definedName name="APU221.2">#REF!</definedName>
    <definedName name="apundcndo">#REF!</definedName>
    <definedName name="APUPTARD">#REF!</definedName>
    <definedName name="Aq">#REF!</definedName>
    <definedName name="Ar">#REF!</definedName>
    <definedName name="Área_de_Cantidades">#REF!</definedName>
    <definedName name="_xlnm.Extract">#REF!</definedName>
    <definedName name="_xlnm.Print_Area" localSheetId="4">'FCT PREST'!$A$1:$G$39</definedName>
    <definedName name="_xlnm.Print_Area" localSheetId="2">FM!$C$1:$F$45</definedName>
    <definedName name="_xlnm.Print_Area" localSheetId="3">'OFERTA ECONOMICA'!$A$1:$J$65</definedName>
    <definedName name="_xlnm.Print_Area" localSheetId="1">'PROPUESTA ECONOMICA'!$A$1:$K$57</definedName>
    <definedName name="_xlnm.Print_Area" localSheetId="0">'PTO INTERV'!$A$1:$K$53</definedName>
    <definedName name="_xlnm.Print_Area">#REF!</definedName>
    <definedName name="ARELAL">[22]APU!$G$1096</definedName>
    <definedName name="ARENA">#REF!</definedName>
    <definedName name="arg" hidden="1">[61]MI!#REF!</definedName>
    <definedName name="armuve" localSheetId="1">[26]!ERR</definedName>
    <definedName name="armuve">[26]!ERR</definedName>
    <definedName name="Arrendamiento">#REF!</definedName>
    <definedName name="ArrendamientoCostos">#REF!</definedName>
    <definedName name="as" localSheetId="4">#REF!</definedName>
    <definedName name="AS">'[50]Cant Obra'!#REF!</definedName>
    <definedName name="asas">#REF!</definedName>
    <definedName name="asaSASASAS">#REF!</definedName>
    <definedName name="ASB" localSheetId="4">[5]AASHTO!$A$8:$F$11</definedName>
    <definedName name="ASB">[9]AASHTO!$A$8:$F$11</definedName>
    <definedName name="asd" localSheetId="1">[26]!ERR</definedName>
    <definedName name="asd">[26]!ERR</definedName>
    <definedName name="asdd">#REF!</definedName>
    <definedName name="asdf">#REF!</definedName>
    <definedName name="asdfadsfadsfafda">[40]Insumos!#REF!</definedName>
    <definedName name="asdfasdf">[2]INSUMOS!#REF!</definedName>
    <definedName name="asdfñk">#N/A</definedName>
    <definedName name="ASFADSGFD">#REF!</definedName>
    <definedName name="AsistenciaCarretera">#REF!</definedName>
    <definedName name="AsistenciaCostos">#REF!</definedName>
    <definedName name="assdf">#REF!</definedName>
    <definedName name="assetclass">#REF!</definedName>
    <definedName name="assetclass2">#REF!</definedName>
    <definedName name="assetclass3">#REF!</definedName>
    <definedName name="At">#REF!</definedName>
    <definedName name="au" localSheetId="4">#REF!</definedName>
    <definedName name="Au">#REF!</definedName>
    <definedName name="aur">#REF!</definedName>
    <definedName name="auto1">#REF!</definedName>
    <definedName name="auto2">#REF!</definedName>
    <definedName name="auxilio">[62]Hoja2!$B$34</definedName>
    <definedName name="av">#REF!</definedName>
    <definedName name="AVal.c">#REF!</definedName>
    <definedName name="AVal.c2002">#REF!</definedName>
    <definedName name="AVal.c2003">#REF!</definedName>
    <definedName name="AVal.p">#REF!</definedName>
    <definedName name="AVIGA">#REF!</definedName>
    <definedName name="ax" localSheetId="4">#REF!</definedName>
    <definedName name="Ax">#REF!</definedName>
    <definedName name="Ay">#REF!</definedName>
    <definedName name="AYU">#REF!</definedName>
    <definedName name="b" localSheetId="4">#REF!</definedName>
    <definedName name="b">'[4]CALCULO POI'!#REF!</definedName>
    <definedName name="B.DATOS">[4]BS.DATOS!$B$5:$N$30</definedName>
    <definedName name="B_impresión_IM">#REF!</definedName>
    <definedName name="B10512.">#REF!</definedName>
    <definedName name="B13.120">#REF!</definedName>
    <definedName name="B15138.">'[23]APU  ADICIONALES'!#REF!</definedName>
    <definedName name="B15177anclaje">'[23]APU  ADICIONALES'!#REF!</definedName>
    <definedName name="B35.62">#REF!</definedName>
    <definedName name="Ba">#REF!</definedName>
    <definedName name="BAJA">#REF!</definedName>
    <definedName name="Ballincourt">'[63]REF - Listas'!$B$13:$B$23</definedName>
    <definedName name="Banda2">#REF!</definedName>
    <definedName name="Banda2a">#REF!</definedName>
    <definedName name="BASE" localSheetId="4">#REF!</definedName>
    <definedName name="BASE">#REF!</definedName>
    <definedName name="Base_datos_IM">#REF!</definedName>
    <definedName name="base_datos_t45">[64]CALIDAD!#REF!</definedName>
    <definedName name="Base_Mat">#REF!</definedName>
    <definedName name="Base_MO">#REF!</definedName>
    <definedName name="base_VaR">#REF!</definedName>
    <definedName name="BaseDate">[65]Parameters!$D$17</definedName>
    <definedName name="BaseDatos_Ore1">'[66]BD100-45'!#REF!</definedName>
    <definedName name="BaseDatos_T831">'[67]BD100-45-P1'!#REF!</definedName>
    <definedName name="_xlnm.Database">#REF!</definedName>
    <definedName name="BASEGRAV">#REF!</definedName>
    <definedName name="BasePeriod">#REF!</definedName>
    <definedName name="BASICOS">#REF!</definedName>
    <definedName name="bb" localSheetId="4">#REF!</definedName>
    <definedName name="Bb">#REF!</definedName>
    <definedName name="bbb">#REF!</definedName>
    <definedName name="Bc">#REF!</definedName>
    <definedName name="Bd">[68]FACTORES!$B$8:$B$33</definedName>
    <definedName name="BDFBDFBD">[69]General!$A$5:$A$1346</definedName>
    <definedName name="Be">#REF!</definedName>
    <definedName name="Beg_Bal">#REF!</definedName>
    <definedName name="Beneficio">'[70]PAOI 09'!$Z$5:$Z$150</definedName>
    <definedName name="beneficios">[36]Listado!$AH$2:$AH$3</definedName>
    <definedName name="BETA0" localSheetId="4">#REF!</definedName>
    <definedName name="BETA0">#REF!</definedName>
    <definedName name="BETA1" localSheetId="4">#REF!</definedName>
    <definedName name="BETA1">#REF!</definedName>
    <definedName name="Bf">#REF!</definedName>
    <definedName name="bfgxddvd">#REF!</definedName>
    <definedName name="Bg">#REF!</definedName>
    <definedName name="bgh">#REF!</definedName>
    <definedName name="Bh">#REF!</definedName>
    <definedName name="BHT">#REF!</definedName>
    <definedName name="Bi">#REF!</definedName>
    <definedName name="BID" localSheetId="4">[71]EVALPRO!#REF!</definedName>
    <definedName name="BID">[71]EVALPRO!#REF!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 localSheetId="4">'[72]ESTADO RED'!$E$8</definedName>
    <definedName name="bimestre">'[73]ESTADO RED'!$E$8</definedName>
    <definedName name="BJHVVHGH" localSheetId="4">DATE(YEAR([0]!Loan_Start),MONTH([0]!Loan_Start)+Payment_Number,DAY([0]!Loan_Start))</definedName>
    <definedName name="BJHVVHGH" localSheetId="1">DATE(YEAR([0]!Loan_Start),MONTH([0]!Loan_Start)+Payment_Number,DAY([0]!Loan_Start))</definedName>
    <definedName name="BJHVVHGH">DATE(YEAR([0]!Loan_Start),MONTH([0]!Loan_Start)+Payment_Number,DAY([0]!Loan_Start))</definedName>
    <definedName name="Bk">#REF!</definedName>
    <definedName name="bl">#REF!</definedName>
    <definedName name="BLOQUE">'[74]BASE DE DATOS ORIG'!#REF!</definedName>
    <definedName name="Bm">#REF!</definedName>
    <definedName name="BMBTU">[65]Parameters!$K$18</definedName>
    <definedName name="BMCoalPrice">#REF!</definedName>
    <definedName name="Bn">#REF!</definedName>
    <definedName name="bnm">#REF!</definedName>
    <definedName name="bolívar">#REF!</definedName>
    <definedName name="BOMB2">#N/A</definedName>
    <definedName name="BOMBAS">#N/A</definedName>
    <definedName name="BOMBASTABLA2.2">#REF!</definedName>
    <definedName name="BOMBEOALCANTARILLADOTABLA1.9">'[4]INFORMACIÓN REFERENCIA'!$B$415:$N$426</definedName>
    <definedName name="bonny">[22]APU!$G$1181</definedName>
    <definedName name="bonny2">[22]APU!$G$3251</definedName>
    <definedName name="BORDE1">'[1]APU PVC'!#REF!</definedName>
    <definedName name="BORDE2">'[1]APU PVC'!#REF!</definedName>
    <definedName name="BORDE3">#REF!</definedName>
    <definedName name="BorraR">#REF!</definedName>
    <definedName name="Bp">[18]CALCULO!$E$66</definedName>
    <definedName name="BPSRate_Month">#REF!</definedName>
    <definedName name="BQ238em237">#REF!</definedName>
    <definedName name="Breaker_Indus.Merlin_G.3x150A">'[55]L. MAT.'!#REF!</definedName>
    <definedName name="Brilladora">'[55]L. MAT.'!#REF!</definedName>
    <definedName name="BS_Data_Col" hidden="1">#REF!</definedName>
    <definedName name="BSpb" hidden="1">#REF!</definedName>
    <definedName name="buç18">#REF!</definedName>
    <definedName name="BUDGET">#REF!</definedName>
    <definedName name="BUDGET_VALUE">#REF!</definedName>
    <definedName name="budgeted">#REF!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scar">#REF!</definedName>
    <definedName name="BuscHSeguim">'[41]page 1'!#REF!</definedName>
    <definedName name="BuscHSeguim2">'[41]page 1'!#REF!</definedName>
    <definedName name="bw">#REF!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D">#REF!</definedName>
    <definedName name="C.LOM">#REF!</definedName>
    <definedName name="C.TERR">#REF!</definedName>
    <definedName name="C_" localSheetId="4">#REF!</definedName>
    <definedName name="C_">[75]TABLAS!$C$63:$C$78</definedName>
    <definedName name="Ca">#REF!</definedName>
    <definedName name="caa">#REF!</definedName>
    <definedName name="CAB">#N/A</definedName>
    <definedName name="Caja">[71]DATOS!$B$47</definedName>
    <definedName name="CALCULO">'[4]CALCULO POI'!#REF!</definedName>
    <definedName name="calculopozo1">'[4]CALCULO POI'!#REF!</definedName>
    <definedName name="CALCULOPOZOS">'[4]CALCULO POI'!#REF!</definedName>
    <definedName name="calculopozos1">'[4]CALCULO POI'!$B$120:$C$154</definedName>
    <definedName name="CALCULOS">'[4]CALCULO POI'!$B$118:$CV$154</definedName>
    <definedName name="CALCULOSALCANTARILLADO">'[4]CALCULO POI'!$B$324:$BP$360</definedName>
    <definedName name="CALE">'[76]Datos del 2005 CONTRATO'!#REF!</definedName>
    <definedName name="CALEND">'[76]Datos del 2005 CONTRATO'!#REF!</definedName>
    <definedName name="CALENDA">'[76]Datos del 2005 CONTRATO'!#REF!</definedName>
    <definedName name="Calendar">'[76]Datos del 2005 CONTRATO'!#REF!</definedName>
    <definedName name="CALENDARIO">'[76]Datos del 2005 CONTRATO'!#REF!</definedName>
    <definedName name="Caliche">#REF!</definedName>
    <definedName name="CalP">'[4]CALCULO POI'!#REF!</definedName>
    <definedName name="CAM">#REF!</definedName>
    <definedName name="cambio">'[77]PSM05-055'!$C$289</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DEOBRA">'[4]CALCULO POI'!$B$161:$R$196</definedName>
    <definedName name="CAP">#REF!</definedName>
    <definedName name="CAPATAZ_I">"TABLA1"</definedName>
    <definedName name="Capex">#REF!</definedName>
    <definedName name="CapexFac">[65]Sensitivities!$I$13</definedName>
    <definedName name="CapFinanciera1">[78]Puntajes!$C$12</definedName>
    <definedName name="CapFinanciera2">[78]Puntajes!$C$13</definedName>
    <definedName name="CapFinanciera3">[78]Puntajes!$C$14</definedName>
    <definedName name="CapFinanciera4">[78]Puntajes!$C$15</definedName>
    <definedName name="CapitalCongelado">#REF!</definedName>
    <definedName name="Capitalpb" hidden="1">#REF!</definedName>
    <definedName name="CapitalStructure" hidden="1">#REF!</definedName>
    <definedName name="Capitulo">[79]Capitulos!$B:$B</definedName>
    <definedName name="CapTarget">#REF!</definedName>
    <definedName name="CapTecnica1">[78]Puntajes!$G$4</definedName>
    <definedName name="CapTecnica2">[78]Puntajes!$G$5</definedName>
    <definedName name="CapTotalCol">#REF!</definedName>
    <definedName name="CARBON">'[74]BASE DE DATOS ORIG'!#REF!</definedName>
    <definedName name="CARGA">#N/A</definedName>
    <definedName name="CARGO">#REF!</definedName>
    <definedName name="caribe">[80]PRESUPUESTO!$C$9:$N$37</definedName>
    <definedName name="CARLOS" localSheetId="4">DATE(YEAR([0]!Loan_Start),MONTH([0]!Loan_Start)+Payment_Number,DAY([0]!Loan_Start))</definedName>
    <definedName name="CARLOS">#REF!</definedName>
    <definedName name="CAROL">'[81]precios-básicos2002'!$C$12:$C$56</definedName>
    <definedName name="carol1">'[44]precios-básicos2002'!$C$12:$C$56</definedName>
    <definedName name="CARRETERAS">[81]DATOS!$A$9</definedName>
    <definedName name="Casa">[82]Hoja1!$A$4:$F$211</definedName>
    <definedName name="Cashpb" hidden="1">#REF!</definedName>
    <definedName name="cat">[83]Parameters!$I$31</definedName>
    <definedName name="Cat1Life">[84]Parameters!$I$31</definedName>
    <definedName name="Cat1Rate">[84]Parameters!$J$31</definedName>
    <definedName name="Cat1Salvage">[65]Deprec!$H$58</definedName>
    <definedName name="Cat2Life">[85]Index!$T$66</definedName>
    <definedName name="Cat2Rate">[85]Index!$U$66</definedName>
    <definedName name="Cat2Salvage">#REF!</definedName>
    <definedName name="Cat3Life">[84]Parameters!$I$33</definedName>
    <definedName name="Cat3Rate">[84]Parameters!$J$33</definedName>
    <definedName name="Cat3Salvage">[65]Deprec!$H$132</definedName>
    <definedName name="Cat4Life">[84]Parameters!$I$34</definedName>
    <definedName name="Cat4Rate">[84]Parameters!$J$34</definedName>
    <definedName name="Cat4Salvage">[65]Deprec!$H$132</definedName>
    <definedName name="cata">'[86]APU PVC'!#REF!</definedName>
    <definedName name="categoria">#REF!</definedName>
    <definedName name="CATotal2003">[87]ValidacionPuc!#REF!</definedName>
    <definedName name="causa" localSheetId="4">#REF!</definedName>
    <definedName name="causa">#REF!</definedName>
    <definedName name="Cb">#REF!</definedName>
    <definedName name="CC" localSheetId="4">#REF!</definedName>
    <definedName name="Cc">#REF!</definedName>
    <definedName name="CCCCCC">'[88]A. P. U.'!#REF!</definedName>
    <definedName name="CContLab">#REF!</definedName>
    <definedName name="CContParts">#REF!</definedName>
    <definedName name="ccto210">#REF!</definedName>
    <definedName name="cd" localSheetId="4">#REF!</definedName>
    <definedName name="Cd">#REF!</definedName>
    <definedName name="CDCT">'[41]page 1'!$A$2</definedName>
    <definedName name="CDSeguim">'[41]page 1'!$G$30</definedName>
    <definedName name="Ce">#REF!</definedName>
    <definedName name="CEac">#REF!</definedName>
    <definedName name="CEal">#REF!</definedName>
    <definedName name="CEM">[48]INSUMOS!$D$275</definedName>
    <definedName name="CEMENTO">#REF!</definedName>
    <definedName name="CEopo">#REF!</definedName>
    <definedName name="Cera_para_pisos">'[55]L. MAT.'!#REF!</definedName>
    <definedName name="cesped">[89]Mater!#REF!</definedName>
    <definedName name="Cf">#REF!</definedName>
    <definedName name="cfcffgfgfg">#REF!</definedName>
    <definedName name="Cg">#REF!</definedName>
    <definedName name="CGET">#REF!</definedName>
    <definedName name="Ch">#REF!</definedName>
    <definedName name="CH_Infra_Capex">[90]Workings!$H$299:$BR$299</definedName>
    <definedName name="Change_in_Cash" hidden="1">#REF!</definedName>
    <definedName name="Check_to_Cash" hidden="1">#REF!</definedName>
    <definedName name="chiqui">#REF!</definedName>
    <definedName name="Ci">#REF!</definedName>
    <definedName name="CIQac">#REF!</definedName>
    <definedName name="CIRCUITOS">[91]Circuitos!$C$2:$C$891</definedName>
    <definedName name="Cj">#REF!</definedName>
    <definedName name="Ck">#REF!</definedName>
    <definedName name="CL">#REF!</definedName>
    <definedName name="clase" localSheetId="4">#REF!</definedName>
    <definedName name="clase">#REF!</definedName>
    <definedName name="CLASIFTODOS">[92]INSUMOS!$AE$14866:$AE$14905</definedName>
    <definedName name="class2">'[63]REF - Listas'!$D$27:$D$28</definedName>
    <definedName name="class3">'[63]REF - Listas'!$F$4:$F$7</definedName>
    <definedName name="classification">'[63]REF - Listas'!$D$15:$D$24</definedName>
    <definedName name="Client">#REF!</definedName>
    <definedName name="Client_name">#REF!</definedName>
    <definedName name="Client_ref_number">#REF!</definedName>
    <definedName name="Cll">#REF!</definedName>
    <definedName name="Cll_4N__15_AE_40_San_Eduardo_II_Etapa._Tel_750372._Cúcuta_Colombia.">'[93]INFOR. GENERAL'!#REF!</definedName>
    <definedName name="clsf">#REF!</definedName>
    <definedName name="CLube">#REF!</definedName>
    <definedName name="Cm">#REF!</definedName>
    <definedName name="CMAac">#REF!</definedName>
    <definedName name="CMAac2">#REF!</definedName>
    <definedName name="CMAacDef">#REF!</definedName>
    <definedName name="CMAal">#REF!</definedName>
    <definedName name="CMAal2">#REF!</definedName>
    <definedName name="CMAalDef">#REF!</definedName>
    <definedName name="CMApuc">[87]ValidacionPuc!#REF!</definedName>
    <definedName name="CMArefAc1">[87]ValidacionPuc!#REF!</definedName>
    <definedName name="CMI">[94]CMI!$C$23</definedName>
    <definedName name="CMIac">[87]CMIcalculo!$E$15</definedName>
    <definedName name="CMIac2">#REF!</definedName>
    <definedName name="CMIac3">#REF!</definedName>
    <definedName name="CMIacDef">#REF!</definedName>
    <definedName name="CMIal">[87]CMIcalculo!$E$24</definedName>
    <definedName name="CMIal2">#REF!</definedName>
    <definedName name="CMIal3">#REF!</definedName>
    <definedName name="CMIalDef">#REF!</definedName>
    <definedName name="CMina">[95]Cuentas!$P$11:$P$111</definedName>
    <definedName name="CMIT">[94]CMIT!$C$11</definedName>
    <definedName name="CMOac">#REF!</definedName>
    <definedName name="CMOac.c">#REF!</definedName>
    <definedName name="CMOac.p">#REF!</definedName>
    <definedName name="CMOac.p.ab">#REF!</definedName>
    <definedName name="CMOac2">#REF!</definedName>
    <definedName name="CMOac3">#REF!</definedName>
    <definedName name="CMOacDef">#REF!</definedName>
    <definedName name="CMOal">#REF!</definedName>
    <definedName name="CMOal.c">#REF!</definedName>
    <definedName name="CMOal.p">#REF!</definedName>
    <definedName name="CMOal2">#REF!</definedName>
    <definedName name="CMOal3">#REF!</definedName>
    <definedName name="CMOalDef">#REF!</definedName>
    <definedName name="CMOIop">[96]Ejemplo!$C$17</definedName>
    <definedName name="CMOIvigente">[96]Ejemplo!$E$17</definedName>
    <definedName name="CMOUsoAguaenBloque">#REF!</definedName>
    <definedName name="CMTac">[87]TasasAmbientales!$C$12</definedName>
    <definedName name="CMTacDef">#REF!</definedName>
    <definedName name="CMTal.sc">[87]TasasAmbientales!$F$12</definedName>
    <definedName name="CMTalDef">#REF!</definedName>
    <definedName name="cmuooo5">#REF!</definedName>
    <definedName name="Cn">#REF!</definedName>
    <definedName name="Cñ">#REF!</definedName>
    <definedName name="co" localSheetId="4">#REF!</definedName>
    <definedName name="Co">#REF!</definedName>
    <definedName name="CO_con_acpm">[87]ValidacionPuc!#REF!</definedName>
    <definedName name="Coal">#REF!</definedName>
    <definedName name="Coal_Closing_Stock">[97]INPUT_TEMP!#REF!</definedName>
    <definedName name="Coal_DB">#REF!</definedName>
    <definedName name="Coal1">#REF!</definedName>
    <definedName name="Coal2">'[85]NPV Summary'!#REF!</definedName>
    <definedName name="Coal3">'[85]NPV Summary'!#REF!</definedName>
    <definedName name="Coal4">#REF!</definedName>
    <definedName name="CoalFleet">#REF!</definedName>
    <definedName name="CoalLoad">#REF!</definedName>
    <definedName name="CoalOpCost">#REF!</definedName>
    <definedName name="CoalOverCap">#REF!</definedName>
    <definedName name="CoalPriceFac">[65]Sensitivities!$I$10</definedName>
    <definedName name="CoalRepl">#REF!</definedName>
    <definedName name="CoalUtil">#REF!</definedName>
    <definedName name="Cod">#REF!</definedName>
    <definedName name="CODOS">#REF!</definedName>
    <definedName name="Codos_PVC_3">'[55]L. MAT.'!#REF!</definedName>
    <definedName name="coeficienterugosidad">'[4]INFORMACIÓN REFERENCIA'!$B$90:$C$101</definedName>
    <definedName name="COHaul">#REF!</definedName>
    <definedName name="COLBOR">#REF!</definedName>
    <definedName name="ColTap">'[7]Coloc. e Interc. Tapones'!$E$1:$E$65536</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[98]PRESUP!$A:$IV</definedName>
    <definedName name="COMPenalty">#REF!</definedName>
    <definedName name="componentes">[36]Listado!$U$2:$U$9</definedName>
    <definedName name="Compra_Agua_en_Bloque_2002_y_2003">#REF!</definedName>
    <definedName name="COMPRE">#REF!</definedName>
    <definedName name="COMProject_Currency">#REF!</definedName>
    <definedName name="COMProject_name">#REF!</definedName>
    <definedName name="conceptos">[36]Listado!$AG$2:$AG$4</definedName>
    <definedName name="concreto" localSheetId="4">#REF!</definedName>
    <definedName name="concreto">'[99]APU''s'!#REF!</definedName>
    <definedName name="CONCRETO25">#REF!</definedName>
    <definedName name="Concreto2500v">#REF!</definedName>
    <definedName name="CONCRETO3">#REF!</definedName>
    <definedName name="concreto3000">'[99]APU''s'!#REF!</definedName>
    <definedName name="concreto5">#REF!</definedName>
    <definedName name="Concreto5500v">#REF!</definedName>
    <definedName name="concretomuro">#REF!</definedName>
    <definedName name="CONDUCCION331">'[4]INFORMACIÓN REFERENCIA'!$B$122:$E$133</definedName>
    <definedName name="CONDUCCIONES">#REF!</definedName>
    <definedName name="CONDUCCIONTABLA3.3.1">'[4]INFORMACIÓN REFERENCIA'!$B$122:$D$133</definedName>
    <definedName name="Conductores">#REF!</definedName>
    <definedName name="ConductoresCostos">#REF!</definedName>
    <definedName name="Congelar_Capital_Vencido">#REF!</definedName>
    <definedName name="cons">#REF!</definedName>
    <definedName name="CONSOLIDADO">#REF!</definedName>
    <definedName name="CONSORCIO">[19]UNIT081!#REF!</definedName>
    <definedName name="consum">#REF!</definedName>
    <definedName name="consumo">[100]consumo1!$A$1:$IV$65536</definedName>
    <definedName name="CONTAB">[59]dts!$B$11</definedName>
    <definedName name="CONTADO">#REF!</definedName>
    <definedName name="ContLabCostOutput">#REF!</definedName>
    <definedName name="ContPartsCostOutput">#REF!</definedName>
    <definedName name="CONTRATISTA">[59]dts!$B$4</definedName>
    <definedName name="Contrato">#REF!</definedName>
    <definedName name="COORDENADAS">#REF!</definedName>
    <definedName name="COORDENADAS1">#REF!</definedName>
    <definedName name="Copia">#REF!</definedName>
    <definedName name="copiao4" localSheetId="1">[26]!ERR</definedName>
    <definedName name="copiao4">[26]!ERR</definedName>
    <definedName name="Coraza">#REF!</definedName>
    <definedName name="corri" localSheetId="1">[26]!ERR</definedName>
    <definedName name="corri">[26]!ERR</definedName>
    <definedName name="cost_analysis">#REF!</definedName>
    <definedName name="COST_CENTRES">'[101]C - CENTROS DE COSTO Y GASTOS'!$A$5:$B$248</definedName>
    <definedName name="costa">#REF!</definedName>
    <definedName name="CostCode">'[102]cost codes'!$B$2:$F$54</definedName>
    <definedName name="COSTODIRECTO">#REF!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#REF!</definedName>
    <definedName name="COSTOREDESTABLA7.3">#REF!</definedName>
    <definedName name="COSTOS">[103]TARIFAS!$A$1:$F$52</definedName>
    <definedName name="Costos_op_con_ACPM__y__fuel_oil">#REF!</definedName>
    <definedName name="COSTOSCONDUCCIONACU">'[4]BD COSTOS UNIDAD CONSTRUCTIVA'!$B$34:$J$49</definedName>
    <definedName name="cota">'[104]Base de Diseño'!$A$1:$D$290</definedName>
    <definedName name="COTAS">[105]Hoja3!$A$5:$B$154</definedName>
    <definedName name="count">'[90]Inputs-SUMMARY'!$H$3:$BR$3</definedName>
    <definedName name="counter">[97]ASSUMPTIONS!$H$6:$AP$6</definedName>
    <definedName name="COUNTRY_OF_ORIGIN">#REF!</definedName>
    <definedName name="cp">#REF!</definedName>
    <definedName name="CPlanta">[95]Cuentas!$S$11:$S$56</definedName>
    <definedName name="Cq">#REF!</definedName>
    <definedName name="Cr">#REF!</definedName>
    <definedName name="CRandM">#REF!</definedName>
    <definedName name="CREDITO">#REF!</definedName>
    <definedName name="CRGAPR">[59]dts!$B$26</definedName>
    <definedName name="CRGELB">[59]dts!$B$22</definedName>
    <definedName name="CRGRVS">[59]dts!$B$24</definedName>
    <definedName name="_xlnm.Criteria">'[106]APU PVC'!#REF!</definedName>
    <definedName name="Criterios_IM">'[1]APU PVC'!#REF!</definedName>
    <definedName name="Criticos">#REF!</definedName>
    <definedName name="CronogFechaFin">'[41]page 1'!$BN$11</definedName>
    <definedName name="CronogFechaInic">'[41]page 1'!$BN$10</definedName>
    <definedName name="Cronograma">[2]INSUMOS!#REF!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Adea">#REF!</definedName>
    <definedName name="CTAe">#REF!</definedName>
    <definedName name="CTOdea">#REF!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 localSheetId="4">#REF!</definedName>
    <definedName name="CUADRIA">#REF!</definedName>
    <definedName name="CUADRIB" localSheetId="4">#REF!</definedName>
    <definedName name="CUADRIB">#REF!</definedName>
    <definedName name="CUADRIC" localSheetId="4">#REF!</definedName>
    <definedName name="CUADRIC">#REF!</definedName>
    <definedName name="CUADRILLA">#REF!</definedName>
    <definedName name="cuadrillas">#REF!</definedName>
    <definedName name="Cuadro">#REF!</definedName>
    <definedName name="CUADRO1">#REF!</definedName>
    <definedName name="CUAL" localSheetId="1">[26]!ERR</definedName>
    <definedName name="CUAL">[26]!ERR</definedName>
    <definedName name="CUAL1" localSheetId="1">[26]!ERR</definedName>
    <definedName name="CUAL1">[26]!ERR</definedName>
    <definedName name="cube">#REF!</definedName>
    <definedName name="CUBE_UNIT">#REF!</definedName>
    <definedName name="cubs">[107]Hoja1!$A:$IV</definedName>
    <definedName name="cUCA">#REF!</definedName>
    <definedName name="Cuentas5101">#REF!</definedName>
    <definedName name="Cuentas5102">#REF!</definedName>
    <definedName name="Cuentas5103">#REF!</definedName>
    <definedName name="Cuentas5104">#REF!</definedName>
    <definedName name="Cuentas5111">#REF!</definedName>
    <definedName name="Cuentas5120">#REF!</definedName>
    <definedName name="Cuentas5330">#REF!</definedName>
    <definedName name="Cuentas5331">#REF!</definedName>
    <definedName name="Cuentas5340">#REF!</definedName>
    <definedName name="Cuentas5344">#REF!</definedName>
    <definedName name="Cuentas5345">#REF!</definedName>
    <definedName name="Cuentas7505">#REF!</definedName>
    <definedName name="Cuentas7510">#REF!</definedName>
    <definedName name="Cuentas7515">#REF!</definedName>
    <definedName name="Cuentas7517">#REF!</definedName>
    <definedName name="Cuentas7537">#REF!</definedName>
    <definedName name="Cuentas7540">#REF!</definedName>
    <definedName name="Cuentas7545">#REF!</definedName>
    <definedName name="Cuentas7550">#REF!</definedName>
    <definedName name="Cuentas7560">#REF!</definedName>
    <definedName name="Cuentas7570">#REF!</definedName>
    <definedName name="Cumm_Us_inf">[90]Workings!$H$8:$BR$8</definedName>
    <definedName name="cumplimiento">[108]Viabilidad!$H$2:$H$4</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 localSheetId="4">#REF!</definedName>
    <definedName name="Cv">#REF!</definedName>
    <definedName name="CV2.Daily_Tonnes">#REF!</definedName>
    <definedName name="CV2.Moisture">#REF!</definedName>
    <definedName name="CVa">'[7]Cambio de Valv.'!$E$1:$E$65536</definedName>
    <definedName name="cvcvcvcv">#REF!</definedName>
    <definedName name="cvvvv">#REF!</definedName>
    <definedName name="Cw">#REF!</definedName>
    <definedName name="cx" localSheetId="4">#REF!</definedName>
    <definedName name="Cx">#REF!</definedName>
    <definedName name="cxcxcxc">#REF!</definedName>
    <definedName name="Cy">#REF!</definedName>
    <definedName name="CZN_north_perc">50</definedName>
    <definedName name="CZN_south_perc">0</definedName>
    <definedName name="D" localSheetId="4">Scheduled_Payment+Extra_Payment</definedName>
    <definedName name="d">#REF!</definedName>
    <definedName name="D_INT">[68]FACTORES!$A$8:$A$33</definedName>
    <definedName name="D1S">[68]FACTORES!$D$8:$D$33</definedName>
    <definedName name="D2S">[68]FACTORES!$N$8:$N$33</definedName>
    <definedName name="D81S">[68]FACTORES!$F$8:$F$33</definedName>
    <definedName name="D82S">[68]FACTORES!$P$8:$P$33</definedName>
    <definedName name="D8R">[68]FACTORES!$Z$8:$Z$33</definedName>
    <definedName name="DANI">[81]ITEMS!$B$6:$B$176</definedName>
    <definedName name="DARIPAVA_SOFTWARE_INC">'[93]INFOR. GENERAL'!#REF!</definedName>
    <definedName name="daszafdsf">#REF!</definedName>
    <definedName name="DAT">#REF!</definedName>
    <definedName name="Data" localSheetId="4">#REF!</definedName>
    <definedName name="Data">[109]Sheet1!$F$18:$H$977</definedName>
    <definedName name="Data_Base">#REF!</definedName>
    <definedName name="Date">[110]Constants!$B$9</definedName>
    <definedName name="Datos">#REF!</definedName>
    <definedName name="Datos_G1">#REF!</definedName>
    <definedName name="Datos_G2">#REF!</definedName>
    <definedName name="Datos_SW_G1">#REF!</definedName>
    <definedName name="Datos_SW_G2">#REF!</definedName>
    <definedName name="datos1">'[111]Base de Diseño'!$A$1:$D$204</definedName>
    <definedName name="datos2">#REF!</definedName>
    <definedName name="datos3">#REF!</definedName>
    <definedName name="Days_in_Month">#REF!</definedName>
    <definedName name="dblgarantiaExtendida">#REF!</definedName>
    <definedName name="dblPunRentabilidad">#REF!</definedName>
    <definedName name="dblUtilVehiculo">#REF!</definedName>
    <definedName name="dc">#REF!</definedName>
    <definedName name="DCF">#REF!</definedName>
    <definedName name="dcvbbn">#REF!</definedName>
    <definedName name="dd">#REF!</definedName>
    <definedName name="ddd">#REF!</definedName>
    <definedName name="DDDD" localSheetId="4">IF('FCT PREST'!Values_Entered,[0]!Header_Row+'FCT PREST'!Number_of_Payments,[0]!Header_Row)</definedName>
    <definedName name="DDDD">IF([0]!Values_Entered,[0]!Header_Row+[0]!Number_of_Payments,[0]!Header_Row)</definedName>
    <definedName name="ddddd">#REF!</definedName>
    <definedName name="ddddddddd">#REF!</definedName>
    <definedName name="DDDDDDDDDDDDDDDDDDD">#REF!</definedName>
    <definedName name="dddf">#REF!</definedName>
    <definedName name="ddfgfgfgf">#REF!</definedName>
    <definedName name="ddfhgxd">#REF!</definedName>
    <definedName name="DE">[22]APU!$G$1353</definedName>
    <definedName name="Dealpb" hidden="1">#REF!</definedName>
    <definedName name="Debt_Purchase_Price_Funding">[112]CONTROL!$G$45</definedName>
    <definedName name="Debt_S5_EA_Sch">[97]INPUT_TEMP!#REF!</definedName>
    <definedName name="Debt_S6_EA_Sch">[97]INPUT_TEMP!#REF!</definedName>
    <definedName name="DEC">#REF!</definedName>
    <definedName name="Decameron">#REF!</definedName>
    <definedName name="decbs">#REF!</definedName>
    <definedName name="decision">[108]Viabilidad!$I$2:$I$3</definedName>
    <definedName name="Decjv">#REF!</definedName>
    <definedName name="Decjv2">#REF!</definedName>
    <definedName name="DECUENTOS">#REF!</definedName>
    <definedName name="default_leadtime">#REF!</definedName>
    <definedName name="dem.pav">#REF!</definedName>
    <definedName name="DEMANDA">#REF!</definedName>
    <definedName name="DEMOLICIONANDEN">#REF!</definedName>
    <definedName name="demolicionladrillo">#REF!</definedName>
    <definedName name="DEMOLICIONMURO">#REF!</definedName>
    <definedName name="demolicionpav">#REF!</definedName>
    <definedName name="DEMOLOCIONES">'[113]LISTA DEMOLICIONES'!$D$7:$H$15</definedName>
    <definedName name="DENS" localSheetId="4">#REF!</definedName>
    <definedName name="DENS">#REF!</definedName>
    <definedName name="DENS_1">"#n"/"a"</definedName>
    <definedName name="DENS_10">"#n"/"a"</definedName>
    <definedName name="DENS_2">"#n"/"a"</definedName>
    <definedName name="DENS_3">"#n"/"a"</definedName>
    <definedName name="DENS_4">"#n"/"a"</definedName>
    <definedName name="DENS_5">"#n"/"a"</definedName>
    <definedName name="DENS_6">"#n"/"a"</definedName>
    <definedName name="DENS_7">"#n"/"a"</definedName>
    <definedName name="DENS_8">"#n"/"a"</definedName>
    <definedName name="DENS_9">"#n"/"a"</definedName>
    <definedName name="densi" localSheetId="4">#REF!</definedName>
    <definedName name="densi">#REF!</definedName>
    <definedName name="densi_1">"#n"/"a"</definedName>
    <definedName name="densi_10">"#n"/"a"</definedName>
    <definedName name="densi_2">"#n"/"a"</definedName>
    <definedName name="densi_3">"#n"/"a"</definedName>
    <definedName name="densi_4">"#n"/"a"</definedName>
    <definedName name="densi_5">"#n"/"a"</definedName>
    <definedName name="densi_6">"#n"/"a"</definedName>
    <definedName name="densi_7">"#n"/"a"</definedName>
    <definedName name="densi_8">"#n"/"a"</definedName>
    <definedName name="densi_9">"#n"/"a"</definedName>
    <definedName name="Dep_IAS_tot">[90]Tax!#REF!</definedName>
    <definedName name="Department">'[114]REF - Listas'!$D$4:$D$12</definedName>
    <definedName name="Depreciation">#REF!</definedName>
    <definedName name="DepreciationPB" hidden="1">#REF!</definedName>
    <definedName name="DES">#REF!</definedName>
    <definedName name="desc_rps">[36]des_rps!$A$1:$A$364</definedName>
    <definedName name="DESC521">[115]ITEMS!$B$522</definedName>
    <definedName name="Descrip">[70]Consultoria!$B$4:$B$511</definedName>
    <definedName name="description">#REF!</definedName>
    <definedName name="DESEMBOLSOS">#REF!</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talle1">[70]General!$B$5:$B$1346</definedName>
    <definedName name="deuda">[100]deuda!$A$1:$IV$65536</definedName>
    <definedName name="deuda2">[116]deuda!$A$1:$IV$65536</definedName>
    <definedName name="DEX">#REF!</definedName>
    <definedName name="df">#REF!</definedName>
    <definedName name="dfasfdasdfadsfasdfas">[40]Insumos!#REF!</definedName>
    <definedName name="DFBGHS">#REF!</definedName>
    <definedName name="dfcvc">#REF!</definedName>
    <definedName name="dfdaa">#REF!</definedName>
    <definedName name="dfdf">#REF!</definedName>
    <definedName name="DFG" localSheetId="1">[26]!ERR</definedName>
    <definedName name="DFG">[26]!ERR</definedName>
    <definedName name="DFHDFH" localSheetId="1">[26]!ERR</definedName>
    <definedName name="DFHDFH">[26]!ERR</definedName>
    <definedName name="di">#REF!</definedName>
    <definedName name="DIA">#REF!</definedName>
    <definedName name="dia24hr">#REF!</definedName>
    <definedName name="DIAME">#REF!</definedName>
    <definedName name="diametros">#REF!</definedName>
    <definedName name="DiametrosCodos">'[116]L codos'!$B$2:$V$2</definedName>
    <definedName name="DIANA">'[117]DATOS EPANET'!$A$5:$B$189</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[15]Dólar!#REF!</definedName>
    <definedName name="diego">#REF!</definedName>
    <definedName name="diego1">#REF!</definedName>
    <definedName name="Dirección">'[70]PAOI 09'!$L$5:$L$150</definedName>
    <definedName name="DIRECTO1">[118]APU!$U$132</definedName>
    <definedName name="DIRECTO10">[118]APU!$U$681</definedName>
    <definedName name="DIRECTO100">[118]APU!$U$6171</definedName>
    <definedName name="DIRECTO101">[118]APU!$U$6232</definedName>
    <definedName name="DIRECTO102">[118]APU!$U$6293</definedName>
    <definedName name="DIRECTO103">[118]APU!$U$6354</definedName>
    <definedName name="DIRECTO104">[118]APU!$U$6415</definedName>
    <definedName name="DIRECTO105">[118]APU!$U$6476</definedName>
    <definedName name="DIRECTO11">[118]APU!$U$742</definedName>
    <definedName name="DIRECTO12">[118]APU!$U$803</definedName>
    <definedName name="DIRECTO124">[118]APU!$U$7635</definedName>
    <definedName name="DIRECTO125">[118]APU!$U$7696</definedName>
    <definedName name="DIRECTO126">[118]APU!$U$7757</definedName>
    <definedName name="DIRECTO127">[118]APU!$U$7818</definedName>
    <definedName name="DIRECTO128">[118]APU!$U$7879</definedName>
    <definedName name="DIRECTO129">[118]APU!$U$7940</definedName>
    <definedName name="DIRECTO13">[118]APU!$U$864</definedName>
    <definedName name="DIRECTO130">[118]APU!$U$8001</definedName>
    <definedName name="DIRECTO131">[118]APU!$U$8062</definedName>
    <definedName name="DIRECTO132">[118]APU!$U$8123</definedName>
    <definedName name="DIRECTO133">[118]APU!$U$8184</definedName>
    <definedName name="DIRECTO134">[118]APU!$U$8245</definedName>
    <definedName name="DIRECTO14">[118]APU!$U$925</definedName>
    <definedName name="DIRECTO15">[118]APU!$U$986</definedName>
    <definedName name="DIRECTO16">[118]APU!$U$1047</definedName>
    <definedName name="DIRECTO17">[118]APU!$U$1108</definedName>
    <definedName name="DIRECTO18">[118]APU!$U$1169</definedName>
    <definedName name="DIRECTO2">[118]APU!$U$193</definedName>
    <definedName name="DIRECTO2.10">[118]APU!$U$14889</definedName>
    <definedName name="DIRECTO2.11">[118]APU!$U$14950</definedName>
    <definedName name="DIRECTO2.12">[118]APU!$U$15011</definedName>
    <definedName name="DIRECTO2.9">[118]APU!$U$11839</definedName>
    <definedName name="DIRECTO21">[118]APU!$U$1352</definedName>
    <definedName name="DIRECTO22">[118]APU!$U$1413</definedName>
    <definedName name="DIRECTO23">[118]APU!$U$1474</definedName>
    <definedName name="DIRECTO24">[118]APU!$U$1535</definedName>
    <definedName name="DIRECTO25">[118]APU!$U$1596</definedName>
    <definedName name="DIRECTO26">[118]APU!$U$1657</definedName>
    <definedName name="DIRECTO27">[118]APU!$U$1718</definedName>
    <definedName name="DIRECTO28">[118]APU!$U$1779</definedName>
    <definedName name="DIRECTO29">[118]APU!$U$1840</definedName>
    <definedName name="DIRECTO3">[118]APU!$U$254</definedName>
    <definedName name="DIRECTO3.15">[118]APU!$U$8667</definedName>
    <definedName name="DIRECTO3.16">[118]APU!$U$8728</definedName>
    <definedName name="DIRECTO3.17">[118]APU!$U$8789</definedName>
    <definedName name="DIRECTO3.18">[118]APU!$U$8850</definedName>
    <definedName name="DIRECTO3.19">[118]APU!$U$8911</definedName>
    <definedName name="DIRECTO3.20">[118]APU!$U$8972</definedName>
    <definedName name="DIRECTO3.21">[118]APU!$U$11961</definedName>
    <definedName name="DIRECTO3.22">[118]APU!$U$14523</definedName>
    <definedName name="DIRECTO3.23">[118]APU!$U$15133</definedName>
    <definedName name="DIRECTO3.24">[118]APU!$U$16292</definedName>
    <definedName name="DIRECTO3.25">[118]APU!$U$16353</definedName>
    <definedName name="DIRECTO3.26">[118]APU!$U$16414</definedName>
    <definedName name="DIRECTO3.27">[118]APU!$U$16475</definedName>
    <definedName name="DIRECTO3.28">[118]APU!$U$16536</definedName>
    <definedName name="DIRECTO30">[118]APU!$U$1901</definedName>
    <definedName name="DIRECTO31">[118]APU!$U$1962</definedName>
    <definedName name="DIRECTO32">[118]APU!$U$2023</definedName>
    <definedName name="DIRECTO33">[118]APU!$U$2084</definedName>
    <definedName name="DIRECTO34">[118]APU!$U$2145</definedName>
    <definedName name="DIRECTO35">[118]APU!$U$2206</definedName>
    <definedName name="DIRECTO36">[118]APU!$U$2267</definedName>
    <definedName name="DIRECTO37">[118]APU!$U$2328</definedName>
    <definedName name="DIRECTO38">[118]APU!$U$2389</definedName>
    <definedName name="DIRECTO39">[118]APU!$U$2450</definedName>
    <definedName name="DIRECTO4">[118]APU!$U$315</definedName>
    <definedName name="DIRECTO4.20">[118]APU!$U$9216</definedName>
    <definedName name="DIRECTO4.21">[118]APU!$U$9277</definedName>
    <definedName name="DIRECTO4.22">[118]APU!$U$9338</definedName>
    <definedName name="DIRECTO4.23">[118]APU!$U$9399</definedName>
    <definedName name="DIRECTO4.24">[118]APU!$U$9460</definedName>
    <definedName name="DIRECTO4.25">[118]APU!$U$9521</definedName>
    <definedName name="DIRECTO4.26">[118]APU!$U$9582</definedName>
    <definedName name="DIRECTO4.27">[118]APU!$U$9643</definedName>
    <definedName name="DIRECTO4.28">[118]APU!$U$9704</definedName>
    <definedName name="DIRECTO4.29">[118]APU!$U$9765</definedName>
    <definedName name="DIRECTO4.30">[118]APU!$U$9826</definedName>
    <definedName name="DIRECTO4.31">[118]APU!$U$9887</definedName>
    <definedName name="DIRECTO4.32">[118]APU!$U$9948</definedName>
    <definedName name="DIRECTO4.33">[118]APU!$U$10009</definedName>
    <definedName name="DIRECTO4.34">[118]APU!$U$10070</definedName>
    <definedName name="DIRECTO4.35">[118]APU!$U$11595</definedName>
    <definedName name="DIRECTO4.36">[118]APU!$U$11656</definedName>
    <definedName name="DIRECTO4.37">[118]APU!$U$15987</definedName>
    <definedName name="DIRECTO4.38">[118]APU!$U$15194</definedName>
    <definedName name="DIRECTO4.39">[118]APU!$U$14279</definedName>
    <definedName name="DIRECTO4.40">[118]APU!$U$14340</definedName>
    <definedName name="DIRECTO4.41">[118]APU!$U$14401</definedName>
    <definedName name="DIRECTO4.42">[118]APU!$U$14462</definedName>
    <definedName name="DIRECTO4.43">[118]APU!$U$14584</definedName>
    <definedName name="DIRECTO4.44">[118]APU!$U$16048</definedName>
    <definedName name="DIRECTO4.45">[118]APU!$U$16109</definedName>
    <definedName name="DIRECTO4.46">[118]APU!$U$14706</definedName>
    <definedName name="DIRECTO4.47">[118]APU!$U$15926</definedName>
    <definedName name="DIRECTO4.48">[118]APU!$U$16170</definedName>
    <definedName name="DIRECTO4.49">[118]APU!$U$16231</definedName>
    <definedName name="DIRECTO4.50">[118]APU!$U$16902</definedName>
    <definedName name="DIRECTO4.51">[118]APU!$U$17634</definedName>
    <definedName name="DIRECTO4.52">[118]APU!$U$17695</definedName>
    <definedName name="DIRECTO40">[118]APU!$U$2511</definedName>
    <definedName name="DIRECTO41">[118]APU!$U$2572</definedName>
    <definedName name="DIRECTO42">[118]APU!$U$2633</definedName>
    <definedName name="DIRECTO43">[118]APU!$U$2694</definedName>
    <definedName name="DIRECTO44">[118]APU!$U$2755</definedName>
    <definedName name="DIRECTO45">[118]APU!$U$2816</definedName>
    <definedName name="DIRECTO46">[118]APU!$U$2877</definedName>
    <definedName name="DIRECTO47">[118]APU!$U$2938</definedName>
    <definedName name="DIRECTO48">[118]APU!$U$2999</definedName>
    <definedName name="DIRECTO49">[118]APU!$U$3060</definedName>
    <definedName name="DIRECTO5">[118]APU!$U$376</definedName>
    <definedName name="DIRECTO5.100">[118]APU!$U$12449</definedName>
    <definedName name="DIRECTO5.101">[118]APU!$U$12510</definedName>
    <definedName name="DIRECTO5.104">[118]APU!$U$12571</definedName>
    <definedName name="DIRECTO5.105">[118]APU!$U$12632</definedName>
    <definedName name="DIRECTO5.106">[118]APU!$U$12693</definedName>
    <definedName name="DIRECTO5.107">[118]APU!$U$12754</definedName>
    <definedName name="DIRECTO5.108">[118]APU!$U$12815</definedName>
    <definedName name="DIRECTO5.109">[118]APU!$U$12876</definedName>
    <definedName name="DIRECTO5.111">[118]APU!$U$12937</definedName>
    <definedName name="DIRECTO5.112">[118]APU!$U$12998</definedName>
    <definedName name="DIRECTO5.113">[118]APU!$U$14767</definedName>
    <definedName name="DIRECTO5.114">[118]APU!$U$14828</definedName>
    <definedName name="DIRECTO5.115">[118]APU!$U$15072</definedName>
    <definedName name="DIRECTO5.53">[118]APU!$U$10131</definedName>
    <definedName name="DIRECTO5.54">[118]APU!$U$10192</definedName>
    <definedName name="DIRECTO5.55">[118]APU!$U$10253</definedName>
    <definedName name="DIRECTO5.56">[118]APU!$U$10314</definedName>
    <definedName name="DIRECTO5.57">[118]APU!$U$10375</definedName>
    <definedName name="DIRECTO5.58">[118]APU!$U$10436</definedName>
    <definedName name="DIRECTO5.59">[118]APU!$U$10497</definedName>
    <definedName name="DIRECTO5.60">[118]APU!$U$10558</definedName>
    <definedName name="DIRECTO5.61">[118]APU!$U$10619</definedName>
    <definedName name="DIRECTO5.62">[118]APU!$U$10680</definedName>
    <definedName name="DIRECTO5.63">[118]APU!$U$10741</definedName>
    <definedName name="DIRECTO5.64">[118]APU!$U$10802</definedName>
    <definedName name="DIRECTO5.65">[118]APU!$U$10863</definedName>
    <definedName name="DIRECTO5.66">[118]APU!$U$10924</definedName>
    <definedName name="DIRECTO5.67">[118]APU!$U$10985</definedName>
    <definedName name="DIRECTO5.68">[118]APU!$U$11046</definedName>
    <definedName name="DIRECTO5.69">[118]APU!$U$11107</definedName>
    <definedName name="DIRECTO5.70">[118]APU!$U$11168</definedName>
    <definedName name="DIRECTO5.71">[118]APU!$U$11229</definedName>
    <definedName name="DIRECTO5.72">[118]APU!$U$12022</definedName>
    <definedName name="DIRECTO5.73">[118]APU!$U$12083</definedName>
    <definedName name="DIRECTO5.74">[118]APU!$U$12144</definedName>
    <definedName name="DIRECTO5.77">[118]APU!$U$12205</definedName>
    <definedName name="DIRECTO5.78">[118]APU!$U$12327</definedName>
    <definedName name="DIRECTO5.79">[118]APU!$U$12388</definedName>
    <definedName name="DIRECTO5.80">[118]APU!$U$12266</definedName>
    <definedName name="DIRECTO5.82">[118]APU!$U$14035</definedName>
    <definedName name="DIRECTO5.83">[118]APU!$U$14096</definedName>
    <definedName name="DIRECTO5.84">[118]APU!$U$13364</definedName>
    <definedName name="DIRECTO5.85">[118]APU!$U$13425</definedName>
    <definedName name="DIRECTO5.86">[118]APU!$U$13486</definedName>
    <definedName name="DIRECTO5.87">[118]APU!$U$13547</definedName>
    <definedName name="DIRECTO5.88">[118]APU!$U$13608</definedName>
    <definedName name="DIRECTO5.89">[118]APU!$U$13669</definedName>
    <definedName name="DIRECTO5.90">[118]APU!$U$13730</definedName>
    <definedName name="DIRECTO5.91">[118]APU!$U$13791</definedName>
    <definedName name="DIRECTO5.92">[118]APU!$U$13852</definedName>
    <definedName name="DIRECTO5.93">[118]APU!$U$13913</definedName>
    <definedName name="DIRECTO5.94">[118]APU!$U$13974</definedName>
    <definedName name="DIRECTO5.95">[118]APU!$U$13059</definedName>
    <definedName name="DIRECTO5.96">[118]APU!$U$13120</definedName>
    <definedName name="DIRECTO5.97">[118]APU!$U$13181</definedName>
    <definedName name="DIRECTO5.98">[118]APU!$U$13242</definedName>
    <definedName name="DIRECTO5.99">[118]APU!$U$13303</definedName>
    <definedName name="DIRECTO50">[118]APU!$U$3121</definedName>
    <definedName name="DIRECTO51">[118]APU!$U$3182</definedName>
    <definedName name="DIRECTO52">[118]APU!$U$3243</definedName>
    <definedName name="DIRECTO53">[118]APU!$U$3304</definedName>
    <definedName name="DIRECTO54">[118]APU!$U$3365</definedName>
    <definedName name="DIRECTO55">[118]APU!$U$3426</definedName>
    <definedName name="DIRECTO56">[118]APU!$U$3487</definedName>
    <definedName name="DIRECTO57">[118]APU!$U$3548</definedName>
    <definedName name="DIRECTO58">[118]APU!$U$3609</definedName>
    <definedName name="DIRECTO59">[118]APU!$U$3670</definedName>
    <definedName name="DIRECTO6">[118]APU!$U$437</definedName>
    <definedName name="DIRECTO60">[118]APU!$U$3731</definedName>
    <definedName name="DIRECTO61">[118]APU!$U$3792</definedName>
    <definedName name="DIRECTO62">[118]APU!$U$3853</definedName>
    <definedName name="DIRECTO63">[118]APU!$U$3914</definedName>
    <definedName name="DIRECTO64">[118]APU!$U$3975</definedName>
    <definedName name="DIRECTO65">[118]APU!$U$4036</definedName>
    <definedName name="DIRECTO66">[118]APU!$U$4097</definedName>
    <definedName name="DIRECTO67">[118]APU!$U$4158</definedName>
    <definedName name="DIRECTO68">[118]APU!$U$4219</definedName>
    <definedName name="DIRECTO69">[118]APU!$U$4280</definedName>
    <definedName name="DIRECTO7">[118]APU!$U$498</definedName>
    <definedName name="DIRECTO7.12">[118]APU!$U$8305</definedName>
    <definedName name="DIRECTO7.13">[118]APU!$U$8366</definedName>
    <definedName name="DIRECTO7.14">[118]APU!$U$8427</definedName>
    <definedName name="DIRECTO7.15">[118]APU!$U$8488</definedName>
    <definedName name="DIRECTO7.16">[118]APU!$U$8606</definedName>
    <definedName name="DIRECTO7.17">[118]APU!$U$11290</definedName>
    <definedName name="DIRECTO7.18">[118]APU!$U$11351</definedName>
    <definedName name="DIRECTO7.19">[118]APU!$U$11412</definedName>
    <definedName name="DIRECTO7.20">[118]APU!$U$11473</definedName>
    <definedName name="DIRECTO7.21">[118]APU!$U$11534</definedName>
    <definedName name="DIRECTO7.22">[118]APU!$U$11717</definedName>
    <definedName name="DIRECTO7.23">[118]APU!$U$11778</definedName>
    <definedName name="DIRECTO7.24">[118]APU!$U$14645</definedName>
    <definedName name="DIRECTO7.25">[118]APU!$U$15255</definedName>
    <definedName name="DIRECTO7.26">[118]APU!$U$15316</definedName>
    <definedName name="DIRECTO7.27">[118]APU!$U$15377</definedName>
    <definedName name="DIRECTO7.28">[118]APU!$U$15438</definedName>
    <definedName name="DIRECTO7.29">[118]APU!$U$15499</definedName>
    <definedName name="DIRECTO7.30">[118]APU!$U$15560</definedName>
    <definedName name="DIRECTO7.31">[118]APU!$U$15621</definedName>
    <definedName name="DIRECTO7.32">[118]APU!$U$15682</definedName>
    <definedName name="DIRECTO7.33">[118]APU!$U$15743</definedName>
    <definedName name="DIRECTO7.34">[118]APU!$U$15804</definedName>
    <definedName name="DIRECTO7.35">[118]APU!$U$15865</definedName>
    <definedName name="DIRECTO7.36">[118]APU!$U$17085</definedName>
    <definedName name="DIRECTO7.37">[118]APU!$U$17268</definedName>
    <definedName name="DIRECTO7.38">[118]APU!$U$17207</definedName>
    <definedName name="DIRECTO7.39">[118]APU!$U$17390</definedName>
    <definedName name="DIRECTO7.40">[118]APU!$U$17451</definedName>
    <definedName name="DIRECTO7.41">[118]APU!$U$17512</definedName>
    <definedName name="DIRECTO7.42">[118]APU!$U$17146</definedName>
    <definedName name="DIRECTO7.43">[118]APU!$U$17573</definedName>
    <definedName name="DIRECTO7.44">[118]APU!$U$17329</definedName>
    <definedName name="DIRECTO70">[118]APU!$U$4341</definedName>
    <definedName name="DIRECTO71">[118]APU!$U$4402</definedName>
    <definedName name="DIRECTO72">[118]APU!$U$4463</definedName>
    <definedName name="DIRECTO73">[118]APU!$U$4524</definedName>
    <definedName name="DIRECTO74">[118]APU!$U$4585</definedName>
    <definedName name="DIRECTO75">[118]APU!$U$4646</definedName>
    <definedName name="DIRECTO76">[118]APU!$U$4707</definedName>
    <definedName name="DIRECTO77">[118]APU!$U$4768</definedName>
    <definedName name="DIRECTO78">[118]APU!$U$4829</definedName>
    <definedName name="DIRECTO79">[118]APU!$U$4890</definedName>
    <definedName name="DIRECTO8">[118]APU!$U$559</definedName>
    <definedName name="DIRECTO80">[118]APU!$U$4951</definedName>
    <definedName name="DIRECTO81">[118]APU!$U$5012</definedName>
    <definedName name="DIRECTO82">[118]APU!$U$5073</definedName>
    <definedName name="DIRECTO83">[118]APU!$U$5134</definedName>
    <definedName name="DIRECTO84">[118]APU!$U$5195</definedName>
    <definedName name="DIRECTO85">[118]APU!$U$5256</definedName>
    <definedName name="DIRECTO86">[118]APU!$U$5317</definedName>
    <definedName name="DIRECTO87">[118]APU!$U$5378</definedName>
    <definedName name="DIRECTO88">[118]APU!$U$5439</definedName>
    <definedName name="DIRECTO89">[118]APU!$U$5500</definedName>
    <definedName name="DIRECTO9">[118]APU!$U$620</definedName>
    <definedName name="DIRECTO9.1">[118]APU!$U$16597</definedName>
    <definedName name="DIRECTO9.2">[118]APU!$U$16658</definedName>
    <definedName name="DIRECTO9.3">[118]APU!$U$16719</definedName>
    <definedName name="DIRECTO9.4">[118]APU!$U$16780</definedName>
    <definedName name="DIRECTO9.5">[118]APU!$U$16841</definedName>
    <definedName name="DIRECTO90">[118]APU!$U$5561</definedName>
    <definedName name="DIRECTO91">[118]APU!$U$5622</definedName>
    <definedName name="DIRECTO92">[118]APU!$U$5683</definedName>
    <definedName name="DIRECTO93">[118]APU!$U$5744</definedName>
    <definedName name="DIRECTO94">[118]APU!$U$5805</definedName>
    <definedName name="DIRECTO95">[118]APU!$U$5866</definedName>
    <definedName name="DIRECTO96">[118]APU!$U$5927</definedName>
    <definedName name="DIRECTO97">[118]APU!$U$5988</definedName>
    <definedName name="DIRECTO98">[118]APU!$U$6049</definedName>
    <definedName name="DIRECTO99">[118]APU!$U$6110</definedName>
    <definedName name="Discount_Lumpsum">#REF!</definedName>
    <definedName name="discount_percent">#REF!</definedName>
    <definedName name="discount2">[119]Cover!#REF!</definedName>
    <definedName name="discount3">[119]Cover!#REF!</definedName>
    <definedName name="discount4">[119]Cover!#REF!</definedName>
    <definedName name="DiscRateHigh">#REF!</definedName>
    <definedName name="DiscRateMed">#REF!</definedName>
    <definedName name="DISPONIBILIDAD">#REF!</definedName>
    <definedName name="DistanciasPRS7801">[120]Hoja1!$K$3:$L$55</definedName>
    <definedName name="DistanciasPRS9003">[120]Hoja1!$A$3:$B$52</definedName>
    <definedName name="DistanciasPRS9004">[120]Hoja1!$F$3:$G$33</definedName>
    <definedName name="distrital">#REF!</definedName>
    <definedName name="div_pay">[97]ASSUMPTIONS!#REF!</definedName>
    <definedName name="DIVERSOS">#REF!</definedName>
    <definedName name="dj">#REF!</definedName>
    <definedName name="dl">#REF!</definedName>
    <definedName name="dm" localSheetId="4">#REF!</definedName>
    <definedName name="DM">#REF!</definedName>
    <definedName name="DMD">#REF!</definedName>
    <definedName name="do">#REF!</definedName>
    <definedName name="Documentstatus">#REF!</definedName>
    <definedName name="Documentstatus1">'[63]REF - Listas'!$B$4:$B$11</definedName>
    <definedName name="dolar">'[121]ESTRATO 1'!$B$35</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 localSheetId="4">#REF!</definedName>
    <definedName name="DOT">#REF!</definedName>
    <definedName name="DOT_1">"#n"/"a"</definedName>
    <definedName name="DOT_10">"#n"/"a"</definedName>
    <definedName name="DOT_2">"#n"/"a"</definedName>
    <definedName name="DOT_3">"#n"/"a"</definedName>
    <definedName name="DOT_4">"#n"/"a"</definedName>
    <definedName name="DOT_5">"#n"/"a"</definedName>
    <definedName name="DOT_6">"#n"/"a"</definedName>
    <definedName name="DOT_7">"#n"/"a"</definedName>
    <definedName name="DOT_8">"#n"/"a"</definedName>
    <definedName name="DOT_9">"#n"/"a"</definedName>
    <definedName name="dota" localSheetId="4">#REF!</definedName>
    <definedName name="dota">#REF!</definedName>
    <definedName name="dota_1">"#n"/"a"</definedName>
    <definedName name="dota_10">"#n"/"a"</definedName>
    <definedName name="dota_2">"#n"/"a"</definedName>
    <definedName name="dota_3">"#n"/"a"</definedName>
    <definedName name="dota_4">"#n"/"a"</definedName>
    <definedName name="dota_5">"#n"/"a"</definedName>
    <definedName name="dota_6">"#n"/"a"</definedName>
    <definedName name="dota_7">"#n"/"a"</definedName>
    <definedName name="dota_8">"#n"/"a"</definedName>
    <definedName name="dota_9">"#n"/"a"</definedName>
    <definedName name="DR">[68]FACTORES!$X$8:$X$33</definedName>
    <definedName name="DRAWING_LEAD_TIME">#REF!</definedName>
    <definedName name="drf">#REF!</definedName>
    <definedName name="drrerr">#REF!</definedName>
    <definedName name="DRTOS1">'[122]Cost Codes'!$B$4:$G$331</definedName>
    <definedName name="DS">#REF!</definedName>
    <definedName name="DSA">#REF!</definedName>
    <definedName name="dsdfd">#REF!</definedName>
    <definedName name="DSDSD" localSheetId="1">[26]!ERR</definedName>
    <definedName name="DSDSD">[26]!ERR</definedName>
    <definedName name="dsre">#REF!</definedName>
    <definedName name="DSSDD">'[123]Paral. 3'!$E:$E</definedName>
    <definedName name="dt">#REF!</definedName>
    <definedName name="dtf">#REF!</definedName>
    <definedName name="DTFSMedida">#REF!</definedName>
    <definedName name="DtmFechaCotizacion">#REF!</definedName>
    <definedName name="DtmFechVigenCotiza">#REF!</definedName>
    <definedName name="DTS">#REF!</definedName>
    <definedName name="DUCTO">[124]CONDUIT!#REF!</definedName>
    <definedName name="dxd">[18]CALCULO!$E$75</definedName>
    <definedName name="DZ.Main" hidden="1">#REF!</definedName>
    <definedName name="E">#REF!</definedName>
    <definedName name="E.ca">#REF!</definedName>
    <definedName name="E.co">#REF!</definedName>
    <definedName name="E_03">#REF!</definedName>
    <definedName name="E17083.">#REF!</definedName>
    <definedName name="ED">#REF!</definedName>
    <definedName name="EDWIN">#REF!</definedName>
    <definedName name="ee" localSheetId="4">#REF!</definedName>
    <definedName name="EE">'[101]C - CENTROS DE COSTO Y GASTOS'!$D$5:$E$123</definedName>
    <definedName name="eee">#REF!</definedName>
    <definedName name="eeee">#REF!</definedName>
    <definedName name="EEEEEEE">#REF!</definedName>
    <definedName name="eeeeeeeeee">#REF!</definedName>
    <definedName name="eeeeeeeeeee">#REF!</definedName>
    <definedName name="EER">#REF!</definedName>
    <definedName name="ef">#REF!</definedName>
    <definedName name="EGRESOS">#REF!</definedName>
    <definedName name="EINAR">#REF!</definedName>
    <definedName name="el">#REF!</definedName>
    <definedName name="elaborado">"Cuadro de texto 84"</definedName>
    <definedName name="elaborado1">"Cuadro de texto 84"</definedName>
    <definedName name="ELB">[59]dts!$B$21</definedName>
    <definedName name="ElectConsPrice">[65]Parameters!$R$15</definedName>
    <definedName name="ElectDemandPrice">#REF!</definedName>
    <definedName name="eme" localSheetId="1">[26]!ERR</definedName>
    <definedName name="eme">[26]!ERR</definedName>
    <definedName name="End_Bal">#REF!</definedName>
    <definedName name="Ene">[125]ENE!$A$12:$H$34</definedName>
    <definedName name="Ene_C">[125]ENE!$A$35:$H$52</definedName>
    <definedName name="ene00">[15]Dólar!#REF!</definedName>
    <definedName name="EneFeb">'[126]Ene-Feb'!$A$12:$H$34</definedName>
    <definedName name="ENERGIATABLA1.2.4">'[4]CALCULO COSTOS DE OPERACIÓN'!$B$127:$AF$163</definedName>
    <definedName name="Engine">#N/A</definedName>
    <definedName name="ENTIDAD">[59]dts!$B$5</definedName>
    <definedName name="equi" localSheetId="4">'[81]precios-básicos2002'!$C$12:$C$56</definedName>
    <definedName name="EQUI">[107]Equipo!$A:$IV</definedName>
    <definedName name="EQUI3">[127]Equipo!$A:$IV</definedName>
    <definedName name="EquipData">'[65]Equip Data'!$B$14:$AQ$75</definedName>
    <definedName name="EquipInput">#REF!</definedName>
    <definedName name="EquipLifeRank">#REF!</definedName>
    <definedName name="EQUIPO">#REF!</definedName>
    <definedName name="EQUIPO_1">[128]EQUIPO!$B$2:$D$36</definedName>
    <definedName name="equipo_mayor">#REF!</definedName>
    <definedName name="equipomayor2">[129]desglose!#REF!</definedName>
    <definedName name="EquipOpCostOutput">#REF!</definedName>
    <definedName name="EquipOpFleet">#REF!</definedName>
    <definedName name="equipos">#REF!</definedName>
    <definedName name="equiprecord">[109]Sheet1!$A$18:$A$1072</definedName>
    <definedName name="EquipReplOutput">#REF!</definedName>
    <definedName name="EquipRow">#REF!</definedName>
    <definedName name="er">#REF!</definedName>
    <definedName name="ererre">#REF!</definedName>
    <definedName name="ERR" localSheetId="4">#REF!</definedName>
    <definedName name="ERR">#REF!</definedName>
    <definedName name="ERR_1">"#n"/"a"</definedName>
    <definedName name="ERR_10">"#n"/"a"</definedName>
    <definedName name="ERR_2">"#n"/"a"</definedName>
    <definedName name="ERR_3">"#n"/"a"</definedName>
    <definedName name="ERR_4">"#n"/"a"</definedName>
    <definedName name="ERR_5">"#n"/"a"</definedName>
    <definedName name="ERR_6">"#n"/"a"</definedName>
    <definedName name="ERR_7">"#n"/"a"</definedName>
    <definedName name="ERR_8">"#n"/"a"</definedName>
    <definedName name="ERR_9">"#n"/"a"</definedName>
    <definedName name="erra" localSheetId="4">#REF!</definedName>
    <definedName name="erra">#REF!</definedName>
    <definedName name="erra_1">"#n"/"a"</definedName>
    <definedName name="erra_10">"#n"/"a"</definedName>
    <definedName name="erra_2">"#n"/"a"</definedName>
    <definedName name="erra_3">"#n"/"a"</definedName>
    <definedName name="erra_4">"#n"/"a"</definedName>
    <definedName name="erra_5">"#n"/"a"</definedName>
    <definedName name="erra_6">"#n"/"a"</definedName>
    <definedName name="erra_7">"#n"/"a"</definedName>
    <definedName name="erra_8">"#n"/"a"</definedName>
    <definedName name="erra_9">"#n"/"a"</definedName>
    <definedName name="ERROR">#REF!</definedName>
    <definedName name="ERROR1">#REF!</definedName>
    <definedName name="ERROR2">#REF!</definedName>
    <definedName name="ERROR3">[130]TARIF2002!#REF!</definedName>
    <definedName name="ERROR5">[130]TARIF2002!#REF!</definedName>
    <definedName name="ErrorSac2002">#REF!</definedName>
    <definedName name="ErrorSac2003">#REF!</definedName>
    <definedName name="ErrorSop2002">#REF!</definedName>
    <definedName name="ErrorSop2003">#REF!</definedName>
    <definedName name="errr">#REF!</definedName>
    <definedName name="ertert">#REF!</definedName>
    <definedName name="eryrttyhtgh">#REF!</definedName>
    <definedName name="ES" localSheetId="1">[26]!ERR</definedName>
    <definedName name="ES">[26]!ERR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P1S">[68]FACTORES!$C$8:$C$33</definedName>
    <definedName name="ESP201.15">'[131]201.15'!$H$49</definedName>
    <definedName name="ESP201.21">'[131]201.21'!$H$50</definedName>
    <definedName name="ESP201.7">'[131]201.7'!$H$52</definedName>
    <definedName name="ESP201.8">'[131]201.8'!$H$53</definedName>
    <definedName name="ESP220.1">'[132]220.1'!$H$52</definedName>
    <definedName name="ESP225P">#REF!</definedName>
    <definedName name="ESP2S">[68]FACTORES!$M$8:$M$33</definedName>
    <definedName name="ESP320.1">'[133]320.1'!$H$52</definedName>
    <definedName name="ESP330.1">'[132]330.1'!$H$52</definedName>
    <definedName name="ESP330.1P">'[131]330.1P (7801)'!$H$50</definedName>
    <definedName name="ESP330.2">'[133]330.2'!$H$52</definedName>
    <definedName name="ESP600.1">'[134]600.1 (2)'!$H$49</definedName>
    <definedName name="ESP610.1">'[134]610.1 (2)'!$H$52</definedName>
    <definedName name="ESP630.4">#REF!</definedName>
    <definedName name="ESP630.6">'[134]630.6 (2)'!$H$51</definedName>
    <definedName name="ESP630.7">'[134]630.7 (2)'!$H$52</definedName>
    <definedName name="ESP632.1P">'[131]632.1P '!$H$57</definedName>
    <definedName name="ESP632.4P">'[131]632.4P'!$H$51</definedName>
    <definedName name="ESP640.1">'[134]640.1 (2)'!$H$49</definedName>
    <definedName name="ESP640.1.2">'[132]640.1.2'!$H$50</definedName>
    <definedName name="ESP671.1">#REF!</definedName>
    <definedName name="ESP673.1">'[132]673.1'!$H$49</definedName>
    <definedName name="ESP673.2">'[132]673.2'!$H$53</definedName>
    <definedName name="ESP700.1">'[133]700.1'!$H$52</definedName>
    <definedName name="espejo">[40]Insumos!#REF!</definedName>
    <definedName name="ESPR">[68]FACTORES!$W$8:$W$33</definedName>
    <definedName name="ESTACA">#REF!</definedName>
    <definedName name="ESTACION">[75]TABLAS!$B$63:$B$78</definedName>
    <definedName name="ESTACIONAL" localSheetId="4">#REF!</definedName>
    <definedName name="ESTACIONAL">#REF!</definedName>
    <definedName name="estado">'[135]EV-28'!$I$1:$I$2</definedName>
    <definedName name="ESTERIL">'[74]BASE DE DATOS ORIG'!#REF!</definedName>
    <definedName name="ESTRUCT06">'[136]Análisis Unit'!#REF!</definedName>
    <definedName name="ESTRUCT07">'[136]Análisis Unit'!#REF!</definedName>
    <definedName name="ESTRUCT08">'[136]Análisis Unit'!#REF!</definedName>
    <definedName name="ESTRUCT09">'[136]Análisis Unit'!#REF!</definedName>
    <definedName name="ESTRUCT10">'[136]Análisis Unit'!#REF!</definedName>
    <definedName name="ESTRUCT11">'[136]Análisis Unit'!#REF!</definedName>
    <definedName name="ESTRUCT12">'[136]Análisis Unit'!#REF!</definedName>
    <definedName name="ESTRUCT13">'[136]Análisis Unit'!#REF!</definedName>
    <definedName name="ESTRUCT14">'[136]Análisis Unit'!#REF!</definedName>
    <definedName name="ESTRUCT15">'[136]Análisis Unit'!#REF!</definedName>
    <definedName name="ESTRUCT16">'[136]Análisis Unit'!#REF!</definedName>
    <definedName name="ESTRUCT17">'[136]Análisis Unit'!#REF!</definedName>
    <definedName name="ESTRUCT18">'[136]Análisis Unit'!#REF!</definedName>
    <definedName name="ESTRUCT19">'[136]Análisis Unit'!#REF!</definedName>
    <definedName name="ESTRUCT20">'[136]Análisis Unit'!#REF!</definedName>
    <definedName name="ESTRUCT21">'[136]Análisis Unit'!#REF!</definedName>
    <definedName name="ESTRUCT22">'[136]Análisis Unit'!#REF!</definedName>
    <definedName name="ESTRUCT24">'[136]Análisis Unit'!#REF!</definedName>
    <definedName name="ESTRUCT25">'[136]Análisis Unit'!#REF!</definedName>
    <definedName name="ESTRUCT28">'[136]Análisis Unit'!#REF!</definedName>
    <definedName name="ESTRUCT29">'[136]Análisis Unit'!#REF!</definedName>
    <definedName name="ESTRUCT31">'[136]Análisis Unit'!#REF!</definedName>
    <definedName name="ESTRUCT33">'[136]Análisis Unit'!#REF!</definedName>
    <definedName name="ESTRUCT34">'[136]Análisis Unit'!#REF!</definedName>
    <definedName name="ESTRUCT43">'[136]Análisis Unit'!#REF!</definedName>
    <definedName name="etapas_proyecto">'[135]EV-28'!$J$1:$J$3</definedName>
    <definedName name="etew" localSheetId="1">[26]!ERR</definedName>
    <definedName name="etew">[26]!ERR</definedName>
    <definedName name="ev.Calculation" hidden="1">-4135</definedName>
    <definedName name="ev.Initialized" hidden="1">FALSE</definedName>
    <definedName name="Eval_Currency">#REF!</definedName>
    <definedName name="EWQ">#REF!</definedName>
    <definedName name="ex">#REF!</definedName>
    <definedName name="EXCAVACIONCONGLOMERADO">#REF!</definedName>
    <definedName name="EXCAVACIONSIMPLE">#REF!</definedName>
    <definedName name="excavaconglomerado">#REF!</definedName>
    <definedName name="EXCAVAMANOV">#REF!</definedName>
    <definedName name="EXCAVAMAQUINAV">#REF!</definedName>
    <definedName name="EXCAVATIERR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2">#REF!</definedName>
    <definedName name="Excel_BuiltIn_Print_Area_2_1">#REF!</definedName>
    <definedName name="Excel_BuiltIn_Print_Area_2_1_1">#REF!</definedName>
    <definedName name="Excel_BuiltIn_Print_Area_3">#REF!</definedName>
    <definedName name="Excel_BuiltIn_Print_Area_3_1">#REF!</definedName>
    <definedName name="Excel_BuiltIn_Print_Area_4">#REF!</definedName>
    <definedName name="Excel_BuiltIn_Print_Area_5">#REF!</definedName>
    <definedName name="Excel_BuiltIn_Print_Area_5_1">#REF!</definedName>
    <definedName name="Excel_BuiltIn_Print_Area_6">#REF!</definedName>
    <definedName name="Excel_BuiltIn_Print_Area_7">#REF!</definedName>
    <definedName name="Excel_BuiltIn_Print_Area_8">#REF!</definedName>
    <definedName name="Excel_BuiltIn_Print_Titles_1">#REF!</definedName>
    <definedName name="Excel_BuiltIn_Print_Titles_1_1">#REF!</definedName>
    <definedName name="Excel_BuiltIn_Print_Titles_1_1_1">#REF!</definedName>
    <definedName name="Excel_BuiltIn_Print_Titles_3">'[137]COSTOS OFICINA'!#REF!</definedName>
    <definedName name="Excel_BuiltIn_Print_Titles_4">'[137]COSTOS CAMPAMENTO'!#REF!</definedName>
    <definedName name="Exchange_Rate">#REF!</definedName>
    <definedName name="exchangerate">[138]Parameters!#REF!</definedName>
    <definedName name="Exclusiones5120">#REF!,#REF!,#REF!,#REF!</definedName>
    <definedName name="EXCROC">'[139]Análisis de precios'!$H$52</definedName>
    <definedName name="Executivepb" hidden="1">#REF!</definedName>
    <definedName name="ExistAge">#REF!</definedName>
    <definedName name="ExistFleet">#REF!</definedName>
    <definedName name="EXITO">#REF!</definedName>
    <definedName name="Exlusion5102">#REF!</definedName>
    <definedName name="Experiencia1">[78]Puntajes!$C$4</definedName>
    <definedName name="Experiencia2">[78]Puntajes!$C$5</definedName>
    <definedName name="Experiencia3">[78]Puntajes!$C$6</definedName>
    <definedName name="EXPL">#REF!</definedName>
    <definedName name="expl1">[15]Gastos!#REF!</definedName>
    <definedName name="ExRateAus">[140]ProjectParameters!$G$18</definedName>
    <definedName name="ExRateCountry">[140]ProjectParameters!$B$18:$B$22</definedName>
    <definedName name="ExRates">[140]ProjectParameters!$G$18:$G$22</definedName>
    <definedName name="Extra_Pay">#REF!</definedName>
    <definedName name="Extracción_IM">#REF!</definedName>
    <definedName name="f.c.">#REF!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BI" localSheetId="4">Scheduled_Payment+Extra_Payment</definedName>
    <definedName name="FABI" localSheetId="1">Scheduled_Payment+Extra_Payment</definedName>
    <definedName name="FABI">Scheduled_Payment+Extra_Payment</definedName>
    <definedName name="FABIAN" localSheetId="4">IF([0]!Loan_Amount*'FCT PREST'!Interest_Rate*[0]!Loan_Years*[0]!Loan_Start&gt;0,1,0)</definedName>
    <definedName name="FABIAN">IF([0]!Loan_Amount*[0]!Interest_Rate*[0]!Loan_Years*[0]!Loan_Start&gt;0,1,0)</definedName>
    <definedName name="FACTOR">#REF!</definedName>
    <definedName name="factorprestacional" localSheetId="4">'[121]ESTRATO 1'!#REF!</definedName>
    <definedName name="factorprestacional">'[121]ESTRATO 1'!#REF!</definedName>
    <definedName name="Factpb" hidden="1">#REF!</definedName>
    <definedName name="Factpb2" hidden="1">#REF!</definedName>
    <definedName name="FALTANTES1">'[141]CANT OBRA'!$1:$1048576</definedName>
    <definedName name="FALTANTES2">'[142]CANT OBRA'!$1:$1048576</definedName>
    <definedName name="FAPUs">#REF!</definedName>
    <definedName name="fb">#REF!</definedName>
    <definedName name="fcv">#REF!</definedName>
    <definedName name="fd">'[88]A. P. U.'!#REF!</definedName>
    <definedName name="fda">#REF!</definedName>
    <definedName name="FDHFD" localSheetId="1">[26]!ERR</definedName>
    <definedName name="FDHFD">[26]!ERR</definedName>
    <definedName name="fdsafd">#REF!</definedName>
    <definedName name="fdwssf">#REF!</definedName>
    <definedName name="FE.j">#REF!</definedName>
    <definedName name="Feb">[125]FEB!$A$12:$H$33</definedName>
    <definedName name="Feb_C">[125]FEB!$A$35:$H$51</definedName>
    <definedName name="feb00">[15]Dólar!#REF!</definedName>
    <definedName name="FECHA">#REF!</definedName>
    <definedName name="FECHA1">#REF!</definedName>
    <definedName name="FECHA10">#REF!</definedName>
    <definedName name="FECHA11">#REF!</definedName>
    <definedName name="FECHA12">#REF!</definedName>
    <definedName name="FECHA2">#REF!</definedName>
    <definedName name="FECHA3">#REF!</definedName>
    <definedName name="FECHA4">#REF!</definedName>
    <definedName name="FECHA5">#REF!</definedName>
    <definedName name="FECHA6">#REF!</definedName>
    <definedName name="FECHA7">#REF!</definedName>
    <definedName name="FECHA8">#REF!</definedName>
    <definedName name="FECHA9">#REF!</definedName>
    <definedName name="FECHAFSQ">#REF!</definedName>
    <definedName name="FechaPres">'[70]PAOI 09'!$E$5:$E$150</definedName>
    <definedName name="Fechas">#REF!</definedName>
    <definedName name="fei">#REF!</definedName>
    <definedName name="Festivos">'[143]días habiles 2015'!$D$2:$D$21</definedName>
    <definedName name="Fexx">[11]Cálculo!$B$39</definedName>
    <definedName name="ff" localSheetId="4">#REF!</definedName>
    <definedName name="FF">'[144]cost codes'!$B$2:$F$54</definedName>
    <definedName name="FFF">#REF!</definedName>
    <definedName name="ffff">#REF!</definedName>
    <definedName name="fffffdfdfddf">#REF!</definedName>
    <definedName name="ffffffffffffffff">#REF!</definedName>
    <definedName name="FFHFDT" localSheetId="1">[26]!ERR</definedName>
    <definedName name="FFHFDT">[26]!ERR</definedName>
    <definedName name="fg">#REF!</definedName>
    <definedName name="fghjhj">#REF!</definedName>
    <definedName name="FGV">#REF!</definedName>
    <definedName name="FH" localSheetId="1">[26]!ERR</definedName>
    <definedName name="FH">[26]!ERR</definedName>
    <definedName name="FHG" localSheetId="1">[26]!ERR</definedName>
    <definedName name="FHG">[26]!ERR</definedName>
    <definedName name="FHH" localSheetId="4">#REF!</definedName>
    <definedName name="FHH">#REF!</definedName>
    <definedName name="fi">#REF!</definedName>
    <definedName name="FILTRANTES">'[145]Base de Diseño'!#REF!</definedName>
    <definedName name="filtrov">#REF!</definedName>
    <definedName name="Fin_de_semana">'[143]días habiles 2015'!$M$1:$M$2</definedName>
    <definedName name="FINAL" localSheetId="4">[146]FLUJOS!#REF!</definedName>
    <definedName name="FINAL">[146]FLUJOS!#REF!</definedName>
    <definedName name="Finaliza">#REF!</definedName>
    <definedName name="FINANCIACION" localSheetId="1">[26]!ERR</definedName>
    <definedName name="FINANCIACION">[26]!ERR</definedName>
    <definedName name="FINANCIACION1" localSheetId="1">[26]!ERR</definedName>
    <definedName name="FINANCIACION1">[26]!ERR</definedName>
    <definedName name="Financialpb" hidden="1">#REF!</definedName>
    <definedName name="Financialpb2" hidden="1">#REF!</definedName>
    <definedName name="FIP.FIJO" localSheetId="4">[71]EVALPRO!#REF!</definedName>
    <definedName name="FIP.FIJO">[71]EVALPRO!#REF!</definedName>
    <definedName name="FIPFIJO.PLA" localSheetId="4">[71]EVALPRO!#REF!</definedName>
    <definedName name="FIPFIJO.PLA">[71]EVALPRO!#REF!</definedName>
    <definedName name="FIRST">#REF!</definedName>
    <definedName name="FixEquip_hrs">'[147]Fixed Plant'!$F$109:$AA$168</definedName>
    <definedName name="fk">#REF!</definedName>
    <definedName name="Fleet">#REF!</definedName>
    <definedName name="FleetC">#REF!</definedName>
    <definedName name="fleetRecNo">[148]Fleet!$B$12:$B$80</definedName>
    <definedName name="FleetS">#REF!</definedName>
    <definedName name="FleetW">#REF!</definedName>
    <definedName name="flq">#REF!</definedName>
    <definedName name="FOB_POINT">#REF!</definedName>
    <definedName name="forapproval">'[149]LISTS-FOR INTERNAL USE ONLY'!$B$16:$B$25</definedName>
    <definedName name="form_calcmod">'[150]CALC-MOD'!$C$4:$C$11,'[150]CALC-MOD'!$G$4:$G$11,'[150]CALC-MOD'!$C$16:$C$23,'[150]CALC-MOD'!$G$16:$G$23,'[150]CALC-MOD'!$C$29:$C$36,'[150]CALC-MOD'!$B$43:$B$47</definedName>
    <definedName name="form_cons">[151]CONS!$F$14:$F$81,[151]CONS!$G$13:$G$81,[151]CONS!$G$87:$G$90,[151]CONS!$K$13:$K$22,[151]CONS!$M$13:$M$21</definedName>
    <definedName name="form_desglose">#REF!,#REF!</definedName>
    <definedName name="form_equi">[151]EQUI!$D$15:$E$45,[151]EQUI!$E$46,[151]EQUI!$D$52:$E$86,[151]EQUI!$E$87,[151]EQUI!$D$94:$E$109,[151]EQUI!$E$110,[151]EQUI!$D$116:$E$122,[151]EQUI!$E$123,[151]EQUI!$D$131:$E$136,[151]EQUI!$E$137,[151]EQUI!$E$140,[151]EQUI!$D$146:$E$159,[151]EQUI!$E$161,[151]EQUI!$I$2:$I$14,[151]EQUI!$K$2:$K$13</definedName>
    <definedName name="form_indir">[150]INDIR!$C$17:$M$22,[150]INDIR!$O$17:$P$22,[150]INDIR!$R$17:$R$23,[150]INDIR!$C$25:$M$26,[150]INDIR!$O$25:$P$26,[150]INDIR!$R$25:$R$27,[150]INDIR!$C$32:$M$33,[150]INDIR!$O$32:$P$33,[150]INDIR!$R$32:$R$34,[150]INDIR!$R$37,[150]INDIR!$P$43:$P$49,[150]INDIR!$R$43:$R$50,[150]INDIR!$P$54:$P$59,[150]INDIR!$R$54:$R$60,[150]INDIR!$P$65:$P$67,[150]INDIR!$R$65:$R$68,[150]INDIR!$R$71</definedName>
    <definedName name="form_otrosmod">'[151]OTROS MO'!$C$15:$D$19,'[151]OTROS MO'!$F$15:$G$19,'[151]OTROS MO'!$H$15:$H$20,'[151]OTROS MO'!$F$25:$F$26,'[151]OTROS MO'!$H$25:$H$27,'[151]OTROS MO'!$F$33:$F$34,'[151]OTROS MO'!$H$33:$H$35,'[151]OTROS MO'!$H$38</definedName>
    <definedName name="form_resumen">#REF!,#REF!,#REF!,#REF!,#REF!,#REF!,#REF!,#REF!,#REF!,#REF!,#REF!</definedName>
    <definedName name="form_subcon">#REF!,#REF!</definedName>
    <definedName name="form_superv">[150]SUPERV!$C$17:$L$23,[150]SUPERV!$N$17:$O$23,[150]SUPERV!$Q$17:$Q$24</definedName>
    <definedName name="FORMA">#REF!</definedName>
    <definedName name="formadepago">#REF!</definedName>
    <definedName name="formularioCantidades">#REF!</definedName>
    <definedName name="FrecInctoMmtoAnno">#REF!</definedName>
    <definedName name="FrecInctoMmtoAno">#REF!</definedName>
    <definedName name="fres">#REF!</definedName>
    <definedName name="ft">#REF!</definedName>
    <definedName name="fu" localSheetId="4">#REF!</definedName>
    <definedName name="Fu">[11]Cálculo!$B$40</definedName>
    <definedName name="Fub">[11]Cálculo!$B$36</definedName>
    <definedName name="Fuel">'[95]Budget Assumptions'!$J$3</definedName>
    <definedName name="FuelControl">#REF!</definedName>
    <definedName name="FuelCostos">#REF!</definedName>
    <definedName name="FuelFactorA">#REF!</definedName>
    <definedName name="FuelFactorB">#REF!</definedName>
    <definedName name="FuelMedian">#REF!</definedName>
    <definedName name="FuelPrice">[65]Parameters!$R$18</definedName>
    <definedName name="Full_Print">#REF!</definedName>
    <definedName name="Fup">[11]Cálculo!$B$38</definedName>
    <definedName name="fv">#REF!</definedName>
    <definedName name="fvgtfggtrt6r">#REF!</definedName>
    <definedName name="FX">#REF!</definedName>
    <definedName name="fx_rate">[119]Cover!#REF!</definedName>
    <definedName name="fy" localSheetId="4">#REF!</definedName>
    <definedName name="fy">#REF!</definedName>
    <definedName name="Fyb">[11]Cálculo!$B$35</definedName>
    <definedName name="Fyp">[11]Cálculo!$B$37</definedName>
    <definedName name="G">#N/A</definedName>
    <definedName name="G14.17">#REF!,#REF!</definedName>
    <definedName name="G14321.">#REF!</definedName>
    <definedName name="ga" localSheetId="4">#REF!</definedName>
    <definedName name="Ga">#REF!</definedName>
    <definedName name="GAdministrativos">#REF!</definedName>
    <definedName name="GAdministrativosAl">#REF!</definedName>
    <definedName name="GALON">#REF!</definedName>
    <definedName name="GarantiaExtendida">#REF!</definedName>
    <definedName name="GarantiaExtendidaCostos">#REF!</definedName>
    <definedName name="gb" localSheetId="4">#REF!</definedName>
    <definedName name="Gb">#REF!</definedName>
    <definedName name="gc" localSheetId="4">#REF!</definedName>
    <definedName name="Gc">#REF!</definedName>
    <definedName name="gccvvbb">#REF!</definedName>
    <definedName name="gd" localSheetId="4">#REF!</definedName>
    <definedName name="Gd">#REF!</definedName>
    <definedName name="gdj">#REF!</definedName>
    <definedName name="Ge">#REF!</definedName>
    <definedName name="gecolsa06">[15]Gastos!#REF!</definedName>
    <definedName name="Generación_de_análisis_de_precios_Unitarios.">'[93]INFOR. GENERAL'!#REF!</definedName>
    <definedName name="GEO">#REF!</definedName>
    <definedName name="gestion">'[152]Indicadores Gestión'!$B$2:$B$431</definedName>
    <definedName name="GETCostOutput">#REF!</definedName>
    <definedName name="gf" localSheetId="4">#REF!</definedName>
    <definedName name="Gf">#REF!</definedName>
    <definedName name="gft">#REF!</definedName>
    <definedName name="gg" localSheetId="4">#REF!</definedName>
    <definedName name="Gg">#REF!</definedName>
    <definedName name="GGG" localSheetId="1">[26]!ERR</definedName>
    <definedName name="GGG">[26]!ERR</definedName>
    <definedName name="ggggggg">#REF!</definedName>
    <definedName name="gh" localSheetId="4">#REF!</definedName>
    <definedName name="Gh">#REF!</definedName>
    <definedName name="GHFH" localSheetId="1">[26]!ERR</definedName>
    <definedName name="GHFH">[26]!ERR</definedName>
    <definedName name="GHG">'[153]GENERALIDADES '!$E$9</definedName>
    <definedName name="ghu">#REF!</definedName>
    <definedName name="Gi">#REF!</definedName>
    <definedName name="gj">#REF!</definedName>
    <definedName name="Gk">#REF!</definedName>
    <definedName name="GKJDGDIJZ">"Imagen 3"</definedName>
    <definedName name="gl">#REF!</definedName>
    <definedName name="gmt">#REF!</definedName>
    <definedName name="gn">#REF!</definedName>
    <definedName name="gnm">#REF!</definedName>
    <definedName name="gñ">#REF!</definedName>
    <definedName name="gñogñg">#REF!</definedName>
    <definedName name="GOperativosAc">#REF!</definedName>
    <definedName name="GOperativosAl">#REF!</definedName>
    <definedName name="GOpmasInversionAc">#REF!</definedName>
    <definedName name="GOpmasInversionAl">#REF!</definedName>
    <definedName name="gp">#REF!</definedName>
    <definedName name="GPS">#REF!</definedName>
    <definedName name="GPSCostos">#REF!</definedName>
    <definedName name="_xlnm.Recorder">#REF!</definedName>
    <definedName name="GRACIA" localSheetId="4">[71]EVALPRO!#REF!</definedName>
    <definedName name="GRACIA">[71]EVALPRO!#REF!</definedName>
    <definedName name="GRACIA.FIP" localSheetId="4">[71]EVALPRO!#REF!</definedName>
    <definedName name="GRACIA.FIP">[71]EVALPRO!#REF!</definedName>
    <definedName name="GRAVILLA">#REF!</definedName>
    <definedName name="grl">#REF!</definedName>
    <definedName name="GRUPO">'[154]ESPECTRO RESISTENCIA'!$B$85:$B$88</definedName>
    <definedName name="GRUPO1">#REF!</definedName>
    <definedName name="GRUPO2">#REF!</definedName>
    <definedName name="GRUPOUSO">'[155]ESPECTRO RESISTENCIA'!$B$85:$B$88</definedName>
    <definedName name="gte">#REF!</definedName>
    <definedName name="GTI">#REF!</definedName>
    <definedName name="guias">[135]Guias_Sectoriales!$A$1:$A$12</definedName>
    <definedName name="Gv">#REF!</definedName>
    <definedName name="Gw">#REF!</definedName>
    <definedName name="gy">#REF!</definedName>
    <definedName name="H">[75]TABLAS!$D$63:$D$78</definedName>
    <definedName name="h.EXC">#REF!</definedName>
    <definedName name="H.j">#REF!</definedName>
    <definedName name="H.L._INGENIEROS___API_LTDA">[19]UNIT081!#REF!</definedName>
    <definedName name="h.LOM">#REF!</definedName>
    <definedName name="h.POZ">#REF!</definedName>
    <definedName name="ha" localSheetId="4">#REF!</definedName>
    <definedName name="Ha">#REF!</definedName>
    <definedName name="Habit">'[70]PAOI 09'!$S$5:$S$150</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eader_Row">ROW(#REF!)</definedName>
    <definedName name="herr">#REF!</definedName>
    <definedName name="HFHF" localSheetId="1">[26]!ERR</definedName>
    <definedName name="HFHF">[26]!ERR</definedName>
    <definedName name="HG">#REF!</definedName>
    <definedName name="HGF" localSheetId="1">[26]!ERR</definedName>
    <definedName name="HGF">[26]!ERR</definedName>
    <definedName name="hgt">#REF!</definedName>
    <definedName name="hgu">#REF!</definedName>
    <definedName name="hh" localSheetId="4">#REF!</definedName>
    <definedName name="HH">#REF!</definedName>
    <definedName name="hhhh">#REF!</definedName>
    <definedName name="HHHHHHHHHHHHHHHHHHHHHHHH">#REF!</definedName>
    <definedName name="hhjh">#REF!</definedName>
    <definedName name="Hid">'[7]Interc de Hidr.'!$E$1:$E$65536</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2">'[99]APU''s'!#REF!</definedName>
    <definedName name="hierro4">'[99]APU''s'!#REF!</definedName>
    <definedName name="hierro60v">#REF!</definedName>
    <definedName name="HisYear_0" hidden="1">#REF!</definedName>
    <definedName name="HisYear_1" hidden="1">#REF!</definedName>
    <definedName name="HisYear_2" hidden="1">#REF!</definedName>
    <definedName name="HisYear_3" hidden="1">#REF!</definedName>
    <definedName name="hj" localSheetId="4">#REF!</definedName>
    <definedName name="HJ">#REF!</definedName>
    <definedName name="HJHJ" localSheetId="1">[26]!ERR</definedName>
    <definedName name="HJHJ">[26]!ERR</definedName>
    <definedName name="hjhjhhhhhhhhhhhhh">#REF!</definedName>
    <definedName name="hjhjhj">#REF!</definedName>
    <definedName name="hjhjhjhj">#REF!</definedName>
    <definedName name="hjk">#REF!</definedName>
    <definedName name="hl">#REF!</definedName>
    <definedName name="HMEN">#REF!</definedName>
    <definedName name="hn.ConvertZero1" hidden="1">[156]LTM!$G$461:$J$461,[156]LTM!$G$463:$J$464,[156]LTM!$G$468:$J$469,[156]LTM!$G$473:$J$475,[156]LTM!$G$480:$J$480,[156]LTM!$G$484:$J$485,[156]LTM!$G$490:$J$490,[156]LTM!$G$514:$J$518,[156]LTM!$G$525:$J$526,[156]LTM!$G$532:$J$537</definedName>
    <definedName name="hn.ConvertZero2" hidden="1">[156]LTM!$G$560:$J$560,[156]LTM!$H$590:$J$591,[156]LTM!$H$614:$J$614,[156]LTM!$H$635:$J$636,[156]LTM!$G$676:$J$680,[156]LTM!$G$686:$J$686,[156]LTM!$G$688:$J$694,[156]LTM!$G$681:$J$682</definedName>
    <definedName name="hn.ConvertZero3" hidden="1">[156]LTM!$G$699:$J$706,[156]LTM!$G$710:$J$714,[156]LTM!$G$717:$J$734,[156]LTM!$G$738:$J$738,[156]LTM!$G$745:$J$751</definedName>
    <definedName name="hn.ConvertZero4" hidden="1">[156]LTM!$G$840:$J$840,[156]LTM!$H$1266:$J$1266,[156]LTM!$G$1267:$J$1267,[156]LTM!$G$1454:$J$1461,[156]LTM!$J$1462,[156]LTM!$J$1463,[156]LTM!$G$1468:$J$1469,[156]LTM!$L$1469:$N$1469</definedName>
    <definedName name="hn.ConvertZeroUnhide1" hidden="1">[156]LTM!$G$1469:$J$1469,[156]LTM!$L$1469:$N$1469,[156]LTM!$H$1266:$J$1266</definedName>
    <definedName name="hn.Delete015" hidden="1">'[156]CREDIT STATS'!$B$9:$K$11,'[156]CREDIT STATS'!$O$11:$X$14,'[156]CREDIT STATS'!$B$25:$K$30,'[156]CREDIT STATS'!$O$25:$X$26</definedName>
    <definedName name="hn.DZ_MultByFXRates" hidden="1">[156]DropZone!$B$2:$I$118,[156]DropZone!$B$120:$I$132,[156]DropZone!$B$134:$I$136,[156]DropZone!$B$138:$I$146</definedName>
    <definedName name="hn.ExtDb" hidden="1">FALSE</definedName>
    <definedName name="hn.LTM_MultByFXRates" hidden="1">[156]LTM!$G$461:$N$477,[156]LTM!$G$480:$N$539,[156]LTM!$G$548:$N$667,[156]LTM!$G$676:$N$1266,[156]LTM!$G$1454:$N$1461,[156]LTM!$G$1463:$N$1465,[156]LTM!$G$1468:$N$1469</definedName>
    <definedName name="hn.ModelType" hidden="1">"DEAL"</definedName>
    <definedName name="hn.ModelVersion" hidden="1">1</definedName>
    <definedName name="hn.MultbyFXRates" hidden="1">[156]LTM!$G$461:$N$477,[156]LTM!$G$480:$N$539,[156]LTM!$G$548:$N$667,[156]LTM!$G$676:$N$1266,[156]LTM!$G$1454:$N$1461,[156]LTM!$G$1463:$N$1465,[156]LTM!$G$1468:$N$1469</definedName>
    <definedName name="hn.MultByFXRates1" hidden="1">[156]LTM!$G$461:$G$477,[156]LTM!$G$480:$G$539,[156]LTM!$G$548:$G$562,[156]LTM!$G$676:$G$840,[156]LTM!$G$1454:$G$1469</definedName>
    <definedName name="hn.MultByFXRates2" hidden="1">[156]LTM!$H$461:$H$477,[156]LTM!$H$480:$H$539,[156]LTM!$H$548:$H$667,[156]LTM!$H$676:$H$1266,[156]LTM!$H$1454:$H$1469</definedName>
    <definedName name="hn.MultByFXRates3" hidden="1">[156]LTM!$I$461:$I$477,[156]LTM!$I$480:$I$539,[156]LTM!$I$548:$I$667,[156]LTM!$I$676:$I$1266,[156]LTM!$I$1454:$I$1469</definedName>
    <definedName name="hn.MultbyFxrates4" hidden="1">[156]LTM!$J$461:$J$477,[156]LTM!$J$480:$J$539,[156]LTM!$J$548:$J$668,[156]LTM!$J$676:$J$1266,[156]LTM!$J$1454:$J$1461,[156]LTM!$J$1463:$J$1465,[156]LTM!$J$1468</definedName>
    <definedName name="hn.multbyfxrates5" hidden="1">[156]LTM!$L$461:$L$477,[156]LTM!$L$480:$L$539,[156]LTM!$L$548:$L$562,[156]LTM!$L$676:$L$840,[156]LTM!$L$1454:$L$1469</definedName>
    <definedName name="hn.multbyfxrates6" hidden="1">[156]LTM!$M$461:$M$477,[156]LTM!$M$480:$M$539,[156]LTM!$M$548:$M$668,[156]LTM!$M$676:$M$1266,[156]LTM!$M$1454:$M$1469</definedName>
    <definedName name="hn.multbyfxrates7" hidden="1">[156]LTM!$N$461:$N$477,[156]LTM!$N$480:$N$539,[156]LTM!$N$548:$N$667,[156]LTM!$N$676:$N$1266,[156]LTM!$N$1454:$N$1469</definedName>
    <definedName name="hn.MultByFXRatesBot1" hidden="1">[156]LTM!$G$676:$G$682,[156]LTM!$G$686,[156]LTM!$G$688:$G$694,[156]LTM!$G$699:$G$706,[156]LTM!$G$710:$G$714,[156]LTM!$G$717:$G$734,[156]LTM!$G$738,[156]LTM!$G$738,[156]LTM!$G$745:$G$751,[156]LTM!$G$840,[156]LTM!$G$1454:$G$1461,[156]LTM!$G$1468:$G$1469</definedName>
    <definedName name="hn.MultByFXRatesBot2" hidden="1">[156]LTM!$H$676:$H$682,[156]LTM!$H$686,[156]LTM!$H$688:$H$694,[156]LTM!$H$699:$H$706,[156]LTM!$H$710:$H$714,[156]LTM!$H$717:$H$734,[156]LTM!$H$738,[156]LTM!$H$745:$H$751,[156]LTM!$H$840,[156]LTM!$H$1266,[156]LTM!$H$1454:$H$1461,[156]LTM!$H$1468:$H$1469</definedName>
    <definedName name="hn.MultByFXRatesBot3" hidden="1">[156]LTM!$I$676:$I$682,[156]LTM!$I$686,[156]LTM!$I$688:$I$694,[156]LTM!$I$699:$I$706,[156]LTM!$I$710:$I$714,[156]LTM!$I$717:$I$734,[156]LTM!$I$738,[156]LTM!$I$745:$I$751,[156]LTM!$I$840,[156]LTM!$I$1266,[156]LTM!$I$1454:$I$1461,[156]LTM!$I$1468:$I$1469</definedName>
    <definedName name="hn.MultByFXRatesBot4" hidden="1">[156]LTM!$J$676:$J$682,[156]LTM!$J$686,[156]LTM!$J$688:$J$694,[156]LTM!$J$699:$J$706,[156]LTM!$J$710:$J$714,[156]LTM!$J$717:$J$734,[156]LTM!$J$738,[156]LTM!$J$745:$J$751,[156]LTM!$J$840,[156]LTM!$J$1266,[156]LTM!$J$1454:$J$1461,[156]LTM!$J$1463:$J$1465,[156]LTM!$J$1468</definedName>
    <definedName name="hn.MultByFXRatesBot5" hidden="1">[156]LTM!$L$676:$L$682,[156]LTM!$L$686,[156]LTM!$L$688:$L$694,[156]LTM!$L$699:$L$706,[156]LTM!$L$710:$L$714,[156]LTM!$L$717:$L$734,[156]LTM!$L$738,[156]LTM!$L$745:$L$751,[156]LTM!$L$837:$L$838,[156]LTM!$L$1454:$L$1458,[156]LTM!$L$1468:$L$1469</definedName>
    <definedName name="hn.MultByFXRatesBot6" hidden="1">[156]LTM!$M$676:$M$682,[156]LTM!$M$686,[156]LTM!$M$688:$M$694,[156]LTM!$M$699:$M$706,[156]LTM!$M$710:$M$714,[156]LTM!$M$717:$M$734,[156]LTM!$M$738,[156]LTM!$M$745:$M$751,[156]LTM!$M$837:$M$838,[156]LTM!$M$1454:$M$1458,[156]LTM!$M$1468:$M$1469</definedName>
    <definedName name="hn.MultByFXRatesBot7" hidden="1">[156]LTM!$N$676:$N$682,[156]LTM!$N$686,[156]LTM!$N$688:$N$694,[156]LTM!$N$699:$N$706,[156]LTM!$N$710:$N$714,[156]LTM!$N$717:$N$734,[156]LTM!$N$738,[156]LTM!$N$745:$N$751,[156]LTM!$N$837:$N$838,[156]LTM!$N$1454:$N$1458,[156]LTM!$N$1468:$N$1469</definedName>
    <definedName name="hn.MultByFXRatesTop1" hidden="1">[156]LTM!$G$461,[156]LTM!$G$463:$G$464,[156]LTM!$G$468:$G$469,[156]LTM!$G$473:$G$475,[156]LTM!$G$480,[156]LTM!$G$484:$G$485,[156]LTM!$G$490:$G$509,[156]LTM!$G$512,[156]LTM!$G$514:$G$518,[156]LTM!$G$525:$G$526,[156]LTM!$G$532:$G$537,[156]LTM!$G$560</definedName>
    <definedName name="hn.MultByFXRatesTop2" hidden="1">[156]LTM!$H$461,[156]LTM!$H$463:$H$464,[156]LTM!$H$468:$H$469,[156]LTM!$H$473:$H$475,[156]LTM!$H$480,[156]LTM!$H$484:$H$485,[156]LTM!$H$490:$H$509,[156]LTM!$H$512,[156]LTM!$H$514:$H$518,[156]LTM!$H$525:$H$526,[156]LTM!$H$532:$H$537,[156]LTM!$H$560,[156]LTM!$H$590:$H$591,[156]LTM!$H$614:$H$631,[156]LTM!$H$635:$H$636</definedName>
    <definedName name="hn.MultByFXRatesTop3" hidden="1">[156]LTM!$I$461,[156]LTM!$I$463:$I$464,[156]LTM!$I$468:$I$469,[156]LTM!$I$473:$I$475,[156]LTM!$I$480,[156]LTM!$I$484:$I$485,[156]LTM!$I$490:$I$509,[156]LTM!$I$512,[156]LTM!$I$514:$I$518,[156]LTM!$I$525:$I$526,[156]LTM!$I$532:$I$537,[156]LTM!$I$560,[156]LTM!$I$590:$I$591,[156]LTM!$I$614:$I$631,[156]LTM!$I$635:$I$636</definedName>
    <definedName name="hn.MultByFXRatesTop4" hidden="1">[156]LTM!$J$461,[156]LTM!$J$463:$J$464,[156]LTM!$J$468:$J$469,[156]LTM!$J$473:$J$475,[156]LTM!$J$480,[156]LTM!$J$484:$J$485,[156]LTM!$J$490:$J$509,[156]LTM!$J$512,[156]LTM!$J$514:$J$518,[156]LTM!$J$525:$J$526,[156]LTM!$J$532:$J$537,[156]LTM!$J$560,[156]LTM!$J$590:$J$591,[156]LTM!$J$614:$J$631,[156]LTM!$J$635:$J$636</definedName>
    <definedName name="hn.MultByFXRatesTop5" hidden="1">[156]LTM!$L$461,[156]LTM!$L$463:$L$464,[156]LTM!$L$468:$L$469,[156]LTM!$L$473:$L$475,[156]LTM!$L$480,[156]LTM!$L$484:$L$485,[156]LTM!$L$490:$L$509,[156]LTM!$L$512,[156]LTM!$L$514:$L$518,[156]LTM!$L$525:$L$526,[156]LTM!$L$532:$L$537,[156]LTM!$L$560</definedName>
    <definedName name="hn.MultByFXRatesTop6" hidden="1">[156]LTM!$M$461,[156]LTM!$M$463:$M$464,[156]LTM!$M$468:$M$469,[156]LTM!$M$473:$M$475,[156]LTM!$M$480,[156]LTM!$M$484:$M$485,[156]LTM!$M$490:$M$509,[156]LTM!$M$512,[156]LTM!$M$514:$M$518,[156]LTM!$M$525:$M$526,[156]LTM!$M$532:$M$537,[156]LTM!$M$560,[156]LTM!$M$590:$M$591,[156]LTM!$M$614:$M$631,[156]LTM!$M$635:$M$636</definedName>
    <definedName name="hn.MultByFXRatesTop7" hidden="1">[156]LTM!$N$461,[156]LTM!$N$463:$N$464,[156]LTM!$N$468:$N$469,[156]LTM!$N$473:$N$475,[156]LTM!$N$480,[156]LTM!$N$484:$N$485,[156]LTM!$N$490:$N$509,[156]LTM!$N$512,[156]LTM!$N$514:$N$518,[156]LTM!$N$525:$N$526,[156]LTM!$N$532:$N$537,[156]LTM!$N$560,[156]LTM!$N$590:$N$591,[156]LTM!$N$614:$N$631,[156]LTM!$N$635:$N$636</definedName>
    <definedName name="hn.NoUpload" hidden="1">0</definedName>
    <definedName name="hn.YearLabel" hidden="1">#REF!</definedName>
    <definedName name="hnt">#REF!</definedName>
    <definedName name="HOJA" localSheetId="4">DATE(YEAR([0]!Loan_Start),MONTH([0]!Loan_Start)+Payment_Number,DAY([0]!Loan_Start))</definedName>
    <definedName name="HOJA" localSheetId="1">DATE(YEAR([0]!Loan_Start),MONTH([0]!Loan_Start)+Payment_Number,DAY([0]!Loan_Start))</definedName>
    <definedName name="HOJA">DATE(YEAR([0]!Loan_Start),MONTH([0]!Loan_Start)+Payment_Number,DAY([0]!Loan_Start))</definedName>
    <definedName name="HOJA1">#REF!</definedName>
    <definedName name="HOJA444" localSheetId="4">DATE(YEAR([0]!Loan_Start),MONTH([0]!Loan_Start)+Payment_Number,DAY([0]!Loan_Start))</definedName>
    <definedName name="HOJA444" localSheetId="1">DATE(YEAR([0]!Loan_Start),MONTH([0]!Loan_Start)+Payment_Number,DAY([0]!Loan_Start))</definedName>
    <definedName name="HOJA444">DATE(YEAR([0]!Loan_Start),MONTH([0]!Loan_Start)+Payment_Number,DAY([0]!Loan_Start))</definedName>
    <definedName name="HOJA8">#REF!</definedName>
    <definedName name="HORAS_DIAS">#REF!</definedName>
    <definedName name="horas_lluvia">#REF!</definedName>
    <definedName name="HORAS_LLUVIAS">#REF!</definedName>
    <definedName name="HORASLLUVIA">#REF!</definedName>
    <definedName name="HoursTotCol">#REF!</definedName>
    <definedName name="hoy" hidden="1">#REF!</definedName>
    <definedName name="hp" localSheetId="4">#REF!</definedName>
    <definedName name="Hp">[18]CALCULO!$E$67</definedName>
    <definedName name="hqi">#REF!</definedName>
    <definedName name="HrIncrement">'[85]Equip Data'!#REF!</definedName>
    <definedName name="ht">#REF!</definedName>
    <definedName name="htk">#REF!</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UGOZUÑIGA">#REF!</definedName>
    <definedName name="HVPD">[94]HVPD!$G$22</definedName>
    <definedName name="HY">#REF!</definedName>
    <definedName name="HYT">#REF!</definedName>
    <definedName name="I" localSheetId="4">#REF!</definedName>
    <definedName name="i">#REF!</definedName>
    <definedName name="IANC">[4]INPUTS!$D$20</definedName>
    <definedName name="ICTA">[87]ValidacionPuc!#REF!</definedName>
    <definedName name="ICTAad">#REF!</definedName>
    <definedName name="id">#REF!</definedName>
    <definedName name="IF">'[88]A. P. U.'!#REF!</definedName>
    <definedName name="ig">#REF!</definedName>
    <definedName name="ii">#REF!</definedName>
    <definedName name="ik">#REF!</definedName>
    <definedName name="ikj">#REF!</definedName>
    <definedName name="IM">[157]RESUMEN!#REF!</definedName>
    <definedName name="Im_Un">#REF!</definedName>
    <definedName name="IMP">#REF!</definedName>
    <definedName name="ImpdosporMilCostos">#REF!</definedName>
    <definedName name="Impdosxmil">#REF!</definedName>
    <definedName name="IMPRE">2%</definedName>
    <definedName name="IMPRESIÓN">#REF!</definedName>
    <definedName name="imprev">#REF!</definedName>
    <definedName name="imprevistos">[81]DATOS!$B$17</definedName>
    <definedName name="Imprevistos_mmto_año1">#REF!</definedName>
    <definedName name="Imprima">#REF!</definedName>
    <definedName name="ImpuestoCostos">#REF!</definedName>
    <definedName name="Impuestos">#REF!</definedName>
    <definedName name="IMPULSIONALCANTARILLADOTABLA1.10">'[4]INFORMACIÓN REFERENCIA'!$B$441:$F$452</definedName>
    <definedName name="in">#REF!</definedName>
    <definedName name="Incomepb" hidden="1">#REF!</definedName>
    <definedName name="INCONTERMS">[158]LISTAS!#REF!</definedName>
    <definedName name="INCREMENTO1">'[159]CAT-D7H'!$R$3</definedName>
    <definedName name="INCREMENTO2">'[159]CAT-D7H'!$S$3</definedName>
    <definedName name="INCREMENTO3">'[159]CAT-D7H'!$T$3</definedName>
    <definedName name="IncrementoCanon">#REF!</definedName>
    <definedName name="IND">[160]items!$C$4:$J$247</definedName>
    <definedName name="indicador">'[152]PR-04'!$S$1:$S$2</definedName>
    <definedName name="INDICE">[107]INDICE!$A:$IV</definedName>
    <definedName name="INDICEPRECIOSCONSUMIDOR">[4]REFERENCIAS!$A$28:$E$112</definedName>
    <definedName name="INDIREC">#REF!</definedName>
    <definedName name="INDJA1">#REF!</definedName>
    <definedName name="inf" localSheetId="4">#REF!</definedName>
    <definedName name="INF">#REF!</definedName>
    <definedName name="inf.">#REF!</definedName>
    <definedName name="INF_1">"#n"/"a"</definedName>
    <definedName name="INF_10">"#n"/"a"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F" localSheetId="4">#REF!</definedName>
    <definedName name="INFF">#REF!</definedName>
    <definedName name="INFF_1">"#n"/"a"</definedName>
    <definedName name="INFF_10">"#n"/"a"</definedName>
    <definedName name="INFF_2">"#n"/"a"</definedName>
    <definedName name="INFF_3">"#n"/"a"</definedName>
    <definedName name="INFF_4">"#n"/"a"</definedName>
    <definedName name="INFF_5">"#n"/"a"</definedName>
    <definedName name="INFF_6">"#n"/"a"</definedName>
    <definedName name="INFF_7">"#n"/"a"</definedName>
    <definedName name="INFF_8">"#n"/"a"</definedName>
    <definedName name="INFF_9">"#n"/"a"</definedName>
    <definedName name="INFG">#REF!</definedName>
    <definedName name="infi" localSheetId="4">#REF!</definedName>
    <definedName name="infi">#REF!</definedName>
    <definedName name="infi_1">"#n"/"a"</definedName>
    <definedName name="infi_10">"#n"/"a"</definedName>
    <definedName name="infi_2">"#n"/"a"</definedName>
    <definedName name="infi_3">"#n"/"a"</definedName>
    <definedName name="infi_4">"#n"/"a"</definedName>
    <definedName name="infi_5">"#n"/"a"</definedName>
    <definedName name="infi_6">"#n"/"a"</definedName>
    <definedName name="infi_7">"#n"/"a"</definedName>
    <definedName name="infi_8">"#n"/"a"</definedName>
    <definedName name="infi_9">"#n"/"a"</definedName>
    <definedName name="IngrePlan">'[70]PAOI 09'!#REF!</definedName>
    <definedName name="ingresos">#REF!</definedName>
    <definedName name="IniCeldaDtfRapida">#REF!</definedName>
    <definedName name="Inicia">#REF!</definedName>
    <definedName name="INICIO">[59]dts!$B$14</definedName>
    <definedName name="InitFleet">#REF!</definedName>
    <definedName name="InitPurch">#REF!</definedName>
    <definedName name="ins">[161]INSUMOS!$A$8:$A$40</definedName>
    <definedName name="INST">#REF!</definedName>
    <definedName name="instala">#REF!</definedName>
    <definedName name="INSTALACION">#REF!</definedName>
    <definedName name="Instalación_TM_incluye15Breake">'[55]L. MAT.'!#REF!</definedName>
    <definedName name="Instatub">[35]PRESUPUESTO!$A$21:$L$23</definedName>
    <definedName name="INSU">[162]INSUMOS!$A$1:$E$65536</definedName>
    <definedName name="INSUBANCO" localSheetId="4">[54]INSUMOS!$A$2:$D$6979</definedName>
    <definedName name="INSUBANCO">[54]INSUMOS!$A$2:$D$6979</definedName>
    <definedName name="INSUMO">'[163]Base Datos Insumos'!$A$4:$B$483</definedName>
    <definedName name="Insumos" localSheetId="4">[164]Insumos!$A$6:$D$90</definedName>
    <definedName name="Insumos">[165]Insumos!$A$6:$D$90</definedName>
    <definedName name="Insumos2" localSheetId="4">[166]Insumos!$A:$D</definedName>
    <definedName name="Insumos2">[167]Insumos!$A$1:$D$65536</definedName>
    <definedName name="InsuranceRate">[65]Parameters!$K$16</definedName>
    <definedName name="Int">#REF!</definedName>
    <definedName name="InTap">[7]Interc.tapones!$E$1:$E$65536</definedName>
    <definedName name="intCosteoMmto">#REF!</definedName>
    <definedName name="intDiasPagoFactura">#REF!</definedName>
    <definedName name="intensidad">[36]Listado!$AE$2:$AE$4</definedName>
    <definedName name="Interest_Rate" localSheetId="4">#REF!</definedName>
    <definedName name="Interest_Rate">#REF!</definedName>
    <definedName name="InterestRate">[65]Parameters!$K$15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'[7]Interc.válv.'!$E$1:$E$65536</definedName>
    <definedName name="INV_11" localSheetId="4">#REF!</definedName>
    <definedName name="INV_11">#REF!</definedName>
    <definedName name="InversionesAnuales">#REF!</definedName>
    <definedName name="io" localSheetId="4">#REF!</definedName>
    <definedName name="Io">#REF!</definedName>
    <definedName name="IOUHH" localSheetId="1">[26]!ERR</definedName>
    <definedName name="IOUHH">[26]!ERR</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#REF!</definedName>
    <definedName name="ITEM" localSheetId="4">#REF!</definedName>
    <definedName name="ITEM">[168]BASE!$C$4:$H$270</definedName>
    <definedName name="ITEM__EXCAVACION_EN_CONGLOMERADO_DE_2.00_A_4.00_M">#REF!</definedName>
    <definedName name="Item_number">#REF!</definedName>
    <definedName name="ITEM1" localSheetId="4">#REF!</definedName>
    <definedName name="ITEM1">#REF!</definedName>
    <definedName name="ITEM15">#REF!</definedName>
    <definedName name="ITEM2" localSheetId="4">#REF!</definedName>
    <definedName name="ITEM2">#REF!</definedName>
    <definedName name="ITEM2.10">[118]APU!$E$14843</definedName>
    <definedName name="ITEM2.11">[118]APU!$E$14904</definedName>
    <definedName name="ITEM2.12">[118]APU!$E$14965</definedName>
    <definedName name="ITEM3" localSheetId="4">#REF!</definedName>
    <definedName name="ITEM3">#REF!</definedName>
    <definedName name="ITEM3.15">[118]APU!$E$8621</definedName>
    <definedName name="ITEM3.16">[118]APU!$E$8682</definedName>
    <definedName name="ITEM3.17">[118]APU!$E$8743</definedName>
    <definedName name="ITEM3.18">[118]APU!$E$8804</definedName>
    <definedName name="ITEM3.19">[118]APU!$E$8865</definedName>
    <definedName name="ITEM3.20">[118]APU!$E$8926</definedName>
    <definedName name="ITEM3.21">[118]APU!$E$11915</definedName>
    <definedName name="ITEM3.22">[118]APU!$E$14477</definedName>
    <definedName name="ITEM3.23">[118]APU!$E$15087</definedName>
    <definedName name="ITEM4.20">[118]APU!$E$9170</definedName>
    <definedName name="ITEM4.21">[118]APU!$E$9231</definedName>
    <definedName name="ITEM4.22">[118]APU!$E$9292</definedName>
    <definedName name="ITEM4.23">[118]APU!$E$9353</definedName>
    <definedName name="ITEM4.24">[118]APU!$E$9414</definedName>
    <definedName name="ITEM4.25">[118]APU!$E$9475</definedName>
    <definedName name="ITEM4.26">[118]APU!$E$9536</definedName>
    <definedName name="ITEM4.27">[118]APU!$E$9597</definedName>
    <definedName name="ITEM4.28">[118]APU!$E$9658</definedName>
    <definedName name="ITEM4.29">[118]APU!$E$9719</definedName>
    <definedName name="ITEM4.30">[118]APU!$E$9780</definedName>
    <definedName name="ITEM4.31">[118]APU!$E$9841</definedName>
    <definedName name="ITEM4.32">[118]APU!$E$9902</definedName>
    <definedName name="ITEM4.33">[118]APU!$E$9963</definedName>
    <definedName name="ITEM4.34">[118]APU!$E$10024</definedName>
    <definedName name="ITEM4.35">[118]APU!$E$11549</definedName>
    <definedName name="ITEM4.36">[118]APU!$E$11610</definedName>
    <definedName name="ITEM4.37">[118]APU!$E$15941</definedName>
    <definedName name="ITEM4.38">[118]APU!$E$15148</definedName>
    <definedName name="ITEM4.39">[118]APU!$E$14233</definedName>
    <definedName name="ITEM4.40">[118]APU!$E$14294</definedName>
    <definedName name="ITEM4.41">[118]APU!$E$14355</definedName>
    <definedName name="ITEM4.42">[118]APU!$E$14416</definedName>
    <definedName name="ITEM4.43">[118]APU!$E$14538</definedName>
    <definedName name="ITEM4.44">[118]APU!$E$16002</definedName>
    <definedName name="ITEM4.45">[118]APU!$E$16063</definedName>
    <definedName name="ITEM4.46">[118]APU!$E$14660</definedName>
    <definedName name="ITEM5.100">[118]APU!$E$12403</definedName>
    <definedName name="ITEM5.101">[118]APU!$E$12464</definedName>
    <definedName name="ITEM5.104">[118]APU!$E$12525</definedName>
    <definedName name="ITEM5.105">[118]APU!$E$12586</definedName>
    <definedName name="ITEM5.106">[118]APU!$E$12647</definedName>
    <definedName name="ITEM5.107">[118]APU!$E$12708</definedName>
    <definedName name="ITEM5.108">[118]APU!$E$12769</definedName>
    <definedName name="ITEM5.109">[118]APU!$E$12830</definedName>
    <definedName name="ITEM5.111">[118]APU!$E$12891</definedName>
    <definedName name="ITEM5.112">[118]APU!$E$12952</definedName>
    <definedName name="ITEM5.113">[118]APU!$E$14721</definedName>
    <definedName name="ITEM5.114">[118]APU!$E$14782</definedName>
    <definedName name="ITEM5.115">[118]APU!$E$15026</definedName>
    <definedName name="ITEM5.53">[118]APU!$E$10085</definedName>
    <definedName name="ITEM5.54">[118]APU!$E$10146</definedName>
    <definedName name="ITEM5.55">[118]APU!$E$10207</definedName>
    <definedName name="ITEM5.56">[118]APU!$E$10268</definedName>
    <definedName name="ITEM5.57">[118]APU!$E$10329</definedName>
    <definedName name="ITEM5.58">[118]APU!$E$10390</definedName>
    <definedName name="ITEM5.59">[118]APU!$E$10451</definedName>
    <definedName name="ITEM5.60">[118]APU!$E$10512</definedName>
    <definedName name="ITEM5.61">[118]APU!$E$10573</definedName>
    <definedName name="ITEM5.62">[118]APU!$E$10634</definedName>
    <definedName name="ITEM5.63">[118]APU!$E$10695</definedName>
    <definedName name="ITEM5.64">[118]APU!$E$10756</definedName>
    <definedName name="ITEM5.65">[118]APU!$E$10817</definedName>
    <definedName name="ITEM5.66">[118]APU!$E$10878</definedName>
    <definedName name="ITEM5.67">[118]APU!$E$10939</definedName>
    <definedName name="ITEM5.68">[118]APU!$E$11000</definedName>
    <definedName name="ITEM5.69">[118]APU!$E$11061</definedName>
    <definedName name="ITEM5.70">[118]APU!$E$11122</definedName>
    <definedName name="ITEM5.71">[118]APU!$E$11183</definedName>
    <definedName name="ITEM5.72">[118]APU!$E$11976</definedName>
    <definedName name="ITEM5.73">[118]APU!$E$12037</definedName>
    <definedName name="ITEM5.74">[118]APU!$E$12098</definedName>
    <definedName name="ITEM5.77">[118]APU!$E$12159</definedName>
    <definedName name="ITEM5.78">[118]APU!$E$12281</definedName>
    <definedName name="ITEM5.79">[118]APU!$E$12342</definedName>
    <definedName name="ITEM5.80">[118]APU!$E$12220</definedName>
    <definedName name="ITEM5.82">[118]APU!$E$13989</definedName>
    <definedName name="ITEM5.83">[118]APU!$E$14050</definedName>
    <definedName name="ITEM5.84">[118]APU!$E$13318</definedName>
    <definedName name="ITEM5.85">[118]APU!$E$13379</definedName>
    <definedName name="ITEM5.86">[118]APU!$E$13440</definedName>
    <definedName name="ITEM5.87">[118]APU!$E$13501</definedName>
    <definedName name="ITEM5.88">[118]APU!$E$13562</definedName>
    <definedName name="ITEM5.89">[118]APU!$E$13623</definedName>
    <definedName name="ITEM5.90">[118]APU!$E$13684</definedName>
    <definedName name="ITEM5.91">[118]APU!$E$13745</definedName>
    <definedName name="ITEM5.92">[118]APU!$E$13806</definedName>
    <definedName name="ITEM5.93">[118]APU!$E$13867</definedName>
    <definedName name="ITEM5.94">[118]APU!$E$13928</definedName>
    <definedName name="ITEM5.95">[118]APU!$E$13013</definedName>
    <definedName name="ITEM5.96">[118]APU!$E$13074</definedName>
    <definedName name="ITEM5.97">[118]APU!$E$13135</definedName>
    <definedName name="ITEM5.98">[118]APU!$E$13196</definedName>
    <definedName name="ITEM5.99">[118]APU!$E$13257</definedName>
    <definedName name="ITEM521">[115]ITEMS!$A$522</definedName>
    <definedName name="ITEM7.1">[118]APU!$E$7589</definedName>
    <definedName name="ITEM7.10">[118]APU!$E$8138</definedName>
    <definedName name="ITEM7.11">[118]APU!$E$8199</definedName>
    <definedName name="ITEM7.12">[118]APU!$E$8259</definedName>
    <definedName name="ITEM7.13">[118]APU!$E$8320</definedName>
    <definedName name="ITEM7.14">[118]APU!$E$8381</definedName>
    <definedName name="ITEM7.15">[118]APU!$E$8442</definedName>
    <definedName name="ITEM7.16">[118]APU!$E$8560</definedName>
    <definedName name="ITEM7.17">[118]APU!$E$11244</definedName>
    <definedName name="ITEM7.18">[118]APU!$E$11305</definedName>
    <definedName name="ITEM7.19">[118]APU!$E$11366</definedName>
    <definedName name="ITEM7.2">[118]APU!$E$7650</definedName>
    <definedName name="ITEM7.20">[118]APU!$E$11427</definedName>
    <definedName name="ITEM7.21">[118]APU!$E$11488</definedName>
    <definedName name="ITEM7.22">[118]APU!$E$11671</definedName>
    <definedName name="ITEM7.23">[118]APU!$E$11732</definedName>
    <definedName name="ITEM7.24">[118]APU!$E$14599</definedName>
    <definedName name="ITEM7.25">[118]APU!$E$15209</definedName>
    <definedName name="ITEM7.26">[118]APU!$E$15270</definedName>
    <definedName name="ITEM7.27">[118]APU!$E$15331</definedName>
    <definedName name="ITEM7.28">[118]APU!$E$15392</definedName>
    <definedName name="ITEM7.29">[118]APU!$E$15453</definedName>
    <definedName name="ITEM7.3">[118]APU!$E$7711</definedName>
    <definedName name="ITEM7.30">[118]APU!$E$15514</definedName>
    <definedName name="ITEM7.31">[118]APU!$E$15575</definedName>
    <definedName name="ITEM7.32">[118]APU!$E$15636</definedName>
    <definedName name="ITEM7.33">[118]APU!$E$15697</definedName>
    <definedName name="ITEM7.34">[118]APU!$E$15758</definedName>
    <definedName name="ITEM7.35">[118]APU!$E$15819</definedName>
    <definedName name="ITEM7.4">[118]APU!$E$7772</definedName>
    <definedName name="ITEM7.5">[118]APU!$E$7833</definedName>
    <definedName name="ITEM7.6">[118]APU!$E$7894</definedName>
    <definedName name="ITEM7.7">[118]APU!$E$7955</definedName>
    <definedName name="ITEM7.8">[118]APU!$E$8016</definedName>
    <definedName name="ITEM7.9">[118]APU!$E$8077</definedName>
    <definedName name="ItemCodos">#REF!</definedName>
    <definedName name="items">[81]ITEMS!$B$6:$B$176</definedName>
    <definedName name="Iterar">#REF!</definedName>
    <definedName name="ITOac">[87]ValidacionPuc!#REF!</definedName>
    <definedName name="ITOac.ad">#REF!</definedName>
    <definedName name="ITOal">[87]ValidacionPuc!#REF!</definedName>
    <definedName name="IU">#REF!</definedName>
    <definedName name="IVA" localSheetId="4">16%</definedName>
    <definedName name="IVA">'[169]COTIZACION PAVCO ESES'!#REF!</definedName>
    <definedName name="IvaSUtl">'[41]page 1'!$F$710</definedName>
    <definedName name="j">#REF!</definedName>
    <definedName name="Ja">#REF!</definedName>
    <definedName name="ja8fstyvg">#REF!</definedName>
    <definedName name="JACK_RYAN">#REF!</definedName>
    <definedName name="jan02a">#REF!</definedName>
    <definedName name="Jb">#REF!</definedName>
    <definedName name="Jc">#REF!</definedName>
    <definedName name="Jd">#REF!</definedName>
    <definedName name="Je">#REF!</definedName>
    <definedName name="Jf">#REF!</definedName>
    <definedName name="jh">#REF!</definedName>
    <definedName name="jj">#REF!</definedName>
    <definedName name="JJHHHH">#REF!</definedName>
    <definedName name="jjj">#REF!</definedName>
    <definedName name="jjjjjjjjjjjjjjj">#REF!</definedName>
    <definedName name="jk">#REF!</definedName>
    <definedName name="jkjh">#REF!</definedName>
    <definedName name="jklj" hidden="1">#REF!</definedName>
    <definedName name="JM" localSheetId="1">[26]!ERR</definedName>
    <definedName name="JM">[26]!ERR</definedName>
    <definedName name="jn">#REF!</definedName>
    <definedName name="jñ">#REF!</definedName>
    <definedName name="jo">#REF!</definedName>
    <definedName name="Job_number">#REF!</definedName>
    <definedName name="JobNo">#REF!</definedName>
    <definedName name="JOHNNY" localSheetId="1">[26]!ERR</definedName>
    <definedName name="JOHNNY">[26]!ERR</definedName>
    <definedName name="JOIS">#REF!</definedName>
    <definedName name="JOS">#REF!</definedName>
    <definedName name="jose">#REF!</definedName>
    <definedName name="jt">#REF!</definedName>
    <definedName name="jui">#REF!</definedName>
    <definedName name="jul00">[15]Dólar!#REF!</definedName>
    <definedName name="JulAgo">'[126]Jul-Ago'!$A$12:$H$29</definedName>
    <definedName name="JulAgo_C">'[170]Jul-Ago'!$A$30:$H$45</definedName>
    <definedName name="jun">#REF!</definedName>
    <definedName name="jun00">[15]Dólar!#REF!</definedName>
    <definedName name="JUNE3">#REF!</definedName>
    <definedName name="junebs">#REF!</definedName>
    <definedName name="juneint">#REF!</definedName>
    <definedName name="juneint1">#REF!</definedName>
    <definedName name="juneint2">#REF!</definedName>
    <definedName name="JUNEINT3">#REF!</definedName>
    <definedName name="juy">#REF!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'[114]2008 Capital Budget'!$E$2:$E$171,'[114]2008 Capital Budget'!$E$171:$E$172</definedName>
    <definedName name="Keb.j">#REF!</definedName>
    <definedName name="KH" localSheetId="1">[26]!ERR</definedName>
    <definedName name="KH">[26]!ERR</definedName>
    <definedName name="kio">#REF!</definedName>
    <definedName name="kip">#REF!</definedName>
    <definedName name="KitCarretera">#REF!</definedName>
    <definedName name="KitCarreteraCostos">#REF!</definedName>
    <definedName name="Kiunga_Elec">[147]Inputs!$J$26</definedName>
    <definedName name="KJH">#REF!</definedName>
    <definedName name="KJhiuhbsdfhbhb">#REF!</definedName>
    <definedName name="kjkjk">#REF!</definedName>
    <definedName name="kjljkl">#REF!</definedName>
    <definedName name="kk">#REF!</definedName>
    <definedName name="kkkkkkk">#REF!</definedName>
    <definedName name="kkkkkkkk">#REF!</definedName>
    <definedName name="kkkkkkkkkkk">#REF!</definedName>
    <definedName name="kl" localSheetId="4">#REF!</definedName>
    <definedName name="KL">#REF!</definedName>
    <definedName name="kñy">#REF!</definedName>
    <definedName name="ko">[171]items!$C$4:$J$247</definedName>
    <definedName name="Kr.j">#REF!</definedName>
    <definedName name="KTES_AL">#REF!</definedName>
    <definedName name="KU">[75]TABLAS!$D$252:$D$256</definedName>
    <definedName name="kuh">#REF!</definedName>
    <definedName name="kuy">#REF!</definedName>
    <definedName name="L">[18]CALCULO!#REF!</definedName>
    <definedName name="L.EXC">#REF!</definedName>
    <definedName name="L.TRAMO">#REF!</definedName>
    <definedName name="L_L" localSheetId="4">IF('FCT PREST'!Values_Entered,Header_Row+'FCT PREST'!Number_of_Payments,Header_Row)</definedName>
    <definedName name="L_L">IF([0]!Values_Entered,Header_Row+[0]!Number_of_Payments,Header_Row)</definedName>
    <definedName name="La">#REF!</definedName>
    <definedName name="Labour">[110]Constants!$B$10</definedName>
    <definedName name="lasd">#REF!</definedName>
    <definedName name="Last_Row" localSheetId="4">IF('FCT PREST'!Values_Entered,Header_Row+'FCT PREST'!Number_of_Payments,Header_Row)</definedName>
    <definedName name="Last_Row">IF([0]!Values_Entered,Header_Row+[0]!Number_of_Payments,Header_Row)</definedName>
    <definedName name="Lavamanos">[40]Insumos!#REF!</definedName>
    <definedName name="Lb">#REF!</definedName>
    <definedName name="Ld">#REF!</definedName>
    <definedName name="Le">#REF!</definedName>
    <definedName name="lechosec">#REF!</definedName>
    <definedName name="Left_Header" hidden="1">#REF!</definedName>
    <definedName name="LF">#REF!</definedName>
    <definedName name="Lh">#REF!</definedName>
    <definedName name="Li">#REF!</definedName>
    <definedName name="LIBERTADOR">#REF!</definedName>
    <definedName name="LICITACION">#REF!</definedName>
    <definedName name="LIEB61">'[1]APU PVC'!#REF!</definedName>
    <definedName name="LIGBOQ">#REF!</definedName>
    <definedName name="LIGGARDE">#REF!</definedName>
    <definedName name="LIGRECAP">#REF!</definedName>
    <definedName name="LIGTITRE">#REF!</definedName>
    <definedName name="LIJOIJOI">#REF!</definedName>
    <definedName name="limcount" hidden="1">1</definedName>
    <definedName name="LINA">#REF!</definedName>
    <definedName name="LINEA">[81]DATOS!$B$16</definedName>
    <definedName name="Liner_Bolts">'[147]Fixed Plant Maintenance'!$C$12:$AA$32</definedName>
    <definedName name="Liquor.SG">#REF!</definedName>
    <definedName name="LisaCodSAO">#REF!</definedName>
    <definedName name="LIST">#REF!</definedName>
    <definedName name="LISTA">#REF!</definedName>
    <definedName name="Lista_Mater">#REF!</definedName>
    <definedName name="Lista_MO">#REF!</definedName>
    <definedName name="LISTA2">'[172]LISTA DE PRECIOS'!$A$4:$A$26</definedName>
    <definedName name="lista3">[173]Hoja2!$C$2:$C$5</definedName>
    <definedName name="Listacanti">#REF!</definedName>
    <definedName name="ListaCantidad">#REF!</definedName>
    <definedName name="listado">#REF!</definedName>
    <definedName name="ListaItem">#REF!</definedName>
    <definedName name="ListaUni">[174]TOTALES!$D$7:$D$654</definedName>
    <definedName name="Lj">#REF!</definedName>
    <definedName name="Lk">#REF!</definedName>
    <definedName name="lkkl">#REF!</definedName>
    <definedName name="ll" localSheetId="4">#REF!</definedName>
    <definedName name="ll">#REF!</definedName>
    <definedName name="LLANTAS">#REF!</definedName>
    <definedName name="LLC_north_perc">50</definedName>
    <definedName name="LLC_south_perc">100</definedName>
    <definedName name="llenov">#REF!</definedName>
    <definedName name="Lll">#REF!</definedName>
    <definedName name="llll">#REF!</definedName>
    <definedName name="lllllllllll">#REF!</definedName>
    <definedName name="LLLLLLLLLLLLLL">#REF!</definedName>
    <definedName name="LLUVIA">#REF!</definedName>
    <definedName name="LM">#REF!</definedName>
    <definedName name="LM369582_1">"#n"/"a"</definedName>
    <definedName name="LM369582_10">"#n"/"a"</definedName>
    <definedName name="LM369582_2">"#n"/"a"</definedName>
    <definedName name="LM369582_3">"#n"/"a"</definedName>
    <definedName name="LM369582_4">"#n"/"a"</definedName>
    <definedName name="LM369582_5">"#n"/"a"</definedName>
    <definedName name="LM369582_6">"#n"/"a"</definedName>
    <definedName name="LM369582_7">"#n"/"a"</definedName>
    <definedName name="LM369582_8">"#n"/"a"</definedName>
    <definedName name="LM369582_9">"#n"/"a"</definedName>
    <definedName name="lmf">'[175]BASE DE DATOS ORIG'!#REF!</definedName>
    <definedName name="LMO">[176]MO!$A$2:$A$188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 localSheetId="1">[60]!absc</definedName>
    <definedName name="LOCA">[60]!absc</definedName>
    <definedName name="LOCA1" localSheetId="1">[60]!absc</definedName>
    <definedName name="LOCA1">[60]!absc</definedName>
    <definedName name="LOCALIZACION" localSheetId="4">#REF!</definedName>
    <definedName name="LOCALIZACION">#REF!</definedName>
    <definedName name="LOCALIZACION_1">"#n"/"a"</definedName>
    <definedName name="LOCALIZACION_10">"#n"/"a"</definedName>
    <definedName name="LOCALIZACION_2">"#n"/"a"</definedName>
    <definedName name="LOCALIZACION_3">"#n"/"a"</definedName>
    <definedName name="LOCALIZACION_4">"#n"/"a"</definedName>
    <definedName name="LOCALIZACION_5">"#n"/"a"</definedName>
    <definedName name="LOCALIZACION_6">"#n"/"a"</definedName>
    <definedName name="LOCALIZACION_7">"#n"/"a"</definedName>
    <definedName name="LOCALIZACION_8">"#n"/"a"</definedName>
    <definedName name="LOCALIZACION_9">"#n"/"a"</definedName>
    <definedName name="LOCALIZACIÓN_Y_REPLANTEO._ESTRUCTURAS" localSheetId="4">[177]INDICE!#REF!</definedName>
    <definedName name="LOCALIZACIÓN_Y_REPLANTEO._ESTRUCTURAS">[107]INDICE!#REF!</definedName>
    <definedName name="LOCALIZACIONV">#REF!</definedName>
    <definedName name="localizamuro">#REF!</definedName>
    <definedName name="location">'[114]REF - Listas'!$B$41:$B$47</definedName>
    <definedName name="location1">#REF!</definedName>
    <definedName name="lodos">#REF!</definedName>
    <definedName name="logLiquida">#REF!</definedName>
    <definedName name="LOGO" localSheetId="1">[26]!ERR</definedName>
    <definedName name="LOGO">[26]!ERR</definedName>
    <definedName name="LOI">#REF!</definedName>
    <definedName name="LOLA">#REF!</definedName>
    <definedName name="LONG">#REF!</definedName>
    <definedName name="Longitud">#REF!</definedName>
    <definedName name="Longitud1">#REF!</definedName>
    <definedName name="Longitud2">#REF!</definedName>
    <definedName name="LOPE" localSheetId="4">#REF!</definedName>
    <definedName name="LOPE">#REF!</definedName>
    <definedName name="Lp">#REF!</definedName>
    <definedName name="Lq">#REF!</definedName>
    <definedName name="Lr">#REF!</definedName>
    <definedName name="Ls">#REF!</definedName>
    <definedName name="Lt">#REF!</definedName>
    <definedName name="Lu">#REF!</definedName>
    <definedName name="LubeCostOutput">#REF!</definedName>
    <definedName name="LUCY" localSheetId="4">OFFSET(Full_Print,0,0,LOCA)</definedName>
    <definedName name="LUCY" localSheetId="1">OFFSET([0]!Full_Print,0,0,'PROPUESTA ECONOMICA'!LOCA)</definedName>
    <definedName name="LUCY">OFFSET(Full_Print,0,0,LOCA)</definedName>
    <definedName name="Lw">[11]Cálculo!$B$130</definedName>
    <definedName name="Lz">#REF!</definedName>
    <definedName name="M">[75]TABLAS!$E$63:$E$78</definedName>
    <definedName name="Ma">#REF!</definedName>
    <definedName name="MAA" localSheetId="1">[26]!ERR</definedName>
    <definedName name="MAA">[26]!ERR</definedName>
    <definedName name="mac">#REF!</definedName>
    <definedName name="MACROMEDIDORES">#REF!</definedName>
    <definedName name="MAGU" localSheetId="1">[26]!ERR</definedName>
    <definedName name="MAGU">[26]!ERR</definedName>
    <definedName name="Maint_Labour_Factor">[178]Index!$U$62</definedName>
    <definedName name="MaintManHours">[65]Parameters!$R$19</definedName>
    <definedName name="MAL">'[179]Estado Resumen'!#REF!&lt;2.5</definedName>
    <definedName name="MALLA">#REF!</definedName>
    <definedName name="MALO">'[180]ESTADO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oObra">[181]Insum!$A$152:$H$183</definedName>
    <definedName name="MANTO">'[74]BASE DE DATOS ORIG'!#REF!</definedName>
    <definedName name="manufactures_lead_time">#REF!</definedName>
    <definedName name="maq">[161]INSUMOS!$G$8:$G$40</definedName>
    <definedName name="Maquinaria">'[79]Maqui Equip'!$B:$B</definedName>
    <definedName name="Mar">[125]MAR!$A$12:$H$33</definedName>
    <definedName name="Mar_C">[125]MAR!$A$35:$H$51</definedName>
    <definedName name="mar00">[15]Dólar!#REF!</definedName>
    <definedName name="MarAbr">'[126]Mar-Abr'!$A$12:$H$34</definedName>
    <definedName name="marc06">[15]Gastos!#REF!</definedName>
    <definedName name="MARCO">#REF!</definedName>
    <definedName name="marcolegal">[36]Listado!$T$2:$T$12</definedName>
    <definedName name="MargenComercial">#REF!</definedName>
    <definedName name="MargenFinanciero">#REF!</definedName>
    <definedName name="marlon">#REF!</definedName>
    <definedName name="marol">#REF!</definedName>
    <definedName name="marol1">#REF!</definedName>
    <definedName name="MARTA" localSheetId="4">IF(Loan_Amount*'FCT PREST'!Interest_Rate*Loan_Years*Loan_Start&gt;0,1,0)</definedName>
    <definedName name="MARTA">IF(Loan_Amount*[0]!Interest_Rate*Loan_Years*Loan_Start&gt;0,1,0)</definedName>
    <definedName name="MARTHA">[81]DATOS!$A$9</definedName>
    <definedName name="MARU">#REF!</definedName>
    <definedName name="MAT" localSheetId="4">#REF!</definedName>
    <definedName name="MAT">[182]Materiales!$A:$IV</definedName>
    <definedName name="MATE">[107]Materiales!$A:$IV</definedName>
    <definedName name="mater">'[81]precios-básicos2002'!$C$59:$C$127</definedName>
    <definedName name="MATER1">[183]INSUMOS!$A$5:$D$1391</definedName>
    <definedName name="MATERIAL">#N/A</definedName>
    <definedName name="materiales" localSheetId="4">'[81]precios-básicos2002'!$C$59:$E$127</definedName>
    <definedName name="Materiales">#REF!</definedName>
    <definedName name="MaterialTub">#REF!</definedName>
    <definedName name="MATRIX">'[184]PRESUPUESTO ALCALDIA'!$C$9:$N$53</definedName>
    <definedName name="matriz">#REF!,#REF!</definedName>
    <definedName name="MATRIZRICS">'[185]RICS NUEVA HOJA DIARIA'!$A$1:$AB$42</definedName>
    <definedName name="mauro">#REF!</definedName>
    <definedName name="maxcosto">[59]ctb!$D$1</definedName>
    <definedName name="may00">[15]Dólar!#REF!</definedName>
    <definedName name="MayJun">'[126]May-Jun'!$A$12:$H$32</definedName>
    <definedName name="MayJun_C">'[170]May-Jun'!$A$33:$H$52</definedName>
    <definedName name="MAYO">[186]PRESUPUESTO!$C$8:$N$46</definedName>
    <definedName name="Mb">#REF!</definedName>
    <definedName name="MDC">#REF!</definedName>
    <definedName name="MDEO">#N/A</definedName>
    <definedName name="mdo">'[81]precios-básicos2002'!$C$131:$C$140</definedName>
    <definedName name="MEDIDA">#REF!</definedName>
    <definedName name="MEJORA">#REF!</definedName>
    <definedName name="MENU0">#REF!</definedName>
    <definedName name="merchandCostos">#REF!</definedName>
    <definedName name="Merchandisig">#REF!</definedName>
    <definedName name="MES">#REF!</definedName>
    <definedName name="MESES" localSheetId="4">#REF!</definedName>
    <definedName name="meses">#REF!</definedName>
    <definedName name="met_dep">[36]Listado!$AA$2:$AA$2</definedName>
    <definedName name="MEZCLADORA">#REF!</definedName>
    <definedName name="mf">#REF!</definedName>
    <definedName name="mhg">#REF!</definedName>
    <definedName name="mht">#REF!</definedName>
    <definedName name="mhy">#REF!</definedName>
    <definedName name="MICROMED">[187]MVCT!$B$8:$M$38</definedName>
    <definedName name="Mill_Head_H2O.Total_Volume">#REF!</definedName>
    <definedName name="Mill_Screen_H2O.Total_Volume">#REF!</definedName>
    <definedName name="Mill_Weight">#REF!</definedName>
    <definedName name="Mine_Equip_Hrs">'[95]Mine Hours'!$A$11:$BX$30</definedName>
    <definedName name="Mine_Equip_Hrs_MARC">'[95]Mine Hours'!$A$94:$BX$112</definedName>
    <definedName name="Mine_Equip_Hrs_Remaining">'[188]Equipment Hours TODOS'!#REF!</definedName>
    <definedName name="MineUsed">[109]Sheet1!$M$18:$M$977</definedName>
    <definedName name="mju">#REF!</definedName>
    <definedName name="mku">#REF!</definedName>
    <definedName name="mm" localSheetId="4">#REF!</definedName>
    <definedName name="mm">#REF!</definedName>
    <definedName name="MMH">'[189]MMH WORKINGS'!$A$1:$A$65536</definedName>
    <definedName name="MMHBS">#REF!</definedName>
    <definedName name="mmhcosts">'[190]Cost Ledger 30-6-99'!$A$1:$C$84</definedName>
    <definedName name="MMHJUN02">#REF!</definedName>
    <definedName name="mmhmarch2000">#REF!</definedName>
    <definedName name="MMJV">#REF!</definedName>
    <definedName name="mmm">#REF!</definedName>
    <definedName name="Mmto">#REF!</definedName>
    <definedName name="MNO">#REF!</definedName>
    <definedName name="MO">#REF!</definedName>
    <definedName name="mobil06">[15]Gastos!#REF!</definedName>
    <definedName name="mobra">'[81]precios-básicos2002'!$C$131:$E$140</definedName>
    <definedName name="MODIF">[59]dts!$B$20</definedName>
    <definedName name="MOMATECA">#REF!</definedName>
    <definedName name="MONEDAS">#REF!</definedName>
    <definedName name="MONETARY">#REF!</definedName>
    <definedName name="MONGUI">#REF!</definedName>
    <definedName name="MONTO">#REF!</definedName>
    <definedName name="MONTO1">#REF!</definedName>
    <definedName name="MONTO10">#REF!</definedName>
    <definedName name="MONTO11">#REF!</definedName>
    <definedName name="MONTO12">#REF!</definedName>
    <definedName name="MONTO2">#REF!</definedName>
    <definedName name="MONTO3">#REF!</definedName>
    <definedName name="MONTO4">#REF!</definedName>
    <definedName name="MONTO5">#REF!</definedName>
    <definedName name="MONTO6">#REF!</definedName>
    <definedName name="MONTO7">#REF!</definedName>
    <definedName name="MONTO8">#REF!</definedName>
    <definedName name="MONTO9">#REF!</definedName>
    <definedName name="mortero14">'[99]APU''s'!#REF!</definedName>
    <definedName name="mortero15">'[99]APU''s'!#REF!</definedName>
    <definedName name="MOTO">#REF!</definedName>
    <definedName name="motosierra">[89]Mater!#REF!</definedName>
    <definedName name="movimieno">#REF!</definedName>
    <definedName name="Movtierra">[35]PRESUPUESTO!$A$13:$L$18</definedName>
    <definedName name="mr">#REF!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nicipioPrestacion">#REF!</definedName>
    <definedName name="municipios1">[152]Hoja1!$B$2:$B$1120</definedName>
    <definedName name="MXSMAR">#REF!</definedName>
    <definedName name="N">#REF!</definedName>
    <definedName name="Na">#REF!</definedName>
    <definedName name="Nac">#REF!</definedName>
    <definedName name="Nal">#REF!</definedName>
    <definedName name="nana">#REF!</definedName>
    <definedName name="NARIÑO">[191]municipios!$B$411:$B$473</definedName>
    <definedName name="nb" localSheetId="4">#REF!</definedName>
    <definedName name="Nb">#REF!</definedName>
    <definedName name="nbnbv">#REF!</definedName>
    <definedName name="nbv">#REF!</definedName>
    <definedName name="Nc">#REF!</definedName>
    <definedName name="Nd">#REF!</definedName>
    <definedName name="Ne">#REF!</definedName>
    <definedName name="nece.cab">#REF!</definedName>
    <definedName name="Necesidad_entorchado_Zonas">#REF!</definedName>
    <definedName name="Nett_Rev_COL_Nom">[97]W_REV!$H$115:$AP$115</definedName>
    <definedName name="Ng">#REF!</definedName>
    <definedName name="NHG">#REF!</definedName>
    <definedName name="nic_nis">[192]Hoja1!$A$1:$IV$65536</definedName>
    <definedName name="Niqui">#REF!</definedName>
    <definedName name="NIVEL">'[74]BASE DE DATOS ORIG'!#REF!</definedName>
    <definedName name="NJH">#REF!</definedName>
    <definedName name="NLINEA">'[193]PRESUPUESTO LINEA ANTIGUA AJUST'!$D$5</definedName>
    <definedName name="nm">#REF!</definedName>
    <definedName name="nn">#REF!</definedName>
    <definedName name="NNN" localSheetId="1">[10]!absc</definedName>
    <definedName name="NNN">[10]!absc</definedName>
    <definedName name="NO" localSheetId="1">[26]!ERR</definedName>
    <definedName name="NO">[26]!ERR</definedName>
    <definedName name="No.">#REF!</definedName>
    <definedName name="NOA_4">#REF!</definedName>
    <definedName name="NOA_7">#REF!</definedName>
    <definedName name="nojoda">#REF!</definedName>
    <definedName name="NOM.PROYECTO">#REF!</definedName>
    <definedName name="NOM_PROYECTO">#REF!</definedName>
    <definedName name="NOMBRE">'[121]ESTRATO 1'!$A$1</definedName>
    <definedName name="NOMBREOBRA">#REF!</definedName>
    <definedName name="NombrePrestador">#REF!</definedName>
    <definedName name="Nombreproyecto">[35]PRESUPUESTO!$C$9</definedName>
    <definedName name="NOMINA" localSheetId="4">'[121]ESTRATO 1'!$K$23</definedName>
    <definedName name="NOMINA">#REF!</definedName>
    <definedName name="Nomina06">[15]Gastos!#REF!</definedName>
    <definedName name="NOMPROYECTO">[194]PRESUPUESTO!$C$5</definedName>
    <definedName name="NoRepAtEnd">#REF!</definedName>
    <definedName name="Norte">#REF!</definedName>
    <definedName name="North_sales">[85]Royalties!#REF!</definedName>
    <definedName name="NoSuscriptores">#REF!</definedName>
    <definedName name="nov00">[15]Dólar!#REF!</definedName>
    <definedName name="NovDic">'[126]Nov-Dic'!$A$12:$H$34</definedName>
    <definedName name="NPPROPIO">[195]PRESUPUESTO!$E$10</definedName>
    <definedName name="NPROY">'[196]PRESUPUESTO OBRA'!#REF!</definedName>
    <definedName name="nproyecto">#REF!</definedName>
    <definedName name="nproyecto1">'[197]AC PRESUPUESTO ASAA'!$E$5</definedName>
    <definedName name="NPROYECTOB">#REF!</definedName>
    <definedName name="NPROYECTOBARRIOARRIBA">#REF!</definedName>
    <definedName name="NPROYECTOPOZO">'[198]RESUMEN DE PRESUPUESTOS'!$C$5</definedName>
    <definedName name="NPTAP">'[199]RESUMEN DE COSTOS'!$C$4</definedName>
    <definedName name="nr">#REF!</definedName>
    <definedName name="NSEM">[59]dts!$B$16</definedName>
    <definedName name="nt">#REF!</definedName>
    <definedName name="Nudo_2725">#REF!</definedName>
    <definedName name="NUEVO">#REF!</definedName>
    <definedName name="Num_Pmt_Per_Year">#REF!</definedName>
    <definedName name="Number_of_Payments" localSheetId="4">MATCH(0.01,End_Bal,-1)+1</definedName>
    <definedName name="Number_of_Payments">MATCH(0.01,End_Bal,-1)+1</definedName>
    <definedName name="numero">#REF!</definedName>
    <definedName name="NVOCD">'[41]page 1'!$P$6</definedName>
    <definedName name="Ñ">#REF!</definedName>
    <definedName name="ñl">#REF!</definedName>
    <definedName name="ññ">#REF!</definedName>
    <definedName name="ÑÑÑ" localSheetId="4">#REF!</definedName>
    <definedName name="ÑÑÑ">#REF!</definedName>
    <definedName name="ñok">#REF!</definedName>
    <definedName name="ñp">#REF!</definedName>
    <definedName name="ñpo">#REF!</definedName>
    <definedName name="ñpsaiugu">#REF!</definedName>
    <definedName name="O">[157]RESUMEN!$D$39</definedName>
    <definedName name="O3057422">#REF!</definedName>
    <definedName name="oasuvzvugyga">#REF!</definedName>
    <definedName name="OB">[157]RESUMEN!$D$52</definedName>
    <definedName name="OBJETO">[59]dts!$B$2</definedName>
    <definedName name="obracivil">[35]PRESUPUESTO!#REF!</definedName>
    <definedName name="OBS_Data_Col" hidden="1">#REF!</definedName>
    <definedName name="OCEquipData">#REF!</definedName>
    <definedName name="oct00">[15]Dólar!#REF!</definedName>
    <definedName name="OFFICE_ENTITY">#REF!</definedName>
    <definedName name="OFI">#REF!</definedName>
    <definedName name="OHaulCostOutput">#REF!</definedName>
    <definedName name="OJO">#REF!</definedName>
    <definedName name="ojuojoijojoijdlf">#REF!</definedName>
    <definedName name="om">'[4]CALCULO POI'!$B$120:$C$154</definedName>
    <definedName name="oo">#REF!</definedName>
    <definedName name="ooo">#REF!</definedName>
    <definedName name="OP">#REF!</definedName>
    <definedName name="OPCION3" localSheetId="1">[26]!ERR</definedName>
    <definedName name="OPCION3">[26]!ERR</definedName>
    <definedName name="Openingpb" hidden="1">#REF!</definedName>
    <definedName name="OpEquip">#REF!</definedName>
    <definedName name="OpexFac">[65]Sensitivities!$I$12</definedName>
    <definedName name="Option">[85]Title!$L$28</definedName>
    <definedName name="Orden">[200]Hoja2!$C$2:$C$6</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therCosts">#REF!</definedName>
    <definedName name="OTR">[182]Otros!$A:$IV</definedName>
    <definedName name="OTRO">[107]Otros!$A:$IV</definedName>
    <definedName name="otro2">[127]Otros!$A:$IV</definedName>
    <definedName name="otros">'[201]Datos del 2005 CONTRATO'!#REF!</definedName>
    <definedName name="OtrosServicios">#REF!</definedName>
    <definedName name="OtrosServiciosCostos">#REF!</definedName>
    <definedName name="ØuRn1v">[202]Cálculo!#REF!</definedName>
    <definedName name="ØuRn2v">[202]Cálculo!#REF!</definedName>
    <definedName name="OWNER" hidden="1">#REF!</definedName>
    <definedName name="P">[75]TABLAS!$C$252:$C$256</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a">#REF!</definedName>
    <definedName name="PAG">#N/A</definedName>
    <definedName name="PagoFinanciero">#REF!</definedName>
    <definedName name="pagos">#REF!</definedName>
    <definedName name="PANEL">'[74]BASE DE DATOS ORIG'!#REF!</definedName>
    <definedName name="PAPA">#REF!</definedName>
    <definedName name="PARAMETROS" localSheetId="4">#REF!</definedName>
    <definedName name="PARAMETROS">#REF!</definedName>
    <definedName name="PARAMETROS_1">"#n"/"a"</definedName>
    <definedName name="PARAMETROS_10">"#n"/"a"</definedName>
    <definedName name="PARAMETROS_2">"#n"/"a"</definedName>
    <definedName name="PARAMETROS_3">"#n"/"a"</definedName>
    <definedName name="PARAMETROS_4">"#n"/"a"</definedName>
    <definedName name="PARAMETROS_5">"#n"/"a"</definedName>
    <definedName name="PARAMETROS_6">"#n"/"a"</definedName>
    <definedName name="PARAMETROS_7">"#n"/"a"</definedName>
    <definedName name="PARAMETROS_8">"#n"/"a"</definedName>
    <definedName name="PARAMETROS_9">"#n"/"a"</definedName>
    <definedName name="PAROUE_CENTENARIO_MUNICIPIO_DE_TAURAMENA">#REF!</definedName>
    <definedName name="PASO" localSheetId="4" hidden="1">{#N/A,#N/A,TRUE,"INGENIERIA";#N/A,#N/A,TRUE,"COMPRAS";#N/A,#N/A,TRUE,"DIRECCION";#N/A,#N/A,TRUE,"RESUMEN"}</definedName>
    <definedName name="PASO" hidden="1">{#N/A,#N/A,TRUE,"INGENIERIA";#N/A,#N/A,TRUE,"COMPRAS";#N/A,#N/A,TRUE,"DIRECCION";#N/A,#N/A,TRUE,"RESUMEN"}</definedName>
    <definedName name="PASS" localSheetId="4" hidden="1">{#N/A,#N/A,TRUE,"INGENIERIA";#N/A,#N/A,TRUE,"COMPRAS";#N/A,#N/A,TRUE,"DIRECCION";#N/A,#N/A,TRUE,"RESUMEN"}</definedName>
    <definedName name="PASS" hidden="1">{#N/A,#N/A,TRUE,"INGENIERIA";#N/A,#N/A,TRUE,"COMPRAS";#N/A,#N/A,TRUE,"DIRECCION";#N/A,#N/A,TRUE,"RESUMEN"}</definedName>
    <definedName name="PATIOS">[203]INDICE!$A$9:$G$281</definedName>
    <definedName name="pavimento">#REF!</definedName>
    <definedName name="Pay_Date">#REF!</definedName>
    <definedName name="Pay_Num">#REF!</definedName>
    <definedName name="Payment_Date" localSheetId="4">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Needed">"Pago necesario"</definedName>
    <definedName name="payment_terms">#REF!</definedName>
    <definedName name="PAZ">#REF!</definedName>
    <definedName name="Pb">#REF!</definedName>
    <definedName name="Pc">#REF!</definedName>
    <definedName name="Pce.j">#REF!</definedName>
    <definedName name="Pd">#REF!</definedName>
    <definedName name="Pdea.ca">#REF!</definedName>
    <definedName name="Pdea.co">#REF!</definedName>
    <definedName name="PDEAC">[96]Parámetros!$B$6</definedName>
    <definedName name="PDEAC1">[96]Parámetros!$B$6</definedName>
    <definedName name="PDEAC2">[96]Parámetros!$B$6</definedName>
    <definedName name="PDEAC3">[96]Parámetros!$B$6</definedName>
    <definedName name="Pe">#REF!</definedName>
    <definedName name="pedro">#REF!</definedName>
    <definedName name="Pegante_PVC">'[55]L. MAT.'!#REF!</definedName>
    <definedName name="PEPE" localSheetId="1">[26]!ERR</definedName>
    <definedName name="PEPE">[26]!ERR</definedName>
    <definedName name="perDate">[148]Parameters!$E$9:$E$38</definedName>
    <definedName name="PERFIL_DEL_TRAMO" localSheetId="4">#REF!</definedName>
    <definedName name="PERFIL_DEL_TRAMO">#REF!</definedName>
    <definedName name="PERFIL_DEL_TRAMO_1">"#n"/"a"</definedName>
    <definedName name="PERFIL_DEL_TRAMO_10">"#n"/"a"</definedName>
    <definedName name="PERFIL_DEL_TRAMO_2">"#n"/"a"</definedName>
    <definedName name="PERFIL_DEL_TRAMO_3">"#n"/"a"</definedName>
    <definedName name="PERFIL_DEL_TRAMO_4">"#n"/"a"</definedName>
    <definedName name="PERFIL_DEL_TRAMO_5">"#n"/"a"</definedName>
    <definedName name="PERFIL_DEL_TRAMO_6">"#n"/"a"</definedName>
    <definedName name="PERFIL_DEL_TRAMO_7">"#n"/"a"</definedName>
    <definedName name="PERFIL_DEL_TRAMO_8">"#n"/"a"</definedName>
    <definedName name="PERFIL_DEL_TRAMO_9">"#n"/"a"</definedName>
    <definedName name="perforacion">[35]PRESUPUESTO!$A$47:$L$47</definedName>
    <definedName name="PeriodInc">[85]Index!$L$57</definedName>
    <definedName name="PERIODO">[42]CUMPLIMIENTO!$M$5</definedName>
    <definedName name="perLabel">[148]Parameters!$C$9:$C$38</definedName>
    <definedName name="PERSONAL">#N/A</definedName>
    <definedName name="PERSONALTABLA1.1.1">'[4]CALCULO COSTOS DE OPERACIÓN'!$B$50:$AJ$85</definedName>
    <definedName name="PERSONALTABLA1.2">'[4]INFORMACIÓN REFERENCIA'!$B$477:$F$489</definedName>
    <definedName name="PERSONALTABLA1.3">'[4]INFORMACIÓN REFERENCIA'!$B$494:$F$506</definedName>
    <definedName name="PESO14.2">#REF!</definedName>
    <definedName name="PESO14.3">#REF!</definedName>
    <definedName name="PESO14.4">#REF!</definedName>
    <definedName name="PGLEFT">#REF!</definedName>
    <definedName name="Piedra">#REF!</definedName>
    <definedName name="PILOTE" localSheetId="4">#REF!</definedName>
    <definedName name="PILOTE">#REF!</definedName>
    <definedName name="Placas_.9x.9_Azul_labrador">'[55]L. MAT.'!#REF!</definedName>
    <definedName name="plan">#REF!</definedName>
    <definedName name="Plan_Vallejo_Sens">'[90]Inputs-SUMMARY'!$H$279:$BR$279</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#REF!</definedName>
    <definedName name="PlanVallejo">#REF!</definedName>
    <definedName name="PLAZO">#REF!</definedName>
    <definedName name="PLAZO.BID" localSheetId="4">[71]EVALPRO!#REF!</definedName>
    <definedName name="PLAZO.BID">[71]EVALPRO!#REF!</definedName>
    <definedName name="PLUG" hidden="1">#REF!</definedName>
    <definedName name="PMT">#REF!</definedName>
    <definedName name="pñ">#REF!</definedName>
    <definedName name="po">#REF!</definedName>
    <definedName name="poblado">#REF!</definedName>
    <definedName name="poi">#REF!</definedName>
    <definedName name="POIPOZOS">'[4]CALCULO POI'!$B$118:$I$154</definedName>
    <definedName name="Polinomial">#REF!</definedName>
    <definedName name="POLINOMIAL1">[202]CANALETA9!#REF!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NDERADA">#REF!</definedName>
    <definedName name="POO">#REF!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S">#REF!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ZO">#REF!</definedName>
    <definedName name="POZOSACTUAL">'[4]INFORMACIÓN REFERENCIA'!$B$23:$M$34</definedName>
    <definedName name="pozosconduccion">'[4]INFORMACIÓN REFERENCIA'!$B$122:$F$133</definedName>
    <definedName name="pp">#REF!</definedName>
    <definedName name="pppppppppppp">#REF!</definedName>
    <definedName name="PPPPPPPPPPPPEE">#REF!</definedName>
    <definedName name="Ppto">#REF!</definedName>
    <definedName name="pptodescrip2">#REF!</definedName>
    <definedName name="pptodescripcion">#REF!</definedName>
    <definedName name="PPtoNorte">#REF!</definedName>
    <definedName name="pptounid2">#REF!</definedName>
    <definedName name="pptounidad">#REF!</definedName>
    <definedName name="PRE" localSheetId="4">#REF!</definedName>
    <definedName name="pre">#REF!</definedName>
    <definedName name="PRECIO" localSheetId="4">#REF!</definedName>
    <definedName name="PRECIO">[168]PRECIOS!$A$5:$M$162</definedName>
    <definedName name="precio2">#REF!</definedName>
    <definedName name="precios" localSheetId="4">#REF!</definedName>
    <definedName name="PRECIOS">[204]LISTA!$A$1:$K$478</definedName>
    <definedName name="PreciosBase">[92]INSUMOS!$L$2</definedName>
    <definedName name="preliminares">'[205]LISTA PRELIMINARES'!$C$7:$F$13</definedName>
    <definedName name="PRES">#REF!</definedName>
    <definedName name="PRES.AGRI">#REF!</definedName>
    <definedName name="PRESIPISTO">#REF!</definedName>
    <definedName name="PREST">#REF!</definedName>
    <definedName name="prestaciones">[81]DATOS!$B$14</definedName>
    <definedName name="Prestaciones_sociales">'[55]P.S.'!$C$33</definedName>
    <definedName name="Presu">'[4]CALCULO POI'!#REF!</definedName>
    <definedName name="PRESUP">#REF!</definedName>
    <definedName name="Presupuest">#REF!</definedName>
    <definedName name="PRESUPUESTO">#REF!</definedName>
    <definedName name="PResupuestos">'[206]CtaGeneral-A'!$F$12:$AH$131</definedName>
    <definedName name="PrevFleet">#REF!</definedName>
    <definedName name="PRICES_FIRM">#REF!</definedName>
    <definedName name="primer">'[37]ESTADO RED'!#REF!</definedName>
    <definedName name="Princ">#REF!</definedName>
    <definedName name="PRINT_AREA">#N/A</definedName>
    <definedName name="Print_Area_MI" localSheetId="4">#REF!</definedName>
    <definedName name="PRINT_AREA_MI">#REF!</definedName>
    <definedName name="Print_Area_Reset" localSheetId="4">OFFSET(Full_Print,0,0,'FCT PREST'!Last_Row)</definedName>
    <definedName name="Print_Area_Reset">OFFSET(Full_Print,0,0,Last_Row)</definedName>
    <definedName name="PRINT_TITLES">#N/A</definedName>
    <definedName name="PRINT_TITLES_MI">#N/A</definedName>
    <definedName name="Print_Titles2">#N/A</definedName>
    <definedName name="PRINT2">[207]Report!#REF!</definedName>
    <definedName name="PrintEnd" hidden="1">#REF!</definedName>
    <definedName name="PrintStart" hidden="1">#REF!</definedName>
    <definedName name="PrintTitle">#REF!</definedName>
    <definedName name="Prioridad">[208]Sheet1!$D$2:$D$4</definedName>
    <definedName name="Problema">'[70]PAOI 09'!$W$5:$W$150</definedName>
    <definedName name="proceso">[135]procesos!$A$2:$A$74</definedName>
    <definedName name="prod">[15]Gastos!#REF!</definedName>
    <definedName name="prod1">[15]Gastos!#REF!</definedName>
    <definedName name="prod98">[15]Gastos!#REF!</definedName>
    <definedName name="prodcal">[15]Gastos!#REF!</definedName>
    <definedName name="proddsfdhgasd">#REF!</definedName>
    <definedName name="prodeco">[209]LISTAS!#REF!</definedName>
    <definedName name="prodhati">[15]Gastos!#REF!</definedName>
    <definedName name="PRODUCCIONACTUAL">'[4]INFORMACIÓN REFERENCIA'!$B$8:$C$19</definedName>
    <definedName name="PRODUCTCARB">#REF!</definedName>
    <definedName name="PRODUCTEST">#REF!</definedName>
    <definedName name="PROF">#REF!</definedName>
    <definedName name="profbatea">#REF!</definedName>
    <definedName name="profit_margin">#REF!</definedName>
    <definedName name="profun">#REF!</definedName>
    <definedName name="Profundidad">#REF!</definedName>
    <definedName name="PROGRAMADO">#REF!</definedName>
    <definedName name="programainv" localSheetId="1">[26]!ERR</definedName>
    <definedName name="programainv">[26]!ERR</definedName>
    <definedName name="Project">#REF!</definedName>
    <definedName name="PROJECT_CURRENCY">#REF!</definedName>
    <definedName name="Project_Name">#REF!</definedName>
    <definedName name="Project_name_1">#REF!</definedName>
    <definedName name="Project_name_2">#REF!</definedName>
    <definedName name="PROPONE">#REF!</definedName>
    <definedName name="Prov">#REF!</definedName>
    <definedName name="PROYECCION">#REF!</definedName>
    <definedName name="PROYECCIONDEMANDATABLA1">[4]DEMANDABASEAND!$B$7:$F$19</definedName>
    <definedName name="proyecto">[36]Listado!$B$11:$B$17</definedName>
    <definedName name="PROYECTOS">[4]REFERENCIAS!$A$3:$F$25</definedName>
    <definedName name="PRT_DES">#REF!</definedName>
    <definedName name="PRUEBA" localSheetId="1">[34]!absc</definedName>
    <definedName name="PRUEBA">[34]!absc</definedName>
    <definedName name="PRUEBA2">#REF!</definedName>
    <definedName name="Psol">#REF!</definedName>
    <definedName name="PTTTT" localSheetId="4" hidden="1">{#N/A,#N/A,TRUE,"INGENIERIA";#N/A,#N/A,TRUE,"COMPRAS";#N/A,#N/A,TRUE,"DIRECCION";#N/A,#N/A,TRUE,"RESUMEN"}</definedName>
    <definedName name="PTTTT" hidden="1">{#N/A,#N/A,TRUE,"INGENIERIA";#N/A,#N/A,TRUE,"COMPRAS";#N/A,#N/A,TRUE,"DIRECCION";#N/A,#N/A,TRUE,"RESUMEN"}</definedName>
    <definedName name="Pulidora">'[55]L. MAT.'!#REF!</definedName>
    <definedName name="PUNT">[48]INSUMOS!$D$688</definedName>
    <definedName name="Puntosj">#REF!</definedName>
    <definedName name="Puntosk">#REF!</definedName>
    <definedName name="Puntoskref">#REF!</definedName>
    <definedName name="PuntosRentabilidad">#REF!</definedName>
    <definedName name="Purchase">#REF!</definedName>
    <definedName name="PUYTH">#REF!</definedName>
    <definedName name="q" localSheetId="4">#REF!</definedName>
    <definedName name="q">#REF!</definedName>
    <definedName name="qdefqfqwreqwerqw">[40]Insumos!#REF!</definedName>
    <definedName name="QE">[130]TARIF2002!#REF!</definedName>
    <definedName name="QE_TE">[130]TARIF2002!#REF!</definedName>
    <definedName name="QI">[130]TARIF2002!#REF!</definedName>
    <definedName name="QI_TI">[130]TARIF2002!#REF!</definedName>
    <definedName name="QMAXDIARIO">'[4]CALCULO POI'!$B$118:$C$154</definedName>
    <definedName name="QN">[130]TARIF2002!#REF!</definedName>
    <definedName name="QN_QI">[130]TARIF2002!#REF!</definedName>
    <definedName name="QNS">[210]TARIF2002!#REF!</definedName>
    <definedName name="QPROM">[4]TARIFAS!$C$570</definedName>
    <definedName name="qq" localSheetId="4">#REF!</definedName>
    <definedName name="qq">#REF!</definedName>
    <definedName name="qqq">#REF!</definedName>
    <definedName name="qqqqqqqqqqqqqqqq">#REF!</definedName>
    <definedName name="QRS">#REF!</definedName>
    <definedName name="qsqw">#REF!</definedName>
    <definedName name="Quality_PvT">#REF!</definedName>
    <definedName name="QualityF">#REF!</definedName>
    <definedName name="quantity">#REF!</definedName>
    <definedName name="QUIMICOSTABLA1.3.1">'[4]CALCULO COSTOS DE OPERACIÓN'!$B$176:$J$211</definedName>
    <definedName name="qw">#REF!</definedName>
    <definedName name="qwdsdsd">#REF!</definedName>
    <definedName name="QWE" hidden="1">'[13]ETAPA 50 SMMLV'!#REF!</definedName>
    <definedName name="qwqw">#REF!</definedName>
    <definedName name="qwqwas">#REF!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JON">#REF!</definedName>
    <definedName name="rango">#REF!</definedName>
    <definedName name="Rate1">[211]Summary!$D$6</definedName>
    <definedName name="rate2">[211]Summary!$D$7</definedName>
    <definedName name="ratio">#REF!</definedName>
    <definedName name="Rb">#REF!</definedName>
    <definedName name="Rd">#REF!</definedName>
    <definedName name="RD_CP">'[212]Working Cap Movemts'!#REF!</definedName>
    <definedName name="RD_CP_VL">'[212]Working Cap Movemts'!#REF!</definedName>
    <definedName name="rds">#REF!</definedName>
    <definedName name="rdsyyrttr">#REF!</definedName>
    <definedName name="Re">#REF!</definedName>
    <definedName name="RE4NTA">[66]EQUIPOS!$D$8</definedName>
    <definedName name="rec">[213]Propuesta!#REF!</definedName>
    <definedName name="RECEBO">#REF!</definedName>
    <definedName name="Recurso">[208]Sheet1!$B$2:$B$3</definedName>
    <definedName name="recursos_general">[152]tipo_recurso!$A$1:$A$8</definedName>
    <definedName name="REDESALCANTARILLADOTABLA1.2">'[4]INFORMACIÓN REFERENCIA'!$B$330:$F$341</definedName>
    <definedName name="REDESALCANTARILLADOTABLA1.4">'[4]INFORMACIÓN REFERENCIA'!$B$352:$F$364</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ERE">[214]Cover!#REF!</definedName>
    <definedName name="REF">[70]Consultoria!$A$4:$A$511</definedName>
    <definedName name="Referenciak">#REF!</definedName>
    <definedName name="REFERENCIAPROYECTOS">[4]REFERENCIAS!$A$3:$F$24</definedName>
    <definedName name="REFMAR">#REF!</definedName>
    <definedName name="REG">#REF!</definedName>
    <definedName name="REGBT">#N/A</definedName>
    <definedName name="regional" localSheetId="4">[72]CARRETERAS!$A$2</definedName>
    <definedName name="regional">[73]CARRETERAS!$A$2</definedName>
    <definedName name="regiones">#REF!</definedName>
    <definedName name="REGRESA">#REF!</definedName>
    <definedName name="REGULAR" localSheetId="4">'[180]ESTADO VÍA-CRIT.TECNICO'!#REF!&gt;2.5</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1">[26]!ERR</definedName>
    <definedName name="REICIO">[26]!ERR</definedName>
    <definedName name="Reimbursement">"Reembolso"</definedName>
    <definedName name="reinicio" localSheetId="1">[26]!ERR</definedName>
    <definedName name="reinicio">[26]!ERR</definedName>
    <definedName name="RELACUION">#REF!</definedName>
    <definedName name="rell">#REF!</definedName>
    <definedName name="RELLG">#REF!</definedName>
    <definedName name="remb">'[34]330.1'!$H$52</definedName>
    <definedName name="rendimiento">#REF!</definedName>
    <definedName name="REP.PAV">#REF!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q">#REF!</definedName>
    <definedName name="Required_Delivery">#REF!</definedName>
    <definedName name="RES" localSheetId="4">#REF!</definedName>
    <definedName name="RES">#REF!</definedName>
    <definedName name="Reserva">[15]Gastos!#REF!</definedName>
    <definedName name="residente" localSheetId="4">'[72]GENERALIDADES '!$E$9</definedName>
    <definedName name="residente">'[73]GENERALIDADES '!$E$9</definedName>
    <definedName name="RESP">[59]dts!$B$6</definedName>
    <definedName name="Responsible">'[46]2009 Jagua'!$G$2:$G$27</definedName>
    <definedName name="RESU">#REF!</definedName>
    <definedName name="resultado">#REF!</definedName>
    <definedName name="RESUMEN">#REF!</definedName>
    <definedName name="RESUMENALCANTARILLADO">#REF!</definedName>
    <definedName name="ResumenAPU">[136]ResumenMaterial!$A$12:$AB$169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#REF!</definedName>
    <definedName name="RESUMENOPTIMIZACIONACU">'[4]CALCULO POI'!$A$46:$L$81</definedName>
    <definedName name="RESUMENOPTIMIZACIONALC">'[4]CALCULO POI'!$A$242:$I$277</definedName>
    <definedName name="RET" localSheetId="4">#REF!</definedName>
    <definedName name="RET">#REF!</definedName>
    <definedName name="RET_1">"#n"/"a"</definedName>
    <definedName name="RET_10">"#n"/"a"</definedName>
    <definedName name="RET_2">"#n"/"a"</definedName>
    <definedName name="RET_3">"#n"/"a"</definedName>
    <definedName name="RET_4">"#n"/"a"</definedName>
    <definedName name="RET_5">"#n"/"a"</definedName>
    <definedName name="RET_6">"#n"/"a"</definedName>
    <definedName name="RET_7">"#n"/"a"</definedName>
    <definedName name="RET_8">"#n"/"a"</definedName>
    <definedName name="RET_9">"#n"/"a"</definedName>
    <definedName name="reten">[15]Gastos!#REF!</definedName>
    <definedName name="reti">#REF!</definedName>
    <definedName name="RETIROV">#REF!</definedName>
    <definedName name="retr" localSheetId="4">#REF!</definedName>
    <definedName name="retr">#REF!</definedName>
    <definedName name="retr_1">"#n"/"a"</definedName>
    <definedName name="retr_10">"#n"/"a"</definedName>
    <definedName name="retr_2">"#n"/"a"</definedName>
    <definedName name="retr_3">"#n"/"a"</definedName>
    <definedName name="retr_4">"#n"/"a"</definedName>
    <definedName name="retr_5">"#n"/"a"</definedName>
    <definedName name="retr_6">"#n"/"a"</definedName>
    <definedName name="retr_7">"#n"/"a"</definedName>
    <definedName name="retr_8">"#n"/"a"</definedName>
    <definedName name="retr_9">"#n"/"a"</definedName>
    <definedName name="RETRO">#REF!</definedName>
    <definedName name="REWQ">#REF!</definedName>
    <definedName name="rewq1">#REF!</definedName>
    <definedName name="Rf">#REF!</definedName>
    <definedName name="rfref">#REF!</definedName>
    <definedName name="Rg">#REF!</definedName>
    <definedName name="RGRG" localSheetId="1">[26]!ERR</definedName>
    <definedName name="RGRG">[26]!ERR</definedName>
    <definedName name="Rh">#REF!</definedName>
    <definedName name="Ri">#REF!</definedName>
    <definedName name="RICARDO">#REF!,#REF!,#REF!,#REF!,#REF!,#REF!,#REF!,#REF!,#REF!</definedName>
    <definedName name="RICO" localSheetId="4">IF(Loan_Amount*'FCT PREST'!Interest_Rate*Loan_Years*Loan_Start&gt;0,1,0)</definedName>
    <definedName name="RICO">IF(Loan_Amount*[0]!Interest_Rate*Loan_Years*Loan_Start&gt;0,1,0)</definedName>
    <definedName name="Ripio">#REF!</definedName>
    <definedName name="RiskInd">[215]RefTables!$K$2:$K$26</definedName>
    <definedName name="RiskRanking">[215]RefTables!$L$2:$L$26</definedName>
    <definedName name="Rk">#REF!</definedName>
    <definedName name="rl">#REF!</definedName>
    <definedName name="rlo">#REF!</definedName>
    <definedName name="rm" localSheetId="4">#REF!</definedName>
    <definedName name="Rm">#REF!</definedName>
    <definedName name="RMCostOutput">#REF!</definedName>
    <definedName name="Rmm">#REF!</definedName>
    <definedName name="Rn">#REF!</definedName>
    <definedName name="rñ" localSheetId="4">#REF!</definedName>
    <definedName name="Rñ">#REF!</definedName>
    <definedName name="Ro">#REF!</definedName>
    <definedName name="RoA_N">[97]ASSUMPTIONS!#REF!</definedName>
    <definedName name="ROCA">#REF!</definedName>
    <definedName name="rolando">#REF!</definedName>
    <definedName name="Roster1">[65]Parameters!$O$30</definedName>
    <definedName name="Roster2">[65]Parameters!$P$30</definedName>
    <definedName name="Roster3">[65]Parameters!$Q$30</definedName>
    <definedName name="Roster4">[65]Parameters!$R$30</definedName>
    <definedName name="Rosters">[65]Parameters!$O$26:$R$29</definedName>
    <definedName name="Rows2Unhide" hidden="1">#REF!</definedName>
    <definedName name="Roy_price_sens">'[90]Inputs-SUMMARY'!$H$266:$BR$266</definedName>
    <definedName name="Royal_Col_Nom">[97]W_OPEX!$H$220:$AP$220</definedName>
    <definedName name="royalphalumi">[216]datosluminariasRoyAlPHa!$A$1:$A$65536</definedName>
    <definedName name="Royalty_CDC_LLC">[85]Royalties!#REF!</definedName>
    <definedName name="Royalty_CZN_SA">[85]Royalties!#REF!</definedName>
    <definedName name="Royalty_total">[85]Royalties!#REF!</definedName>
    <definedName name="Rp">#REF!</definedName>
    <definedName name="Rq">#REF!</definedName>
    <definedName name="rr">#REF!</definedName>
    <definedName name="rrr">#REF!</definedName>
    <definedName name="rrrrrrrr">#REF!</definedName>
    <definedName name="RRRTGTG">#REF!</definedName>
    <definedName name="Rs">#REF!</definedName>
    <definedName name="rsadf">#REF!</definedName>
    <definedName name="rt" localSheetId="4">#REF!</definedName>
    <definedName name="Rt">#REF!</definedName>
    <definedName name="rte">#REF!</definedName>
    <definedName name="rtrtrwet">#REF!</definedName>
    <definedName name="rtrtwetewrter">#REF!</definedName>
    <definedName name="rty">#REF!</definedName>
    <definedName name="RUTA" localSheetId="4">DATE(YEAR([0]!Loan_Start),MONTH([0]!Loan_Start)+Payment_Number,DAY([0]!Loan_Start))</definedName>
    <definedName name="RUTA" localSheetId="1">DATE(YEAR([0]!Loan_Start),MONTH([0]!Loan_Start)+Payment_Number,DAY([0]!Loan_Start))</definedName>
    <definedName name="RUTA">DATE(YEAR([0]!Loan_Start),MONTH([0]!Loan_Start)+Payment_Number,DAY([0]!Loan_Start))</definedName>
    <definedName name="Rv">#REF!</definedName>
    <definedName name="RVS">[59]dts!$B$23</definedName>
    <definedName name="RW" localSheetId="4">[217]items!$C$4:$J$248</definedName>
    <definedName name="Rw">#REF!</definedName>
    <definedName name="Rx">#REF!</definedName>
    <definedName name="ry" localSheetId="4">#REF!</definedName>
    <definedName name="Ry">#REF!</definedName>
    <definedName name="RYER">'[142]CANT OBRA'!$1:$1048576</definedName>
    <definedName name="Rz">#REF!</definedName>
    <definedName name="S">#REF!</definedName>
    <definedName name="Sa">#REF!</definedName>
    <definedName name="Sabaneta">'[49]SABANETA 3335'!$B$7:$L$475</definedName>
    <definedName name="Sac">#REF!</definedName>
    <definedName name="Sac2002Def">#REF!</definedName>
    <definedName name="Sac2003Def">#REF!</definedName>
    <definedName name="SADASDFSDF">#REF!</definedName>
    <definedName name="salariominimo">[62]Hoja2!$B$33</definedName>
    <definedName name="salarios" localSheetId="1">[26]!ERR</definedName>
    <definedName name="salarios">[26]!ERR</definedName>
    <definedName name="Saldo_Capital">#REF!</definedName>
    <definedName name="SAOG7">#REF!</definedName>
    <definedName name="SAOG7OCTUBRE">#REF!</definedName>
    <definedName name="saopuhugughgs">#REF!</definedName>
    <definedName name="SARDINELV">#REF!</definedName>
    <definedName name="sasa">'[4]CALCULO POI'!#REF!</definedName>
    <definedName name="Sb">#REF!</definedName>
    <definedName name="sbe">#REF!</definedName>
    <definedName name="Sbf">[18]CALCULO!$E$61</definedName>
    <definedName name="SbtPpto">'[41]page 1'!$G$677</definedName>
    <definedName name="sc" localSheetId="4">#REF!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'[63]REF - Listas'!$D$32:$D$38</definedName>
    <definedName name="sd" localSheetId="4">#REF!</definedName>
    <definedName name="SD">#REF!</definedName>
    <definedName name="SDE">#REF!</definedName>
    <definedName name="sdf">#REF!</definedName>
    <definedName name="sdfhjfasdfjasj">#REF!</definedName>
    <definedName name="sdfsd">#REF!</definedName>
    <definedName name="sdsd">#REF!</definedName>
    <definedName name="SE" localSheetId="4">[218]Datos!$B$3:$D$72</definedName>
    <definedName name="Se">#REF!</definedName>
    <definedName name="seerhtt">#REF!</definedName>
    <definedName name="segundo">'[37]ESTADO RED'!#REF!</definedName>
    <definedName name="Seguro">#REF!</definedName>
    <definedName name="SeguroCostos">#REF!</definedName>
    <definedName name="seis">#REF!</definedName>
    <definedName name="seisC">[96]Ejemplo!$AC$13</definedName>
    <definedName name="seisC1">[96]Ejemplo!$AC$13</definedName>
    <definedName name="seisC2">[96]Ejemplo!$AC$13</definedName>
    <definedName name="seisC3">[96]Ejemplo!$AC$13</definedName>
    <definedName name="selalternativas">#REF!</definedName>
    <definedName name="SEM_DEL_MES">#REF!</definedName>
    <definedName name="SEMANA">[59]dts!$B$8</definedName>
    <definedName name="Semanas_mes">#REF!</definedName>
    <definedName name="sencount" hidden="1">1</definedName>
    <definedName name="sep00">[15]Dólar!#REF!</definedName>
    <definedName name="Sepjv2">#REF!</definedName>
    <definedName name="SepOct">'[126]Sep-Oct'!$A$12:$H$30</definedName>
    <definedName name="SepOct_C">'[170]Sep-Oct'!$A$31:$H$45</definedName>
    <definedName name="septdetail">#REF!</definedName>
    <definedName name="septico">#REF!</definedName>
    <definedName name="septtb">#REF!</definedName>
    <definedName name="SequenceF">#REF!</definedName>
    <definedName name="SERO" localSheetId="1">[26]!ERR</definedName>
    <definedName name="SERO">[26]!ERR</definedName>
    <definedName name="servicioingreso">#REF!</definedName>
    <definedName name="ServicioSurentingExpress">#REF!</definedName>
    <definedName name="servicioutilidad">#REF!</definedName>
    <definedName name="ServicioVehSustituto">#REF!</definedName>
    <definedName name="Sf">#REF!</definedName>
    <definedName name="Sg">#REF!</definedName>
    <definedName name="SGET">#REF!</definedName>
    <definedName name="SGS">#REF!</definedName>
    <definedName name="Sh">#REF!</definedName>
    <definedName name="Share">[119]Cover!#REF!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'[219]Mine variance - tree'!#REF!</definedName>
    <definedName name="si" localSheetId="4">#REF!</definedName>
    <definedName name="si">#REF!</definedName>
    <definedName name="SiglaPrestador">#REF!</definedName>
    <definedName name="Sim_Model_Input_1">[212]HL!#REF!</definedName>
    <definedName name="Sim_Model_Input_4">[212]HL!#REF!</definedName>
    <definedName name="Sim_Model_Output_1">[212]HL!#REF!</definedName>
    <definedName name="Sincelejo">'[220]2 COBERTURA ACU'!$AD$25</definedName>
    <definedName name="sinFS">#REF!</definedName>
    <definedName name="SISISIS" localSheetId="1">[26]!ERR</definedName>
    <definedName name="SISISIS">[26]!ERR</definedName>
    <definedName name="Sitio">[208]Sheet1!$C$2:$C$4</definedName>
    <definedName name="sk">#REF!</definedName>
    <definedName name="SLube">#REF!</definedName>
    <definedName name="sm">#REF!</definedName>
    <definedName name="SMPORRES">'[221]PRESUPUESTO ALCALDIA'!$C$9:$N$58</definedName>
    <definedName name="sn">#REF!</definedName>
    <definedName name="snw">#REF!</definedName>
    <definedName name="sñ">#REF!</definedName>
    <definedName name="so">#REF!</definedName>
    <definedName name="Soat">#REF!</definedName>
    <definedName name="SoatCostos">#REF!</definedName>
    <definedName name="SOCIAL">#REF!</definedName>
    <definedName name="SOHaul">#REF!</definedName>
    <definedName name="SOL">#REF!</definedName>
    <definedName name="soladov">#REF!</definedName>
    <definedName name="Solids.SG">#REF!</definedName>
    <definedName name="Solución">'[70]PAOI 09'!$Y$5:$Y$150</definedName>
    <definedName name="Sop">#REF!</definedName>
    <definedName name="SopDef">#REF!</definedName>
    <definedName name="SopDef2002">#REF!</definedName>
    <definedName name="SopDef2003">#REF!</definedName>
    <definedName name="SopPuc2002">#REF!</definedName>
    <definedName name="SopPuc2003">#REF!</definedName>
    <definedName name="SOSO" hidden="1">'[13]ETAPA 50 SMMLV'!#REF!</definedName>
    <definedName name="sporres">#REF!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OYECTO">#REF!</definedName>
    <definedName name="sr">#REF!</definedName>
    <definedName name="SRandM">#REF!</definedName>
    <definedName name="ss" localSheetId="4">#REF!</definedName>
    <definedName name="ss">#REF!</definedName>
    <definedName name="SSDSD">#REF!</definedName>
    <definedName name="sss" localSheetId="4">#REF!</definedName>
    <definedName name="sss">#REF!</definedName>
    <definedName name="ssss" localSheetId="4">#REF!</definedName>
    <definedName name="ssss">#REF!</definedName>
    <definedName name="sssss">#REF!</definedName>
    <definedName name="SSSSSSS" localSheetId="4">IF(Loan_Amount*'FCT PREST'!Interest_Rate*Loan_Years*Loan_Start&gt;0,1,0)</definedName>
    <definedName name="SSSSSSS">IF(Loan_Amount*[0]!Interest_Rate*Loan_Years*Loan_Start&gt;0,1,0)</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[222]Index!$S$41</definedName>
    <definedName name="StartRates">#REF!</definedName>
    <definedName name="StartTags">#REF!</definedName>
    <definedName name="status">'[149]LISTS-FOR INTERNAL USE ONLY'!$B$8:$B$13</definedName>
    <definedName name="statusofexecution">#REF!</definedName>
    <definedName name="STOCK_CODE">#REF!</definedName>
    <definedName name="stock_oreganal">[97]INPUT_TEMP!#REF!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ub" hidden="1">#REF!</definedName>
    <definedName name="Stub_Header1" hidden="1">#REF!</definedName>
    <definedName name="Stub_Header2" hidden="1">#REF!</definedName>
    <definedName name="Stub_Header3" hidden="1">#REF!</definedName>
    <definedName name="STyre">#REF!</definedName>
    <definedName name="SUBBASE">#REF!</definedName>
    <definedName name="Subbase2">#REF!</definedName>
    <definedName name="subprograma">[135]Subprograma!$B$2:$B$87</definedName>
    <definedName name="subregiones">[152]Listado!$B$4:$B$9</definedName>
    <definedName name="SUBTIPOACC">#REF!</definedName>
    <definedName name="SubtipoAccesorio">#REF!</definedName>
    <definedName name="SUELDOS">'[163]Base Datos Sueldo'!$B$7:$C$26</definedName>
    <definedName name="SUELO">'[155]ESPECTRO RESISTENCIA'!$B$72:$B$76</definedName>
    <definedName name="SUELO2">#REF!</definedName>
    <definedName name="sum">'[223]Tabla 1.1'!#REF!</definedName>
    <definedName name="SUMA" localSheetId="4">#REF!</definedName>
    <definedName name="suma">[224]Hoja1!$F$60</definedName>
    <definedName name="SUMINISTRO">#REF!</definedName>
    <definedName name="Suministro_e_instalacion_de_tubería__de_Φ8___en_acero_al_carbono__en_tramos_de_6_metros_roscada_con_uniones_del_mismo_material">#REF!</definedName>
    <definedName name="suministros">#REF!</definedName>
    <definedName name="sumtuberia">[35]PRESUPUESTO!$A$58:$L$59</definedName>
    <definedName name="Supervía" localSheetId="4"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R">[225]Hoja1!#REF!</definedName>
    <definedName name="sw" localSheetId="1">[26]!ERR</definedName>
    <definedName name="sw">[26]!ERR</definedName>
    <definedName name="swssdecs">#REF!</definedName>
    <definedName name="SZJHGTYFVASBHDJ">#REF!</definedName>
    <definedName name="t" localSheetId="4">[10]!absc</definedName>
    <definedName name="t">[11]Cálculo!$B$42</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11SF15">[68]FACTORES!$I$8:$I$33</definedName>
    <definedName name="T11SF19">[68]FACTORES!$K$8:$K$33</definedName>
    <definedName name="T12SF15">[68]FACTORES!$S$8:$S$33</definedName>
    <definedName name="T12SF19">[68]FACTORES!$U$8:$U$33</definedName>
    <definedName name="T1RF15">[68]FACTORES!$AC$8:$AC$33</definedName>
    <definedName name="T1RF19">[68]FACTORES!$AE$8:$AE$33</definedName>
    <definedName name="T21SF15">[68]FACTORES!$J$8:$J$33</definedName>
    <definedName name="T21SF19">[68]FACTORES!$L$8:$L$33</definedName>
    <definedName name="T22SF15">[68]FACTORES!$T$8:$T$33</definedName>
    <definedName name="T22SF19">[68]FACTORES!$V$8:$V$33</definedName>
    <definedName name="T2RF15">[68]FACTORES!$AD$8:$AD$33</definedName>
    <definedName name="T2RF19">[68]FACTORES!$AF$8:$AF$33</definedName>
    <definedName name="Ta">#REF!</definedName>
    <definedName name="TAB">#REF!</definedName>
    <definedName name="Tab_Elec">[147]Inputs!$J$25</definedName>
    <definedName name="Tab_Expense">[147]Inputs!$P$127:$Q$161</definedName>
    <definedName name="Tab_Process">[147]Inputs!$N$127:$O$173</definedName>
    <definedName name="Tab_Respons">[147]Inputs!$L$127:$M$139</definedName>
    <definedName name="TabBL">'[116]L codos'!$A$3:$V$10</definedName>
    <definedName name="TabCIM">[145]Hoja2!$A$5:$I$38</definedName>
    <definedName name="TABLA" localSheetId="4">#REF!</definedName>
    <definedName name="Tabla">#REF!</definedName>
    <definedName name="TABLA_CMI">[4]BS.DATOS!$Q$5:$X$17</definedName>
    <definedName name="TABLA_RN">[4]BS.DATOS!$AA$5:$AH$17</definedName>
    <definedName name="Tabla_Tareas1">#REF!</definedName>
    <definedName name="TABLA1">#REF!</definedName>
    <definedName name="TABLA1.2.2" localSheetId="4">'[34]A.P.U'!#REF!</definedName>
    <definedName name="TABLA1.2.2">#REF!</definedName>
    <definedName name="tabla2">#REF!</definedName>
    <definedName name="tablaDeDTFS">#REF!</definedName>
    <definedName name="TablaR">#REF!</definedName>
    <definedName name="Tablero_trifásico_12_circuitos">'[55]L. MAT.'!#REF!</definedName>
    <definedName name="TabPVC">#REF!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#REF!</definedName>
    <definedName name="TANQUES4.1">#REF!</definedName>
    <definedName name="TARIFAS">[103]TARIFAS!$A$1:$F$52</definedName>
    <definedName name="TARIFAS_SUBSIDIOS">#REF!</definedName>
    <definedName name="TARIFAS1">#REF!</definedName>
    <definedName name="Tasa_Efectiva_Mensual_Fondeo">#REF!</definedName>
    <definedName name="TasaCrecimiento">#REF!</definedName>
    <definedName name="TasaDescuento">#REF!</definedName>
    <definedName name="tatual">'[226]PRESUPUESTO ALCALDIA'!$C$9:$N$47</definedName>
    <definedName name="Tax_Rate_Col">'[90]Inputs-SUMMARY'!$H$466:$BR$466</definedName>
    <definedName name="Taxpb" hidden="1">#REF!</definedName>
    <definedName name="tb" localSheetId="4">#REF!</definedName>
    <definedName name="Tb">#REF!</definedName>
    <definedName name="TBCUR">[227]Sheet4!$A$2:$E$235</definedName>
    <definedName name="TBMAYINT">#REF!</definedName>
    <definedName name="tbres">#REF!</definedName>
    <definedName name="TBV1A">#REF!</definedName>
    <definedName name="Tc">#REF!</definedName>
    <definedName name="tcC">[96]Ejemplo!$D$30</definedName>
    <definedName name="TCCMOI">#REF!</definedName>
    <definedName name="TCCMOIC">[96]Ejemplo!$D$32</definedName>
    <definedName name="TCCMOIC1">[96]Ejemplo!$D$32</definedName>
    <definedName name="TCCMOIC2">[96]Ejemplo!$D$32</definedName>
    <definedName name="TCCMOIC3">[96]Ejemplo!$D$32</definedName>
    <definedName name="Td">#REF!</definedName>
    <definedName name="Te">#REF!</definedName>
    <definedName name="Tec_Adesivo">'[55]L. MAT.'!#REF!</definedName>
    <definedName name="TechAccept">#REF!</definedName>
    <definedName name="TECN" localSheetId="4">DATE(YEAR(Loan_Start),MONTH(Loan_Start)+Payment_Number,DAY(Loan_Start))</definedName>
    <definedName name="TECN" localSheetId="1">DATE(YEAR([0]!Loan_Start),MONTH([0]!Loan_Start)+Payment_Number,DAY([0]!Loan_Start))</definedName>
    <definedName name="TECN">DATE(YEAR(Loan_Start),MONTH(Loan_Start)+Payment_Number,DAY(Loan_Start))</definedName>
    <definedName name="tecpro06">[15]Gastos!#REF!</definedName>
    <definedName name="TEMP2">'[122]Cost Codes'!$B$4:$G$361</definedName>
    <definedName name="TER" localSheetId="1">[26]!ERR</definedName>
    <definedName name="TER">[26]!ERR</definedName>
    <definedName name="TERM" localSheetId="1">[26]!ERR</definedName>
    <definedName name="TERM">[26]!ERR</definedName>
    <definedName name="TERMINADORA">#REF!</definedName>
    <definedName name="TÉRMINOS" localSheetId="1">[26]!ERR</definedName>
    <definedName name="TÉRMINOS">[26]!ERR</definedName>
    <definedName name="test">#REF!</definedName>
    <definedName name="TEST1">'[228]Comparación textos'!#REF!</definedName>
    <definedName name="TESTHKEY">'[228]Comparación textos'!#REF!</definedName>
    <definedName name="Tf">#REF!</definedName>
    <definedName name="Tg">#REF!</definedName>
    <definedName name="th" localSheetId="4">#REF!</definedName>
    <definedName name="Th">#REF!</definedName>
    <definedName name="Ti">#REF!</definedName>
    <definedName name="TIA">#REF!</definedName>
    <definedName name="TIAI">#REF!</definedName>
    <definedName name="TIPO">#REF!</definedName>
    <definedName name="tipo_pintura">#REF!</definedName>
    <definedName name="TipoCMA4">#REF!</definedName>
    <definedName name="TipoCMI2">#REF!</definedName>
    <definedName name="TipoCMI3">#REF!</definedName>
    <definedName name="TipoCMI4">#REF!</definedName>
    <definedName name="TipoCMO4">#REF!</definedName>
    <definedName name="tipos_entidad">[152]tipos_entidad!$A$1:$A$5</definedName>
    <definedName name="tipov" localSheetId="4">#REF!</definedName>
    <definedName name="tipov">#REF!</definedName>
    <definedName name="Tiproyecto">'[70]PAOI 09'!$N$5:$N$150</definedName>
    <definedName name="TIT" localSheetId="4">#REF!</definedName>
    <definedName name="TIT">#REF!</definedName>
    <definedName name="titi" localSheetId="4">IF(Loan_Amount*'FCT PREST'!Interest_Rate*Loan_Years*Loan_Start&gt;0,1,0)</definedName>
    <definedName name="titi">IF(Loan_Amount*[0]!Interest_Rate*Loan_Years*Loan_Start&gt;0,1,0)</definedName>
    <definedName name="Titlepb" hidden="1">#REF!</definedName>
    <definedName name="TITO" localSheetId="4">IF('FCT PREST'!RICO,Header_Row+'FCT PREST'!TUPI,Header_Row)</definedName>
    <definedName name="TITO">IF(RICO,Header_Row+[0]!TUPI,Header_Row)</definedName>
    <definedName name="TITOF" localSheetId="4">IF('FCT PREST'!RICO,Header_Row+'FCT PREST'!TUPI,Header_Row)</definedName>
    <definedName name="TITOF">IF(RICO,Header_Row+[0]!TUPI,Header_Row)</definedName>
    <definedName name="TITU">#REF!</definedName>
    <definedName name="TITULO">#REF!</definedName>
    <definedName name="Titulos_a_imprimir">#REF!</definedName>
    <definedName name="_xlnm.Print_Titles" localSheetId="3">'OFERTA ECONOMICA'!$1:$5</definedName>
    <definedName name="_xlnm.Print_Titles" localSheetId="1">'PROPUESTA ECONOMICA'!$1:$7</definedName>
    <definedName name="_xlnm.Print_Titles" localSheetId="0">'PTO INTERV'!$1:$7</definedName>
    <definedName name="_xlnm.Print_Titles">#N/A</definedName>
    <definedName name="Títulos_a_imprimir_IM">#REF!</definedName>
    <definedName name="tj" localSheetId="4">#REF!</definedName>
    <definedName name="Tj">#REF!</definedName>
    <definedName name="Tk">#REF!</definedName>
    <definedName name="tl">#REF!</definedName>
    <definedName name="Tll">#REF!</definedName>
    <definedName name="Tm">#REF!</definedName>
    <definedName name="tn" localSheetId="4">#REF!</definedName>
    <definedName name="Tn">#REF!</definedName>
    <definedName name="Tñ">#REF!</definedName>
    <definedName name="To">#REF!</definedName>
    <definedName name="TODOANA">'[1]APU PVC'!#REF!</definedName>
    <definedName name="TODOINSU">'[1]APU PVC'!#REF!</definedName>
    <definedName name="TODOITEM">'[1]APU PVC'!#REF!</definedName>
    <definedName name="TodosInsumos">[92]INSUMOS!$A$6:$G$3021</definedName>
    <definedName name="TOPO">#REF!</definedName>
    <definedName name="TOT">#REF!</definedName>
    <definedName name="Tot_Act01">#REF!</definedName>
    <definedName name="Tot_Act02">#REF!</definedName>
    <definedName name="Tot_Act03">#REF!</definedName>
    <definedName name="Tot_Con_Ins">[97]W_OPEX!#REF!</definedName>
    <definedName name="Tot_EA_CAPEX">[97]W_CAPEX!#REF!</definedName>
    <definedName name="Tot_Elect">'[229]5. ELECTRICO'!#REF!</definedName>
    <definedName name="Tot_Elect1">'[230]5. ELECTRICO'!#REF!</definedName>
    <definedName name="Tot_Ops_Ins">[97]W_OPEX!#REF!</definedName>
    <definedName name="TOTAL" localSheetId="4">#REF!</definedName>
    <definedName name="TOTAL">#REF!</definedName>
    <definedName name="TOTAL_CIVIL">#REF!</definedName>
    <definedName name="TOTAL_ELECTRICO">'[229]5. ELECTRICO'!#REF!</definedName>
    <definedName name="Total_Interest">#REF!</definedName>
    <definedName name="Total_Pay">#REF!</definedName>
    <definedName name="Total_Payment" localSheetId="4">Scheduled_Payment+Extra_Payment</definedName>
    <definedName name="Total_Payment" localSheetId="1">Scheduled_Payment+Extra_Payment</definedName>
    <definedName name="Total_Payment">Scheduled_Payment+Extra_Payment</definedName>
    <definedName name="TOTAL_SERVICI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BidCost">#REF!</definedName>
    <definedName name="TotalCost">#REF!</definedName>
    <definedName name="TotalCostosDirectos">#REF!</definedName>
    <definedName name="totales">#REF!</definedName>
    <definedName name="TOTALITEM1.1" localSheetId="4">'[34]A.P.U'!#REF!</definedName>
    <definedName name="TOTALITEM1.1">#REF!</definedName>
    <definedName name="TOTALITEM1.1.1" localSheetId="4">'[34]A.P.U'!#REF!</definedName>
    <definedName name="TOTALITEM1.1.1">#REF!</definedName>
    <definedName name="TOTALITEM1.1.2" localSheetId="4">'[34]A.P.U'!#REF!</definedName>
    <definedName name="TOTALITEM1.1.2">#REF!</definedName>
    <definedName name="TOTALITEM1.1.3" localSheetId="4">'[34]A.P.U'!#REF!</definedName>
    <definedName name="TOTALITEM1.1.3">#REF!</definedName>
    <definedName name="TOTALITEM1.1.4" localSheetId="4">'[34]A.P.U'!#REF!</definedName>
    <definedName name="TOTALITEM1.1.4">#REF!</definedName>
    <definedName name="TOTALITEM1.2.1" localSheetId="4">'[34]A.P.U'!#REF!</definedName>
    <definedName name="TOTALITEM1.2.1">#REF!</definedName>
    <definedName name="TOTALITEM1.2.2" localSheetId="4">'[34]A.P.U'!#REF!</definedName>
    <definedName name="TOTALITEM1.2.2">#REF!</definedName>
    <definedName name="TOTALITEM1.2.3" localSheetId="4">'[34]A.P.U'!#REF!</definedName>
    <definedName name="TOTALITEM1.2.3">#REF!</definedName>
    <definedName name="TOTALITEM1.2.4" localSheetId="4">'[34]A.P.U'!#REF!</definedName>
    <definedName name="TOTALITEM1.2.4">#REF!</definedName>
    <definedName name="TOTALITEM1.2.5" localSheetId="4">'[34]A.P.U'!#REF!</definedName>
    <definedName name="TOTALITEM1.2.5">#REF!</definedName>
    <definedName name="TOTALITEM1.2.6" localSheetId="4">'[34]A.P.U'!#REF!</definedName>
    <definedName name="TOTALITEM1.2.6">#REF!</definedName>
    <definedName name="TOTALITEM1.3.1" localSheetId="4">'[34]A.P.U'!#REF!</definedName>
    <definedName name="TOTALITEM1.3.1">#REF!</definedName>
    <definedName name="TOTALITEM1.4" localSheetId="4">'[34]A.P.U'!#REF!</definedName>
    <definedName name="TOTALITEM1.4">#REF!</definedName>
    <definedName name="TOTALITEM1.5" localSheetId="4">'[34]A.P.U'!#REF!</definedName>
    <definedName name="TOTALITEM1.5">#REF!</definedName>
    <definedName name="TOTALITEM1.6" localSheetId="4">'[34]A.P.U'!#REF!</definedName>
    <definedName name="TOTALITEM1.6">#REF!</definedName>
    <definedName name="TOTALITEM1.7" localSheetId="4">'[34]A.P.U'!#REF!</definedName>
    <definedName name="TOTALITEM1.7">#REF!</definedName>
    <definedName name="TOTALITEM1.8" localSheetId="4">'[34]A.P.U'!#REF!</definedName>
    <definedName name="TOTALITEM1.8">#REF!</definedName>
    <definedName name="TOTALITEM10.1" localSheetId="4">'[34]A.P.U'!#REF!</definedName>
    <definedName name="TOTALITEM10.1">#REF!</definedName>
    <definedName name="TOTALITEM11.1" localSheetId="4">'[34]A.P.U'!#REF!</definedName>
    <definedName name="TOTALITEM11.1">#REF!</definedName>
    <definedName name="TOTALITEM11.2" localSheetId="4">'[34]A.P.U'!#REF!</definedName>
    <definedName name="TOTALITEM11.2">#REF!</definedName>
    <definedName name="TOTALITEM11.3" localSheetId="4">'[34]A.P.U'!#REF!</definedName>
    <definedName name="TOTALITEM11.3">#REF!</definedName>
    <definedName name="TOTALITEM11.4" localSheetId="4">'[34]A.P.U'!#REF!</definedName>
    <definedName name="TOTALITEM11.4">#REF!</definedName>
    <definedName name="TOTALITEM11.5" localSheetId="4">'[34]A.P.U'!#REF!</definedName>
    <definedName name="TOTALITEM11.5">#REF!</definedName>
    <definedName name="TOTALITEM11.6" localSheetId="4">'[34]A.P.U'!#REF!</definedName>
    <definedName name="TOTALITEM11.6">#REF!</definedName>
    <definedName name="TOTALITEM12.1" localSheetId="4">'[34]A.P.U'!#REF!</definedName>
    <definedName name="TOTALITEM12.1">#REF!</definedName>
    <definedName name="TOTALITEM12.10" localSheetId="4">'[34]A.P.U'!#REF!</definedName>
    <definedName name="TOTALITEM12.10">#REF!</definedName>
    <definedName name="TOTALITEM12.2" localSheetId="4">'[34]A.P.U'!#REF!</definedName>
    <definedName name="TOTALITEM12.2">#REF!</definedName>
    <definedName name="TOTALITEM12.3" localSheetId="4">'[34]A.P.U'!#REF!</definedName>
    <definedName name="TOTALITEM12.3">#REF!</definedName>
    <definedName name="TOTALITEM12.4" localSheetId="4">'[34]A.P.U'!#REF!</definedName>
    <definedName name="TOTALITEM12.4">#REF!</definedName>
    <definedName name="TOTALITEM12.5" localSheetId="4">'[34]A.P.U'!#REF!</definedName>
    <definedName name="TOTALITEM12.5">#REF!</definedName>
    <definedName name="TOTALITEM12.6" localSheetId="4">'[34]A.P.U'!#REF!</definedName>
    <definedName name="TOTALITEM12.6">#REF!</definedName>
    <definedName name="TOTALITEM12.7" localSheetId="4">'[34]A.P.U'!#REF!</definedName>
    <definedName name="TOTALITEM12.7">#REF!</definedName>
    <definedName name="TOTALITEM12.8" localSheetId="4">'[34]A.P.U'!#REF!</definedName>
    <definedName name="TOTALITEM12.8">#REF!</definedName>
    <definedName name="TOTALITEM12.9" localSheetId="4">'[34]A.P.U'!#REF!</definedName>
    <definedName name="TOTALITEM12.9">#REF!</definedName>
    <definedName name="TOTALITEM13.1.1" localSheetId="4">'[34]A.P.U'!#REF!</definedName>
    <definedName name="TOTALITEM13.1.1">#REF!</definedName>
    <definedName name="TOTALITEM13.1.2" localSheetId="4">'[34]A.P.U'!#REF!</definedName>
    <definedName name="TOTALITEM13.1.2">#REF!</definedName>
    <definedName name="TOTALITEM13.1.3" localSheetId="4">'[34]A.P.U'!#REF!</definedName>
    <definedName name="TOTALITEM13.1.3">#REF!</definedName>
    <definedName name="TOTALITEM13.2.2" localSheetId="4">'[34]A.P.U'!#REF!</definedName>
    <definedName name="TOTALITEM13.2.2">#REF!</definedName>
    <definedName name="TOTALITEM14.2" localSheetId="4">'[34]A.P.U'!#REF!</definedName>
    <definedName name="TOTALITEM14.2">#REF!</definedName>
    <definedName name="TOTALITEM14.3" localSheetId="4">'[34]A.P.U'!#REF!</definedName>
    <definedName name="TOTALITEM14.3">#REF!</definedName>
    <definedName name="TOTALITEM14.4" localSheetId="4">'[34]A.P.U'!#REF!</definedName>
    <definedName name="TOTALITEM14.4">#REF!</definedName>
    <definedName name="TOTALITEM14.5" localSheetId="4">'[34]A.P.U'!#REF!</definedName>
    <definedName name="TOTALITEM14.5">#REF!</definedName>
    <definedName name="TOTALITEM14.6" localSheetId="4">'[34]A.P.U'!#REF!</definedName>
    <definedName name="TOTALITEM14.6">#REF!</definedName>
    <definedName name="TOTALITEM15" localSheetId="4">'[34]A.P.U'!#REF!</definedName>
    <definedName name="TOTALITEM15">#REF!</definedName>
    <definedName name="TOTALITEM16" localSheetId="4">'[34]A.P.U'!#REF!</definedName>
    <definedName name="TOTALITEM16">#REF!</definedName>
    <definedName name="TOTALITEM2.1" localSheetId="4">'[34]A.P.U'!#REF!</definedName>
    <definedName name="TOTALITEM2.1">#REF!</definedName>
    <definedName name="TOTALITEM2.10" localSheetId="4">'[34]A.P.U'!#REF!</definedName>
    <definedName name="TOTALITEM2.10">#REF!</definedName>
    <definedName name="TOTALITEM2.11.1" localSheetId="4">'[34]A.P.U'!#REF!</definedName>
    <definedName name="TOTALITEM2.11.1">#REF!</definedName>
    <definedName name="TOTALITEM2.11.2" localSheetId="4">'[34]A.P.U'!#REF!</definedName>
    <definedName name="TOTALITEM2.11.2">#REF!</definedName>
    <definedName name="TOTALITEM2.12.1" localSheetId="4">'[34]A.P.U'!#REF!</definedName>
    <definedName name="TOTALITEM2.12.1">#REF!</definedName>
    <definedName name="TOTALITEM2.2" localSheetId="4">'[34]A.P.U'!#REF!</definedName>
    <definedName name="TOTALITEM2.2">#REF!</definedName>
    <definedName name="TOTALITEM2.3" localSheetId="4">'[34]A.P.U'!#REF!</definedName>
    <definedName name="TOTALITEM2.3">#REF!</definedName>
    <definedName name="TOTALITEM2.4" localSheetId="4">'[34]A.P.U'!#REF!</definedName>
    <definedName name="TOTALITEM2.4">#REF!</definedName>
    <definedName name="TOTALITEM2.5" localSheetId="4">'[34]A.P.U'!#REF!</definedName>
    <definedName name="TOTALITEM2.5">#REF!</definedName>
    <definedName name="TOTALITEM2.6" localSheetId="4">'[34]A.P.U'!#REF!</definedName>
    <definedName name="TOTALITEM2.6">#REF!</definedName>
    <definedName name="TOTALITEM2.7" localSheetId="4">'[34]A.P.U'!#REF!</definedName>
    <definedName name="TOTALITEM2.7">#REF!</definedName>
    <definedName name="TOTALITEM3.1.1" localSheetId="4">'[34]A.P.U'!#REF!</definedName>
    <definedName name="TOTALITEM3.1.1">#REF!</definedName>
    <definedName name="TOTALITEM3.1.2" localSheetId="4">'[34]A.P.U'!#REF!</definedName>
    <definedName name="TOTALITEM3.1.2">#REF!</definedName>
    <definedName name="TOTALITEM3.2" localSheetId="4">'[34]A.P.U'!#REF!</definedName>
    <definedName name="TOTALITEM3.2">#REF!</definedName>
    <definedName name="TOTALITEM3.3" localSheetId="4">'[34]A.P.U'!#REF!</definedName>
    <definedName name="TOTALITEM3.3">#REF!</definedName>
    <definedName name="TOTALITEM3.4.1" localSheetId="4">'[34]A.P.U'!#REF!</definedName>
    <definedName name="TOTALITEM3.4.1">#REF!</definedName>
    <definedName name="TOTALITEM3.4.2" localSheetId="4">'[34]A.P.U'!#REF!</definedName>
    <definedName name="TOTALITEM3.4.2">#REF!</definedName>
    <definedName name="TOTALITEM3.4.3" localSheetId="4">'[34]A.P.U'!#REF!</definedName>
    <definedName name="TOTALITEM3.4.3">#REF!</definedName>
    <definedName name="TOTALITEM3.5.1" localSheetId="4">'[34]A.P.U'!#REF!</definedName>
    <definedName name="TOTALITEM3.5.1">#REF!</definedName>
    <definedName name="TOTALITEM3.5.2" localSheetId="4">'[34]A.P.U'!#REF!</definedName>
    <definedName name="TOTALITEM3.5.2">#REF!</definedName>
    <definedName name="TOTALITEM3.5.3" localSheetId="4">'[34]A.P.U'!#REF!</definedName>
    <definedName name="TOTALITEM3.5.3">#REF!</definedName>
    <definedName name="TOTALITEM4.1.2" localSheetId="4">'[34]A.P.U'!#REF!</definedName>
    <definedName name="TOTALITEM4.1.2">#REF!</definedName>
    <definedName name="TOTALITEM4.1.3" localSheetId="4">'[34]A.P.U'!#REF!</definedName>
    <definedName name="TOTALITEM4.1.3">#REF!</definedName>
    <definedName name="TOTALITEM4.1.4" localSheetId="4">'[34]A.P.U'!#REF!</definedName>
    <definedName name="TOTALITEM4.1.4">#REF!</definedName>
    <definedName name="TOTALITEM4.2" localSheetId="4">'[34]A.P.U'!#REF!</definedName>
    <definedName name="TOTALITEM4.2">#REF!</definedName>
    <definedName name="TOTALITEM4.3" localSheetId="4">'[34]A.P.U'!#REF!</definedName>
    <definedName name="TOTALITEM4.3">#REF!</definedName>
    <definedName name="TOTALITEM4.4" localSheetId="4">'[34]A.P.U'!#REF!</definedName>
    <definedName name="TOTALITEM4.4">#REF!</definedName>
    <definedName name="TOTALITEM4.5" localSheetId="4">'[34]A.P.U'!#REF!</definedName>
    <definedName name="TOTALITEM4.5">#REF!</definedName>
    <definedName name="TOTALITEM4.6" localSheetId="4">'[34]A.P.U'!#REF!</definedName>
    <definedName name="TOTALITEM4.6">#REF!</definedName>
    <definedName name="TOTALITEM5.1" localSheetId="4">'[34]A.P.U'!#REF!</definedName>
    <definedName name="TOTALITEM5.1">#REF!</definedName>
    <definedName name="TOTALITEM5.2" localSheetId="4">'[34]A.P.U'!#REF!</definedName>
    <definedName name="TOTALITEM5.2">#REF!</definedName>
    <definedName name="TOTALITEM5.3" localSheetId="4">'[34]A.P.U'!#REF!</definedName>
    <definedName name="TOTALITEM5.3">#REF!</definedName>
    <definedName name="TOTALITEM5.4" localSheetId="4">'[34]A.P.U'!#REF!</definedName>
    <definedName name="TOTALITEM5.4">#REF!</definedName>
    <definedName name="TOTALITEM6.1" localSheetId="4">'[34]A.P.U'!#REF!</definedName>
    <definedName name="TOTALITEM6.1">#REF!</definedName>
    <definedName name="TOTALITEM6.2" localSheetId="4">'[34]A.P.U'!#REF!</definedName>
    <definedName name="TOTALITEM6.2">#REF!</definedName>
    <definedName name="TOTALITEM6.3" localSheetId="4">'[34]A.P.U'!#REF!</definedName>
    <definedName name="TOTALITEM6.3">#REF!</definedName>
    <definedName name="TOTALITEM7.1" localSheetId="4">'[34]A.P.U'!#REF!</definedName>
    <definedName name="TOTALITEM7.1">#REF!</definedName>
    <definedName name="TOTALITEM7.2" localSheetId="4">'[34]A.P.U'!#REF!</definedName>
    <definedName name="TOTALITEM7.2">#REF!</definedName>
    <definedName name="TOTALITEM7.3" localSheetId="4">'[34]A.P.U'!#REF!</definedName>
    <definedName name="TOTALITEM7.3">#REF!</definedName>
    <definedName name="TOTALITEM7.4" localSheetId="4">'[34]A.P.U'!#REF!</definedName>
    <definedName name="TOTALITEM7.4">#REF!</definedName>
    <definedName name="TOTALITEM7.5" localSheetId="4">'[34]A.P.U'!#REF!</definedName>
    <definedName name="TOTALITEM7.5">#REF!</definedName>
    <definedName name="TOTALITEM8.1" localSheetId="4">'[34]A.P.U'!#REF!</definedName>
    <definedName name="TOTALITEM8.1">#REF!</definedName>
    <definedName name="TOTALITEM8.2" localSheetId="4">'[34]A.P.U'!#REF!</definedName>
    <definedName name="TOTALITEM8.2">#REF!</definedName>
    <definedName name="TOTALITEM8.3" localSheetId="4">'[34]A.P.U'!#REF!</definedName>
    <definedName name="TOTALITEM8.3">#REF!</definedName>
    <definedName name="TOTALITEM8.4" localSheetId="4">'[34]A.P.U'!#REF!</definedName>
    <definedName name="TOTALITEM8.4">#REF!</definedName>
    <definedName name="TOTALITEM8.5" localSheetId="4">'[34]A.P.U'!#REF!</definedName>
    <definedName name="TOTALITEM8.5">#REF!</definedName>
    <definedName name="TOTALITEM8.6" localSheetId="4">'[34]A.P.U'!#REF!</definedName>
    <definedName name="TOTALITEM8.6">#REF!</definedName>
    <definedName name="TOTALITEM8.7" localSheetId="4">'[34]A.P.U'!#REF!</definedName>
    <definedName name="TOTALITEM8.7">#REF!</definedName>
    <definedName name="TOTALITEM8.8" localSheetId="4">'[34]A.P.U'!#REF!</definedName>
    <definedName name="TOTALITEM8.8">#REF!</definedName>
    <definedName name="TOTALITEM9.1" localSheetId="4">'[34]A.P.U'!#REF!</definedName>
    <definedName name="TOTALITEM9.1">#REF!</definedName>
    <definedName name="TOTALITEM9.2" localSheetId="4">'[34]A.P.U'!#REF!</definedName>
    <definedName name="TOTALITEM9.2">#REF!</definedName>
    <definedName name="TOTALITEM9.3" localSheetId="4">'[34]A.P.U'!#REF!</definedName>
    <definedName name="TOTALITEM9.3">#REF!</definedName>
    <definedName name="TOTALITEM9.4" localSheetId="4">'[34]A.P.U'!#REF!</definedName>
    <definedName name="TOTALITEM9.4">#REF!</definedName>
    <definedName name="TOTALITEM9.5" localSheetId="4">'[34]A.P.U'!#REF!</definedName>
    <definedName name="TOTALITEM9.5">#REF!</definedName>
    <definedName name="TOTALITEM9.6" localSheetId="4">'[34]A.P.U'!#REF!</definedName>
    <definedName name="TOTALITEM9.6">#REF!</definedName>
    <definedName name="TOTALITEM9.7" localSheetId="4">'[34]A.P.U'!#REF!</definedName>
    <definedName name="TOTALITEM9.7">#REF!</definedName>
    <definedName name="TOTALITEM9.8" localSheetId="4">'[34]A.P.U'!#REF!</definedName>
    <definedName name="TOTALITEM9.8">#REF!</definedName>
    <definedName name="TotalItemsCost">#REF!</definedName>
    <definedName name="TOTALITEN1.2.4" localSheetId="4">'[34]A.P.U'!#REF!</definedName>
    <definedName name="TOTALITEN1.2.4">#REF!</definedName>
    <definedName name="TotalOpti">#REF!</definedName>
    <definedName name="TOTALOPTIM">[231]Hoja2!$E$11:$E$704</definedName>
    <definedName name="TOTALOPTIMIZACION">[231]Hoja2!$E$11:$E$704</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REPOS">[231]Hoja2!$E$11:$E$704</definedName>
    <definedName name="TOTALREPOSICION">[231]Hoja2!$E$11:$E$704</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B">[48]INSUMOS!$D$932</definedName>
    <definedName name="TRAFO">#N/A</definedName>
    <definedName name="Tramites">#REF!</definedName>
    <definedName name="TramitesCostos">#REF!</definedName>
    <definedName name="tramos">#REF!</definedName>
    <definedName name="Transfer_Price">'[90]Inputs-SUMMARY'!$H$464:$BR$464</definedName>
    <definedName name="TRANSPORI" localSheetId="4" hidden="1">{#N/A,#N/A,TRUE,"INGENIERIA";#N/A,#N/A,TRUE,"COMPRAS";#N/A,#N/A,TRUE,"DIRECCION";#N/A,#N/A,TRUE,"RESUMEN"}</definedName>
    <definedName name="TRANSPORI" hidden="1">{#N/A,#N/A,TRUE,"INGENIERIA";#N/A,#N/A,TRUE,"COMPRAS";#N/A,#N/A,TRUE,"DIRECCION";#N/A,#N/A,TRUE,"RESUMEN"}</definedName>
    <definedName name="TRANSPORTE" localSheetId="4" hidden="1">{#N/A,#N/A,TRUE,"INGENIERIA";#N/A,#N/A,TRUE,"COMPRAS";#N/A,#N/A,TRUE,"DIRECCION";#N/A,#N/A,TRUE,"RESUMEN"}</definedName>
    <definedName name="TRANSPORTE" hidden="1">{#N/A,#N/A,TRUE,"INGENIERIA";#N/A,#N/A,TRUE,"COMPRAS";#N/A,#N/A,TRUE,"DIRECCION";#N/A,#N/A,TRUE,"RESUMEN"}</definedName>
    <definedName name="TRAT">[232]desmonte!$E$48</definedName>
    <definedName name="trimestre1">'[57]ESTADO RED'!$E$8</definedName>
    <definedName name="TRM">'[233]Cuadro p. Capital Vs estimado'!$G$1</definedName>
    <definedName name="Ts">#REF!</definedName>
    <definedName name="tt" localSheetId="4">#REF!</definedName>
    <definedName name="Tt">#REF!</definedName>
    <definedName name="TTCostOutput">#REF!</definedName>
    <definedName name="TtlCD">'[41]page 1'!$G$705</definedName>
    <definedName name="TtlCDCronog">'[41]page 1'!$H$27</definedName>
    <definedName name="TtlPpto">'[41]page 1'!$G$724</definedName>
    <definedName name="ttt">#REF!</definedName>
    <definedName name="TTTT">#REF!</definedName>
    <definedName name="ttttt">#REF!</definedName>
    <definedName name="TTTTTTTT">#REF!</definedName>
    <definedName name="Tu">#REF!</definedName>
    <definedName name="TUBERIA">#REF!</definedName>
    <definedName name="TUBO">#REF!</definedName>
    <definedName name="TUPI" localSheetId="4">MATCH(0.01,End_Bal,-1)+1</definedName>
    <definedName name="TUPI">MATCH(0.01,End_Bal,-1)+1</definedName>
    <definedName name="turbiedad">#REF!</definedName>
    <definedName name="Turbiedad.">#REF!</definedName>
    <definedName name="Tw">#REF!</definedName>
    <definedName name="Tx">#REF!</definedName>
    <definedName name="ty" localSheetId="4">#REF!</definedName>
    <definedName name="Ty">#REF!</definedName>
    <definedName name="TYPE">#REF!</definedName>
    <definedName name="typeofcommittment">#REF!</definedName>
    <definedName name="tytfy">#REF!</definedName>
    <definedName name="tyu">#REF!</definedName>
    <definedName name="Tz">#REF!</definedName>
    <definedName name="U">#REF!</definedName>
    <definedName name="U_Z">#REF!</definedName>
    <definedName name="Ua">#REF!</definedName>
    <definedName name="Ub">#REF!</definedName>
    <definedName name="Ubicación">'[70]PAOI 09'!$M$5:$M$150</definedName>
    <definedName name="Uc">#REF!</definedName>
    <definedName name="Ud">#REF!</definedName>
    <definedName name="Ue">#REF!</definedName>
    <definedName name="Uf">#REF!</definedName>
    <definedName name="UFInanzas">[206]Cuentas!$P$11:$P$111</definedName>
    <definedName name="Ug">#REF!</definedName>
    <definedName name="UGEquipData">#REF!</definedName>
    <definedName name="Uh">#REF!</definedName>
    <definedName name="UHJKH">#REF!</definedName>
    <definedName name="ui">#REF!</definedName>
    <definedName name="Uj">#REF!</definedName>
    <definedName name="ujyyu">#REF!</definedName>
    <definedName name="Uk">#REF!</definedName>
    <definedName name="Ull">#REF!</definedName>
    <definedName name="Um">#REF!</definedName>
    <definedName name="UMina">[95]Cuentas!$Q$11:$Q$46</definedName>
    <definedName name="UN" localSheetId="4">#REF!</definedName>
    <definedName name="Un">#REF!</definedName>
    <definedName name="UND">[70]Consultoria!$C$4:$C$511</definedName>
    <definedName name="Unidad">[152]Unidades!$A$1:$A$84</definedName>
    <definedName name="UNIDAD521">[115]ITEMS!$C$522</definedName>
    <definedName name="unidades">[36]Listado!$AI$2:$AI$85</definedName>
    <definedName name="UNION_Z">#REF!</definedName>
    <definedName name="Unit" hidden="1">#REF!</definedName>
    <definedName name="units">'[114]REF - Listas'!$G$10:$G$18</definedName>
    <definedName name="Uñ">#REF!</definedName>
    <definedName name="Uo">#REF!</definedName>
    <definedName name="Up">#REF!</definedName>
    <definedName name="UPlanta">[95]Cuentas!$T$11:$T$56</definedName>
    <definedName name="Uq">#REF!</definedName>
    <definedName name="Ur">#REF!</definedName>
    <definedName name="uriel" localSheetId="1">[26]!ERR</definedName>
    <definedName name="uriel">[26]!ERR</definedName>
    <definedName name="Us">#REF!</definedName>
    <definedName name="UsoAguaenBloque">#REF!</definedName>
    <definedName name="ut" localSheetId="4">#REF!</definedName>
    <definedName name="ut">#REF!</definedName>
    <definedName name="Ut_Un">#REF!</definedName>
    <definedName name="UTIL">8%</definedName>
    <definedName name="utilidad">[81]DATOS!$B$18</definedName>
    <definedName name="UtilidadMensual">#REF!</definedName>
    <definedName name="UTMAR">#REF!</definedName>
    <definedName name="uu">#REF!</definedName>
    <definedName name="uuuu" hidden="1">#REF!</definedName>
    <definedName name="uuuuutiyt">#REF!</definedName>
    <definedName name="uuuuuu">#REF!</definedName>
    <definedName name="uuuuuuuuuu">#REF!</definedName>
    <definedName name="Uv">#REF!</definedName>
    <definedName name="Uw">#REF!</definedName>
    <definedName name="uxd">#REF!</definedName>
    <definedName name="uy">#REF!</definedName>
    <definedName name="Uz">#REF!</definedName>
    <definedName name="V">[157]RESUMEN!$D$37</definedName>
    <definedName name="V.j">#REF!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[233]Dólar!#REF!</definedName>
    <definedName name="VALDES">#REF!</definedName>
    <definedName name="valhati">[15]Gastos!#REF!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[15]Gastos!#REF!</definedName>
    <definedName name="VALORESAA">#REF!</definedName>
    <definedName name="ValoresCanon">#REF!</definedName>
    <definedName name="ValoresIva">#REF!</definedName>
    <definedName name="ValorFuturoFcro">#REF!</definedName>
    <definedName name="ValorImpuestoTimbre">#REF!</definedName>
    <definedName name="ValorTerreno">#REF!</definedName>
    <definedName name="valparaiso">'[86]APU PVC'!#REF!</definedName>
    <definedName name="Values_Entered" localSheetId="4">IF(Loan_Amount*'FCT PREST'!Interest_Rate*Loan_Years*Loan_Start&gt;0,1,0)</definedName>
    <definedName name="Values_Entered">IF(Loan_Amount*[0]!Interest_Rate*Loan_Years*Loan_Start&gt;0,1,0)</definedName>
    <definedName name="Var">[7]Varios.!$E$1:$E$65536</definedName>
    <definedName name="VarEquip">'[85]Equip Data'!#REF!</definedName>
    <definedName name="Varios">#REF!</definedName>
    <definedName name="Varios2">#REF!</definedName>
    <definedName name="VarRange">'[85]Equip Data'!#REF!</definedName>
    <definedName name="VAT">#REF!</definedName>
    <definedName name="vaton">[15]Gastos!#REF!</definedName>
    <definedName name="vb" localSheetId="4">#REF!</definedName>
    <definedName name="Vb">#REF!</definedName>
    <definedName name="vc" localSheetId="4">#REF!</definedName>
    <definedName name="Vc">#REF!</definedName>
    <definedName name="vck">#REF!</definedName>
    <definedName name="vd" localSheetId="4">#REF!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rga">#REF!</definedName>
    <definedName name="Verifier">#REF!</definedName>
    <definedName name="Vf">#REF!</definedName>
    <definedName name="vfggchbh">#REF!</definedName>
    <definedName name="vfgtfgvfgv">#REF!</definedName>
    <definedName name="vfn">#REF!</definedName>
    <definedName name="vg" localSheetId="4">#REF!</definedName>
    <definedName name="Vg">#REF!</definedName>
    <definedName name="Vh">#REF!</definedName>
    <definedName name="VHGFHGF" localSheetId="1">[26]!ERR</definedName>
    <definedName name="VHGFHGF">[26]!ERR</definedName>
    <definedName name="VIA">#REF!</definedName>
    <definedName name="vias">[218]Datos!$H$2:$H$6</definedName>
    <definedName name="VIBRA">[48]INSUMOS!$D$1404</definedName>
    <definedName name="VIBRADOR">#REF!</definedName>
    <definedName name="VIBRO">#REF!</definedName>
    <definedName name="VILLAAC">'[234]AC PRESUPUESTO ASAA'!$C$9:$N$34</definedName>
    <definedName name="VILLAC">#REF!</definedName>
    <definedName name="viscosidad">#REF!</definedName>
    <definedName name="vm">#REF!</definedName>
    <definedName name="VolCIM">#REF!</definedName>
    <definedName name="VolPVC">#REF!</definedName>
    <definedName name="VOLQUETA">#REF!</definedName>
    <definedName name="VPD">[4]TARIFAS!$C$569</definedName>
    <definedName name="VPDacAlternativo">#REF!</definedName>
    <definedName name="VPDACUE">#REF!</definedName>
    <definedName name="VPDalAlternativo">#REF!</definedName>
    <definedName name="VPI">[4]TARIFAS!$C$567</definedName>
    <definedName name="VPIrer">#REF!</definedName>
    <definedName name="VPNIngresos">#REF!</definedName>
    <definedName name="VPNSurenting">#REF!</definedName>
    <definedName name="VR">[235]Consultoria!$D$4:$D$511</definedName>
    <definedName name="vr_equipos">#REF!</definedName>
    <definedName name="VRA">[4]TARIFAS!$C$566</definedName>
    <definedName name="VRAanteriorAc">#REF!</definedName>
    <definedName name="VRAanteriorAl">#REF!</definedName>
    <definedName name="VRAnuevoAc">#REF!</definedName>
    <definedName name="VRAnuevoAl">#REF!</definedName>
    <definedName name="VRTTLPPTO">#REF!</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un">[235]General!$E$5:$E$1346</definedName>
    <definedName name="vv">#REF!</definedName>
    <definedName name="VVV">#REF!</definedName>
    <definedName name="VZHJCFGHNAS">#REF!</definedName>
    <definedName name="w" localSheetId="4">Scheduled_Payment+Extra_Payment</definedName>
    <definedName name="w">'[136]Análisis Unit'!#REF!</definedName>
    <definedName name="WA" localSheetId="1">[26]!ERR</definedName>
    <definedName name="WA">[26]!ERR</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'[58]Res-Accide-10'!$S$2:$S$7</definedName>
    <definedName name="WGET">#REF!</definedName>
    <definedName name="WILSON">'[58]Res-Accide-10'!#REF!</definedName>
    <definedName name="wj">#REF!</definedName>
    <definedName name="wl">#REF!</definedName>
    <definedName name="WLube">#REF!</definedName>
    <definedName name="WOHaul">#REF!</definedName>
    <definedName name="WQ">#REF!</definedName>
    <definedName name="WQE">#REF!</definedName>
    <definedName name="wqishbzjhhsxz">#REF!</definedName>
    <definedName name="wqw" hidden="1">#REF!</definedName>
    <definedName name="WRandM">#REF!</definedName>
    <definedName name="wrn.Acueducto." hidden="1">{"Acueducto",#N/A,FALSE,"Base"}</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hidden="1">{#N/A,#N/A,TRUE,"INGENIERIA";#N/A,#N/A,TRUE,"COMPRAS";#N/A,#N/A,TRUE,"DIRECCION";#N/A,#N/A,TRUE,"RESUMEN"}</definedName>
    <definedName name="wrn.Restructuring._.Summaries." localSheetId="4"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4" hidden="1">{"via1",#N/A,TRUE,"general";"via2",#N/A,TRUE,"general";"via3",#N/A,TRUE,"general"}</definedName>
    <definedName name="wrn.via." hidden="1">{"via1",#N/A,TRUE,"general";"via2",#N/A,TRUE,"general";"via3",#N/A,TRUE,"general"}</definedName>
    <definedName name="ws">#REF!</definedName>
    <definedName name="wsdds" localSheetId="4" hidden="1">{"TAB1",#N/A,TRUE,"GENERAL";"TAB2",#N/A,TRUE,"GENERAL";"TAB3",#N/A,TRUE,"GENERAL";"TAB4",#N/A,TRUE,"GENERAL";"TAB5",#N/A,TRUE,"GENERAL"}</definedName>
    <definedName name="wsdds" hidden="1">{"TAB1",#N/A,TRUE,"GENERAL";"TAB2",#N/A,TRUE,"GENERAL";"TAB3",#N/A,TRUE,"GENERAL";"TAB4",#N/A,TRUE,"GENERAL";"TAB5",#N/A,TRUE,"GENERAL"}</definedName>
    <definedName name="WSERWEER">'[236]COSTOS OFICINA'!#REF!</definedName>
    <definedName name="WTyre">#REF!</definedName>
    <definedName name="ww">#REF!</definedName>
    <definedName name="WWW">#REF!</definedName>
    <definedName name="wwww">#REF!</definedName>
    <definedName name="wwwwwwwwww">#REF!</definedName>
    <definedName name="wwwwwwwwwwww">#REF!</definedName>
    <definedName name="x" localSheetId="4">#REF!</definedName>
    <definedName name="x">[83]Parameters!$R$18</definedName>
    <definedName name="xb">#REF!</definedName>
    <definedName name="XC" localSheetId="4">[146]FLUJOS!#REF!</definedName>
    <definedName name="XC">[146]FLUJOS!#REF!</definedName>
    <definedName name="xfgf">#REF!</definedName>
    <definedName name="xo">#REF!</definedName>
    <definedName name="xvrcsdrasxz">#REF!</definedName>
    <definedName name="xx" localSheetId="4">#REF!</definedName>
    <definedName name="xx">#REF!</definedName>
    <definedName name="XXX" localSheetId="4">#REF!</definedName>
    <definedName name="XXX">#REF!</definedName>
    <definedName name="xxxx">#REF!</definedName>
    <definedName name="XXXXX"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localSheetId="4" hidden="1">{#N/A,#N/A,TRUE,"INGENIERIA";#N/A,#N/A,TRUE,"COMPRAS";#N/A,#N/A,TRUE,"DIRECCION";#N/A,#N/A,TRUE,"RESUMEN"}</definedName>
    <definedName name="XXXXXX" hidden="1">{#N/A,#N/A,TRUE,"INGENIERIA";#N/A,#N/A,TRUE,"COMPRAS";#N/A,#N/A,TRUE,"DIRECCION";#N/A,#N/A,TRUE,"RESUMEN"}</definedName>
    <definedName name="XXXXXXXXXX">#REF!</definedName>
    <definedName name="XXXXXXXXXXXX">#REF!</definedName>
    <definedName name="xyz" hidden="1">#REF!</definedName>
    <definedName name="XZ" localSheetId="1">[26]!ERR</definedName>
    <definedName name="XZ">[26]!ERR</definedName>
    <definedName name="xzczxczxc">#REF!</definedName>
    <definedName name="y">#REF!</definedName>
    <definedName name="Year">#REF!</definedName>
    <definedName name="years">[97]ASSUMPTIONS!$H$7:$AP$7</definedName>
    <definedName name="yes">#REF!</definedName>
    <definedName name="yesno">'[114]REF - Listas'!$B$26:$B$27</definedName>
    <definedName name="yn">#REF!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#REF!</definedName>
    <definedName name="yui">#REF!</definedName>
    <definedName name="yy">#REF!</definedName>
    <definedName name="YYY" localSheetId="4">#REF!</definedName>
    <definedName name="YYY">#REF!</definedName>
    <definedName name="yyyyyy" hidden="1">[61]MI!#REF!</definedName>
    <definedName name="Z">#REF!</definedName>
    <definedName name="zc">#REF!</definedName>
    <definedName name="zd">#REF!</definedName>
    <definedName name="zdr">#REF!</definedName>
    <definedName name="zx">#REF!</definedName>
    <definedName name="zz">#REF!</definedName>
    <definedName name="ZZZZZZZZZZZ">'[88]A. P. U.'!#REF!</definedName>
    <definedName name="γ.j">#REF!</definedName>
    <definedName name="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7" l="1"/>
  <c r="C2" i="15"/>
  <c r="G25" i="15"/>
  <c r="G26" i="15"/>
  <c r="G27" i="15"/>
  <c r="G28" i="15"/>
  <c r="G29" i="15"/>
  <c r="M53" i="15"/>
  <c r="I44" i="15"/>
  <c r="J44" i="15" s="1"/>
  <c r="I43" i="15"/>
  <c r="J43" i="15" s="1"/>
  <c r="I42" i="15"/>
  <c r="J42" i="15" s="1"/>
  <c r="I41" i="15"/>
  <c r="J41" i="15" s="1"/>
  <c r="J40" i="15"/>
  <c r="I40" i="15"/>
  <c r="I39" i="15"/>
  <c r="J39" i="15" s="1"/>
  <c r="I38" i="15"/>
  <c r="C38" i="15"/>
  <c r="J38" i="15" s="1"/>
  <c r="J46" i="15" s="1"/>
  <c r="I29" i="15"/>
  <c r="F28" i="15"/>
  <c r="I27" i="15"/>
  <c r="F27" i="15"/>
  <c r="J27" i="15" s="1"/>
  <c r="C27" i="15"/>
  <c r="F26" i="15"/>
  <c r="F25" i="15"/>
  <c r="F29" i="15" s="1"/>
  <c r="J29" i="15" s="1"/>
  <c r="J19" i="15"/>
  <c r="I18" i="15"/>
  <c r="F17" i="15"/>
  <c r="G17" i="15" s="1"/>
  <c r="I16" i="15"/>
  <c r="F16" i="15"/>
  <c r="G16" i="15" s="1"/>
  <c r="J16" i="15" s="1"/>
  <c r="I15" i="15"/>
  <c r="F14" i="15"/>
  <c r="G14" i="15"/>
  <c r="I13" i="15"/>
  <c r="F13" i="15"/>
  <c r="G13" i="15"/>
  <c r="J13" i="15" s="1"/>
  <c r="I11" i="15"/>
  <c r="F11" i="15"/>
  <c r="G11" i="15" s="1"/>
  <c r="J11" i="15" s="1"/>
  <c r="I10" i="15"/>
  <c r="I9" i="15"/>
  <c r="I26" i="15" s="1"/>
  <c r="F9" i="15"/>
  <c r="F18" i="15" s="1"/>
  <c r="G18" i="15" s="1"/>
  <c r="J18" i="15" s="1"/>
  <c r="E61" i="14"/>
  <c r="F40" i="14"/>
  <c r="F41" i="14" s="1"/>
  <c r="F31" i="14"/>
  <c r="F23" i="14"/>
  <c r="F19" i="14"/>
  <c r="E59" i="14"/>
  <c r="J28" i="15" l="1"/>
  <c r="J26" i="15"/>
  <c r="I25" i="15"/>
  <c r="G9" i="15"/>
  <c r="J9" i="15" s="1"/>
  <c r="F12" i="15"/>
  <c r="G12" i="15" s="1"/>
  <c r="I14" i="15"/>
  <c r="J14" i="15" s="1"/>
  <c r="I17" i="15"/>
  <c r="J17" i="15" s="1"/>
  <c r="I28" i="15"/>
  <c r="J25" i="15"/>
  <c r="I12" i="15"/>
  <c r="F15" i="15"/>
  <c r="G15" i="15" s="1"/>
  <c r="J15" i="15" s="1"/>
  <c r="F10" i="15"/>
  <c r="G10" i="15" s="1"/>
  <c r="J10" i="15" s="1"/>
  <c r="F42" i="14"/>
  <c r="F44" i="14" s="1"/>
  <c r="F45" i="14" s="1"/>
  <c r="M53" i="7"/>
  <c r="E18" i="7"/>
  <c r="E13" i="7"/>
  <c r="E14" i="7"/>
  <c r="E12" i="7"/>
  <c r="I12" i="7"/>
  <c r="I13" i="7"/>
  <c r="I14" i="7"/>
  <c r="I15" i="7"/>
  <c r="I9" i="7"/>
  <c r="I16" i="7" s="1"/>
  <c r="C27" i="7"/>
  <c r="E31" i="14"/>
  <c r="E23" i="14"/>
  <c r="E19" i="14"/>
  <c r="J31" i="15" l="1"/>
  <c r="J12" i="15"/>
  <c r="J20" i="15" s="1"/>
  <c r="F25" i="7"/>
  <c r="F28" i="7"/>
  <c r="F17" i="7"/>
  <c r="F26" i="7"/>
  <c r="I11" i="7"/>
  <c r="I18" i="7"/>
  <c r="I10" i="7"/>
  <c r="I17" i="7"/>
  <c r="J48" i="15" l="1"/>
  <c r="J50" i="15" s="1"/>
  <c r="J51" i="15" s="1"/>
  <c r="J52" i="15" s="1"/>
  <c r="M52" i="15" s="1"/>
  <c r="I43" i="7"/>
  <c r="J43" i="7" s="1"/>
  <c r="I42" i="7" l="1"/>
  <c r="J42" i="7" s="1"/>
  <c r="I44" i="7"/>
  <c r="J44" i="7" s="1"/>
  <c r="C38" i="7"/>
  <c r="D1" i="8"/>
  <c r="D9" i="8" s="1"/>
  <c r="I39" i="7"/>
  <c r="J39" i="7" s="1"/>
  <c r="I40" i="7"/>
  <c r="J40" i="7" s="1"/>
  <c r="I41" i="7"/>
  <c r="I38" i="7"/>
  <c r="D8" i="8"/>
  <c r="D12" i="8"/>
  <c r="D13" i="8"/>
  <c r="D14" i="8"/>
  <c r="D15" i="8"/>
  <c r="D16" i="8"/>
  <c r="D20" i="8"/>
  <c r="D21" i="8"/>
  <c r="D22" i="8"/>
  <c r="D23" i="8"/>
  <c r="D24" i="8"/>
  <c r="D28" i="8"/>
  <c r="D29" i="8"/>
  <c r="D30" i="8"/>
  <c r="D3" i="8"/>
  <c r="D4" i="8"/>
  <c r="C36" i="11"/>
  <c r="B36" i="11"/>
  <c r="B28" i="11"/>
  <c r="B33" i="11" s="1"/>
  <c r="B34" i="11" s="1"/>
  <c r="B26" i="11"/>
  <c r="B19" i="11"/>
  <c r="G18" i="11"/>
  <c r="D18" i="11"/>
  <c r="G17" i="11"/>
  <c r="D17" i="11"/>
  <c r="G16" i="11"/>
  <c r="D16" i="11"/>
  <c r="G15" i="11"/>
  <c r="G14" i="11"/>
  <c r="D14" i="11"/>
  <c r="G13" i="11"/>
  <c r="D13" i="11"/>
  <c r="G12" i="11"/>
  <c r="D12" i="11"/>
  <c r="G11" i="11"/>
  <c r="G10" i="11"/>
  <c r="D10" i="11"/>
  <c r="F9" i="11"/>
  <c r="G9" i="11"/>
  <c r="C9" i="11"/>
  <c r="D9" i="11"/>
  <c r="F8" i="11"/>
  <c r="G8" i="11" s="1"/>
  <c r="C8" i="11"/>
  <c r="D8" i="11" s="1"/>
  <c r="F6" i="11"/>
  <c r="F7" i="11" s="1"/>
  <c r="G6" i="11"/>
  <c r="C6" i="11"/>
  <c r="C7" i="11" s="1"/>
  <c r="D6" i="11"/>
  <c r="G4" i="11"/>
  <c r="D4" i="11"/>
  <c r="D7" i="8"/>
  <c r="I26" i="7" l="1"/>
  <c r="I27" i="7"/>
  <c r="I28" i="7"/>
  <c r="I29" i="7"/>
  <c r="I25" i="7"/>
  <c r="C19" i="11"/>
  <c r="D7" i="11"/>
  <c r="D19" i="11" s="1"/>
  <c r="G7" i="11"/>
  <c r="G19" i="11" s="1"/>
  <c r="F19" i="11"/>
  <c r="D19" i="8"/>
  <c r="D11" i="8"/>
  <c r="D6" i="8"/>
  <c r="D26" i="8"/>
  <c r="D18" i="8"/>
  <c r="D10" i="8"/>
  <c r="D27" i="8"/>
  <c r="D5" i="8"/>
  <c r="D25" i="8"/>
  <c r="D17" i="8"/>
  <c r="J41" i="7"/>
  <c r="J38" i="7"/>
  <c r="J46" i="7" l="1"/>
  <c r="J19" i="7"/>
  <c r="E41" i="14" l="1"/>
  <c r="E42" i="14" s="1"/>
  <c r="E44" i="14" l="1"/>
  <c r="E45" i="14" s="1"/>
  <c r="F9" i="7" s="1"/>
  <c r="F13" i="7" l="1"/>
  <c r="G13" i="7" s="1"/>
  <c r="J13" i="7" s="1"/>
  <c r="F18" i="7"/>
  <c r="G18" i="7" s="1"/>
  <c r="J18" i="7" s="1"/>
  <c r="F15" i="7"/>
  <c r="G15" i="7" s="1"/>
  <c r="J15" i="7" s="1"/>
  <c r="G9" i="7"/>
  <c r="J9" i="7" s="1"/>
  <c r="F10" i="7"/>
  <c r="G10" i="7" s="1"/>
  <c r="J10" i="7" s="1"/>
  <c r="F14" i="7"/>
  <c r="G14" i="7" s="1"/>
  <c r="J14" i="7" s="1"/>
  <c r="F11" i="7"/>
  <c r="G11" i="7" s="1"/>
  <c r="J11" i="7" s="1"/>
  <c r="G28" i="7"/>
  <c r="J28" i="7" s="1"/>
  <c r="F12" i="7"/>
  <c r="G17" i="7"/>
  <c r="J17" i="7" s="1"/>
  <c r="G26" i="7"/>
  <c r="J26" i="7" s="1"/>
  <c r="F16" i="7"/>
  <c r="G16" i="7" s="1"/>
  <c r="J16" i="7" s="1"/>
  <c r="G12" i="7" l="1"/>
  <c r="J12" i="7" s="1"/>
  <c r="J20" i="7" s="1"/>
  <c r="F29" i="7" l="1"/>
  <c r="G29" i="7" s="1"/>
  <c r="J29" i="7" s="1"/>
  <c r="F27" i="7"/>
  <c r="G27" i="7" s="1"/>
  <c r="J27" i="7" s="1"/>
  <c r="G25" i="7"/>
  <c r="J25" i="7" s="1"/>
  <c r="J31" i="7" l="1"/>
  <c r="J48" i="7" s="1"/>
  <c r="J50" i="7" s="1"/>
  <c r="J51" i="7" s="1"/>
  <c r="J52" i="7" s="1"/>
  <c r="M52" i="7" l="1"/>
  <c r="E62" i="14"/>
  <c r="E64" i="14" s="1"/>
</calcChain>
</file>

<file path=xl/sharedStrings.xml><?xml version="1.0" encoding="utf-8"?>
<sst xmlns="http://schemas.openxmlformats.org/spreadsheetml/2006/main" count="377" uniqueCount="206">
  <si>
    <t>ITEM</t>
  </si>
  <si>
    <t>CONCEPTO</t>
  </si>
  <si>
    <t>COSTO MES</t>
  </si>
  <si>
    <t>F.M.</t>
  </si>
  <si>
    <t>COSTO TOTAL MENSUAL</t>
  </si>
  <si>
    <t>DEDICACIÓN</t>
  </si>
  <si>
    <t>TOTAL MES</t>
  </si>
  <si>
    <t>A</t>
  </si>
  <si>
    <t xml:space="preserve">PERSONAL PROFESIONAL </t>
  </si>
  <si>
    <t>SUBTOTAL A. COSTO DE PERSONAL PROFESIONAL</t>
  </si>
  <si>
    <t>B</t>
  </si>
  <si>
    <t>PERSONAL TECNICO AUXILIAR</t>
  </si>
  <si>
    <t>SUBTOTAL B. PERSONAL TECNICO AUXILIAR</t>
  </si>
  <si>
    <t>UNIDAD</t>
  </si>
  <si>
    <t>COSTO X UNIDAD</t>
  </si>
  <si>
    <t>C</t>
  </si>
  <si>
    <t>INSUMOS (OTROS COSTOS ADMINISTRATIVOS)</t>
  </si>
  <si>
    <t>TRANSPORTE TERRESTRE Y GASTOS DE DESPLAZAMIENTOS (VEHÍCULOS)</t>
  </si>
  <si>
    <t>ENSAYOS DE LABORATORIO</t>
  </si>
  <si>
    <t>SUBTOTAL C. INSUMOS (OTROS COSTOS ADMINISTRATIVOS)</t>
  </si>
  <si>
    <t>IVA 19%</t>
  </si>
  <si>
    <t>VALOR TOTAL INTERVENTORÍA</t>
  </si>
  <si>
    <t>MES</t>
  </si>
  <si>
    <t>DEDICACION</t>
  </si>
  <si>
    <t>CANT.</t>
  </si>
  <si>
    <t>ARRIENDO DE EQUIPO TOPOGRAFIA (NIVEL - ESTACION TOTAL)</t>
  </si>
  <si>
    <t>DESCRIPCION</t>
  </si>
  <si>
    <t>VALOR</t>
  </si>
  <si>
    <t>OBJETO:</t>
  </si>
  <si>
    <t>PRESUPUESTO INTERVENTORIA</t>
  </si>
  <si>
    <t>CANT. SALRIOS M.</t>
  </si>
  <si>
    <t>ADMINISTRACIÓN, SERVICIOS PUBLICOS, INTERNET.</t>
  </si>
  <si>
    <t>TOTAL BASICO D = A+B+C :COSTOS PERSONAL PROFESIONAL + COSTOS PERSONAL TÉCNICO AUXILIAR + OTROS COSTOS ADMINISTRATIVOS</t>
  </si>
  <si>
    <t>SISTEMA ESTRATÉGICO DE TRANSPORTE PÚBLICO DE SANTA MARTA - SETP.</t>
  </si>
  <si>
    <t>DURACIÓN CONTRATO</t>
  </si>
  <si>
    <t>MESES</t>
  </si>
  <si>
    <t>Especialista En Geotecnia Y Diseño De Pavimentos</t>
  </si>
  <si>
    <t>Especialista En Diseños Hidráulicos</t>
  </si>
  <si>
    <t>Ingeniero Ambiental Residente</t>
  </si>
  <si>
    <t>Profesional En Acompañamiento Social</t>
  </si>
  <si>
    <t>Auxiliar En Acompañamiento Social</t>
  </si>
  <si>
    <t>Profesional En Seguridad Industrial Y Salud Ocupacional O Seguridad Y Salud En El Trabajo</t>
  </si>
  <si>
    <t>ARRIENDO DE OFICINA  (GENERAL PARA EL PROYECTO)</t>
  </si>
  <si>
    <t>ALQUILER CAMIONETA SIN CONDUTOR</t>
  </si>
  <si>
    <t xml:space="preserve">CONSTRUCCIÓN DE LAS OBRAS CIVILES, ARQUITECTÓNICAS, HIDRÁULICAS, ELÉCTRICAS, ALUMBRADO PÚBLICO Y TODAS AQUELLAS ACTIVIDADES NECESARIAS PARA LA CONSTRUCCION DE PATIO TALLER – TERMINAL TRANSFERENCIA: MAMATOCO
</t>
  </si>
  <si>
    <t>Estampilla Procultura Distrital Valor Total del Contrato</t>
  </si>
  <si>
    <t>Estampilla Adulto Mayor Distrital Valor Total del Contrato</t>
  </si>
  <si>
    <t>Estampilla Universidad Departamental</t>
  </si>
  <si>
    <t>Estampilla Hospital Departamental</t>
  </si>
  <si>
    <t>Estampilla Prodeporte y Recreación Departamental</t>
  </si>
  <si>
    <t>Contribución Especial</t>
  </si>
  <si>
    <t>Retención en la Fuente Dian</t>
  </si>
  <si>
    <t>ReteIca Distrital</t>
  </si>
  <si>
    <t>BIOSEGURIDAD</t>
  </si>
  <si>
    <t>GLOBAL</t>
  </si>
  <si>
    <t>N° Salarios</t>
  </si>
  <si>
    <t>Base</t>
  </si>
  <si>
    <t>Director de Obra</t>
  </si>
  <si>
    <t>Especialista En Urbanismo y Espacio Publico</t>
  </si>
  <si>
    <t>Ingeniero Eléctrico o Electricista</t>
  </si>
  <si>
    <t>Ingeniero Civil Residente De Obra</t>
  </si>
  <si>
    <t>Ingeniero o Arquitecto Resdidente de Urbanismo y Espacio Publico</t>
  </si>
  <si>
    <t>Ingeniero Topografo</t>
  </si>
  <si>
    <t>Residente Forestal Residente</t>
  </si>
  <si>
    <t>Topógrafo</t>
  </si>
  <si>
    <t>Cadenero l</t>
  </si>
  <si>
    <t>Cadenero ll</t>
  </si>
  <si>
    <t>Laboratorista - Inspector de control de calidad</t>
  </si>
  <si>
    <t>Almacenista</t>
  </si>
  <si>
    <t>Inspector De Obra</t>
  </si>
  <si>
    <t>Inspectos SST</t>
  </si>
  <si>
    <t>Ayudantes Boal</t>
  </si>
  <si>
    <t>Auxiliar de almacen</t>
  </si>
  <si>
    <t>Auxiliares de Trafico</t>
  </si>
  <si>
    <t>Paleteros</t>
  </si>
  <si>
    <t>Secretaria</t>
  </si>
  <si>
    <t>Mensajero</t>
  </si>
  <si>
    <t>Conductor camioneta</t>
  </si>
  <si>
    <t>Especialista En Estructuras</t>
  </si>
  <si>
    <t>Auxiliar En Seguridad industrial Y Salud Ocupacional O seguridad y salud en El trabajo</t>
  </si>
  <si>
    <t>SALARIO MÍNIMO 2022</t>
  </si>
  <si>
    <t>OFERTA ECONOMICA</t>
  </si>
  <si>
    <t>FIRMA DEL REPRESENTANTE LEGAL</t>
  </si>
  <si>
    <t xml:space="preserve"> CALCULO DE PRESTACIONES SOCIALES</t>
  </si>
  <si>
    <t>RIESGO V</t>
  </si>
  <si>
    <t>RIESGO I</t>
  </si>
  <si>
    <t>% APORTE EMPLEADO</t>
  </si>
  <si>
    <t xml:space="preserve">% APORTE EMPLEADOR </t>
  </si>
  <si>
    <t>% TOTAL</t>
  </si>
  <si>
    <t>Subsidio de transporte</t>
  </si>
  <si>
    <t>PRESTACIONES LEGALES</t>
  </si>
  <si>
    <t>Cesantias</t>
  </si>
  <si>
    <t xml:space="preserve">Intereses a cesantia </t>
  </si>
  <si>
    <t>Primas</t>
  </si>
  <si>
    <t>Vacaciones</t>
  </si>
  <si>
    <t>Dotacion y calzado</t>
  </si>
  <si>
    <t>APORTES PATRONALES SEGURIDAD SOCIAL</t>
  </si>
  <si>
    <t>Salud (4.0+8.5 = 12.5)</t>
  </si>
  <si>
    <t>Pension (4+ 12 = 16 )</t>
  </si>
  <si>
    <t>Riesgo profesional</t>
  </si>
  <si>
    <t>PAGOS PARAFISCALES</t>
  </si>
  <si>
    <t>Sena- Base Salarial</t>
  </si>
  <si>
    <t>ICBF-Base Salarial</t>
  </si>
  <si>
    <t>FIC</t>
  </si>
  <si>
    <t xml:space="preserve"> PRESTACIONES</t>
  </si>
  <si>
    <t>CALCULO DEL FACTOR DIA HABIL</t>
  </si>
  <si>
    <t>SALARIO DIA HABIL</t>
  </si>
  <si>
    <t>Total Días del Año (A)</t>
  </si>
  <si>
    <t>Días No laborados (B)</t>
  </si>
  <si>
    <t>Domingos</t>
  </si>
  <si>
    <t>Días Feriados</t>
  </si>
  <si>
    <t>Permisos remunerados</t>
  </si>
  <si>
    <t>Otros</t>
  </si>
  <si>
    <t>Días hábiles (C)=(A) - (B)</t>
  </si>
  <si>
    <t>FACTOR DIA HABIL (C) / (A)</t>
  </si>
  <si>
    <t>PRESTACIONES SALARIO INTEGRAL</t>
  </si>
  <si>
    <t>SUBSIDIO TRANSPORTE</t>
  </si>
  <si>
    <t>SALARIO MINIMO MENSUAL</t>
  </si>
  <si>
    <t xml:space="preserve"> </t>
  </si>
  <si>
    <t>Prima anual Legal</t>
  </si>
  <si>
    <t>Cesantías</t>
  </si>
  <si>
    <t>ICBF</t>
  </si>
  <si>
    <t>Vacaciones y ausencias justificadas</t>
  </si>
  <si>
    <t>Gastos Generales</t>
  </si>
  <si>
    <t>Contabilidad y asesoría legal</t>
  </si>
  <si>
    <t>Seguro de robo e incendio</t>
  </si>
  <si>
    <t>Documentación técnica</t>
  </si>
  <si>
    <t>Depreciación de muebles y equipos</t>
  </si>
  <si>
    <t>Costos Directos no Reembolsables</t>
  </si>
  <si>
    <t>Edición de propuestas</t>
  </si>
  <si>
    <t>Pólizas y seguros</t>
  </si>
  <si>
    <t>Correo y otros</t>
  </si>
  <si>
    <t>Costos bancarios y financieros</t>
  </si>
  <si>
    <t>Salarios de personal administrativo</t>
  </si>
  <si>
    <t>Prestaciones personal administrativo</t>
  </si>
  <si>
    <t>Tasas, impuestos y contribuciones</t>
  </si>
  <si>
    <t>Porcentaje de Honorarios</t>
  </si>
  <si>
    <t>TOTAL FACTOR MULTIPLICADOR MAS FACTOR DE HONORARIOS</t>
  </si>
  <si>
    <t>ESPECIALISTA HIDRÁULICO</t>
  </si>
  <si>
    <t>ESPECIALISTA EN ESTRUCTURAS</t>
  </si>
  <si>
    <t>ESPECIALISTA EN GEOTECNIA</t>
  </si>
  <si>
    <t>PROFESIONAL SOCIAL</t>
  </si>
  <si>
    <t>TOPÓGRAFO</t>
  </si>
  <si>
    <t>CONTADOR PÚBLICO</t>
  </si>
  <si>
    <t>DIRECTOR DE INTERVENTORIA</t>
  </si>
  <si>
    <t>CADENERO</t>
  </si>
  <si>
    <t>SECRETARIA</t>
  </si>
  <si>
    <t>CAMIONETA 4X4 (INCLUYE COMBUSTIBLE)</t>
  </si>
  <si>
    <t>REGISTROS FOTOGRÁFICOS, VIDEOS E INFORMES, ELABORACIÓN DE PLANOS RECORD</t>
  </si>
  <si>
    <t>PAPELERIA Y GASTOS DE ALQUILER DE EQUIPOS DE COMPUTO (INCLUYE OFFIMATICA)</t>
  </si>
  <si>
    <t>ARRIENDO DE OFICINA Y ALQUILER DE MOBILIARIO  (GENERAL PARA EL PROYECTO)</t>
  </si>
  <si>
    <t>SUBTOTAL VALOR INTERVENTORÍA</t>
  </si>
  <si>
    <t>COSTOS ADMINISTRATIVOS</t>
  </si>
  <si>
    <t>ENSAYOS DE LABORATORIO Y CONTROL DE CALIDAD</t>
  </si>
  <si>
    <t>VALOR TOTAL ANUAL DE INTERVENTORÍA</t>
  </si>
  <si>
    <t>PLAZO INTERVENTORIA (AÑO)</t>
  </si>
  <si>
    <t>ESPECIALISTA JURÍDICO</t>
  </si>
  <si>
    <t>CÁLCULO DEL FACTOR MULTIPLICADOR</t>
  </si>
  <si>
    <t>Salarios y Prestaciones Sociales de Personal facturable</t>
  </si>
  <si>
    <t>Salarios</t>
  </si>
  <si>
    <t>Pensiones</t>
  </si>
  <si>
    <t>Intereses de cesantías</t>
  </si>
  <si>
    <t>Seguros Médicos</t>
  </si>
  <si>
    <t>Caja de Compensación familiar</t>
  </si>
  <si>
    <t>SENA</t>
  </si>
  <si>
    <t>Dotación</t>
  </si>
  <si>
    <t>Sub-Total:</t>
  </si>
  <si>
    <t>Gastos Directos</t>
  </si>
  <si>
    <t>Arriendo oficina central</t>
  </si>
  <si>
    <t>Papelería y útiles de oficina</t>
  </si>
  <si>
    <t>Servicios</t>
  </si>
  <si>
    <t>Aseo</t>
  </si>
  <si>
    <t>Costos de Implementación del sistema de calidad</t>
  </si>
  <si>
    <t>TOTAL FACTOR MULTIPLICADOR</t>
  </si>
  <si>
    <t>TOTAL FACTOR DE HONORARIOS:</t>
  </si>
  <si>
    <t xml:space="preserve">RESIDENTE DE INTERVENTORIA </t>
  </si>
  <si>
    <t>ESPECIALISTA EN VIAS</t>
  </si>
  <si>
    <t>VALOR SALARIO MÍNIMO 2024</t>
  </si>
  <si>
    <t>PROFESIONAL DEL AREA AMBIENTAL</t>
  </si>
  <si>
    <t>PROFESIONAL DEL AREA SST</t>
  </si>
  <si>
    <t>INSPECTOR DE INTERVENTORIA</t>
  </si>
  <si>
    <t>DEPARTAMENTO DEL ATLANTICO
GOBERNACIÓN DEL ATLÁNTICO
REPÚBLICA DE COLOMBIA</t>
  </si>
  <si>
    <t>Estampilla Procultura</t>
  </si>
  <si>
    <t>Estampilla Adulto Mayor</t>
  </si>
  <si>
    <t>Impuesto de Seguridad</t>
  </si>
  <si>
    <t xml:space="preserve">Estampilla sobretasa deportiva </t>
  </si>
  <si>
    <t xml:space="preserve">Estampilla Pro desarrollo </t>
  </si>
  <si>
    <t>Estampilla Pro Hospitales niveles 1 y 2</t>
  </si>
  <si>
    <t>Estampilla Hospital CARI</t>
  </si>
  <si>
    <t>Estampilla Pro Ciudadela Universitaria</t>
  </si>
  <si>
    <t>Estampilla Proelectrificacion rural</t>
  </si>
  <si>
    <t>Estampilla Distrital ITSA</t>
  </si>
  <si>
    <t>ANALISIS DE IMPUESTOS</t>
  </si>
  <si>
    <t xml:space="preserve"> (%)</t>
  </si>
  <si>
    <t>PRESUPUESTO OFICIAL</t>
  </si>
  <si>
    <t>TASAS Y CONTRIBUCIONES DEL CONTRATO</t>
  </si>
  <si>
    <t>% CON RESPECTO AL FM</t>
  </si>
  <si>
    <t>ARL</t>
  </si>
  <si>
    <t>PORCENTAJE (SALARIOS MAYORES A 2 SMMLV)</t>
  </si>
  <si>
    <t>PORCENTAJE (SALARIOS MENORES A 2 SMMLV)</t>
  </si>
  <si>
    <t>EQUIPOS DE COMUNICACIONES</t>
  </si>
  <si>
    <t>PROPUESTA ECONÓMICA</t>
  </si>
  <si>
    <t>Firma del Proponente o de su representante legal</t>
  </si>
  <si>
    <t>Nombre del Representante Legal:</t>
  </si>
  <si>
    <t>Nombre del proponente:</t>
  </si>
  <si>
    <t>INTERVENTORIA TECNICA, ADMINISTRATIVA, FINANCIERA, JURIDICA, AMBIENTAL Y SST A LA OBRA QUE TIENE POR OBJETO EL MANTENIMIENTO, MEJORAMIENTO Y/O REHABILITACION O RECONSTRUCCIÓN DE LA RED VIAL DEL DEPARTAMENTO DEL ATLÁNTICO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</si>
</sst>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_€_-;\-* #,##0.00\ _€_-;_-* &quot;-&quot;??\ _€_-;_-@_-"/>
    <numFmt numFmtId="166" formatCode="_-* #,##0\ _€_-;\-* #,##0\ _€_-;_-* &quot;-&quot;??\ _€_-;_-@_-"/>
    <numFmt numFmtId="167" formatCode="_-&quot;$&quot;\ * #,##0.00_-;\-&quot;$&quot;\ * #,##0.00_-;_-&quot;$&quot;\ * &quot;-&quot;_-;_-@_-"/>
    <numFmt numFmtId="168" formatCode="_-&quot;$&quot;* #,##0_-;\-&quot;$&quot;* #,##0_-;_-&quot;$&quot;* &quot;-&quot;_-;_-@_-"/>
    <numFmt numFmtId="169" formatCode="_-* #,##0.00_-;\-* #,##0.00_-;_-* &quot;-&quot;_-;_-@_-"/>
    <numFmt numFmtId="170" formatCode="0.0%"/>
    <numFmt numFmtId="171" formatCode="_-&quot;$&quot;* #,##0_-;\-&quot;$&quot;* #,##0_-;_-&quot;$&quot;* &quot;-&quot;??_-;_-@_-"/>
    <numFmt numFmtId="172" formatCode="_-* #,##0_-;\-* #,##0_-;_-* &quot;-&quot;??_-;_-@_-"/>
    <numFmt numFmtId="173" formatCode="0.000%"/>
    <numFmt numFmtId="174" formatCode="_ &quot;$&quot;\ * #,##0.00_ ;_ &quot;$&quot;\ * \-#,##0.00_ ;_ &quot;$&quot;\ * &quot;-&quot;??_ ;_ @_ "/>
    <numFmt numFmtId="175" formatCode="_ &quot;$&quot;\ * #,##0_ ;_ &quot;$&quot;\ * \-#,##0_ ;_ &quot;$&quot;\ * &quot;-&quot;??_ ;_ @_ "/>
    <numFmt numFmtId="176" formatCode="0.0"/>
    <numFmt numFmtId="177" formatCode="[$$-240A]\ #,##0.00"/>
    <numFmt numFmtId="178" formatCode="0.000"/>
    <numFmt numFmtId="179" formatCode="#,##0.00000"/>
  </numFmts>
  <fonts count="24"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name val="Calibri"/>
      <family val="2"/>
      <scheme val="minor"/>
    </font>
    <font>
      <b/>
      <sz val="16"/>
      <color theme="1"/>
      <name val="Calibri"/>
      <family val="2"/>
      <scheme val="minor"/>
    </font>
    <font>
      <b/>
      <sz val="8"/>
      <name val="Calibri"/>
      <family val="2"/>
      <scheme val="minor"/>
    </font>
    <font>
      <b/>
      <sz val="9"/>
      <color theme="1"/>
      <name val="Calibri"/>
      <family val="2"/>
      <scheme val="minor"/>
    </font>
    <font>
      <sz val="10"/>
      <name val="Arial"/>
      <family val="2"/>
    </font>
    <font>
      <b/>
      <sz val="10"/>
      <name val="Arial"/>
      <family val="2"/>
    </font>
    <font>
      <b/>
      <i/>
      <sz val="10"/>
      <name val="Arial"/>
      <family val="2"/>
    </font>
    <font>
      <sz val="8"/>
      <name val="Arial"/>
      <family val="2"/>
    </font>
    <font>
      <b/>
      <sz val="11"/>
      <name val="Arial Narrow"/>
      <family val="2"/>
    </font>
    <font>
      <sz val="11"/>
      <name val="Arial Narrow"/>
      <family val="2"/>
    </font>
    <font>
      <b/>
      <sz val="11"/>
      <color theme="0"/>
      <name val="Calibri"/>
      <family val="2"/>
      <scheme val="minor"/>
    </font>
    <font>
      <b/>
      <sz val="10"/>
      <color theme="0"/>
      <name val="Calibri"/>
      <family val="2"/>
      <scheme val="minor"/>
    </font>
    <font>
      <sz val="10"/>
      <color theme="0"/>
      <name val="Calibri"/>
      <family val="2"/>
      <scheme val="minor"/>
    </font>
    <font>
      <b/>
      <sz val="12"/>
      <color theme="0"/>
      <name val="Calibri"/>
      <family val="2"/>
      <scheme val="minor"/>
    </font>
    <font>
      <b/>
      <sz val="11"/>
      <color theme="0"/>
      <name val="Arial Narrow"/>
      <family val="2"/>
    </font>
    <font>
      <b/>
      <u/>
      <sz val="11"/>
      <color theme="0"/>
      <name val="Arial Narrow"/>
      <family val="2"/>
    </font>
    <font>
      <sz val="11"/>
      <color theme="0"/>
      <name val="Arial Narrow"/>
      <family val="2"/>
    </font>
    <font>
      <sz val="11"/>
      <color theme="1"/>
      <name val="Arial Narrow"/>
      <family val="2"/>
    </font>
    <font>
      <b/>
      <sz val="11"/>
      <color theme="1"/>
      <name val="Arial Narrow"/>
      <family val="2"/>
    </font>
  </fonts>
  <fills count="6">
    <fill>
      <patternFill patternType="none"/>
    </fill>
    <fill>
      <patternFill patternType="gray125"/>
    </fill>
    <fill>
      <patternFill patternType="solid">
        <fgColor rgb="FF0070C0"/>
        <bgColor indexed="64"/>
      </patternFill>
    </fill>
    <fill>
      <patternFill patternType="solid">
        <fgColor indexed="43"/>
        <bgColor indexed="64"/>
      </patternFill>
    </fill>
    <fill>
      <patternFill patternType="solid">
        <fgColor theme="0" tint="-0.14999847407452621"/>
        <bgColor indexed="64"/>
      </patternFill>
    </fill>
    <fill>
      <patternFill patternType="solid">
        <fgColor rgb="FFFF0000"/>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bottom style="thin">
        <color indexed="64"/>
      </bottom>
      <diagonal/>
    </border>
    <border>
      <left style="thin">
        <color auto="1"/>
      </left>
      <right style="thin">
        <color auto="1"/>
      </right>
      <top style="thin">
        <color auto="1"/>
      </top>
      <bottom/>
      <diagonal/>
    </border>
    <border>
      <left style="thin">
        <color auto="1"/>
      </left>
      <right/>
      <top/>
      <bottom style="thin">
        <color auto="1"/>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style="medium">
        <color indexed="64"/>
      </right>
      <top style="thin">
        <color auto="1"/>
      </top>
      <bottom/>
      <diagonal/>
    </border>
    <border>
      <left style="medium">
        <color auto="1"/>
      </left>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right/>
      <top style="thin">
        <color indexed="64"/>
      </top>
      <bottom style="thin">
        <color indexed="64"/>
      </bottom>
      <diagonal/>
    </border>
    <border>
      <left style="thin">
        <color indexed="64"/>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s>
  <cellStyleXfs count="30">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168" fontId="1" fillId="0" borderId="0" applyFont="0" applyFill="0" applyBorder="0" applyAlignment="0" applyProtection="0"/>
    <xf numFmtId="0" fontId="9" fillId="0" borderId="0"/>
    <xf numFmtId="168" fontId="9" fillId="0" borderId="0" applyFont="0" applyFill="0" applyBorder="0" applyAlignment="0" applyProtection="0"/>
    <xf numFmtId="9" fontId="9"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74" fontId="9" fillId="0" borderId="0" applyFont="0" applyFill="0" applyBorder="0" applyAlignment="0" applyProtection="0"/>
    <xf numFmtId="0" fontId="9" fillId="0" borderId="0" applyNumberFormat="0" applyFont="0" applyFill="0" applyBorder="0" applyAlignment="0" applyProtection="0">
      <alignment vertical="top"/>
    </xf>
    <xf numFmtId="0" fontId="9" fillId="0" borderId="0"/>
    <xf numFmtId="9" fontId="1" fillId="0" borderId="0" applyFont="0" applyFill="0" applyBorder="0" applyAlignment="0" applyProtection="0"/>
    <xf numFmtId="177" fontId="9" fillId="0" borderId="0" applyFont="0" applyFill="0" applyBorder="0" applyAlignment="0" applyProtection="0"/>
    <xf numFmtId="165"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cellStyleXfs>
  <cellXfs count="361">
    <xf numFmtId="0" fontId="0" fillId="0" borderId="0" xfId="0"/>
    <xf numFmtId="0" fontId="4" fillId="0" borderId="1" xfId="0" applyFont="1" applyBorder="1" applyAlignment="1">
      <alignment horizontal="left" vertical="center" wrapText="1"/>
    </xf>
    <xf numFmtId="9" fontId="4" fillId="0" borderId="1" xfId="0" applyNumberFormat="1"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left" vertical="center" wrapText="1"/>
    </xf>
    <xf numFmtId="9" fontId="4" fillId="0" borderId="5" xfId="0" applyNumberFormat="1" applyFont="1" applyBorder="1" applyAlignment="1">
      <alignment horizontal="center" vertical="center"/>
    </xf>
    <xf numFmtId="0" fontId="4" fillId="0" borderId="7" xfId="0" applyFont="1" applyBorder="1" applyAlignment="1">
      <alignment horizontal="center" vertical="center"/>
    </xf>
    <xf numFmtId="0" fontId="0" fillId="0" borderId="0" xfId="0" applyAlignment="1">
      <alignment vertical="center"/>
    </xf>
    <xf numFmtId="165" fontId="0" fillId="0" borderId="0" xfId="0" applyNumberFormat="1" applyAlignment="1">
      <alignment vertical="center"/>
    </xf>
    <xf numFmtId="165" fontId="0" fillId="0" borderId="0" xfId="3" applyFont="1" applyAlignment="1">
      <alignment vertical="center"/>
    </xf>
    <xf numFmtId="10" fontId="0" fillId="0" borderId="0" xfId="2" applyNumberFormat="1" applyFont="1" applyAlignment="1">
      <alignment vertical="center"/>
    </xf>
    <xf numFmtId="166" fontId="4" fillId="0" borderId="5" xfId="3" applyNumberFormat="1" applyFont="1" applyBorder="1" applyAlignment="1">
      <alignment horizontal="center" vertical="center"/>
    </xf>
    <xf numFmtId="166" fontId="4" fillId="0" borderId="1" xfId="3" applyNumberFormat="1" applyFont="1" applyBorder="1" applyAlignment="1">
      <alignment horizontal="center" vertical="center"/>
    </xf>
    <xf numFmtId="1" fontId="4" fillId="0" borderId="5" xfId="0" applyNumberFormat="1" applyFont="1" applyBorder="1" applyAlignment="1">
      <alignment horizontal="center" vertical="center"/>
    </xf>
    <xf numFmtId="1" fontId="4" fillId="0" borderId="1" xfId="0" applyNumberFormat="1" applyFont="1" applyBorder="1" applyAlignment="1">
      <alignment horizontal="center" vertical="center"/>
    </xf>
    <xf numFmtId="166" fontId="4" fillId="0" borderId="6" xfId="3" applyNumberFormat="1" applyFont="1" applyBorder="1" applyAlignment="1">
      <alignment horizontal="center" vertical="center"/>
    </xf>
    <xf numFmtId="166" fontId="4" fillId="0" borderId="8" xfId="3" applyNumberFormat="1" applyFont="1" applyBorder="1" applyAlignment="1">
      <alignment horizontal="center" vertical="center"/>
    </xf>
    <xf numFmtId="43" fontId="0" fillId="0" borderId="0" xfId="1" applyFont="1" applyAlignment="1">
      <alignment vertical="center"/>
    </xf>
    <xf numFmtId="1" fontId="4" fillId="0" borderId="1" xfId="0" applyNumberFormat="1" applyFont="1" applyBorder="1" applyAlignment="1">
      <alignment horizontal="center" vertical="center" wrapText="1"/>
    </xf>
    <xf numFmtId="0" fontId="3" fillId="0" borderId="0" xfId="0" applyFont="1" applyAlignment="1">
      <alignment horizontal="right" vertical="center"/>
    </xf>
    <xf numFmtId="42" fontId="2" fillId="0" borderId="0" xfId="4" applyFont="1" applyFill="1" applyBorder="1" applyAlignment="1">
      <alignment vertical="center"/>
    </xf>
    <xf numFmtId="165" fontId="0" fillId="0" borderId="0" xfId="3" applyFont="1" applyFill="1" applyAlignment="1">
      <alignment vertical="center"/>
    </xf>
    <xf numFmtId="0" fontId="3" fillId="0" borderId="0" xfId="0" applyFont="1" applyAlignment="1">
      <alignment horizontal="right" vertical="center" wrapText="1"/>
    </xf>
    <xf numFmtId="164" fontId="0" fillId="0" borderId="0" xfId="6" applyFont="1" applyAlignment="1">
      <alignment vertical="center"/>
    </xf>
    <xf numFmtId="164" fontId="4" fillId="0" borderId="1" xfId="6" applyFont="1" applyBorder="1" applyAlignment="1">
      <alignment horizontal="center" vertical="center"/>
    </xf>
    <xf numFmtId="164" fontId="4" fillId="0" borderId="8" xfId="6" applyFont="1" applyBorder="1" applyAlignment="1">
      <alignment horizontal="center" vertical="center"/>
    </xf>
    <xf numFmtId="164" fontId="4" fillId="0" borderId="8" xfId="6" applyFont="1" applyFill="1" applyBorder="1" applyAlignment="1">
      <alignment horizontal="center" vertical="center"/>
    </xf>
    <xf numFmtId="42" fontId="2" fillId="0" borderId="0" xfId="0" applyNumberFormat="1" applyFont="1" applyAlignment="1">
      <alignment vertical="center"/>
    </xf>
    <xf numFmtId="167" fontId="0" fillId="0" borderId="0" xfId="0" applyNumberFormat="1" applyAlignment="1">
      <alignment vertical="center"/>
    </xf>
    <xf numFmtId="164" fontId="0" fillId="0" borderId="0" xfId="0" applyNumberFormat="1" applyAlignment="1">
      <alignment vertical="center"/>
    </xf>
    <xf numFmtId="0" fontId="2" fillId="2" borderId="2" xfId="0" applyFont="1" applyFill="1" applyBorder="1" applyAlignment="1">
      <alignment vertical="center"/>
    </xf>
    <xf numFmtId="166" fontId="3" fillId="2" borderId="17" xfId="4" applyNumberFormat="1" applyFont="1" applyFill="1" applyBorder="1" applyAlignment="1">
      <alignment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44" fontId="0" fillId="0" borderId="0" xfId="0" applyNumberFormat="1" applyAlignment="1">
      <alignment vertical="center"/>
    </xf>
    <xf numFmtId="0" fontId="4" fillId="0" borderId="28" xfId="0" applyFont="1" applyBorder="1" applyAlignment="1">
      <alignment horizontal="center" vertical="center"/>
    </xf>
    <xf numFmtId="1" fontId="4" fillId="0" borderId="29" xfId="0" applyNumberFormat="1" applyFont="1" applyBorder="1" applyAlignment="1">
      <alignment horizontal="center" vertical="center"/>
    </xf>
    <xf numFmtId="9" fontId="0" fillId="0" borderId="0" xfId="0" applyNumberFormat="1" applyAlignment="1">
      <alignment vertical="center"/>
    </xf>
    <xf numFmtId="167" fontId="2" fillId="2" borderId="14" xfId="4" applyNumberFormat="1" applyFont="1" applyFill="1" applyBorder="1" applyAlignment="1">
      <alignment vertical="center"/>
    </xf>
    <xf numFmtId="167" fontId="2" fillId="0" borderId="17" xfId="4" applyNumberFormat="1" applyFont="1" applyFill="1" applyBorder="1" applyAlignment="1">
      <alignment vertical="center"/>
    </xf>
    <xf numFmtId="0" fontId="3" fillId="0" borderId="1" xfId="0" applyFont="1" applyBorder="1" applyAlignment="1">
      <alignment horizontal="right" vertical="center" wrapText="1"/>
    </xf>
    <xf numFmtId="9" fontId="4" fillId="0" borderId="1" xfId="2" applyFont="1" applyFill="1" applyBorder="1" applyAlignment="1">
      <alignment horizontal="center" vertical="center" wrapText="1"/>
    </xf>
    <xf numFmtId="167" fontId="2" fillId="0" borderId="1" xfId="4" applyNumberFormat="1" applyFont="1" applyFill="1" applyBorder="1" applyAlignment="1">
      <alignment vertical="center"/>
    </xf>
    <xf numFmtId="168" fontId="0" fillId="0" borderId="0" xfId="8" applyFont="1" applyAlignment="1">
      <alignment horizontal="center"/>
    </xf>
    <xf numFmtId="41" fontId="0" fillId="0" borderId="0" xfId="7" applyFont="1" applyAlignment="1">
      <alignment vertical="center"/>
    </xf>
    <xf numFmtId="1" fontId="4" fillId="0" borderId="29" xfId="0" applyNumberFormat="1" applyFont="1" applyBorder="1" applyAlignment="1">
      <alignment horizontal="center" vertical="center" wrapText="1"/>
    </xf>
    <xf numFmtId="164" fontId="4" fillId="0" borderId="29" xfId="6" applyFont="1" applyBorder="1" applyAlignment="1">
      <alignment horizontal="center" vertical="center"/>
    </xf>
    <xf numFmtId="0" fontId="4" fillId="0" borderId="29" xfId="0" applyFont="1" applyBorder="1" applyAlignment="1">
      <alignment horizontal="center" vertical="center"/>
    </xf>
    <xf numFmtId="9" fontId="4" fillId="0" borderId="29" xfId="0" applyNumberFormat="1" applyFont="1" applyBorder="1" applyAlignment="1">
      <alignment horizontal="center" vertical="center"/>
    </xf>
    <xf numFmtId="164" fontId="4" fillId="0" borderId="30" xfId="6" applyFont="1" applyBorder="1" applyAlignment="1">
      <alignment horizontal="center" vertical="center"/>
    </xf>
    <xf numFmtId="0" fontId="5" fillId="0" borderId="3" xfId="0" applyFont="1" applyBorder="1" applyAlignment="1">
      <alignment horizontal="center" vertical="center"/>
    </xf>
    <xf numFmtId="42" fontId="4" fillId="0" borderId="29" xfId="5" applyFont="1" applyBorder="1" applyAlignment="1">
      <alignment horizontal="left" vertical="center" wrapText="1"/>
    </xf>
    <xf numFmtId="42" fontId="0" fillId="0" borderId="0" xfId="5" applyFont="1" applyAlignment="1">
      <alignment vertical="center"/>
    </xf>
    <xf numFmtId="167" fontId="2" fillId="0" borderId="0" xfId="4" applyNumberFormat="1" applyFont="1" applyFill="1" applyBorder="1" applyAlignment="1">
      <alignment vertical="center"/>
    </xf>
    <xf numFmtId="0" fontId="4" fillId="0" borderId="29" xfId="0" applyFont="1" applyBorder="1" applyAlignment="1">
      <alignment horizontal="center" vertical="center" wrapText="1"/>
    </xf>
    <xf numFmtId="169" fontId="2" fillId="2" borderId="2" xfId="7" applyNumberFormat="1" applyFont="1" applyFill="1" applyBorder="1" applyAlignment="1">
      <alignment horizontal="left" vertical="center"/>
    </xf>
    <xf numFmtId="164" fontId="0" fillId="0" borderId="0" xfId="6" applyFont="1" applyFill="1" applyAlignment="1">
      <alignment vertical="center"/>
    </xf>
    <xf numFmtId="43" fontId="0" fillId="0" borderId="0" xfId="0" applyNumberFormat="1" applyAlignment="1">
      <alignment vertical="center"/>
    </xf>
    <xf numFmtId="166" fontId="0" fillId="0" borderId="0" xfId="0" applyNumberFormat="1" applyAlignment="1">
      <alignment vertical="center"/>
    </xf>
    <xf numFmtId="10" fontId="4" fillId="0" borderId="1" xfId="2" applyNumberFormat="1" applyFont="1" applyFill="1" applyBorder="1" applyAlignment="1">
      <alignment horizontal="center" vertical="center" wrapText="1"/>
    </xf>
    <xf numFmtId="0" fontId="4" fillId="0" borderId="32" xfId="0" applyFont="1" applyBorder="1" applyAlignment="1">
      <alignment horizontal="center" vertical="center"/>
    </xf>
    <xf numFmtId="0" fontId="4" fillId="0" borderId="33" xfId="0" applyFont="1" applyBorder="1" applyAlignment="1">
      <alignment horizontal="left" vertical="center" wrapText="1"/>
    </xf>
    <xf numFmtId="1" fontId="4" fillId="0" borderId="33" xfId="0" applyNumberFormat="1" applyFont="1" applyBorder="1" applyAlignment="1">
      <alignment horizontal="center" vertical="center"/>
    </xf>
    <xf numFmtId="0" fontId="4" fillId="0" borderId="33" xfId="0" applyFont="1" applyBorder="1" applyAlignment="1">
      <alignment horizontal="center" vertical="center" wrapText="1"/>
    </xf>
    <xf numFmtId="0" fontId="4" fillId="0" borderId="1" xfId="0" applyFont="1" applyBorder="1" applyAlignment="1">
      <alignment horizontal="center" vertical="center"/>
    </xf>
    <xf numFmtId="0" fontId="4" fillId="0" borderId="29" xfId="0" applyFont="1" applyBorder="1" applyAlignment="1">
      <alignment horizontal="left" vertical="center" wrapText="1"/>
    </xf>
    <xf numFmtId="42" fontId="4" fillId="0" borderId="29" xfId="5" applyFont="1" applyFill="1" applyBorder="1" applyAlignment="1">
      <alignment horizontal="left" vertical="center" wrapText="1"/>
    </xf>
    <xf numFmtId="164" fontId="4" fillId="0" borderId="1" xfId="6" applyFont="1" applyFill="1" applyBorder="1" applyAlignment="1">
      <alignment horizontal="center" vertical="center"/>
    </xf>
    <xf numFmtId="41" fontId="0" fillId="0" borderId="0" xfId="7" applyFont="1" applyFill="1" applyAlignment="1">
      <alignment vertical="center"/>
    </xf>
    <xf numFmtId="0" fontId="0" fillId="0" borderId="34" xfId="0" applyBorder="1" applyAlignment="1">
      <alignment vertical="center"/>
    </xf>
    <xf numFmtId="0" fontId="2" fillId="0" borderId="0" xfId="0" applyFont="1" applyAlignment="1">
      <alignment vertical="center"/>
    </xf>
    <xf numFmtId="0" fontId="9" fillId="0" borderId="0" xfId="9"/>
    <xf numFmtId="164" fontId="9" fillId="0" borderId="0" xfId="9" applyNumberFormat="1"/>
    <xf numFmtId="0" fontId="9" fillId="0" borderId="1" xfId="9" applyBorder="1"/>
    <xf numFmtId="0" fontId="9" fillId="0" borderId="34" xfId="9" applyBorder="1" applyAlignment="1">
      <alignment horizontal="center"/>
    </xf>
    <xf numFmtId="0" fontId="9" fillId="0" borderId="1" xfId="12" applyBorder="1" applyAlignment="1">
      <alignment vertical="center"/>
    </xf>
    <xf numFmtId="3" fontId="9" fillId="0" borderId="29" xfId="12" applyNumberFormat="1" applyBorder="1" applyAlignment="1">
      <alignment horizontal="center" vertical="center"/>
    </xf>
    <xf numFmtId="168" fontId="9" fillId="0" borderId="29" xfId="10" applyFont="1" applyBorder="1" applyAlignment="1">
      <alignment horizontal="center"/>
    </xf>
    <xf numFmtId="0" fontId="10" fillId="0" borderId="37" xfId="12" applyFont="1" applyBorder="1" applyAlignment="1">
      <alignment horizontal="center" vertical="center"/>
    </xf>
    <xf numFmtId="3" fontId="9" fillId="0" borderId="1" xfId="12" applyNumberFormat="1" applyBorder="1" applyAlignment="1">
      <alignment horizontal="center" vertical="center"/>
    </xf>
    <xf numFmtId="9" fontId="9" fillId="0" borderId="1" xfId="9" applyNumberFormat="1" applyBorder="1"/>
    <xf numFmtId="10" fontId="9" fillId="0" borderId="1" xfId="13" applyNumberFormat="1" applyBorder="1" applyAlignment="1">
      <alignment horizontal="center" vertical="center"/>
    </xf>
    <xf numFmtId="170" fontId="9" fillId="0" borderId="1" xfId="9" applyNumberFormat="1" applyBorder="1"/>
    <xf numFmtId="10" fontId="9" fillId="0" borderId="1" xfId="9" applyNumberFormat="1" applyBorder="1"/>
    <xf numFmtId="9" fontId="9" fillId="0" borderId="1" xfId="9" applyNumberFormat="1" applyBorder="1" applyAlignment="1">
      <alignment horizontal="right"/>
    </xf>
    <xf numFmtId="0" fontId="9" fillId="0" borderId="35" xfId="12" applyBorder="1" applyAlignment="1">
      <alignment vertical="center"/>
    </xf>
    <xf numFmtId="10" fontId="9" fillId="0" borderId="35" xfId="13" applyNumberFormat="1" applyBorder="1" applyAlignment="1">
      <alignment horizontal="center" vertical="center"/>
    </xf>
    <xf numFmtId="10" fontId="10" fillId="0" borderId="1" xfId="13" applyNumberFormat="1" applyFont="1" applyBorder="1" applyAlignment="1">
      <alignment horizontal="center" vertical="center"/>
    </xf>
    <xf numFmtId="10" fontId="9" fillId="0" borderId="0" xfId="9" applyNumberFormat="1"/>
    <xf numFmtId="9" fontId="9" fillId="0" borderId="0" xfId="9" applyNumberFormat="1"/>
    <xf numFmtId="171" fontId="9" fillId="0" borderId="1" xfId="9" applyNumberFormat="1" applyBorder="1"/>
    <xf numFmtId="171" fontId="9" fillId="0" borderId="0" xfId="9" applyNumberFormat="1"/>
    <xf numFmtId="10" fontId="9" fillId="0" borderId="1" xfId="11" applyNumberFormat="1" applyBorder="1"/>
    <xf numFmtId="10" fontId="9" fillId="0" borderId="0" xfId="11" applyNumberFormat="1" applyBorder="1"/>
    <xf numFmtId="9" fontId="9" fillId="0" borderId="0" xfId="11"/>
    <xf numFmtId="172" fontId="0" fillId="0" borderId="0" xfId="14" applyNumberFormat="1" applyFont="1"/>
    <xf numFmtId="0" fontId="9" fillId="3" borderId="0" xfId="9" applyFill="1"/>
    <xf numFmtId="171" fontId="9" fillId="3" borderId="0" xfId="15" applyNumberFormat="1" applyFill="1"/>
    <xf numFmtId="9" fontId="0" fillId="0" borderId="0" xfId="11" applyFont="1"/>
    <xf numFmtId="43" fontId="0" fillId="0" borderId="0" xfId="14" applyFont="1"/>
    <xf numFmtId="9" fontId="9" fillId="0" borderId="0" xfId="11" applyFont="1"/>
    <xf numFmtId="3" fontId="9" fillId="0" borderId="0" xfId="9" applyNumberFormat="1"/>
    <xf numFmtId="173" fontId="9" fillId="0" borderId="0" xfId="9" applyNumberFormat="1"/>
    <xf numFmtId="0" fontId="9" fillId="0" borderId="0" xfId="12"/>
    <xf numFmtId="0" fontId="11" fillId="0" borderId="0" xfId="12" applyFont="1"/>
    <xf numFmtId="10" fontId="10" fillId="0" borderId="0" xfId="12" applyNumberFormat="1" applyFont="1"/>
    <xf numFmtId="0" fontId="10" fillId="0" borderId="0" xfId="12" applyFont="1"/>
    <xf numFmtId="0" fontId="9" fillId="0" borderId="0" xfId="12" applyAlignment="1">
      <alignment horizontal="left"/>
    </xf>
    <xf numFmtId="175" fontId="9" fillId="0" borderId="0" xfId="16" applyNumberFormat="1" applyBorder="1"/>
    <xf numFmtId="175" fontId="10" fillId="0" borderId="0" xfId="16" applyNumberFormat="1" applyFont="1" applyBorder="1"/>
    <xf numFmtId="0" fontId="10" fillId="0" borderId="0" xfId="12" applyFont="1" applyAlignment="1">
      <alignment horizontal="left"/>
    </xf>
    <xf numFmtId="175" fontId="10" fillId="0" borderId="0" xfId="12" applyNumberFormat="1" applyFont="1"/>
    <xf numFmtId="175" fontId="9" fillId="0" borderId="0" xfId="12" applyNumberFormat="1"/>
    <xf numFmtId="0" fontId="12" fillId="0" borderId="0" xfId="12" applyFont="1" applyAlignment="1">
      <alignment horizontal="center" vertical="center"/>
    </xf>
    <xf numFmtId="0" fontId="9" fillId="0" borderId="0" xfId="12" applyAlignment="1">
      <alignment vertical="center"/>
    </xf>
    <xf numFmtId="3" fontId="9" fillId="0" borderId="0" xfId="12" applyNumberFormat="1" applyAlignment="1">
      <alignment vertical="center"/>
    </xf>
    <xf numFmtId="0" fontId="5" fillId="0" borderId="1" xfId="17" applyFont="1" applyBorder="1" applyAlignment="1">
      <alignment horizontal="center" vertical="center"/>
    </xf>
    <xf numFmtId="164" fontId="4" fillId="0" borderId="29" xfId="6" applyFont="1" applyBorder="1" applyAlignment="1">
      <alignment horizontal="center" vertical="center" wrapText="1"/>
    </xf>
    <xf numFmtId="176" fontId="3" fillId="0" borderId="0" xfId="0" applyNumberFormat="1" applyFont="1" applyAlignment="1">
      <alignment horizontal="right" vertical="center"/>
    </xf>
    <xf numFmtId="176" fontId="0" fillId="0" borderId="0" xfId="0" applyNumberFormat="1" applyAlignment="1">
      <alignment vertical="center"/>
    </xf>
    <xf numFmtId="178" fontId="4" fillId="0" borderId="29" xfId="0" applyNumberFormat="1" applyFont="1" applyBorder="1" applyAlignment="1">
      <alignment horizontal="center" vertical="center"/>
    </xf>
    <xf numFmtId="178" fontId="4" fillId="0" borderId="1" xfId="0" applyNumberFormat="1" applyFont="1" applyBorder="1" applyAlignment="1">
      <alignment horizontal="center" vertical="center"/>
    </xf>
    <xf numFmtId="164" fontId="4" fillId="0" borderId="6" xfId="6" applyFont="1" applyBorder="1" applyAlignment="1">
      <alignment horizontal="center" vertical="center"/>
    </xf>
    <xf numFmtId="164" fontId="2" fillId="0" borderId="17" xfId="6" applyFont="1" applyFill="1" applyBorder="1" applyAlignment="1">
      <alignment vertical="center"/>
    </xf>
    <xf numFmtId="164" fontId="2" fillId="0" borderId="0" xfId="6" applyFont="1" applyFill="1" applyBorder="1" applyAlignment="1">
      <alignment vertical="center"/>
    </xf>
    <xf numFmtId="164" fontId="4" fillId="0" borderId="5" xfId="6" applyFont="1" applyBorder="1" applyAlignment="1">
      <alignment horizontal="center" vertical="center"/>
    </xf>
    <xf numFmtId="164" fontId="3" fillId="0" borderId="0" xfId="6" applyFont="1" applyAlignment="1">
      <alignment horizontal="right" vertical="center"/>
    </xf>
    <xf numFmtId="42" fontId="4" fillId="0" borderId="33" xfId="5" applyFont="1" applyBorder="1" applyAlignment="1">
      <alignment horizontal="left" vertical="center" wrapText="1"/>
    </xf>
    <xf numFmtId="178" fontId="4" fillId="0" borderId="35" xfId="0" applyNumberFormat="1" applyFont="1" applyBorder="1" applyAlignment="1">
      <alignment horizontal="center" vertical="center"/>
    </xf>
    <xf numFmtId="164" fontId="4" fillId="0" borderId="35" xfId="6" applyFont="1" applyBorder="1" applyAlignment="1">
      <alignment horizontal="center" vertical="center"/>
    </xf>
    <xf numFmtId="0" fontId="5" fillId="0" borderId="35" xfId="17" applyFont="1" applyBorder="1" applyAlignment="1">
      <alignment horizontal="center" vertical="center"/>
    </xf>
    <xf numFmtId="164" fontId="4" fillId="0" borderId="39" xfId="6" applyFont="1" applyFill="1" applyBorder="1" applyAlignment="1">
      <alignment horizontal="center" vertical="center"/>
    </xf>
    <xf numFmtId="1" fontId="4" fillId="0" borderId="35" xfId="0" applyNumberFormat="1" applyFont="1" applyBorder="1" applyAlignment="1">
      <alignment horizontal="center" vertical="center"/>
    </xf>
    <xf numFmtId="9" fontId="4" fillId="0" borderId="33" xfId="0" applyNumberFormat="1" applyFont="1" applyBorder="1" applyAlignment="1">
      <alignment horizontal="center" vertical="center"/>
    </xf>
    <xf numFmtId="2" fontId="4" fillId="0" borderId="29" xfId="6" applyNumberFormat="1" applyFont="1" applyBorder="1" applyAlignment="1">
      <alignment horizontal="center" vertical="center" wrapText="1"/>
    </xf>
    <xf numFmtId="0" fontId="5" fillId="0" borderId="5" xfId="17"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left" vertical="center" wrapText="1"/>
    </xf>
    <xf numFmtId="1" fontId="4" fillId="0" borderId="45" xfId="0" applyNumberFormat="1" applyFont="1" applyBorder="1" applyAlignment="1">
      <alignment horizontal="center" vertical="center"/>
    </xf>
    <xf numFmtId="164" fontId="4" fillId="0" borderId="45" xfId="6" applyFont="1" applyBorder="1" applyAlignment="1">
      <alignment horizontal="center" vertical="center"/>
    </xf>
    <xf numFmtId="9" fontId="4" fillId="0" borderId="45" xfId="0" applyNumberFormat="1" applyFont="1" applyBorder="1" applyAlignment="1">
      <alignment horizontal="center" vertical="center"/>
    </xf>
    <xf numFmtId="0" fontId="5" fillId="0" borderId="45" xfId="17" applyFont="1" applyBorder="1" applyAlignment="1">
      <alignment horizontal="center" vertical="center"/>
    </xf>
    <xf numFmtId="164" fontId="4" fillId="0" borderId="43" xfId="6" applyFont="1" applyBorder="1" applyAlignment="1">
      <alignment horizontal="center" vertical="center"/>
    </xf>
    <xf numFmtId="0" fontId="2" fillId="0" borderId="3" xfId="0" applyFont="1" applyBorder="1" applyAlignment="1">
      <alignment horizontal="center" vertical="center"/>
    </xf>
    <xf numFmtId="2" fontId="4" fillId="0" borderId="29" xfId="6" applyNumberFormat="1" applyFont="1" applyFill="1" applyBorder="1" applyAlignment="1">
      <alignment horizontal="center" vertical="center" wrapText="1"/>
    </xf>
    <xf numFmtId="164" fontId="4" fillId="0" borderId="29" xfId="6" applyFont="1" applyFill="1" applyBorder="1" applyAlignment="1">
      <alignment horizontal="center" vertical="center" wrapText="1"/>
    </xf>
    <xf numFmtId="0" fontId="14" fillId="0" borderId="28" xfId="18" applyFont="1" applyBorder="1" applyAlignment="1">
      <alignment horizontal="left" vertical="center"/>
    </xf>
    <xf numFmtId="0" fontId="14" fillId="0" borderId="1" xfId="18" applyFont="1" applyBorder="1" applyAlignment="1">
      <alignment vertical="center"/>
    </xf>
    <xf numFmtId="0" fontId="14" fillId="0" borderId="7" xfId="18" applyFont="1" applyBorder="1" applyAlignment="1">
      <alignment horizontal="left" vertical="center"/>
    </xf>
    <xf numFmtId="2" fontId="14" fillId="0" borderId="7" xfId="18" applyNumberFormat="1" applyFont="1" applyBorder="1" applyAlignment="1">
      <alignment horizontal="left" vertical="center"/>
    </xf>
    <xf numFmtId="0" fontId="14" fillId="0" borderId="38" xfId="18" applyFont="1" applyBorder="1" applyAlignment="1">
      <alignment horizontal="left" vertical="center"/>
    </xf>
    <xf numFmtId="0" fontId="13" fillId="0" borderId="35" xfId="18" applyFont="1" applyBorder="1" applyAlignment="1">
      <alignment horizontal="right" vertical="center"/>
    </xf>
    <xf numFmtId="0" fontId="14" fillId="0" borderId="29" xfId="18" applyFont="1" applyBorder="1" applyAlignment="1">
      <alignment vertical="center"/>
    </xf>
    <xf numFmtId="0" fontId="13" fillId="0" borderId="1" xfId="18" applyFont="1" applyBorder="1" applyAlignment="1">
      <alignment horizontal="right" vertical="center"/>
    </xf>
    <xf numFmtId="179" fontId="13" fillId="0" borderId="43" xfId="18" applyNumberFormat="1" applyFont="1" applyBorder="1" applyAlignment="1">
      <alignment horizontal="center" vertical="center"/>
    </xf>
    <xf numFmtId="0" fontId="15" fillId="5" borderId="2" xfId="0" applyFont="1" applyFill="1" applyBorder="1" applyAlignment="1">
      <alignment vertical="center"/>
    </xf>
    <xf numFmtId="0" fontId="16" fillId="5" borderId="3" xfId="0" applyFont="1" applyFill="1" applyBorder="1" applyAlignment="1">
      <alignment horizontal="center" vertical="center"/>
    </xf>
    <xf numFmtId="164" fontId="16" fillId="5" borderId="2" xfId="6" applyFont="1" applyFill="1" applyBorder="1" applyAlignment="1">
      <alignment vertical="center"/>
    </xf>
    <xf numFmtId="0" fontId="16" fillId="5" borderId="2" xfId="0" applyFont="1" applyFill="1" applyBorder="1" applyAlignment="1">
      <alignment horizontal="center" vertical="center"/>
    </xf>
    <xf numFmtId="0" fontId="16" fillId="5" borderId="15" xfId="0" applyFont="1" applyFill="1" applyBorder="1" applyAlignment="1">
      <alignment horizontal="center" vertical="center" wrapText="1"/>
    </xf>
    <xf numFmtId="0" fontId="16" fillId="5" borderId="18" xfId="0" applyFont="1" applyFill="1" applyBorder="1" applyAlignment="1">
      <alignment horizontal="center" vertical="center" wrapText="1"/>
    </xf>
    <xf numFmtId="0" fontId="16" fillId="5" borderId="14" xfId="0" applyFont="1" applyFill="1" applyBorder="1" applyAlignment="1">
      <alignment horizontal="center" vertical="center"/>
    </xf>
    <xf numFmtId="164" fontId="16" fillId="5" borderId="17" xfId="6" applyFont="1" applyFill="1" applyBorder="1" applyAlignment="1">
      <alignment vertical="center"/>
    </xf>
    <xf numFmtId="164" fontId="15" fillId="5" borderId="2" xfId="6" applyFont="1" applyFill="1" applyBorder="1" applyAlignment="1">
      <alignment vertical="center"/>
    </xf>
    <xf numFmtId="164" fontId="15" fillId="5" borderId="17" xfId="6" applyFont="1" applyFill="1" applyBorder="1" applyAlignment="1">
      <alignment vertical="center"/>
    </xf>
    <xf numFmtId="164" fontId="18" fillId="5" borderId="2" xfId="6" applyFont="1" applyFill="1" applyBorder="1" applyAlignment="1">
      <alignment horizontal="left" vertical="center"/>
    </xf>
    <xf numFmtId="164" fontId="2" fillId="0" borderId="2" xfId="6" applyFont="1" applyBorder="1" applyAlignment="1">
      <alignment vertical="center"/>
    </xf>
    <xf numFmtId="0" fontId="19" fillId="5" borderId="3" xfId="18" applyFont="1" applyFill="1" applyBorder="1" applyAlignment="1">
      <alignment horizontal="left" vertical="center"/>
    </xf>
    <xf numFmtId="0" fontId="19" fillId="5" borderId="12" xfId="18" applyFont="1" applyFill="1" applyBorder="1" applyAlignment="1">
      <alignment horizontal="center" vertical="center"/>
    </xf>
    <xf numFmtId="0" fontId="19" fillId="5" borderId="4" xfId="18" applyFont="1" applyFill="1" applyBorder="1" applyAlignment="1">
      <alignment horizontal="left" vertical="center"/>
    </xf>
    <xf numFmtId="0" fontId="20" fillId="5" borderId="47" xfId="18" applyFont="1" applyFill="1" applyBorder="1" applyAlignment="1">
      <alignment vertical="center"/>
    </xf>
    <xf numFmtId="0" fontId="19" fillId="5" borderId="48" xfId="18" applyFont="1" applyFill="1" applyBorder="1" applyAlignment="1">
      <alignment horizontal="left" vertical="center"/>
    </xf>
    <xf numFmtId="0" fontId="20" fillId="5" borderId="37" xfId="18" applyFont="1" applyFill="1" applyBorder="1" applyAlignment="1">
      <alignment vertical="center"/>
    </xf>
    <xf numFmtId="0" fontId="20" fillId="5" borderId="36" xfId="18" applyFont="1" applyFill="1" applyBorder="1" applyAlignment="1">
      <alignment vertical="center"/>
    </xf>
    <xf numFmtId="0" fontId="21" fillId="5" borderId="48" xfId="18" applyFont="1" applyFill="1" applyBorder="1" applyAlignment="1">
      <alignment horizontal="left" vertical="center"/>
    </xf>
    <xf numFmtId="0" fontId="21" fillId="5" borderId="28" xfId="18" applyFont="1" applyFill="1" applyBorder="1" applyAlignment="1">
      <alignment horizontal="left" vertical="center"/>
    </xf>
    <xf numFmtId="0" fontId="20" fillId="5" borderId="36" xfId="18" applyFont="1" applyFill="1" applyBorder="1" applyAlignment="1">
      <alignment horizontal="left" vertical="center"/>
    </xf>
    <xf numFmtId="0" fontId="0" fillId="0" borderId="0" xfId="0" applyAlignment="1">
      <alignment horizontal="center"/>
    </xf>
    <xf numFmtId="9" fontId="19" fillId="5" borderId="16" xfId="19" applyFont="1" applyFill="1" applyBorder="1" applyAlignment="1">
      <alignment horizontal="center" vertical="center"/>
    </xf>
    <xf numFmtId="10" fontId="14" fillId="0" borderId="8" xfId="19" applyNumberFormat="1" applyFont="1" applyBorder="1" applyAlignment="1">
      <alignment horizontal="center" vertical="center"/>
    </xf>
    <xf numFmtId="10" fontId="13" fillId="0" borderId="39" xfId="19" applyNumberFormat="1" applyFont="1" applyBorder="1" applyAlignment="1">
      <alignment horizontal="center" vertical="center"/>
    </xf>
    <xf numFmtId="0" fontId="21" fillId="5" borderId="49" xfId="18" applyFont="1" applyFill="1" applyBorder="1" applyAlignment="1">
      <alignment horizontal="center" vertical="center"/>
    </xf>
    <xf numFmtId="10" fontId="14" fillId="0" borderId="30" xfId="19" applyNumberFormat="1" applyFont="1" applyBorder="1" applyAlignment="1">
      <alignment horizontal="center" vertical="center"/>
    </xf>
    <xf numFmtId="10" fontId="13" fillId="0" borderId="39" xfId="18" applyNumberFormat="1" applyFont="1" applyBorder="1" applyAlignment="1">
      <alignment horizontal="center" vertical="center"/>
    </xf>
    <xf numFmtId="0" fontId="21" fillId="5" borderId="50" xfId="18" applyFont="1" applyFill="1" applyBorder="1" applyAlignment="1">
      <alignment horizontal="center" vertical="center"/>
    </xf>
    <xf numFmtId="10" fontId="13" fillId="0" borderId="8" xfId="19" applyNumberFormat="1" applyFont="1" applyBorder="1" applyAlignment="1">
      <alignment horizontal="center" vertical="center"/>
    </xf>
    <xf numFmtId="173" fontId="0" fillId="0" borderId="0" xfId="2" applyNumberFormat="1" applyFont="1" applyAlignment="1">
      <alignment vertical="center"/>
    </xf>
    <xf numFmtId="0" fontId="16" fillId="5" borderId="14" xfId="0" applyFont="1" applyFill="1" applyBorder="1" applyAlignment="1">
      <alignment horizontal="center" vertical="center"/>
    </xf>
    <xf numFmtId="0" fontId="16" fillId="5" borderId="15" xfId="0" applyFont="1" applyFill="1" applyBorder="1" applyAlignment="1">
      <alignment horizontal="center" vertical="center" wrapText="1"/>
    </xf>
    <xf numFmtId="0" fontId="16" fillId="5" borderId="18" xfId="0" applyFont="1" applyFill="1" applyBorder="1" applyAlignment="1">
      <alignment horizontal="center" vertical="center" wrapText="1"/>
    </xf>
    <xf numFmtId="0" fontId="2" fillId="0" borderId="3" xfId="0" applyFont="1" applyBorder="1" applyAlignment="1">
      <alignment horizontal="center" vertical="center"/>
    </xf>
    <xf numFmtId="0" fontId="16" fillId="5" borderId="3" xfId="0" applyFont="1" applyFill="1" applyBorder="1" applyAlignment="1">
      <alignment horizontal="center" vertical="center"/>
    </xf>
    <xf numFmtId="164" fontId="0" fillId="0" borderId="0" xfId="6" applyFont="1"/>
    <xf numFmtId="164" fontId="0" fillId="0" borderId="0" xfId="6" applyFont="1" applyAlignment="1">
      <alignment horizontal="center"/>
    </xf>
    <xf numFmtId="173" fontId="0" fillId="0" borderId="0" xfId="2" applyNumberFormat="1" applyFont="1"/>
    <xf numFmtId="0" fontId="19" fillId="5" borderId="1" xfId="0" applyFont="1" applyFill="1" applyBorder="1" applyAlignment="1">
      <alignment horizontal="center" vertical="center"/>
    </xf>
    <xf numFmtId="0" fontId="19" fillId="5" borderId="1" xfId="0" applyFont="1" applyFill="1" applyBorder="1" applyAlignment="1">
      <alignment horizontal="center" vertical="center" wrapText="1"/>
    </xf>
    <xf numFmtId="0" fontId="22" fillId="0" borderId="1" xfId="0" applyFont="1" applyBorder="1"/>
    <xf numFmtId="10" fontId="23" fillId="0" borderId="1" xfId="2" applyNumberFormat="1" applyFont="1" applyBorder="1" applyAlignment="1">
      <alignment horizontal="center"/>
    </xf>
    <xf numFmtId="0" fontId="23" fillId="0" borderId="1" xfId="0" applyFont="1" applyBorder="1"/>
    <xf numFmtId="164" fontId="23" fillId="0" borderId="1" xfId="6" applyFont="1" applyBorder="1"/>
    <xf numFmtId="0" fontId="23" fillId="0" borderId="1" xfId="0" applyFont="1" applyFill="1" applyBorder="1"/>
    <xf numFmtId="173" fontId="2" fillId="0" borderId="1" xfId="2" applyNumberFormat="1" applyFont="1" applyBorder="1" applyAlignment="1">
      <alignment horizontal="center"/>
    </xf>
    <xf numFmtId="4" fontId="19" fillId="5" borderId="2" xfId="18" applyNumberFormat="1" applyFont="1" applyFill="1" applyBorder="1" applyAlignment="1">
      <alignment horizontal="center" vertical="center" wrapText="1"/>
    </xf>
    <xf numFmtId="10" fontId="13" fillId="0" borderId="49" xfId="20" applyNumberFormat="1" applyFont="1" applyBorder="1" applyAlignment="1">
      <alignment horizontal="center" vertical="center"/>
    </xf>
    <xf numFmtId="10" fontId="13" fillId="0" borderId="30" xfId="19" applyNumberFormat="1" applyFont="1" applyBorder="1" applyAlignment="1">
      <alignment horizontal="center" vertical="center"/>
    </xf>
    <xf numFmtId="10" fontId="13" fillId="0" borderId="39" xfId="2" applyNumberFormat="1" applyFont="1" applyBorder="1" applyAlignment="1">
      <alignment horizontal="center" vertical="center"/>
    </xf>
    <xf numFmtId="10" fontId="14" fillId="0" borderId="8" xfId="19" applyNumberFormat="1" applyFont="1" applyFill="1" applyBorder="1" applyAlignment="1">
      <alignment horizontal="center" vertical="center"/>
    </xf>
    <xf numFmtId="0" fontId="13" fillId="0" borderId="1" xfId="18" applyFont="1" applyBorder="1" applyAlignment="1">
      <alignment vertical="center"/>
    </xf>
    <xf numFmtId="0" fontId="0" fillId="0" borderId="34" xfId="0" applyBorder="1" applyAlignment="1">
      <alignment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0" fillId="0" borderId="0" xfId="0" applyNumberFormat="1" applyAlignment="1">
      <alignment vertical="center"/>
    </xf>
    <xf numFmtId="0" fontId="18" fillId="5" borderId="3" xfId="0" applyFont="1" applyFill="1" applyBorder="1" applyAlignment="1">
      <alignment horizontal="right" vertical="center"/>
    </xf>
    <xf numFmtId="0" fontId="18" fillId="5" borderId="12" xfId="0" applyFont="1" applyFill="1" applyBorder="1" applyAlignment="1">
      <alignment horizontal="right" vertical="center"/>
    </xf>
    <xf numFmtId="0" fontId="18" fillId="5" borderId="13" xfId="0" applyFont="1" applyFill="1" applyBorder="1" applyAlignment="1">
      <alignment horizontal="right" vertical="center"/>
    </xf>
    <xf numFmtId="0" fontId="16" fillId="5" borderId="3" xfId="0" applyFont="1" applyFill="1" applyBorder="1" applyAlignment="1">
      <alignment horizontal="right" vertical="center" wrapText="1"/>
    </xf>
    <xf numFmtId="0" fontId="16" fillId="5" borderId="12" xfId="0" applyFont="1" applyFill="1" applyBorder="1" applyAlignment="1">
      <alignment horizontal="right" vertical="center" wrapText="1"/>
    </xf>
    <xf numFmtId="0" fontId="16" fillId="5" borderId="13" xfId="0" applyFont="1" applyFill="1" applyBorder="1" applyAlignment="1">
      <alignment horizontal="right" vertical="center" wrapText="1"/>
    </xf>
    <xf numFmtId="0" fontId="16" fillId="5" borderId="16" xfId="0" applyFont="1" applyFill="1" applyBorder="1" applyAlignment="1">
      <alignment horizontal="center" vertical="center" wrapText="1"/>
    </xf>
    <xf numFmtId="0" fontId="16" fillId="5" borderId="19" xfId="0" applyFont="1" applyFill="1" applyBorder="1" applyAlignment="1">
      <alignment horizontal="center" vertical="center" wrapText="1"/>
    </xf>
    <xf numFmtId="0" fontId="16" fillId="5" borderId="14" xfId="0" applyFont="1" applyFill="1" applyBorder="1" applyAlignment="1">
      <alignment horizontal="center" vertical="center"/>
    </xf>
    <xf numFmtId="0" fontId="16" fillId="5" borderId="17" xfId="0" applyFont="1" applyFill="1" applyBorder="1" applyAlignment="1">
      <alignment horizontal="center" vertical="center"/>
    </xf>
    <xf numFmtId="0" fontId="4" fillId="0" borderId="45" xfId="0" applyFont="1" applyBorder="1" applyAlignment="1">
      <alignment horizontal="center" vertical="center"/>
    </xf>
    <xf numFmtId="0" fontId="16" fillId="5" borderId="18" xfId="0" applyFont="1" applyFill="1" applyBorder="1" applyAlignment="1">
      <alignment horizontal="center" vertical="center"/>
    </xf>
    <xf numFmtId="0" fontId="16" fillId="5" borderId="21" xfId="0" applyFont="1" applyFill="1" applyBorder="1" applyAlignment="1">
      <alignment horizontal="center" vertical="center"/>
    </xf>
    <xf numFmtId="0" fontId="16" fillId="5" borderId="19" xfId="0" applyFont="1" applyFill="1" applyBorder="1" applyAlignment="1">
      <alignment horizontal="center" vertical="center"/>
    </xf>
    <xf numFmtId="0" fontId="4" fillId="0" borderId="3"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164" fontId="16" fillId="5" borderId="14" xfId="6" applyFont="1" applyFill="1" applyBorder="1" applyAlignment="1">
      <alignment horizontal="center" vertical="center" wrapText="1"/>
    </xf>
    <xf numFmtId="164" fontId="16" fillId="5" borderId="17" xfId="6"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9" xfId="0" applyFont="1" applyFill="1" applyBorder="1" applyAlignment="1">
      <alignment horizontal="center" vertical="center"/>
    </xf>
    <xf numFmtId="0" fontId="16" fillId="5" borderId="3" xfId="0" applyFont="1" applyFill="1" applyBorder="1" applyAlignment="1">
      <alignment horizontal="left" vertical="center"/>
    </xf>
    <xf numFmtId="0" fontId="16" fillId="5" borderId="12" xfId="0" applyFont="1" applyFill="1" applyBorder="1" applyAlignment="1">
      <alignment horizontal="left" vertical="center"/>
    </xf>
    <xf numFmtId="0" fontId="16" fillId="5" borderId="14" xfId="0" applyFont="1" applyFill="1" applyBorder="1" applyAlignment="1">
      <alignment horizontal="center" vertical="center" wrapText="1"/>
    </xf>
    <xf numFmtId="0" fontId="16" fillId="5" borderId="17" xfId="0" applyFont="1" applyFill="1" applyBorder="1" applyAlignment="1">
      <alignment horizontal="center" vertical="center" wrapText="1"/>
    </xf>
    <xf numFmtId="0" fontId="17" fillId="5" borderId="3" xfId="0" applyFont="1" applyFill="1" applyBorder="1" applyAlignment="1">
      <alignment horizontal="center" vertical="center"/>
    </xf>
    <xf numFmtId="0" fontId="17" fillId="5" borderId="12" xfId="0" applyFont="1" applyFill="1" applyBorder="1" applyAlignment="1">
      <alignment horizontal="center" vertical="center"/>
    </xf>
    <xf numFmtId="0" fontId="17" fillId="5" borderId="13" xfId="0" applyFont="1" applyFill="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15" fillId="5" borderId="12" xfId="0" applyFont="1" applyFill="1" applyBorder="1" applyAlignment="1">
      <alignment horizontal="center" vertical="center"/>
    </xf>
    <xf numFmtId="0" fontId="15" fillId="5" borderId="13" xfId="0" applyFont="1" applyFill="1" applyBorder="1" applyAlignment="1">
      <alignment horizontal="center" vertical="center"/>
    </xf>
    <xf numFmtId="0" fontId="16" fillId="5" borderId="24" xfId="0" applyFont="1" applyFill="1" applyBorder="1" applyAlignment="1">
      <alignment horizontal="left" vertical="center"/>
    </xf>
    <xf numFmtId="0" fontId="16" fillId="5" borderId="25" xfId="0" applyFont="1" applyFill="1" applyBorder="1" applyAlignment="1">
      <alignment horizontal="left" vertical="center"/>
    </xf>
    <xf numFmtId="0" fontId="16" fillId="5" borderId="31" xfId="0" applyFont="1" applyFill="1" applyBorder="1" applyAlignment="1">
      <alignment horizontal="left" vertical="center"/>
    </xf>
    <xf numFmtId="0" fontId="16" fillId="5" borderId="24" xfId="0" applyFont="1" applyFill="1" applyBorder="1" applyAlignment="1">
      <alignment horizontal="center" vertical="center"/>
    </xf>
    <xf numFmtId="0" fontId="16" fillId="5" borderId="25" xfId="0" applyFont="1" applyFill="1" applyBorder="1" applyAlignment="1">
      <alignment horizontal="center" vertical="center"/>
    </xf>
    <xf numFmtId="0" fontId="16" fillId="5" borderId="31" xfId="0" applyFont="1" applyFill="1" applyBorder="1" applyAlignment="1">
      <alignment horizontal="center" vertical="center"/>
    </xf>
    <xf numFmtId="0" fontId="2" fillId="0" borderId="0" xfId="0" applyFont="1" applyAlignment="1">
      <alignment horizontal="center" vertical="center" wrapText="1"/>
    </xf>
    <xf numFmtId="0" fontId="2" fillId="0" borderId="21" xfId="0" applyFont="1" applyBorder="1" applyAlignment="1">
      <alignment horizontal="center" vertical="center" wrapText="1"/>
    </xf>
    <xf numFmtId="0" fontId="2" fillId="0" borderId="19" xfId="0" applyFont="1" applyBorder="1" applyAlignment="1">
      <alignment horizontal="center" vertical="center" wrapText="1"/>
    </xf>
    <xf numFmtId="0" fontId="15" fillId="5" borderId="9" xfId="0" applyFont="1" applyFill="1" applyBorder="1" applyAlignment="1">
      <alignment horizontal="left" vertical="center"/>
    </xf>
    <xf numFmtId="0" fontId="15" fillId="5" borderId="23" xfId="0" applyFont="1" applyFill="1" applyBorder="1" applyAlignment="1">
      <alignment horizontal="left" vertical="center"/>
    </xf>
    <xf numFmtId="164" fontId="15" fillId="5" borderId="14" xfId="6" applyFont="1" applyFill="1" applyBorder="1" applyAlignment="1">
      <alignment horizontal="center" vertical="center"/>
    </xf>
    <xf numFmtId="164" fontId="15" fillId="5" borderId="26" xfId="6" applyFont="1" applyFill="1" applyBorder="1" applyAlignment="1">
      <alignment horizontal="center" vertical="center"/>
    </xf>
    <xf numFmtId="164" fontId="15" fillId="5" borderId="17" xfId="6" applyFont="1" applyFill="1" applyBorder="1" applyAlignment="1">
      <alignment horizontal="center" vertical="center"/>
    </xf>
    <xf numFmtId="0" fontId="16" fillId="5" borderId="15" xfId="0" applyFont="1" applyFill="1" applyBorder="1" applyAlignment="1">
      <alignment horizontal="center" vertical="center" wrapText="1"/>
    </xf>
    <xf numFmtId="0" fontId="16" fillId="5" borderId="18" xfId="0" applyFont="1" applyFill="1" applyBorder="1" applyAlignment="1">
      <alignment horizontal="center" vertical="center" wrapText="1"/>
    </xf>
    <xf numFmtId="0" fontId="15" fillId="5" borderId="3" xfId="0" applyFont="1" applyFill="1" applyBorder="1" applyAlignment="1">
      <alignment horizontal="center" vertical="center"/>
    </xf>
    <xf numFmtId="0" fontId="2" fillId="0" borderId="3" xfId="0" applyFont="1" applyBorder="1" applyAlignment="1">
      <alignment horizontal="center" vertical="center"/>
    </xf>
    <xf numFmtId="0" fontId="2" fillId="0" borderId="21" xfId="0" applyFont="1" applyBorder="1" applyAlignment="1">
      <alignment horizontal="center" vertical="center"/>
    </xf>
    <xf numFmtId="0" fontId="16" fillId="5" borderId="10" xfId="0" applyFont="1" applyFill="1" applyBorder="1" applyAlignment="1">
      <alignment horizontal="center" vertical="center" wrapText="1"/>
    </xf>
    <xf numFmtId="0" fontId="16" fillId="5" borderId="11" xfId="0" applyFont="1" applyFill="1" applyBorder="1" applyAlignment="1">
      <alignment horizontal="center" vertical="center" wrapText="1"/>
    </xf>
    <xf numFmtId="0" fontId="3" fillId="0" borderId="18" xfId="0" applyFont="1" applyBorder="1" applyAlignment="1">
      <alignment horizontal="right" vertical="center"/>
    </xf>
    <xf numFmtId="0" fontId="3" fillId="0" borderId="21" xfId="0" applyFont="1" applyBorder="1" applyAlignment="1">
      <alignment horizontal="right" vertical="center"/>
    </xf>
    <xf numFmtId="0" fontId="3" fillId="0" borderId="19" xfId="0" applyFont="1" applyBorder="1" applyAlignment="1">
      <alignment horizontal="right" vertical="center"/>
    </xf>
    <xf numFmtId="0" fontId="4" fillId="0" borderId="5" xfId="0" applyFont="1" applyBorder="1" applyAlignment="1">
      <alignment horizontal="center" vertical="center"/>
    </xf>
    <xf numFmtId="0" fontId="16" fillId="5" borderId="15" xfId="0" applyFont="1" applyFill="1" applyBorder="1" applyAlignment="1">
      <alignment horizontal="left" vertical="center"/>
    </xf>
    <xf numFmtId="0" fontId="16" fillId="5" borderId="20" xfId="0" applyFont="1" applyFill="1" applyBorder="1" applyAlignment="1">
      <alignment horizontal="left" vertical="center"/>
    </xf>
    <xf numFmtId="0" fontId="16" fillId="5" borderId="15" xfId="0" applyFont="1" applyFill="1" applyBorder="1" applyAlignment="1">
      <alignment horizontal="center" vertical="center"/>
    </xf>
    <xf numFmtId="0" fontId="16" fillId="5" borderId="16" xfId="0" applyFont="1" applyFill="1" applyBorder="1" applyAlignment="1">
      <alignment horizontal="center" vertical="center"/>
    </xf>
    <xf numFmtId="176" fontId="16" fillId="5" borderId="14" xfId="0" applyNumberFormat="1" applyFont="1" applyFill="1" applyBorder="1" applyAlignment="1">
      <alignment horizontal="center" vertical="center" wrapText="1"/>
    </xf>
    <xf numFmtId="176" fontId="16" fillId="5" borderId="17" xfId="0" applyNumberFormat="1" applyFont="1" applyFill="1" applyBorder="1" applyAlignment="1">
      <alignment horizontal="center" vertical="center" wrapText="1"/>
    </xf>
    <xf numFmtId="0" fontId="16" fillId="5" borderId="3" xfId="0" applyFont="1" applyFill="1" applyBorder="1" applyAlignment="1">
      <alignment horizontal="center" vertical="center"/>
    </xf>
    <xf numFmtId="0" fontId="16" fillId="5" borderId="13" xfId="0" applyFont="1" applyFill="1" applyBorder="1" applyAlignment="1">
      <alignment horizontal="center" vertical="center"/>
    </xf>
    <xf numFmtId="0" fontId="16" fillId="5" borderId="12" xfId="0" applyFont="1" applyFill="1" applyBorder="1" applyAlignment="1">
      <alignment horizontal="center" vertical="center"/>
    </xf>
    <xf numFmtId="176" fontId="16" fillId="5" borderId="10" xfId="0" applyNumberFormat="1" applyFont="1" applyFill="1" applyBorder="1" applyAlignment="1">
      <alignment horizontal="center" vertical="center" wrapText="1"/>
    </xf>
    <xf numFmtId="176" fontId="16" fillId="5" borderId="11" xfId="0" applyNumberFormat="1" applyFont="1" applyFill="1" applyBorder="1" applyAlignment="1">
      <alignment horizontal="center" vertical="center" wrapText="1"/>
    </xf>
    <xf numFmtId="164" fontId="16" fillId="5" borderId="10" xfId="6" applyFont="1" applyFill="1" applyBorder="1" applyAlignment="1">
      <alignment horizontal="center" vertical="center" wrapText="1"/>
    </xf>
    <xf numFmtId="164" fontId="16" fillId="5" borderId="11" xfId="6" applyFont="1" applyFill="1" applyBorder="1" applyAlignment="1">
      <alignment horizontal="center" vertical="center" wrapText="1"/>
    </xf>
    <xf numFmtId="0" fontId="19" fillId="5" borderId="40" xfId="18" applyFont="1" applyFill="1" applyBorder="1" applyAlignment="1">
      <alignment horizontal="center" vertical="center"/>
    </xf>
    <xf numFmtId="0" fontId="19" fillId="5" borderId="46" xfId="18" applyFont="1" applyFill="1" applyBorder="1" applyAlignment="1">
      <alignment horizontal="center" vertical="center"/>
    </xf>
    <xf numFmtId="0" fontId="19" fillId="5" borderId="51" xfId="18" applyFont="1" applyFill="1" applyBorder="1" applyAlignment="1">
      <alignment horizontal="center" vertical="center"/>
    </xf>
    <xf numFmtId="0" fontId="19" fillId="5" borderId="41" xfId="18" applyFont="1" applyFill="1" applyBorder="1" applyAlignment="1">
      <alignment horizontal="center" vertical="center" wrapText="1"/>
    </xf>
    <xf numFmtId="0" fontId="19" fillId="5" borderId="42" xfId="18" applyFont="1" applyFill="1" applyBorder="1" applyAlignment="1">
      <alignment horizontal="center" vertical="center" wrapText="1"/>
    </xf>
    <xf numFmtId="0" fontId="19" fillId="5" borderId="1" xfId="0" applyFont="1" applyFill="1" applyBorder="1" applyAlignment="1">
      <alignment horizontal="center" vertical="center"/>
    </xf>
    <xf numFmtId="0" fontId="15" fillId="5" borderId="3" xfId="0" applyFont="1" applyFill="1" applyBorder="1" applyAlignment="1">
      <alignment horizontal="center"/>
    </xf>
    <xf numFmtId="0" fontId="15" fillId="5" borderId="12" xfId="0" applyFont="1" applyFill="1" applyBorder="1" applyAlignment="1">
      <alignment horizontal="center"/>
    </xf>
    <xf numFmtId="0" fontId="15" fillId="5" borderId="13" xfId="0" applyFont="1" applyFill="1" applyBorder="1" applyAlignment="1">
      <alignment horizontal="center"/>
    </xf>
    <xf numFmtId="0" fontId="3" fillId="2" borderId="3" xfId="0" applyFont="1" applyFill="1" applyBorder="1" applyAlignment="1">
      <alignment horizontal="right" vertical="center"/>
    </xf>
    <xf numFmtId="0" fontId="3" fillId="2" borderId="12" xfId="0" applyFont="1" applyFill="1" applyBorder="1" applyAlignment="1">
      <alignment horizontal="right" vertical="center"/>
    </xf>
    <xf numFmtId="0" fontId="3" fillId="2" borderId="13" xfId="0" applyFont="1" applyFill="1" applyBorder="1" applyAlignment="1">
      <alignment horizontal="right" vertical="center"/>
    </xf>
    <xf numFmtId="0" fontId="3" fillId="2" borderId="15" xfId="0" applyFont="1" applyFill="1" applyBorder="1" applyAlignment="1">
      <alignment horizontal="right" vertical="center" wrapText="1"/>
    </xf>
    <xf numFmtId="0" fontId="3" fillId="2" borderId="20" xfId="0" applyFont="1" applyFill="1" applyBorder="1" applyAlignment="1">
      <alignment horizontal="right" vertical="center" wrapText="1"/>
    </xf>
    <xf numFmtId="0" fontId="3" fillId="2" borderId="16" xfId="0" applyFont="1" applyFill="1" applyBorder="1" applyAlignment="1">
      <alignment horizontal="right" vertical="center" wrapText="1"/>
    </xf>
    <xf numFmtId="0" fontId="0" fillId="0" borderId="1" xfId="0" applyBorder="1" applyAlignment="1">
      <alignment horizontal="left" vertical="center"/>
    </xf>
    <xf numFmtId="0" fontId="3" fillId="2" borderId="14"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5" xfId="0" applyFont="1" applyFill="1" applyBorder="1" applyAlignment="1">
      <alignment horizontal="left" vertical="center"/>
    </xf>
    <xf numFmtId="0" fontId="3" fillId="2" borderId="20" xfId="0" applyFont="1" applyFill="1" applyBorder="1" applyAlignment="1">
      <alignment horizontal="left"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19" xfId="0" applyFont="1" applyFill="1" applyBorder="1" applyAlignment="1">
      <alignment horizontal="center" vertical="center"/>
    </xf>
    <xf numFmtId="0" fontId="4" fillId="0" borderId="18" xfId="0" applyFont="1" applyBorder="1" applyAlignment="1">
      <alignment horizontal="center" vertical="center"/>
    </xf>
    <xf numFmtId="0" fontId="4" fillId="0" borderId="21" xfId="0" applyFont="1" applyBorder="1" applyAlignment="1">
      <alignment horizontal="center" vertical="center"/>
    </xf>
    <xf numFmtId="0" fontId="4" fillId="0" borderId="19" xfId="0" applyFont="1" applyBorder="1" applyAlignment="1">
      <alignment horizontal="center" vertical="center"/>
    </xf>
    <xf numFmtId="0" fontId="3" fillId="2" borderId="3"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4"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5" fillId="0" borderId="24" xfId="0" applyFont="1" applyBorder="1" applyAlignment="1">
      <alignment horizontal="left" vertical="center"/>
    </xf>
    <xf numFmtId="0" fontId="5" fillId="0" borderId="25" xfId="0" applyFont="1" applyBorder="1" applyAlignment="1">
      <alignment horizontal="left" vertical="center"/>
    </xf>
    <xf numFmtId="0" fontId="5" fillId="0" borderId="31" xfId="0" applyFont="1" applyBorder="1" applyAlignment="1">
      <alignment horizontal="left" vertical="center"/>
    </xf>
    <xf numFmtId="0" fontId="8" fillId="2" borderId="14"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17" xfId="0" applyFont="1" applyFill="1" applyBorder="1" applyAlignment="1">
      <alignment horizontal="center" vertical="center"/>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7"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3" xfId="0" applyFont="1" applyFill="1" applyBorder="1" applyAlignment="1">
      <alignment horizontal="center" vertical="center"/>
    </xf>
    <xf numFmtId="0" fontId="6" fillId="0" borderId="0" xfId="0" applyFont="1" applyAlignment="1">
      <alignment horizontal="center" vertical="center"/>
    </xf>
    <xf numFmtId="0" fontId="2" fillId="2" borderId="24" xfId="0" applyFont="1" applyFill="1" applyBorder="1" applyAlignment="1">
      <alignment horizontal="left" vertical="center"/>
    </xf>
    <xf numFmtId="0" fontId="2" fillId="2" borderId="25" xfId="0" applyFont="1" applyFill="1" applyBorder="1" applyAlignment="1">
      <alignment horizontal="left" vertical="center"/>
    </xf>
    <xf numFmtId="0" fontId="0" fillId="0" borderId="27"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2" xfId="0" applyBorder="1" applyAlignment="1">
      <alignment horizontal="center" vertical="center"/>
    </xf>
    <xf numFmtId="0" fontId="9" fillId="0" borderId="36" xfId="9" applyBorder="1" applyAlignment="1">
      <alignment horizontal="center"/>
    </xf>
    <xf numFmtId="0" fontId="9" fillId="0" borderId="34" xfId="9" applyBorder="1" applyAlignment="1">
      <alignment horizontal="center"/>
    </xf>
  </cellXfs>
  <cellStyles count="30">
    <cellStyle name="Millares" xfId="1" builtinId="3"/>
    <cellStyle name="Millares [0]" xfId="7" builtinId="6"/>
    <cellStyle name="Millares [0] 2" xfId="26" xr:uid="{00000000-0005-0000-0000-000002000000}"/>
    <cellStyle name="Millares 2" xfId="3" xr:uid="{00000000-0005-0000-0000-000003000000}"/>
    <cellStyle name="Millares 2 3 2" xfId="14" xr:uid="{00000000-0005-0000-0000-000004000000}"/>
    <cellStyle name="Millares 2 3 2 2" xfId="28" xr:uid="{00000000-0005-0000-0000-000005000000}"/>
    <cellStyle name="Millares 3" xfId="23" xr:uid="{00000000-0005-0000-0000-000006000000}"/>
    <cellStyle name="Millares 4" xfId="29" xr:uid="{00000000-0005-0000-0000-000007000000}"/>
    <cellStyle name="Millares 5" xfId="27" xr:uid="{00000000-0005-0000-0000-000008000000}"/>
    <cellStyle name="Millares 6 5" xfId="21" xr:uid="{00000000-0005-0000-0000-000009000000}"/>
    <cellStyle name="Millares 7" xfId="20" xr:uid="{00000000-0005-0000-0000-00000A000000}"/>
    <cellStyle name="Moneda" xfId="6" builtinId="4"/>
    <cellStyle name="Moneda [0]" xfId="5" builtinId="7"/>
    <cellStyle name="Moneda [0] 2" xfId="4" xr:uid="{00000000-0005-0000-0000-00000D000000}"/>
    <cellStyle name="Moneda [0] 2 2" xfId="10" xr:uid="{00000000-0005-0000-0000-00000E000000}"/>
    <cellStyle name="Moneda [0] 2 3" xfId="24" xr:uid="{00000000-0005-0000-0000-00000F000000}"/>
    <cellStyle name="Moneda [0] 3" xfId="8" xr:uid="{00000000-0005-0000-0000-000010000000}"/>
    <cellStyle name="Moneda [0] 4" xfId="25" xr:uid="{00000000-0005-0000-0000-000011000000}"/>
    <cellStyle name="Moneda 2 4" xfId="15" xr:uid="{00000000-0005-0000-0000-000012000000}"/>
    <cellStyle name="Moneda_UNIDAD AENCION BASICA" xfId="16" xr:uid="{00000000-0005-0000-0000-000013000000}"/>
    <cellStyle name="Normal" xfId="0" builtinId="0"/>
    <cellStyle name="Normal 2 10 2" xfId="18" xr:uid="{00000000-0005-0000-0000-000015000000}"/>
    <cellStyle name="Normal 2 2" xfId="9" xr:uid="{00000000-0005-0000-0000-000016000000}"/>
    <cellStyle name="Normal 3 2 33" xfId="17" xr:uid="{00000000-0005-0000-0000-000017000000}"/>
    <cellStyle name="Normal_UNIDAD AENCION BASICA" xfId="12" xr:uid="{00000000-0005-0000-0000-000018000000}"/>
    <cellStyle name="Porcentaje" xfId="2" builtinId="5"/>
    <cellStyle name="Porcentaje 2" xfId="11" xr:uid="{00000000-0005-0000-0000-00001A000000}"/>
    <cellStyle name="Porcentaje 3" xfId="19" xr:uid="{00000000-0005-0000-0000-00001B000000}"/>
    <cellStyle name="Porcentaje 3 2" xfId="22" xr:uid="{00000000-0005-0000-0000-00001C000000}"/>
    <cellStyle name="Porcentual 2 2" xfId="13"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63" Type="http://schemas.openxmlformats.org/officeDocument/2006/relationships/externalLink" Target="externalLinks/externalLink57.xml"/><Relationship Id="rId84" Type="http://schemas.openxmlformats.org/officeDocument/2006/relationships/externalLink" Target="externalLinks/externalLink78.xml"/><Relationship Id="rId138" Type="http://schemas.openxmlformats.org/officeDocument/2006/relationships/externalLink" Target="externalLinks/externalLink132.xml"/><Relationship Id="rId159" Type="http://schemas.openxmlformats.org/officeDocument/2006/relationships/externalLink" Target="externalLinks/externalLink153.xml"/><Relationship Id="rId170" Type="http://schemas.openxmlformats.org/officeDocument/2006/relationships/externalLink" Target="externalLinks/externalLink164.xml"/><Relationship Id="rId191" Type="http://schemas.openxmlformats.org/officeDocument/2006/relationships/externalLink" Target="externalLinks/externalLink185.xml"/><Relationship Id="rId205" Type="http://schemas.openxmlformats.org/officeDocument/2006/relationships/externalLink" Target="externalLinks/externalLink199.xml"/><Relationship Id="rId226" Type="http://schemas.openxmlformats.org/officeDocument/2006/relationships/externalLink" Target="externalLinks/externalLink22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53" Type="http://schemas.openxmlformats.org/officeDocument/2006/relationships/externalLink" Target="externalLinks/externalLink47.xml"/><Relationship Id="rId74" Type="http://schemas.openxmlformats.org/officeDocument/2006/relationships/externalLink" Target="externalLinks/externalLink68.xml"/><Relationship Id="rId128" Type="http://schemas.openxmlformats.org/officeDocument/2006/relationships/externalLink" Target="externalLinks/externalLink122.xml"/><Relationship Id="rId149" Type="http://schemas.openxmlformats.org/officeDocument/2006/relationships/externalLink" Target="externalLinks/externalLink143.xml"/><Relationship Id="rId5" Type="http://schemas.openxmlformats.org/officeDocument/2006/relationships/worksheet" Target="worksheets/sheet5.xml"/><Relationship Id="rId95" Type="http://schemas.openxmlformats.org/officeDocument/2006/relationships/externalLink" Target="externalLinks/externalLink89.xml"/><Relationship Id="rId160" Type="http://schemas.openxmlformats.org/officeDocument/2006/relationships/externalLink" Target="externalLinks/externalLink154.xml"/><Relationship Id="rId181" Type="http://schemas.openxmlformats.org/officeDocument/2006/relationships/externalLink" Target="externalLinks/externalLink175.xml"/><Relationship Id="rId216" Type="http://schemas.openxmlformats.org/officeDocument/2006/relationships/externalLink" Target="externalLinks/externalLink210.xml"/><Relationship Id="rId237" Type="http://schemas.openxmlformats.org/officeDocument/2006/relationships/externalLink" Target="externalLinks/externalLink231.xml"/><Relationship Id="rId22" Type="http://schemas.openxmlformats.org/officeDocument/2006/relationships/externalLink" Target="externalLinks/externalLink16.xml"/><Relationship Id="rId43" Type="http://schemas.openxmlformats.org/officeDocument/2006/relationships/externalLink" Target="externalLinks/externalLink37.xml"/><Relationship Id="rId64" Type="http://schemas.openxmlformats.org/officeDocument/2006/relationships/externalLink" Target="externalLinks/externalLink58.xml"/><Relationship Id="rId118" Type="http://schemas.openxmlformats.org/officeDocument/2006/relationships/externalLink" Target="externalLinks/externalLink112.xml"/><Relationship Id="rId139" Type="http://schemas.openxmlformats.org/officeDocument/2006/relationships/externalLink" Target="externalLinks/externalLink133.xml"/><Relationship Id="rId85" Type="http://schemas.openxmlformats.org/officeDocument/2006/relationships/externalLink" Target="externalLinks/externalLink79.xml"/><Relationship Id="rId150" Type="http://schemas.openxmlformats.org/officeDocument/2006/relationships/externalLink" Target="externalLinks/externalLink144.xml"/><Relationship Id="rId171" Type="http://schemas.openxmlformats.org/officeDocument/2006/relationships/externalLink" Target="externalLinks/externalLink165.xml"/><Relationship Id="rId192" Type="http://schemas.openxmlformats.org/officeDocument/2006/relationships/externalLink" Target="externalLinks/externalLink186.xml"/><Relationship Id="rId206" Type="http://schemas.openxmlformats.org/officeDocument/2006/relationships/externalLink" Target="externalLinks/externalLink200.xml"/><Relationship Id="rId227" Type="http://schemas.openxmlformats.org/officeDocument/2006/relationships/externalLink" Target="externalLinks/externalLink221.xml"/><Relationship Id="rId12" Type="http://schemas.openxmlformats.org/officeDocument/2006/relationships/externalLink" Target="externalLinks/externalLink6.xml"/><Relationship Id="rId33" Type="http://schemas.openxmlformats.org/officeDocument/2006/relationships/externalLink" Target="externalLinks/externalLink27.xml"/><Relationship Id="rId108" Type="http://schemas.openxmlformats.org/officeDocument/2006/relationships/externalLink" Target="externalLinks/externalLink102.xml"/><Relationship Id="rId129" Type="http://schemas.openxmlformats.org/officeDocument/2006/relationships/externalLink" Target="externalLinks/externalLink123.xml"/><Relationship Id="rId54" Type="http://schemas.openxmlformats.org/officeDocument/2006/relationships/externalLink" Target="externalLinks/externalLink48.xml"/><Relationship Id="rId75" Type="http://schemas.openxmlformats.org/officeDocument/2006/relationships/externalLink" Target="externalLinks/externalLink69.xml"/><Relationship Id="rId96" Type="http://schemas.openxmlformats.org/officeDocument/2006/relationships/externalLink" Target="externalLinks/externalLink90.xml"/><Relationship Id="rId140" Type="http://schemas.openxmlformats.org/officeDocument/2006/relationships/externalLink" Target="externalLinks/externalLink134.xml"/><Relationship Id="rId161" Type="http://schemas.openxmlformats.org/officeDocument/2006/relationships/externalLink" Target="externalLinks/externalLink155.xml"/><Relationship Id="rId182" Type="http://schemas.openxmlformats.org/officeDocument/2006/relationships/externalLink" Target="externalLinks/externalLink176.xml"/><Relationship Id="rId217" Type="http://schemas.openxmlformats.org/officeDocument/2006/relationships/externalLink" Target="externalLinks/externalLink211.xml"/><Relationship Id="rId6" Type="http://schemas.openxmlformats.org/officeDocument/2006/relationships/worksheet" Target="worksheets/sheet6.xml"/><Relationship Id="rId238" Type="http://schemas.openxmlformats.org/officeDocument/2006/relationships/externalLink" Target="externalLinks/externalLink232.xml"/><Relationship Id="rId23" Type="http://schemas.openxmlformats.org/officeDocument/2006/relationships/externalLink" Target="externalLinks/externalLink17.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5" Type="http://schemas.openxmlformats.org/officeDocument/2006/relationships/externalLink" Target="externalLinks/externalLink59.xml"/><Relationship Id="rId86" Type="http://schemas.openxmlformats.org/officeDocument/2006/relationships/externalLink" Target="externalLinks/externalLink80.xml"/><Relationship Id="rId130" Type="http://schemas.openxmlformats.org/officeDocument/2006/relationships/externalLink" Target="externalLinks/externalLink124.xml"/><Relationship Id="rId151" Type="http://schemas.openxmlformats.org/officeDocument/2006/relationships/externalLink" Target="externalLinks/externalLink145.xml"/><Relationship Id="rId172" Type="http://schemas.openxmlformats.org/officeDocument/2006/relationships/externalLink" Target="externalLinks/externalLink166.xml"/><Relationship Id="rId193" Type="http://schemas.openxmlformats.org/officeDocument/2006/relationships/externalLink" Target="externalLinks/externalLink187.xml"/><Relationship Id="rId207" Type="http://schemas.openxmlformats.org/officeDocument/2006/relationships/externalLink" Target="externalLinks/externalLink201.xml"/><Relationship Id="rId228" Type="http://schemas.openxmlformats.org/officeDocument/2006/relationships/externalLink" Target="externalLinks/externalLink222.xml"/><Relationship Id="rId13" Type="http://schemas.openxmlformats.org/officeDocument/2006/relationships/externalLink" Target="externalLinks/externalLink7.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20" Type="http://schemas.openxmlformats.org/officeDocument/2006/relationships/externalLink" Target="externalLinks/externalLink114.xml"/><Relationship Id="rId141" Type="http://schemas.openxmlformats.org/officeDocument/2006/relationships/externalLink" Target="externalLinks/externalLink135.xml"/><Relationship Id="rId7" Type="http://schemas.openxmlformats.org/officeDocument/2006/relationships/externalLink" Target="externalLinks/externalLink1.xml"/><Relationship Id="rId162" Type="http://schemas.openxmlformats.org/officeDocument/2006/relationships/externalLink" Target="externalLinks/externalLink156.xml"/><Relationship Id="rId183" Type="http://schemas.openxmlformats.org/officeDocument/2006/relationships/externalLink" Target="externalLinks/externalLink177.xml"/><Relationship Id="rId218" Type="http://schemas.openxmlformats.org/officeDocument/2006/relationships/externalLink" Target="externalLinks/externalLink212.xml"/><Relationship Id="rId239" Type="http://schemas.openxmlformats.org/officeDocument/2006/relationships/externalLink" Target="externalLinks/externalLink233.xml"/><Relationship Id="rId24" Type="http://schemas.openxmlformats.org/officeDocument/2006/relationships/externalLink" Target="externalLinks/externalLink18.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31" Type="http://schemas.openxmlformats.org/officeDocument/2006/relationships/externalLink" Target="externalLinks/externalLink125.xml"/><Relationship Id="rId152" Type="http://schemas.openxmlformats.org/officeDocument/2006/relationships/externalLink" Target="externalLinks/externalLink146.xml"/><Relationship Id="rId173" Type="http://schemas.openxmlformats.org/officeDocument/2006/relationships/externalLink" Target="externalLinks/externalLink167.xml"/><Relationship Id="rId194" Type="http://schemas.openxmlformats.org/officeDocument/2006/relationships/externalLink" Target="externalLinks/externalLink188.xml"/><Relationship Id="rId208" Type="http://schemas.openxmlformats.org/officeDocument/2006/relationships/externalLink" Target="externalLinks/externalLink202.xml"/><Relationship Id="rId229" Type="http://schemas.openxmlformats.org/officeDocument/2006/relationships/externalLink" Target="externalLinks/externalLink223.xml"/><Relationship Id="rId240" Type="http://schemas.openxmlformats.org/officeDocument/2006/relationships/externalLink" Target="externalLinks/externalLink234.xml"/><Relationship Id="rId14" Type="http://schemas.openxmlformats.org/officeDocument/2006/relationships/externalLink" Target="externalLinks/externalLink8.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8" Type="http://schemas.openxmlformats.org/officeDocument/2006/relationships/externalLink" Target="externalLinks/externalLink2.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142" Type="http://schemas.openxmlformats.org/officeDocument/2006/relationships/externalLink" Target="externalLinks/externalLink136.xml"/><Relationship Id="rId163" Type="http://schemas.openxmlformats.org/officeDocument/2006/relationships/externalLink" Target="externalLinks/externalLink157.xml"/><Relationship Id="rId184" Type="http://schemas.openxmlformats.org/officeDocument/2006/relationships/externalLink" Target="externalLinks/externalLink178.xml"/><Relationship Id="rId219" Type="http://schemas.openxmlformats.org/officeDocument/2006/relationships/externalLink" Target="externalLinks/externalLink213.xml"/><Relationship Id="rId230" Type="http://schemas.openxmlformats.org/officeDocument/2006/relationships/externalLink" Target="externalLinks/externalLink224.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externalLink" Target="externalLinks/externalLink126.xml"/><Relationship Id="rId153" Type="http://schemas.openxmlformats.org/officeDocument/2006/relationships/externalLink" Target="externalLinks/externalLink147.xml"/><Relationship Id="rId174" Type="http://schemas.openxmlformats.org/officeDocument/2006/relationships/externalLink" Target="externalLinks/externalLink168.xml"/><Relationship Id="rId195" Type="http://schemas.openxmlformats.org/officeDocument/2006/relationships/externalLink" Target="externalLinks/externalLink189.xml"/><Relationship Id="rId209" Type="http://schemas.openxmlformats.org/officeDocument/2006/relationships/externalLink" Target="externalLinks/externalLink203.xml"/><Relationship Id="rId220" Type="http://schemas.openxmlformats.org/officeDocument/2006/relationships/externalLink" Target="externalLinks/externalLink214.xml"/><Relationship Id="rId241" Type="http://schemas.openxmlformats.org/officeDocument/2006/relationships/externalLink" Target="externalLinks/externalLink235.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143" Type="http://schemas.openxmlformats.org/officeDocument/2006/relationships/externalLink" Target="externalLinks/externalLink137.xml"/><Relationship Id="rId148" Type="http://schemas.openxmlformats.org/officeDocument/2006/relationships/externalLink" Target="externalLinks/externalLink142.xml"/><Relationship Id="rId164" Type="http://schemas.openxmlformats.org/officeDocument/2006/relationships/externalLink" Target="externalLinks/externalLink158.xml"/><Relationship Id="rId169" Type="http://schemas.openxmlformats.org/officeDocument/2006/relationships/externalLink" Target="externalLinks/externalLink163.xml"/><Relationship Id="rId185" Type="http://schemas.openxmlformats.org/officeDocument/2006/relationships/externalLink" Target="externalLinks/externalLink179.xml"/><Relationship Id="rId4" Type="http://schemas.openxmlformats.org/officeDocument/2006/relationships/worksheet" Target="worksheets/sheet4.xml"/><Relationship Id="rId9" Type="http://schemas.openxmlformats.org/officeDocument/2006/relationships/externalLink" Target="externalLinks/externalLink3.xml"/><Relationship Id="rId180" Type="http://schemas.openxmlformats.org/officeDocument/2006/relationships/externalLink" Target="externalLinks/externalLink174.xml"/><Relationship Id="rId210" Type="http://schemas.openxmlformats.org/officeDocument/2006/relationships/externalLink" Target="externalLinks/externalLink204.xml"/><Relationship Id="rId215" Type="http://schemas.openxmlformats.org/officeDocument/2006/relationships/externalLink" Target="externalLinks/externalLink209.xml"/><Relationship Id="rId236" Type="http://schemas.openxmlformats.org/officeDocument/2006/relationships/externalLink" Target="externalLinks/externalLink230.xml"/><Relationship Id="rId26" Type="http://schemas.openxmlformats.org/officeDocument/2006/relationships/externalLink" Target="externalLinks/externalLink20.xml"/><Relationship Id="rId231" Type="http://schemas.openxmlformats.org/officeDocument/2006/relationships/externalLink" Target="externalLinks/externalLink225.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externalLink" Target="externalLinks/externalLink127.xml"/><Relationship Id="rId154" Type="http://schemas.openxmlformats.org/officeDocument/2006/relationships/externalLink" Target="externalLinks/externalLink148.xml"/><Relationship Id="rId175" Type="http://schemas.openxmlformats.org/officeDocument/2006/relationships/externalLink" Target="externalLinks/externalLink169.xml"/><Relationship Id="rId196" Type="http://schemas.openxmlformats.org/officeDocument/2006/relationships/externalLink" Target="externalLinks/externalLink190.xml"/><Relationship Id="rId200" Type="http://schemas.openxmlformats.org/officeDocument/2006/relationships/externalLink" Target="externalLinks/externalLink194.xml"/><Relationship Id="rId16" Type="http://schemas.openxmlformats.org/officeDocument/2006/relationships/externalLink" Target="externalLinks/externalLink10.xml"/><Relationship Id="rId221" Type="http://schemas.openxmlformats.org/officeDocument/2006/relationships/externalLink" Target="externalLinks/externalLink215.xml"/><Relationship Id="rId242" Type="http://schemas.openxmlformats.org/officeDocument/2006/relationships/externalLink" Target="externalLinks/externalLink236.xml"/><Relationship Id="rId37" Type="http://schemas.openxmlformats.org/officeDocument/2006/relationships/externalLink" Target="externalLinks/externalLink31.xml"/><Relationship Id="rId58" Type="http://schemas.openxmlformats.org/officeDocument/2006/relationships/externalLink" Target="externalLinks/externalLink52.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44" Type="http://schemas.openxmlformats.org/officeDocument/2006/relationships/externalLink" Target="externalLinks/externalLink138.xml"/><Relationship Id="rId90" Type="http://schemas.openxmlformats.org/officeDocument/2006/relationships/externalLink" Target="externalLinks/externalLink84.xml"/><Relationship Id="rId165" Type="http://schemas.openxmlformats.org/officeDocument/2006/relationships/externalLink" Target="externalLinks/externalLink159.xml"/><Relationship Id="rId186" Type="http://schemas.openxmlformats.org/officeDocument/2006/relationships/externalLink" Target="externalLinks/externalLink180.xml"/><Relationship Id="rId211" Type="http://schemas.openxmlformats.org/officeDocument/2006/relationships/externalLink" Target="externalLinks/externalLink205.xml"/><Relationship Id="rId232" Type="http://schemas.openxmlformats.org/officeDocument/2006/relationships/externalLink" Target="externalLinks/externalLink226.xml"/><Relationship Id="rId27" Type="http://schemas.openxmlformats.org/officeDocument/2006/relationships/externalLink" Target="externalLinks/externalLink21.xml"/><Relationship Id="rId48" Type="http://schemas.openxmlformats.org/officeDocument/2006/relationships/externalLink" Target="externalLinks/externalLink42.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34" Type="http://schemas.openxmlformats.org/officeDocument/2006/relationships/externalLink" Target="externalLinks/externalLink128.xml"/><Relationship Id="rId80" Type="http://schemas.openxmlformats.org/officeDocument/2006/relationships/externalLink" Target="externalLinks/externalLink74.xml"/><Relationship Id="rId155" Type="http://schemas.openxmlformats.org/officeDocument/2006/relationships/externalLink" Target="externalLinks/externalLink149.xml"/><Relationship Id="rId176" Type="http://schemas.openxmlformats.org/officeDocument/2006/relationships/externalLink" Target="externalLinks/externalLink170.xml"/><Relationship Id="rId197" Type="http://schemas.openxmlformats.org/officeDocument/2006/relationships/externalLink" Target="externalLinks/externalLink191.xml"/><Relationship Id="rId201" Type="http://schemas.openxmlformats.org/officeDocument/2006/relationships/externalLink" Target="externalLinks/externalLink195.xml"/><Relationship Id="rId222" Type="http://schemas.openxmlformats.org/officeDocument/2006/relationships/externalLink" Target="externalLinks/externalLink216.xml"/><Relationship Id="rId243" Type="http://schemas.openxmlformats.org/officeDocument/2006/relationships/theme" Target="theme/theme1.xml"/><Relationship Id="rId17" Type="http://schemas.openxmlformats.org/officeDocument/2006/relationships/externalLink" Target="externalLinks/externalLink11.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24" Type="http://schemas.openxmlformats.org/officeDocument/2006/relationships/externalLink" Target="externalLinks/externalLink118.xml"/><Relationship Id="rId70" Type="http://schemas.openxmlformats.org/officeDocument/2006/relationships/externalLink" Target="externalLinks/externalLink64.xml"/><Relationship Id="rId91" Type="http://schemas.openxmlformats.org/officeDocument/2006/relationships/externalLink" Target="externalLinks/externalLink85.xml"/><Relationship Id="rId145" Type="http://schemas.openxmlformats.org/officeDocument/2006/relationships/externalLink" Target="externalLinks/externalLink139.xml"/><Relationship Id="rId166" Type="http://schemas.openxmlformats.org/officeDocument/2006/relationships/externalLink" Target="externalLinks/externalLink160.xml"/><Relationship Id="rId187" Type="http://schemas.openxmlformats.org/officeDocument/2006/relationships/externalLink" Target="externalLinks/externalLink181.xml"/><Relationship Id="rId1" Type="http://schemas.openxmlformats.org/officeDocument/2006/relationships/worksheet" Target="worksheets/sheet1.xml"/><Relationship Id="rId212" Type="http://schemas.openxmlformats.org/officeDocument/2006/relationships/externalLink" Target="externalLinks/externalLink206.xml"/><Relationship Id="rId233" Type="http://schemas.openxmlformats.org/officeDocument/2006/relationships/externalLink" Target="externalLinks/externalLink22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60" Type="http://schemas.openxmlformats.org/officeDocument/2006/relationships/externalLink" Target="externalLinks/externalLink54.xml"/><Relationship Id="rId81" Type="http://schemas.openxmlformats.org/officeDocument/2006/relationships/externalLink" Target="externalLinks/externalLink75.xml"/><Relationship Id="rId135" Type="http://schemas.openxmlformats.org/officeDocument/2006/relationships/externalLink" Target="externalLinks/externalLink129.xml"/><Relationship Id="rId156" Type="http://schemas.openxmlformats.org/officeDocument/2006/relationships/externalLink" Target="externalLinks/externalLink150.xml"/><Relationship Id="rId177" Type="http://schemas.openxmlformats.org/officeDocument/2006/relationships/externalLink" Target="externalLinks/externalLink171.xml"/><Relationship Id="rId198" Type="http://schemas.openxmlformats.org/officeDocument/2006/relationships/externalLink" Target="externalLinks/externalLink192.xml"/><Relationship Id="rId202" Type="http://schemas.openxmlformats.org/officeDocument/2006/relationships/externalLink" Target="externalLinks/externalLink196.xml"/><Relationship Id="rId223" Type="http://schemas.openxmlformats.org/officeDocument/2006/relationships/externalLink" Target="externalLinks/externalLink217.xml"/><Relationship Id="rId244" Type="http://schemas.openxmlformats.org/officeDocument/2006/relationships/styles" Target="styles.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50" Type="http://schemas.openxmlformats.org/officeDocument/2006/relationships/externalLink" Target="externalLinks/externalLink44.xml"/><Relationship Id="rId104" Type="http://schemas.openxmlformats.org/officeDocument/2006/relationships/externalLink" Target="externalLinks/externalLink98.xml"/><Relationship Id="rId125" Type="http://schemas.openxmlformats.org/officeDocument/2006/relationships/externalLink" Target="externalLinks/externalLink119.xml"/><Relationship Id="rId146" Type="http://schemas.openxmlformats.org/officeDocument/2006/relationships/externalLink" Target="externalLinks/externalLink140.xml"/><Relationship Id="rId167" Type="http://schemas.openxmlformats.org/officeDocument/2006/relationships/externalLink" Target="externalLinks/externalLink161.xml"/><Relationship Id="rId188" Type="http://schemas.openxmlformats.org/officeDocument/2006/relationships/externalLink" Target="externalLinks/externalLink182.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13" Type="http://schemas.openxmlformats.org/officeDocument/2006/relationships/externalLink" Target="externalLinks/externalLink207.xml"/><Relationship Id="rId234" Type="http://schemas.openxmlformats.org/officeDocument/2006/relationships/externalLink" Target="externalLinks/externalLink228.xml"/><Relationship Id="rId2" Type="http://schemas.openxmlformats.org/officeDocument/2006/relationships/worksheet" Target="worksheets/sheet2.xml"/><Relationship Id="rId29" Type="http://schemas.openxmlformats.org/officeDocument/2006/relationships/externalLink" Target="externalLinks/externalLink23.xml"/><Relationship Id="rId40" Type="http://schemas.openxmlformats.org/officeDocument/2006/relationships/externalLink" Target="externalLinks/externalLink34.xml"/><Relationship Id="rId115" Type="http://schemas.openxmlformats.org/officeDocument/2006/relationships/externalLink" Target="externalLinks/externalLink109.xml"/><Relationship Id="rId136" Type="http://schemas.openxmlformats.org/officeDocument/2006/relationships/externalLink" Target="externalLinks/externalLink130.xml"/><Relationship Id="rId157" Type="http://schemas.openxmlformats.org/officeDocument/2006/relationships/externalLink" Target="externalLinks/externalLink151.xml"/><Relationship Id="rId178" Type="http://schemas.openxmlformats.org/officeDocument/2006/relationships/externalLink" Target="externalLinks/externalLink172.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9" Type="http://schemas.openxmlformats.org/officeDocument/2006/relationships/externalLink" Target="externalLinks/externalLink193.xml"/><Relationship Id="rId203" Type="http://schemas.openxmlformats.org/officeDocument/2006/relationships/externalLink" Target="externalLinks/externalLink197.xml"/><Relationship Id="rId19" Type="http://schemas.openxmlformats.org/officeDocument/2006/relationships/externalLink" Target="externalLinks/externalLink13.xml"/><Relationship Id="rId224" Type="http://schemas.openxmlformats.org/officeDocument/2006/relationships/externalLink" Target="externalLinks/externalLink218.xml"/><Relationship Id="rId245" Type="http://schemas.openxmlformats.org/officeDocument/2006/relationships/sharedStrings" Target="sharedStrings.xml"/><Relationship Id="rId30" Type="http://schemas.openxmlformats.org/officeDocument/2006/relationships/externalLink" Target="externalLinks/externalLink2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147" Type="http://schemas.openxmlformats.org/officeDocument/2006/relationships/externalLink" Target="externalLinks/externalLink141.xml"/><Relationship Id="rId168" Type="http://schemas.openxmlformats.org/officeDocument/2006/relationships/externalLink" Target="externalLinks/externalLink16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189" Type="http://schemas.openxmlformats.org/officeDocument/2006/relationships/externalLink" Target="externalLinks/externalLink183.xml"/><Relationship Id="rId3" Type="http://schemas.openxmlformats.org/officeDocument/2006/relationships/worksheet" Target="worksheets/sheet3.xml"/><Relationship Id="rId214" Type="http://schemas.openxmlformats.org/officeDocument/2006/relationships/externalLink" Target="externalLinks/externalLink208.xml"/><Relationship Id="rId235" Type="http://schemas.openxmlformats.org/officeDocument/2006/relationships/externalLink" Target="externalLinks/externalLink229.xml"/><Relationship Id="rId116" Type="http://schemas.openxmlformats.org/officeDocument/2006/relationships/externalLink" Target="externalLinks/externalLink110.xml"/><Relationship Id="rId137" Type="http://schemas.openxmlformats.org/officeDocument/2006/relationships/externalLink" Target="externalLinks/externalLink131.xml"/><Relationship Id="rId158" Type="http://schemas.openxmlformats.org/officeDocument/2006/relationships/externalLink" Target="externalLinks/externalLink152.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179" Type="http://schemas.openxmlformats.org/officeDocument/2006/relationships/externalLink" Target="externalLinks/externalLink173.xml"/><Relationship Id="rId190" Type="http://schemas.openxmlformats.org/officeDocument/2006/relationships/externalLink" Target="externalLinks/externalLink184.xml"/><Relationship Id="rId204" Type="http://schemas.openxmlformats.org/officeDocument/2006/relationships/externalLink" Target="externalLinks/externalLink198.xml"/><Relationship Id="rId225" Type="http://schemas.openxmlformats.org/officeDocument/2006/relationships/externalLink" Target="externalLinks/externalLink219.xml"/><Relationship Id="rId246" Type="http://schemas.openxmlformats.org/officeDocument/2006/relationships/calcChain" Target="calcChain.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1076325</xdr:colOff>
      <xdr:row>0</xdr:row>
      <xdr:rowOff>133350</xdr:rowOff>
    </xdr:from>
    <xdr:to>
      <xdr:col>1</xdr:col>
      <xdr:colOff>2000250</xdr:colOff>
      <xdr:row>0</xdr:row>
      <xdr:rowOff>1171575</xdr:rowOff>
    </xdr:to>
    <xdr:pic>
      <xdr:nvPicPr>
        <xdr:cNvPr id="2" name="image1.png">
          <a:extLst>
            <a:ext uri="{FF2B5EF4-FFF2-40B4-BE49-F238E27FC236}">
              <a16:creationId xmlns:a16="http://schemas.microsoft.com/office/drawing/2014/main" id="{6B348A47-9907-4CCC-8805-67DB50FBA49F}"/>
            </a:ext>
          </a:extLst>
        </xdr:cNvPr>
        <xdr:cNvPicPr/>
      </xdr:nvPicPr>
      <xdr:blipFill>
        <a:blip xmlns:r="http://schemas.openxmlformats.org/officeDocument/2006/relationships" r:embed="rId1"/>
        <a:srcRect/>
        <a:stretch>
          <a:fillRect/>
        </a:stretch>
      </xdr:blipFill>
      <xdr:spPr>
        <a:xfrm>
          <a:off x="1447800" y="133350"/>
          <a:ext cx="923925" cy="1038225"/>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1076325</xdr:colOff>
      <xdr:row>0</xdr:row>
      <xdr:rowOff>133350</xdr:rowOff>
    </xdr:from>
    <xdr:to>
      <xdr:col>1</xdr:col>
      <xdr:colOff>1996440</xdr:colOff>
      <xdr:row>0</xdr:row>
      <xdr:rowOff>1163955</xdr:rowOff>
    </xdr:to>
    <xdr:pic>
      <xdr:nvPicPr>
        <xdr:cNvPr id="2" name="image1.png">
          <a:extLst>
            <a:ext uri="{FF2B5EF4-FFF2-40B4-BE49-F238E27FC236}">
              <a16:creationId xmlns:a16="http://schemas.microsoft.com/office/drawing/2014/main" id="{ED1C81D6-29AD-4A99-B744-0557AB886384}"/>
            </a:ext>
          </a:extLst>
        </xdr:cNvPr>
        <xdr:cNvPicPr/>
      </xdr:nvPicPr>
      <xdr:blipFill>
        <a:blip xmlns:r="http://schemas.openxmlformats.org/officeDocument/2006/relationships" r:embed="rId1"/>
        <a:srcRect/>
        <a:stretch>
          <a:fillRect/>
        </a:stretch>
      </xdr:blipFill>
      <xdr:spPr>
        <a:xfrm>
          <a:off x="1449705" y="129540"/>
          <a:ext cx="918210" cy="1040130"/>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RFRAGOZO\Downloads\OLGA\Plan%20de%20choque%20Acueducto%20Caucasia\Documents%20and%20Settings\Katty\Mis%20documentos\FREDONIA\presupuesto%20PMAA\A.P.U%20ACUEDUCTO%20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RFRAGOZO/Downloads/Uttecnico1/Documents%20and%20Settings/USUARIO/Mis%20documentos/Riohacha/Riohacha%204%20(10-02-09)/PRESUP%20ESPEC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BARRA%20DE%20OJ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Users\leonardocamacho\Desktop\BOSCONIA\CONTRATO%20DE%20OBRA\Cotizaciones\maestros%20cic%20bosconia\E:\Presupuesto%20T\TIERRA%20BUENA%20FACTIBILIDAD%2010.09.2004%2040%20CASAS%20264%20APARTAMENTOS%20(CD%2015.09.200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J/Info/Mis%20Documentos/IIL/TEXACO%2014/Copia%20de%20seguridad%20de%20PPTO%20TEXACO%2014.xlk"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AFE\AFEDatabase%20v5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14-01Placa%20de%20base%20mal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AFE\Documents%20and%20Settings\RAUL%20ENDARA\My%20Documents\HLISA\LICITACI\1999\L-003-99\NEGOCIA\UNIT0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FE\AFEDatabase%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Users\JAIRO%20ALBERTO\Desktop\AGUAS%20DEL%20MAGDALENA\VIABILIZACIONES\VIABILIZACI&#211;N%20CERRO%20DE%20SAN%20ANTONIO_V2\3.%20Presupuestos%20y%20Cronograma\Presupuesto%20Cerro%20de%20San%20Antonio.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Documents%20and%20Settings/WIN%20XP/Configuraci&#243;n%20local/Archivos%20temporales%20de%20Internet/Content.IE5/54WJ1PW9/PRESUPUESTOS%20OLEARIS/PRESUPUESTOS%20REDES%20DE%20ACUEDUCTOS/PRESUPUESTOS%20REDES/San%20Bernardo/PRES%20SANBERNA/PRESUPUESTO%20ALCA.xls?89AAF592" TargetMode="External"/><Relationship Id="rId1" Type="http://schemas.openxmlformats.org/officeDocument/2006/relationships/externalLinkPath" Target="file:///\\89AAF592\PRESUPUESTO%20ALC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ocuments%20and%20Settings/qbex1/Escritorio/San%20Bernardo%20del%20Viento/Proyecto%20AJUSTADO/San%20Bernardo/PRES%20SANBERNA/PRESUPUESTO%20ALC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FE\Documents%20and%20Settings\Kacero\Configuraci&#243;n%20local\Archivos%20temporales%20de%20Internet\OLK61\Capex%20Cash%20Flow%20v3%2013Nov0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ACUEDUCTO/PROYECTO%20OPTIMIZACI&#211;N%20HIDRANTES/Configuraci&#243;n%20local/Archivos%20temporales%20de%20Internet/OLKF/Revisi&#243;n%20textos%20Tuberi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ACUEDUCTO/PROYECTO%20OPTIMIZACI&#211;N%20HIDRANTES/Configuraci&#243;n%20local/Archivos%20temporales%20de%20Internet/OLK13B/F-BAM-002-1%20Actualizacion%20codigos%20de%20materi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JORGE%20MEJIA/PLUVIAL%20COQUIVACOA-%2031%20OCTUBRE/COMPRAS/HEXAPODOS/EVALUACION%20COSTOS%20DE%20HEXAPODOS.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Users\GERMJQ\AppData\Local\Temp\Rar$DI00.713\OFICINA\COTIZACI\285FORPOBMANGA\CONTRATOBRA\ALCANCECONTRATO\ALCANCEFIN13MAYO\ACTACOMPABRIL%2012mayo.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Libro7"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CUEDUCTO/PROYECTO%20OPTIMIZACI&#211;N%20HIDRANTES/PRE-ptto/Modelaci_nSincelejo_24_06_06_Final_Met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ACUEDUCTO/PROYECTO%20OPTIMIZACI&#211;N%20HIDRANTES/INFORMES%20ADESA/INFORMES%20A&#209;O%202004/TURNOS%20ABASTECIMIENTO%20200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ACUEDUCTO/PROYECTO%20OPTIMIZACI&#211;N%20HIDRANTES/TRANS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ACUEDUCTO/PROYECTO%20OPTIMIZACI&#211;N%20HIDRANTES/TARIFAS/E%20COSTOS%20SINCELEJO/CMI.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Users\Karen%20Herrera\Downloads\Infraestructura%20SID\OCAD%20-%20Proyectos%20Aprobados%20I\KRA%2080D1%20DE%20SAN%20FERNANDO\CARRERA%2080D1%20SAN%20FERNANDO%20VB\PRESUPUESTOS\PE_01.xlsm"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3.%20PROYECTOS/PROYECTOS/2020/AGUA%20POTABLE/08.%20AGOSTO/PROGRAMA%20AGUA%20AL%20BARRIO/PROYECTO%20AGUA%20AL%20BARRIO%20(SUR%20DE%20RIOHACHA)/ADJUNTO%204.%20PRESUPUESTO%20DE%20OBRA/I.%20PRESUPUESTO%20DE%20OBRA.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AFE\La%20Jagua%202009%20Budget.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INF%20NOV-DIC_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3.%20PROYECTOS/PROYECTOS/2017/2.%20SANEAMIENTO%20B&#193;SICO/12.%20DICIEMBRE/AL01024-122017%20OPTIMIZACI&#211;N%20BARRIO%20CENTRO/2.%20PRESUPUESTO/PRESUPUESTO%20AL%20CENTRO.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3.%20PROYECTOS\PROYECTOS\2016\AGUA%20POTABLE\7.%20JULIO\AC01035-072016-%20BARRIO%20ACUEDUCTO\4.%20PRESUPUESTO\AC01024-052016-Presupuesto%20BARRIO%20ACUEDUCTO%201.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Precios/lista%20nueva%202020.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INFORMES%20TRIMESTRAL/INFORME%20FINAL/DIC-05-FEB-0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invmeta/INFORMES/infabr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A/Mis%20documentos/Advial-Jul-01-jul-03/formatos/FORMATOS%20UTILES/APU.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Nuevos%20APU%20C&#243;rdoba/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anear55\DATOS\Documents%20and%20Settings\proyecto55\Mis%20documentos\PEDRAZ_AA_D_IN_01_A_5_Dise&#241;o%20Alcantarillado%20pob%20futur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Documents%20and%20Settings\proyecto55\Mis%20documentos\PEDRAZ_AA_D_IN_01_A_5_Dise&#241;o%20Alcantarillado%20pob%20futur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3.%20PROYECTOS/PROYECTOS/2017/2.%20SANEAMIENTO%20B&#193;SICO/8.%20AGOSTO/AL01015-082017-COLECTOR%20SANITARIO%20JAG/2.%20PRESUPUESTO/PRESUPUESTO-SEGUNDA%20ALTERNATIVA%20JOSE%20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LUISCOBA/Desktop/Invias%202016/CORDOBA/003/G:/Financiera/PROY_ING.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alex\Propuesta%20Efren\DOCUME~1\user\LOCALS~1\Temp\Temporary%20Directory%201%20for%20PRESUPUESTO%20Y%20UNITARIOS.zip\PRESUPUESTO%20Y%20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Users\leonardocamacho\Desktop\BOSCONIA\CONTRATO%20DE%20OBRA\Cotizaciones\maestros%20cic%20bosconia\F:\INGENIERA%20CIVIL\OBRAS\META\CN569-2010%20ACAPULCO1\AVANCE%20DE%20OBRA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3.%20PROYECTOS\PROYECTOS\2016\SANEAMIENTO%20BASICO\6.%20JUNIO\AL01034-062016-%20Anillo\Presupuesto%20Calle%2040-70%20Entre%20Carrera%207c%20-12%20-%20Alcaldia%20(05-07-2016).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WINDOWS/TEMP/TD_0025.DIR/NOV-%20DIC-2002/INF%20NOV-DIC_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Escritorio/amv%202011/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Users\lfuentes\AppData\Local\Temp\Rar$DI00.215\Calenturitas%202009%20budget-Meeting%2011-28-0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Users/LUISCOBA/Desktop/Invias%202016/CORDOBA/003/G:/Financiera/WINDOWS/TEMP/TEMP/FACTPR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gdalena\Documents%20and%20Settings\Ambiental1\Local%20Settings\Temporary%20Internet%20Files\Content.IE5\LJAIBCUH\ACTAS%20MANATI\CRA\CORTE%20CANDELARIA%200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idor\planeacion\3.%20PROYECTOS\PROYECTOS\POAI\POAI%202014\ALCANTARILLADO\PRESUPUESTOS%20POI%20ALCANTARILLADO%20201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planeacion\POAI\POAI%202014\ALCANTARILLADO\PRESUPUESTOS%20POI%20ALCANTARILLADO%20201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LUISCOBA/Desktop/Invias%202016/CORDOBA/003/G:/Financiera/ELECTROLIMA/cuadros-pto%20%202003%20dic%2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PACO/Doc.%20ASPIRE/Mis%20documentos/INF.BIMENSUAL/INFORME%20BIMENSUAL%20JUL-AGO-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gdalena\My%20Documents\CONTRATOS%20VIGENTES\Malla%20Vial%20Distrital\CALLE%2080B\Mis%20documentos\INF.BIMENSUAL\INFORME%20BIMENSUAL%20JUL-AGO-200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anear81\D\Proyectos\EPM\ACTUALIZACI&#211;N%20AMALFI\1.%20VOLUMENES\Volumen%201.%20Informe%20general%20de%20dise&#241;o\ANEXOS\AMALFI_A_D_IN_03_A_2.1%20y%202.4%20DISE&#209;O%20HIDRAULICO%20DE%20LAS%20REDES%20DE%20ALCANTARILLADO%20COMBINAD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AFE\Documents%20and%20Settings\Alfonso%20Lopez\Mis%20documentos\LA%20JAGUA\TEMPO\Alfonso\BUGJET_2005%20LJ%20REV%20ABRI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AFE\Documents%20and%20Settings\gespitia\Configuraci&#243;n%20local\Archivos%20temporales%20de%20Internet\OLK1E\PSM%20AFE%20Cost%20Control%2007-31-0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012%20LICITACIONES%20PRESENTADAS/MUNICIPIO%20DE%20ARJONA/018%20VIAS%202015%20ARJONA/PARA%20PUBLICAR%20ARJONA/ANEXO%203%20SALDO%20CONTRATOS%20EN%20EJECUCION.xlsm"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Servidor\3.%20PROYECTOS\PROYECTOS\2016\AGUA%20POTABLE\6.%20JUNIO\AC01031-062016-%20CARIBE\AC01031-062016-%20Presupuesto%20aCUEDUCTO%20Alcaldia%20CARIBE%20-%2018-08-2016.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Mis%20documentos/Advial-Jul-01-jul-03/formatos/FORMATOS%20UTILES/APU.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AFE\Documents%20and%20Settings\Administrator\Desktop\2180_CAl%20&amp;%20CDJ%20Equipment\XL\EcMod\Option%2040_EX3600_789_LaJag\2153_Model%20100_LJ%20LOM_Ecmod_ver0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AFE\DOCUME~1\jcampo\LOCALS~1\Temp\Temporary%20Directory%201%20for%202153_Cal_Model%202_ecmod_11_ver20%2023-July-07.zip\2153_Cal_Model%202_ecmod_11_ver20%2023-July-0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AFE\Documents%20and%20Settings\rschmidt.CDJPRO\Local%20Settings\Temporary%20Internet%20Files\OLK1B4\CDJ%20Prodeco%20rail%20access%20Feb06%20ver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G:\Users\JOSE%20LUIS%20NOGUERA\Downloads\VIABILIZACI&#211;N%20CONCORDIA%20ALCANTARILLADO_V0\3.%20Presupuesto,%20cronograma%20y%20flujo%20de%20inv\PRESUPUESTO%20CONCORDIA%20ACTUALIZAD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rvidor\RFRAGOZO\Downloads\Equipo01\r_catalina\Documents%20and%20Settings\Katty\Mis%20documentos\FREDONIA\presupuesto%20PMAA\A.P.U%20ACUEDUCTO%2020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idor\planeacion\ACUEDUCTO\PROYECTO%20OPTIMIZACI&#211;N%20HIDRANTES\PRE-ptto\Modelaci_nSincelejo_24_06_06_Final_Meta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AFE\DBWKF\Budget%20and%20Finance\2008%20Budget\Models\20070930%20Prodeco%20Calenturitas%20Valuation%20Model%20v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Dropbox/SAGUT/SAGUT%202018.2%20Pruebas%20Mac%20Toshiba/PROGRAMA/BASE%20DE%20DATOS%20PARA%20PRESUPUESTO.xlsm"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erv_rebombeo\publica_rebombeo\GERENCIA%20DE%20PROYECTOS\3%20VALORACION%20DE%20ACTIVOS\1%20SINCELEJO%2014%20ABRIL%20REV\Partidimetro%20Actualizado%20ADES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planeacion\ACUEDUCTO\PROYECTO%20OPTIMIZACI&#211;N%20HIDRANTES\TARIFAS\E%20COSTOS%20SINCELEJO\CMI.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AFE\Documents%20and%20Settings\CPhillips\Cerrejon\Models\Financial%20Model\Draft%208\Financial%20Model%20No%205%20-%2022MTPA-%20Rev%200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ervidor\planeacion\ACUEDUCTO\PROYECTO%20OPTIMIZACI&#211;N%20HIDRANTES\TRANS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G:\robles\Etapa%208B\Presup%20Robles%208B%20(sandov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Documents%20and%20Settings/lfuentes/Mis%20documentos/OBRAS%20CIVILES%20PRODECO%202004/mejoramiento%20y%20mantenimiento%20de%20vias/MANTENIMIENTO%20FUERZA%20TOTAL/Arreglo%20via%20LL-LJ.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Informacion%20Comercial_Sucre\Sincelejo\Cortijo%20-%20Sincelej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G:\AFE\TEMP\BUDGET%20FORM%2020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enrique/My%20Documents/geologia/costs%20and%20controls/Exploration%20Program%20Costs%20and%20meter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Applications\Microsoft%20Excel.app\Sanear9\d\PROYECTOS\CORANTIOQUIA\VENECIA\1.%20DIAGNOSTICO\ALCANTARILLADO\VENECI_AA_D_IN_01%20A%204.2%20RCH%20Alcantarillad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JORGE\VILLA%20SARA\ACTAS%20Y%20PRESUPUESTO%20VILLA%20SAR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Applications\Microsoft%20Excel.app\Pc3\d\PROYECTOS\CARAMANTA\2.%20ANTEPROYECTO\ANEXOS%20AL%20INFORME\CARAMA_AA_D_IN_1_Anexo%20x.xx%20REDES%20DE%20DISTRIBUCI&#211;N.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idor\planeacion\RFRAGOZO\Downloads\OLGA\Plan%20de%20choque%20Acueducto%20Caucasia\Documents%20and%20Settings\Katty\Mis%20documentos\FREDONIA\presupuesto%20PMAA\A.P.U%20ACUEDUCTO%2020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Users\Karen%20Herrera\Downloads\Infraestructura%20SID\OCAD%20-%20Proyectos%20Aprobados%20I\KRA%2080D1%20DE%20SAN%20FERNANDO\CARRERA%2080D1%20SAN%20FERNANDO%20VB\PRESUPUESTOS\EBI.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Capital%20Costs%20-%20154016B%20Mine%20Study%20Option%203A%20-%20DRAFT%20REVISED%2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Applications\Microsoft%20Excel.app\Sanearpc8\d\PROYECTOS\BUENOS%20AIRES\DISE&#209;O\Dise&#241;o%20hidraulico%20de%20component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G:\Documents%20and%20Settings\Kacero\Configuraci&#243;n%20local\Archivos%20temporales%20de%20Internet\OLK61\2008%20Capital%20Budget%20v1%208-14-07.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ervidor\3.%20PROYECTOS\PROYECTOS\5.%20LISTAS%20DE%20PRECIOS\LISTA%20DE%20PRECIOS%202016\APU%202016%20-(01-09-2016)\2%20DEMOLICION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Informacion%20Comercial_Sucre\Sincelejo\Las%20Delicias%20-%20Sincelej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APUS%20JUNIO%2015-0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AFE\Documents%20and%20Settings\jcampo\Mis%20documentos\FINANCE\Models\Glencore%20Rail\Rail%20Model%20ver11%2024Mar0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PRESUPUESTO%202006%20VERSION_0.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AMV%202011/PHRE/09%20INF_TRIMESTRAL%20_FINAL%20-%202011/INFORME%209_AMV_MAR-201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LUISCOBA/Desktop/Invias%202016/CORDOBA/003/G:/Financiera/WINDOWS/TEMP/TEMP/BASES%20PROYECCION%20DEMAND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G:\Applications\Microsoft%20Excel.app\sanearp1\DATOS\HLOPEZA\CANTIDADES%20GERONA\Documents%20and%20Settings\swilches\Configuraci&#243;n%20local\Archivos%20temporales%20de%20Internet\OLK6\formulario%20base.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RESIDENTE%20CONST%20SADEP\formularios\A.P.U.%20BAS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2006/L-193-06%20DISE&#209;O%20Y%20FABRICACI&#211;N%20%20AMPLIACI&#211;N%20DE%20PLANTA%20-%20BUENAVENTURA%20INGS/Presupuesto/Rev0/Presupuesto%20L-193-06%20revC.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G:\Users\Karen%20Herrera\Downloads\Infraestructura%20SID\OCAD%20-%20Proyectos%20Aprobados%20I\KRA%2080D1%20DE%20SAN%20FERNANDO\CARRERA%2080D1%20SAN%20FERNANDO%20VB\PRESUPUESTOS\EVAL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Users/Usuario/AppData/Local/Temp/Rar$DI05.444/APU%20-%20Inv..GRUPO%20I.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copia%20de%20seguridad%20pc1_invias/CONSORCIO%20PHRE/PRESUPUESTOS/V&#205;A%209003/Presupuesto%20para%20Ampliaci&#243;n%20de%20Puentes%20Angostos/Presupuestos%20Ampliaci&#243;n%20de%20Puentes%20%20(9003)%20Sept.%20de%20201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Documents%20and%20Settings/Equipo_2/Escritorio/Necesidades%20de%20las%20V&#237;as%202010/Definitivos/Necesidades%20%20Lorica%20-%20Cove&#241;as%20(9004)%20Marzo%20201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PARA%20ENTREGAR%20A%20LOS%20ALCALDES%20FEBRERO%20DE%202012/PUERTO%20LIBERTADOR/SIN%20DIVISION%20%20PUERTO%20LIBERTADOR%20-%20LA%20RICA%20-%20JUAN%20JOSE%20(64735).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Documents%20and%20Settings\jcampo\My%20Documents\FINANCE\Models\Equipment%20Selection\Newco%20scenario%20for%20mining%20equipment%20purchases%20v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enrique/My%20Documents/geologia/costs%20and%20controls/Exploration%20Program%20Costs%20and%20meter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Users/Juanita/Documents/Personal/PLATO/file:/C:/AMVB%2009/Inf.%20Accidentalidad/ADMON/GRUPO5/PRESUP~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AMVB%2009/Inf.%20Accidentalidad/ADMON/GRUPO5/PRESUP~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Applications\Microsoft%20Excel.app\Sanear12\sanear\PROYECTOS\EEPPM_225985\Dise&#241;o\GPZC_%20703\CAMBIO%20DI&#193;METRO\v3\COCACO_A_D_IN_01%20A%20Anteproyecto%20Alcantarillado.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AFE\Documents%20and%20Settings\jcampo\Local%20Settings\Temporary%20Internet%20Files\OLK34\2297_Opt46_La%20Jag_MARC_Evaluation%20ver01-ADJUSTED%20SCHED.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AFE-MOER%20Register%20(27).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LICITACI/BASE/PRESUPUESTO-BASE-2006%20(Guatemala).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LICITACI/BASE/PRESUPUESTO-BASE-2005%20(peru).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G:\Users\Karen%20Herrera\Downloads\Infraestructura%20SID\OCAD%20-%20Proyectos%20Aprobados%20I\KRA%2080D1%20DE%20SAN%20FERNANDO\CARRERA%2080D1%20SAN%20FERNANDO%20VB\PRESUPUESTOS\PROG.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G:\MARCELO%20MARTINEZ\TRABAJO%20OFICINA\ING.%20VICTOR%20HUGO%20REVELO\ALIVIADEROS%20ALDANA\MEMORIAS\HOJA%20DE%20DISE&#209;O%20ALIVIADEROS.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MARCELO%20MARTINEZ\PROYECTOS\ING.%20JORGE%20LUIS%20ARRIETA\COLEGIO%20TIMBIQUI\MEMORIA%20BASE\HOJA%20DE%20DISE&#209;O%20BASE.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G:\AFE\Mining\Admin\Template%20Models\Blank%2027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G:\AFE\Documents%20and%20Settings\Kacero\Configuraci&#243;n%20local\Archivos%20temporales%20de%20Internet\OLK61\MIGUE\Flujo%20de%20Caja%20-%20Compras\FLUJO%202222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Servidor\planeacion\TOSHIBA\CLIENTES\AAA\-%20PROYECTOS%202015\PTAP%20BARANOA-POLONUEVO\PPTO.xlsm"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G:\orlando\PROPUESTA%20PUENTE%20BOLIVAR%20MURO%20EN%20CONCRETO.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A/CARMEN/3271%20Palmitas/3271%20G1%20Presupuestos%20de%20Pozos-Palmitas%20Central.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G:\Documents%20and%20Settings\afigueroa.CYT\Configuraci&#243;n%20local\Archivos%20temporales%20de%20Internet\Content.IE5\KD8PUB8J\ModPptoOperaEquiposVerEyC.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Documents%20and%20Settings/Usuario/Escritorio/TITO%20II/ASTREA%20DIVIDIVI/SANTA%20MARTA/VICTOR%20SAN%20PEDRO/Documents%20and%20Settings/luis%20coba/Mis%20documentos/LUIS%20COBA/Pavimento%20La%20Jagua.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D:\Documents%20and%20Settings\Usuario\Escritorio\TITO%20II\ASTREA%20DIVIDIVI\SANTA%20MARTA\VICTOR%20SAN%20PEDRO\Documents%20and%20Settings\luis%20coba\Mis%20documentos\LUIS%20COBA\Pavimento%20La%20Jagua.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Construccion/Efrain%20Cucunuba/aulas%20pivijay/Presp%20pivijay%20fonade%20(92%25).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D:\Construccion\Efrain%20Cucunuba\aulas%20pivijay\Presp%20pivijay%20fonade%20(92%25).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7CF6A704\SCV-037-Base-Girardot-Bogot&#225;-PR52-PR11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Juan%20Carlos/Item&#180;s%20No%20Previstos%20Comparativo.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G:\Users\usuario\Desktop\VARIOS\SAN%20LUIS\DEFINITIVOS\PRESUPUESTO%20VIA%20SAN%20LUIS%20modificado%20MARZO-10.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PACO/Doc.%20ASPIRE/ADMONVIAL%20H-V-05/PRESUPUESTOS/sector%203.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G:\Documents%20and%20Settings\jcampo\Local%20Settings\Temporary%20Internet%20Files\OLK34\portada%20nuev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anearp1\DATOS\HLOPEZA\GERONA\CANTIDADES%20REPOSICION\SUBCIRCUITO%207\REDES7.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G:\Documents%20and%20Settings\PTilston\Local%20Settings\Temporary%20Internet%20Files\OLK335\ARC_MINE%20PLANNING\BUDGET%202006\BUDGET%20OCT02\Base%20Datos%20C_Andes%20Bug06%20OCT03%20(version%20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G:\AFE\Documents%20and%20Settings\jgerard\Local%20Settings\Temporary%20Internet%20Files\OLK139\Truck%20&amp;%20Rail%205mtp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Users/Maria%20Luisa/Downloads/APUS,%20CANT.OBRA%20Y%20PRESUPUESTO%20ANGOSTURA%20(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Mis%20Documentos/AMV-02-BOL/EST.V&#205;A%20CRITERIO%20TECNICO.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Master\F\Documents%20and%20Settings\yesit%20cornejo\Configuraci&#243;n%20local\Archivos%20temporales%20de%20Internet\Content.IE5\FQ5GOJFQ\FNCV.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83.xml.rels><?xml version="1.0" encoding="UTF-8" standalone="yes"?>
<Relationships xmlns="http://schemas.openxmlformats.org/package/2006/relationships"><Relationship Id="rId1" Type="http://schemas.microsoft.com/office/2006/relationships/xlExternalLinkPath/xlPathMissing" Target="MARINA_SANTA_MARTA_-ULTIMO%2023%20FEBRERO%202010%20(version%201).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Servidor\operativa\3.%20PROYECTOS\PROYECTOS\2016\AGUA%20POTABLE\6.%20JUNIO\AC01024-052016-%20CENTRO\AC01024-052016-Presupuesto%20CENTRO.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G:\Documents%20and%20Settings\jmeneses\Configuraci&#243;n%20local\Archivos%20temporales%20de%20Internet\OLK27\Fuel%20Cupo%20LJP.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Servidor\3.%20PROYECTOS\PROYECTOS\2016\SANEAMIENTO%20BASICO\7.JULIO\AL01030-062016-%2015%20de%20Mayo\3.%20PRESUPUESTO\AL01030-062016-PRESUPUESTO.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Users/AARBOLEDA/AppData/Roaming/Microsoft/Excel/AC01016-032016-%20PRESUPUESTO%20MICROMEDICION%20(version%202).xlsb"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G:\AFE\Corporate\Finance&amp;Admin\Botica\Annual%20Accounts\June%2000\Sponsors%20TB%20(BS)%20June%202000.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G:\AFE\Corporate\Annual%20Reports\Annual%20Report%202000\MMH%20Consolidated%20TB.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G:\Users\propietario\Desktop\MUNICIPIOS%20PARA%20ESPECTROS.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G:\AFE\Documents%20and%20Settings\jcampo\Configuraci&#243;n%20local\Archivos%20temporales%20de%20Internet\OLK43\Flujo%20de%20caja2%20(3).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3.%20PROYECTOS/PROYECTOS/2018/AGUA%20POTABLE/1.0%20ENERO/LINEA%20ANTIGUA/PRESUPUESTO%20DE%20OBRA/REFORMULACI&#211;N%20PRESUPUESTAL%20L&#205;NEA%20ANTIGUA/ESCENARIO%201/PRESUPUESTO%20LINEA%20ANTIGUA_DEFINITIVO%20(24-05-2018).xlsx"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3.%20PROYECTOS/PROYECTOS/2018/AGUA%20POTABLE/6.0%20JUNIO/OPTIMIZACI&#211;N%20Y%20EXPANSI&#211;N/2.%20PRESUPUESTO/PRESUPUESTO%20OPTIMIZACI&#211;N%20Y%20AMPLIACI&#211;N(22-06-2018).xlsx" TargetMode="External"/></Relationships>
</file>

<file path=xl/externalLinks/_rels/externalLink195.xml.rels><?xml version="1.0" encoding="UTF-8" standalone="yes"?>
<Relationships xmlns="http://schemas.openxmlformats.org/package/2006/relationships"><Relationship Id="rId2" Type="http://schemas.microsoft.com/office/2019/04/relationships/externalLinkLongPath" Target="file:///\\Servidor\planeacion\3.%20PROYECTOS\PROYECTOS\2016\SANEAMIENTO%20BASICO%20-%20copia\4.%20ABRIL\AL01021-042016%20CAMILO%20TORRES\ENV&#205;O%2014-07-17\2.%20PRESUPUESTO\AL01021-042016%20-%20Presupuesto%20ALCALDIA%20CAMILO%20TORRES(15-02-2017).xlsx-REVISADO.xlsx?F6313CD0" TargetMode="External"/><Relationship Id="rId1" Type="http://schemas.openxmlformats.org/officeDocument/2006/relationships/externalLinkPath" Target="file:///\\F6313CD0\AL01021-042016%20-%20Presupuesto%20ALCALDIA%20CAMILO%20TORRES(15-02-2017).xlsx-REVISADO.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Users/sergi/Downloads/PRESUPUESTO%20PLUVIAL%20MAJAYURA%202021%20-%20ajuste%20interv.%201,5%20meses.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3.%20PROYECTOS/PROYECTOS/7.%20PAOI/POAI%202018/ACUEDUCTO/PROYECTOS%20ACUEDUCTO%20PAOI%202016/6.%20PROYECTO-6/AC01041-092016-Presup%20Barrio%20Villa%20de%20CA.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3.%20PROYECTOS/PROYECTOS/2017/1.%20AGUA%20POTABLE/10.%20OCTUBRE/microacueductos/6.%20%20PRESUPUESTO/PRESUPUESTO%20MICROACUEDUCTO%20UV%20(30-11-2017)%20.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Servidor\planeacion\3.%20PROYECTOS\PROYECTOS\2016\AGUA%20POTABLE%20-%20copia\2.%20FEBRERO\AC01012-022016-%20AMPLIACION%20PTAP\AC01011-022016-%20CONVENCIONAL\8.%20PRESUPUESTO\PRESUPUESTO%20PTAP%20(04-10-2017).xlsx"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G:\AFE\Nueva%20carpeta\LOM%20Calagua\FORECAST\Marzo03--06\Documents%20and%20Settings\Alfonso%20Lopez\Mis%20documentos\LA%20JAGUA\TEMPO\Alfonso\BUGJET_2005%20LJ%20REV%20ABRIL.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Archivos%20de%20Dise&#241;o%20Acero/19-01Conexion%20corte%20excentrica%20y%20tensi&#243;n%20(I-I).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ORMATOS%20FASE%20DOS/MATRIZ_APUs_2010/MATRIZ%20APUs%202010/Grupo%20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Users/Hadechny/Downloads/UNITARIOS.xlsm"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Servidor\3.%20PROYECTOS\PROYECTOS\5.%20LISTAS%20DE%20PRECIOS\LISTA%20DE%20PRECIOS%202016\APU%202016%20-(01-09-2016)\1%20PRELIMINARES.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PRODECO/CF%20sep17-06.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G:\AFE\DOCUME~1\LDIEPPA\LOCALS~1\Temp\notes5D4CD5\FOrmato%20nec%20entto%202007.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G:\Documents%20and%20Settings\Kacero\Configuraci&#243;n%20local\Archivos%20temporales%20de%20Internet\OLK61\MIGUE\Flujo%20de%20Caja%20-%20Compras\FLUJO%2022222.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G:\AFE\unzipped\ULANVA~6\ULAN%20valuation%20(3%20Nov%200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AFE\Corporate%20Finance\Projects\MINARA\Models\2007\MM%20LOM%20v2.56%20(180907)_GIAG%20Aug07%20forecast.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G:\AFE\Data\capital\ARRIENDO%20PRODECO.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G:\Applications\Microsoft%20Excel.app\C:\AFE\Documents%20and%20Settings\jcampo\Mis%20documentos\FINANCE\Models\Glencore%20Rail\Rail%20Model%20ver11%2024Mar06.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G:\AFE\Budgets\Budget%202006\Returned%20Spreadsheets\CapitalBudget6MthsToDec05.xls" TargetMode="External"/></Relationships>
</file>

<file path=xl/externalLinks/_rels/externalLink215.xml.rels><?xml version="1.0" encoding="UTF-8" standalone="yes"?>
<Relationships xmlns="http://schemas.openxmlformats.org/package/2006/relationships"><Relationship Id="rId1" Type="http://schemas.microsoft.com/office/2006/relationships/xlExternalLinkPath/xlPathMissing" Target="APUS%20Y%20PRESUPUESTO%20REDES%20ELECTRICAS%20AMPARO%20GALLO.xlk"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G:\AFE\Corporate\Finance&amp;Admin\Botica\Ex%20Robo\Steve%20Robinson\A%20backup%20disk\Management%20tools\Business%20frameworks\A%20framework%20for%20business%20analysis.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oficina/accidentes%20le%20NOV-02-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G:\Documents%20and%20Settings\ptilston\Local%20Settings\Temporary%20Internet%20Files\OLKE6\johnny\2297_Opt46_LaJagFleet_ver01-%20ADJUSTED%20SCHED.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Servidor\planeacion\ACUEDUCTO\PROYECTO%20OPTIMIZACI&#211;N%20HIDRANTES\PROYECTO%2024%20HORAS%20SINCELEJO\Indicadores%20Corporativos%202005%20Sincelejo%2009-05%20Escenario%20Real.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Servidor\3.%20PROYECTOS\PROYECTOS\2016\AGUA%20POTABLE\8.%20AGOSTO\AC01036-082016-%20BARRIO%20SAN%20MARTIN%20DE%20PORRES\4.%20PRESUPUESTO\AC01024-052016-Presupuesto%20BARRIO%20SAN%20MARTIN%20DE%20PORRES.xlsx"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G:\Users\Harold\Documents\DEVIMED\DEVIMED%202008\REVISION%20NUEVOS%20PRECIOS\Users\Subtecnica.PROCOPAL\Documents\MVM\DEVIMED%20S.A\PAVICOL\MSOFFICE\LICITAR\analisis%20del%20AIU\AIU.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G:\AFE\WINNT\Temporary%20Internet%20Files\OLK3\ANO%20TB-BS%20Dec%202000.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Mamatoco3\SISTEMA%20SUR%20FASE%20II\OFICINA\COTIZACI\285FORPOBMANGA\CONTRATOBRA\ALCANCECONTRATO\ALCANCEFIN13MAYO\ACTACOMPABRIL%2012mayo.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Servidor\3.%20PROYECTOS\PROYECTOS\2016\AGUA%20POTABLE\9.%20SEPTIEMBRE\AC01039-092016-%20BARRIO%20EL%20TATUAL\4.%20PRESUPUESTO\AC01039-092016-Presupuesto%20Barrio%20El%20Tatual.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Servidor\planeacion\ACUEDUCTO\PROYECTO%20OPTIMIZACI&#211;N%20HIDRANTES\Configuraci&#243;n%20local\Archivos%20temporales%20de%20Internet\OLKF\Revisi&#243;n%20textos%20Tuberia2.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231.xml.rels><?xml version="1.0" encoding="UTF-8" standalone="yes"?>
<Relationships xmlns="http://schemas.openxmlformats.org/package/2006/relationships"><Relationship Id="rId1" Type="http://schemas.microsoft.com/office/2006/relationships/xlExternalLinkPath/xlPathMissing" Target="Resumen%20costos%20acceso%20mulas%20y%20bascula%20para%20mulas%20provenientes%20de%20CDJ%2015010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dbowden\Local%20Settings\Temporary%20Internet%20Files\OLKA0\Flujo-07-11%20(Operacion%20Calenturitas)-VALORACION(2).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Servidor\3.%20PROYECTOS\PROYECTOS\2016\AGUA%20POTABLE\9.%20SEPTIEMBRE\AC01041-092016-%20villa%20de%20campo%20alegre\4.%20PRESUPUESTO\AC01041-092016-Presupuesto%20Barrio%20Villa%20de%20Campo%20Alegre.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MARLON-PC\documentos%20sub%20operativa\ARCHIVOS%20SUBGERENCIA%20II\PLAN%20DE%20OBRAS%20E%20INVERSIONES\POAI%20APROBADO%20CIA%202010\PRESUPUESTOS%20POI%20ALCANTARILLADO%202010.xls" TargetMode="External"/></Relationships>
</file>

<file path=xl/externalLinks/_rels/externalLink236.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row>
      </sheetData>
      <sheetData sheetId="2" refreshError="1"/>
      <sheetData sheetId="3" refreshError="1"/>
      <sheetData sheetId="4" refreshError="1"/>
      <sheetData sheetId="5" refreshError="1"/>
      <sheetData sheetId="6" refreshError="1"/>
      <sheetData sheetId="7">
        <row r="566">
          <cell r="C566">
            <v>57.749365320726945</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row>
      </sheetData>
      <sheetData sheetId="25">
        <row r="6">
          <cell r="B6" t="str">
            <v>Año</v>
          </cell>
        </row>
      </sheetData>
      <sheetData sheetId="26">
        <row r="8">
          <cell r="B8" t="str">
            <v>MUNICIPIO</v>
          </cell>
        </row>
      </sheetData>
      <sheetData sheetId="27">
        <row r="34">
          <cell r="B34" t="str">
            <v>CONDUCCIÓN</v>
          </cell>
        </row>
      </sheetData>
      <sheetData sheetId="28">
        <row r="3">
          <cell r="A3" t="str">
            <v>NUMERO DE PROYECTO</v>
          </cell>
        </row>
      </sheetData>
      <sheetData sheetId="29">
        <row r="7">
          <cell r="C7" t="str">
            <v>Población Urbana</v>
          </cell>
        </row>
      </sheetData>
      <sheetData sheetId="3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TARIFAS"/>
      <sheetName val="CALCULO POI"/>
      <sheetName val="BS.DATOS"/>
      <sheetName val="INFORMACIÓN REFERENCIA"/>
      <sheetName val="BD COSTOS UNIDAD CONSTRUCTIVA"/>
      <sheetName val="CALCULO COSTOS DE OPERACIÓN"/>
      <sheetName val="INPUTS"/>
      <sheetName val="REFERENCIAS"/>
      <sheetName val="DEMANDABASEAN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Paral. 1"/>
      <sheetName val="Paral. 2"/>
      <sheetName val="Paral. 3"/>
      <sheetName val="Paral.4"/>
      <sheetName val="Coloc. e Interc. Tapones"/>
      <sheetName val="Cambio de Valv."/>
      <sheetName val="Interc de Hidr."/>
      <sheetName val="Interc.tapones"/>
      <sheetName val="Interc.válv."/>
      <sheetName val="Vari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ó&gt;?_x0001_???j0$?#???j.$?#???L_x0012_Óu????"/>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Paral. 1"/>
      <sheetName val="Paral. 2"/>
      <sheetName val="Paral. 3"/>
      <sheetName val="Paral.4"/>
      <sheetName val="_x0000_㈀㰰⌀_x0000_㈀㰮⌀_x0000_䰀଒v_x0000__x0000__x0000_頀"/>
      <sheetName val="&quot;PAGA&quot;"/>
      <sheetName val="Skid Lifting Lug"/>
      <sheetName val="Datos_CO"/>
      <sheetName val="CABLE CONTROL"/>
      <sheetName val="CCONC"/>
      <sheetName val="ACTA PROVEEDORES"/>
      <sheetName val="ACTA INICIO"/>
      <sheetName val="ACTA PARCIAL"/>
      <sheetName val="ACTA TERMINACION"/>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PSM Monthly"/>
      <sheetName val="BQMPALOC"/>
      <sheetName val="ó&gt;????j0$?#???j_$?#???LÓu????"/>
      <sheetName val="ACTA No.5"/>
      <sheetName val="IV. MANO DE OBRA AIU"/>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RELACION DE PRECIOS"/>
      <sheetName val="ACTA 5"/>
      <sheetName val="MODIF. 2"/>
      <sheetName val="MODIF. 3"/>
      <sheetName val="cant"/>
      <sheetName val="par mar19"/>
      <sheetName val="pa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BCE-ENERO-2004"/>
      <sheetName val="Programacion"/>
      <sheetName val="API9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strsumm0"/>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ow r="2">
          <cell r="A2">
            <v>0</v>
          </cell>
        </row>
      </sheetData>
      <sheetData sheetId="473" refreshError="1"/>
      <sheetData sheetId="474" refreshError="1"/>
      <sheetData sheetId="475" refreshError="1"/>
      <sheetData sheetId="476" refreshError="1"/>
      <sheetData sheetId="477"/>
      <sheetData sheetId="478">
        <row r="2">
          <cell r="A2">
            <v>0</v>
          </cell>
        </row>
      </sheetData>
      <sheetData sheetId="479" refreshError="1"/>
      <sheetData sheetId="480" refreshError="1"/>
      <sheetData sheetId="481" refreshError="1"/>
      <sheetData sheetId="482">
        <row r="2">
          <cell r="A2">
            <v>0</v>
          </cell>
        </row>
      </sheetData>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ow r="2">
          <cell r="A2">
            <v>0</v>
          </cell>
        </row>
      </sheetData>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B2" t="str">
            <v>Patrimonio
neto
personal</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sheetData sheetId="1689"/>
      <sheetData sheetId="1690" refreshError="1"/>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sheetData sheetId="1703"/>
      <sheetData sheetId="1704" refreshError="1"/>
      <sheetData sheetId="1705">
        <row r="2">
          <cell r="A2">
            <v>0</v>
          </cell>
        </row>
      </sheetData>
      <sheetData sheetId="1706">
        <row r="2">
          <cell r="A2">
            <v>0</v>
          </cell>
        </row>
      </sheetData>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t="str">
            <v>Locación</v>
          </cell>
        </row>
      </sheetData>
      <sheetData sheetId="1715" refreshError="1"/>
      <sheetData sheetId="1716">
        <row r="2">
          <cell r="A2">
            <v>0</v>
          </cell>
        </row>
      </sheetData>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sheetData sheetId="1740" refreshError="1"/>
      <sheetData sheetId="1741" refreshError="1"/>
      <sheetData sheetId="1742" refreshError="1"/>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refreshError="1"/>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row r="2">
          <cell r="A2">
            <v>0</v>
          </cell>
        </row>
      </sheetData>
      <sheetData sheetId="2518"/>
      <sheetData sheetId="2519"/>
      <sheetData sheetId="2520"/>
      <sheetData sheetId="2521"/>
      <sheetData sheetId="2522"/>
      <sheetData sheetId="2523"/>
      <sheetData sheetId="2524"/>
      <sheetData sheetId="2525"/>
      <sheetData sheetId="2526"/>
      <sheetData sheetId="2527"/>
      <sheetData sheetId="2528"/>
      <sheetData sheetId="2529">
        <row r="2">
          <cell r="A2">
            <v>0</v>
          </cell>
        </row>
      </sheetData>
      <sheetData sheetId="2530"/>
      <sheetData sheetId="2531"/>
      <sheetData sheetId="2532"/>
      <sheetData sheetId="2533"/>
      <sheetData sheetId="2534"/>
      <sheetData sheetId="2535"/>
      <sheetData sheetId="2536"/>
      <sheetData sheetId="2537"/>
      <sheetData sheetId="2538"/>
      <sheetData sheetId="2539"/>
      <sheetData sheetId="2540"/>
      <sheetData sheetId="2541">
        <row r="2">
          <cell r="A2">
            <v>0</v>
          </cell>
        </row>
      </sheetData>
      <sheetData sheetId="2542"/>
      <sheetData sheetId="2543"/>
      <sheetData sheetId="2544"/>
      <sheetData sheetId="2545"/>
      <sheetData sheetId="2546"/>
      <sheetData sheetId="2547"/>
      <sheetData sheetId="2548"/>
      <sheetData sheetId="2549"/>
      <sheetData sheetId="2550"/>
      <sheetData sheetId="2551"/>
      <sheetData sheetId="2552"/>
      <sheetData sheetId="2553">
        <row r="2">
          <cell r="A2">
            <v>0</v>
          </cell>
        </row>
      </sheetData>
      <sheetData sheetId="2554"/>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sheetData sheetId="2694">
        <row r="2">
          <cell r="A2">
            <v>0</v>
          </cell>
        </row>
      </sheetData>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ow r="2">
          <cell r="A2">
            <v>0</v>
          </cell>
        </row>
      </sheetData>
      <sheetData sheetId="2714"/>
      <sheetData sheetId="2715"/>
      <sheetData sheetId="2716"/>
      <sheetData sheetId="2717"/>
      <sheetData sheetId="2718"/>
      <sheetData sheetId="2719"/>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sheetData sheetId="2920"/>
      <sheetData sheetId="2921"/>
      <sheetData sheetId="2922">
        <row r="2">
          <cell r="A2">
            <v>0</v>
          </cell>
        </row>
      </sheetData>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row r="2">
          <cell r="A2">
            <v>0</v>
          </cell>
        </row>
      </sheetData>
      <sheetData sheetId="2959"/>
      <sheetData sheetId="2960"/>
      <sheetData sheetId="2961"/>
      <sheetData sheetId="2962"/>
      <sheetData sheetId="2963"/>
      <sheetData sheetId="2964"/>
      <sheetData sheetId="2965"/>
      <sheetData sheetId="2966"/>
      <sheetData sheetId="2967"/>
      <sheetData sheetId="2968">
        <row r="2">
          <cell r="A2">
            <v>0</v>
          </cell>
        </row>
      </sheetData>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row r="2">
          <cell r="A2">
            <v>0</v>
          </cell>
        </row>
      </sheetData>
      <sheetData sheetId="2988"/>
      <sheetData sheetId="2989"/>
      <sheetData sheetId="2990"/>
      <sheetData sheetId="2991"/>
      <sheetData sheetId="2992"/>
      <sheetData sheetId="2993"/>
      <sheetData sheetId="2994"/>
      <sheetData sheetId="2995"/>
      <sheetData sheetId="2996"/>
      <sheetData sheetId="2997">
        <row r="2">
          <cell r="A2">
            <v>0</v>
          </cell>
        </row>
      </sheetData>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sheetData sheetId="3290"/>
      <sheetData sheetId="3291"/>
      <sheetData sheetId="3292">
        <row r="2">
          <cell r="A2">
            <v>0</v>
          </cell>
        </row>
      </sheetData>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row r="2">
          <cell r="A2">
            <v>0</v>
          </cell>
        </row>
      </sheetData>
      <sheetData sheetId="3329"/>
      <sheetData sheetId="3330"/>
      <sheetData sheetId="3331"/>
      <sheetData sheetId="3332"/>
      <sheetData sheetId="3333"/>
      <sheetData sheetId="3334"/>
      <sheetData sheetId="3335"/>
      <sheetData sheetId="3336"/>
      <sheetData sheetId="3337"/>
      <sheetData sheetId="3338">
        <row r="2">
          <cell r="A2">
            <v>0</v>
          </cell>
        </row>
      </sheetData>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row r="2">
          <cell r="A2">
            <v>0</v>
          </cell>
        </row>
      </sheetData>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sheetData sheetId="3660"/>
      <sheetData sheetId="3661"/>
      <sheetData sheetId="3662">
        <row r="2">
          <cell r="A2">
            <v>0</v>
          </cell>
        </row>
      </sheetData>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row r="2">
          <cell r="A2">
            <v>0</v>
          </cell>
        </row>
      </sheetData>
      <sheetData sheetId="3699"/>
      <sheetData sheetId="3700"/>
      <sheetData sheetId="3701"/>
      <sheetData sheetId="3702"/>
      <sheetData sheetId="3703"/>
      <sheetData sheetId="3704"/>
      <sheetData sheetId="3705"/>
      <sheetData sheetId="3706"/>
      <sheetData sheetId="3707"/>
      <sheetData sheetId="3708">
        <row r="2">
          <cell r="A2">
            <v>0</v>
          </cell>
        </row>
      </sheetData>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row r="2">
          <cell r="A2">
            <v>0</v>
          </cell>
        </row>
      </sheetData>
      <sheetData sheetId="3728"/>
      <sheetData sheetId="3729"/>
      <sheetData sheetId="3730"/>
      <sheetData sheetId="3731"/>
      <sheetData sheetId="3732"/>
      <sheetData sheetId="3733"/>
      <sheetData sheetId="3734"/>
      <sheetData sheetId="3735"/>
      <sheetData sheetId="3736"/>
      <sheetData sheetId="3737">
        <row r="2">
          <cell r="A2">
            <v>0</v>
          </cell>
        </row>
      </sheetData>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sheetData sheetId="4030"/>
      <sheetData sheetId="4031"/>
      <sheetData sheetId="4032">
        <row r="2">
          <cell r="A2">
            <v>0</v>
          </cell>
        </row>
      </sheetData>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row r="2">
          <cell r="A2">
            <v>0</v>
          </cell>
        </row>
      </sheetData>
      <sheetData sheetId="4069"/>
      <sheetData sheetId="4070"/>
      <sheetData sheetId="4071"/>
      <sheetData sheetId="4072"/>
      <sheetData sheetId="4073"/>
      <sheetData sheetId="4074"/>
      <sheetData sheetId="4075"/>
      <sheetData sheetId="4076"/>
      <sheetData sheetId="4077"/>
      <sheetData sheetId="4078">
        <row r="2">
          <cell r="A2">
            <v>0</v>
          </cell>
        </row>
      </sheetData>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row r="2">
          <cell r="A2">
            <v>0</v>
          </cell>
        </row>
      </sheetData>
      <sheetData sheetId="4283"/>
      <sheetData sheetId="4284"/>
      <sheetData sheetId="4285"/>
      <sheetData sheetId="4286"/>
      <sheetData sheetId="4287"/>
      <sheetData sheetId="4288"/>
      <sheetData sheetId="4289"/>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row r="2">
          <cell r="A2">
            <v>0</v>
          </cell>
        </row>
      </sheetData>
      <sheetData sheetId="4329"/>
      <sheetData sheetId="4330"/>
      <sheetData sheetId="4331"/>
      <sheetData sheetId="4332"/>
      <sheetData sheetId="4333"/>
      <sheetData sheetId="4334"/>
      <sheetData sheetId="4335"/>
      <sheetData sheetId="4336">
        <row r="2">
          <cell r="A2">
            <v>0</v>
          </cell>
        </row>
      </sheetData>
      <sheetData sheetId="4337"/>
      <sheetData sheetId="4338">
        <row r="2">
          <cell r="A2">
            <v>0</v>
          </cell>
        </row>
      </sheetData>
      <sheetData sheetId="4339"/>
      <sheetData sheetId="4340"/>
      <sheetData sheetId="4341"/>
      <sheetData sheetId="4342"/>
      <sheetData sheetId="4343"/>
      <sheetData sheetId="4344"/>
      <sheetData sheetId="4345"/>
      <sheetData sheetId="4346">
        <row r="2">
          <cell r="A2">
            <v>0</v>
          </cell>
        </row>
      </sheetData>
      <sheetData sheetId="4347"/>
      <sheetData sheetId="4348">
        <row r="2">
          <cell r="A2">
            <v>0</v>
          </cell>
        </row>
      </sheetData>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row r="2">
          <cell r="A2">
            <v>0</v>
          </cell>
        </row>
      </sheetData>
      <sheetData sheetId="4383"/>
      <sheetData sheetId="4384">
        <row r="2">
          <cell r="A2">
            <v>0</v>
          </cell>
        </row>
      </sheetData>
      <sheetData sheetId="4385"/>
      <sheetData sheetId="4386"/>
      <sheetData sheetId="4387"/>
      <sheetData sheetId="4388"/>
      <sheetData sheetId="4389"/>
      <sheetData sheetId="4390"/>
      <sheetData sheetId="4391"/>
      <sheetData sheetId="4392">
        <row r="2">
          <cell r="A2">
            <v>0</v>
          </cell>
        </row>
      </sheetData>
      <sheetData sheetId="4393"/>
      <sheetData sheetId="4394">
        <row r="2">
          <cell r="A2">
            <v>0</v>
          </cell>
        </row>
      </sheetData>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row r="2">
          <cell r="A2">
            <v>0</v>
          </cell>
        </row>
      </sheetData>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row r="2">
          <cell r="A2">
            <v>0</v>
          </cell>
        </row>
      </sheetData>
      <sheetData sheetId="4522"/>
      <sheetData sheetId="4523">
        <row r="2">
          <cell r="A2">
            <v>0</v>
          </cell>
        </row>
      </sheetData>
      <sheetData sheetId="4524"/>
      <sheetData sheetId="4525"/>
      <sheetData sheetId="4526"/>
      <sheetData sheetId="4527"/>
      <sheetData sheetId="4528"/>
      <sheetData sheetId="4529"/>
      <sheetData sheetId="4530"/>
      <sheetData sheetId="4531">
        <row r="2">
          <cell r="A2">
            <v>0</v>
          </cell>
        </row>
      </sheetData>
      <sheetData sheetId="4532"/>
      <sheetData sheetId="4533">
        <row r="2">
          <cell r="A2">
            <v>0</v>
          </cell>
        </row>
      </sheetData>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row r="2">
          <cell r="A2">
            <v>0</v>
          </cell>
        </row>
      </sheetData>
      <sheetData sheetId="4568"/>
      <sheetData sheetId="4569">
        <row r="2">
          <cell r="A2">
            <v>0</v>
          </cell>
        </row>
      </sheetData>
      <sheetData sheetId="4570"/>
      <sheetData sheetId="4571"/>
      <sheetData sheetId="4572"/>
      <sheetData sheetId="4573"/>
      <sheetData sheetId="4574"/>
      <sheetData sheetId="4575"/>
      <sheetData sheetId="4576"/>
      <sheetData sheetId="4577">
        <row r="2">
          <cell r="A2">
            <v>0</v>
          </cell>
        </row>
      </sheetData>
      <sheetData sheetId="4578"/>
      <sheetData sheetId="4579">
        <row r="2">
          <cell r="A2">
            <v>0</v>
          </cell>
        </row>
      </sheetData>
      <sheetData sheetId="4580"/>
      <sheetData sheetId="4581"/>
      <sheetData sheetId="4582"/>
      <sheetData sheetId="4583"/>
      <sheetData sheetId="4584"/>
      <sheetData sheetId="4585"/>
      <sheetData sheetId="4586"/>
      <sheetData sheetId="4587">
        <row r="2">
          <cell r="A2">
            <v>0</v>
          </cell>
        </row>
      </sheetData>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row r="2">
          <cell r="A2">
            <v>0</v>
          </cell>
        </row>
      </sheetData>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sheetData sheetId="4955"/>
      <sheetData sheetId="4956"/>
      <sheetData sheetId="4957">
        <row r="2">
          <cell r="A2">
            <v>0</v>
          </cell>
        </row>
      </sheetData>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row r="2">
          <cell r="A2">
            <v>0</v>
          </cell>
        </row>
      </sheetData>
      <sheetData sheetId="4994"/>
      <sheetData sheetId="4995"/>
      <sheetData sheetId="4996"/>
      <sheetData sheetId="4997"/>
      <sheetData sheetId="4998"/>
      <sheetData sheetId="4999"/>
      <sheetData sheetId="5000"/>
      <sheetData sheetId="5001"/>
      <sheetData sheetId="5002"/>
      <sheetData sheetId="5003">
        <row r="2">
          <cell r="A2">
            <v>0</v>
          </cell>
        </row>
      </sheetData>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row r="2">
          <cell r="A2">
            <v>0</v>
          </cell>
        </row>
      </sheetData>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row r="2">
          <cell r="A2">
            <v>0</v>
          </cell>
        </row>
      </sheetData>
      <sheetData sheetId="5077"/>
      <sheetData sheetId="5078">
        <row r="2">
          <cell r="A2">
            <v>0</v>
          </cell>
        </row>
      </sheetData>
      <sheetData sheetId="5079"/>
      <sheetData sheetId="5080"/>
      <sheetData sheetId="5081"/>
      <sheetData sheetId="5082"/>
      <sheetData sheetId="5083"/>
      <sheetData sheetId="5084"/>
      <sheetData sheetId="5085"/>
      <sheetData sheetId="5086">
        <row r="2">
          <cell r="A2">
            <v>0</v>
          </cell>
        </row>
      </sheetData>
      <sheetData sheetId="5087"/>
      <sheetData sheetId="5088">
        <row r="2">
          <cell r="A2">
            <v>0</v>
          </cell>
        </row>
      </sheetData>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row r="2">
          <cell r="A2">
            <v>0</v>
          </cell>
        </row>
      </sheetData>
      <sheetData sheetId="5123"/>
      <sheetData sheetId="5124">
        <row r="2">
          <cell r="A2">
            <v>0</v>
          </cell>
        </row>
      </sheetData>
      <sheetData sheetId="5125"/>
      <sheetData sheetId="5126"/>
      <sheetData sheetId="5127"/>
      <sheetData sheetId="5128"/>
      <sheetData sheetId="5129"/>
      <sheetData sheetId="5130"/>
      <sheetData sheetId="5131"/>
      <sheetData sheetId="5132">
        <row r="2">
          <cell r="A2">
            <v>0</v>
          </cell>
        </row>
      </sheetData>
      <sheetData sheetId="5133"/>
      <sheetData sheetId="5134">
        <row r="2">
          <cell r="A2">
            <v>0</v>
          </cell>
        </row>
      </sheetData>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sheetData sheetId="5454"/>
      <sheetData sheetId="5455"/>
      <sheetData sheetId="5456"/>
      <sheetData sheetId="5457">
        <row r="2">
          <cell r="A2">
            <v>0</v>
          </cell>
        </row>
      </sheetData>
      <sheetData sheetId="5458"/>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sheetData sheetId="5480"/>
      <sheetData sheetId="5481"/>
      <sheetData sheetId="5482"/>
      <sheetData sheetId="5483"/>
      <sheetData sheetId="5484"/>
      <sheetData sheetId="5485"/>
      <sheetData sheetId="5486"/>
      <sheetData sheetId="5487"/>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efreshError="1"/>
      <sheetData sheetId="5539" refreshError="1"/>
      <sheetData sheetId="5540" refreshError="1"/>
      <sheetData sheetId="5541"/>
      <sheetData sheetId="5542"/>
      <sheetData sheetId="5543"/>
      <sheetData sheetId="5544"/>
      <sheetData sheetId="5545"/>
      <sheetData sheetId="5546"/>
      <sheetData sheetId="5547"/>
      <sheetData sheetId="5548" refreshError="1"/>
      <sheetData sheetId="5549" refreshError="1"/>
      <sheetData sheetId="5550" refreshError="1"/>
      <sheetData sheetId="5551">
        <row r="2">
          <cell r="A2">
            <v>0</v>
          </cell>
        </row>
      </sheetData>
      <sheetData sheetId="5552">
        <row r="2">
          <cell r="A2">
            <v>0</v>
          </cell>
        </row>
      </sheetData>
      <sheetData sheetId="5553" refreshError="1"/>
      <sheetData sheetId="5554" refreshError="1"/>
      <sheetData sheetId="5555">
        <row r="2">
          <cell r="A2">
            <v>0</v>
          </cell>
        </row>
      </sheetData>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efreshError="1"/>
      <sheetData sheetId="5577" refreshError="1"/>
      <sheetData sheetId="5578">
        <row r="2">
          <cell r="A2">
            <v>0</v>
          </cell>
        </row>
      </sheetData>
      <sheetData sheetId="5579">
        <row r="2">
          <cell r="A2">
            <v>0</v>
          </cell>
        </row>
      </sheetData>
      <sheetData sheetId="5580" refreshError="1"/>
      <sheetData sheetId="5581" refreshError="1"/>
      <sheetData sheetId="5582">
        <row r="2">
          <cell r="A2">
            <v>0</v>
          </cell>
        </row>
      </sheetData>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efreshError="1"/>
      <sheetData sheetId="5601" refreshError="1"/>
      <sheetData sheetId="5602" refreshError="1"/>
      <sheetData sheetId="5603" refreshError="1"/>
      <sheetData sheetId="5604" refreshError="1"/>
      <sheetData sheetId="5605">
        <row r="2">
          <cell r="A2">
            <v>0</v>
          </cell>
        </row>
      </sheetData>
      <sheetData sheetId="5606"/>
      <sheetData sheetId="5607"/>
      <sheetData sheetId="5608"/>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ow r="2">
          <cell r="A2">
            <v>0</v>
          </cell>
        </row>
      </sheetData>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row r="5">
          <cell r="B5">
            <v>0</v>
          </cell>
        </row>
      </sheetData>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 val="INV"/>
      <sheetName val="AASHTO"/>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Cálculo"/>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Format 11 Ob Ele Exist LIQ+GNV"/>
      <sheetName val="Formato 11-Cesar-Elect-Exist"/>
      <sheetName val="Formato 12-Cesar-Elect-Nuevo"/>
      <sheetName val="tpte"/>
      <sheetName val="mo"/>
      <sheetName val="herr"/>
      <sheetName val="Z"/>
      <sheetName val="RESUMEN"/>
      <sheetName val="CANTIDADES DE OBRA"/>
      <sheetName val="mat"/>
      <sheetName val="T"/>
      <sheetName val="1,01"/>
      <sheetName val="1,02"/>
      <sheetName val="1,03"/>
      <sheetName val="1,04"/>
      <sheetName val="1,05"/>
      <sheetName val="1,06"/>
      <sheetName val="1,07"/>
      <sheetName val="1,08"/>
      <sheetName val="1,09"/>
      <sheetName val="1,10"/>
      <sheetName val="1,11"/>
      <sheetName val="1,12"/>
      <sheetName val="1,13"/>
      <sheetName val="1,15"/>
      <sheetName val="1,14"/>
      <sheetName val="1,16"/>
      <sheetName val="1,17"/>
      <sheetName val="1,18"/>
      <sheetName val="1,19"/>
      <sheetName val="1,20"/>
      <sheetName val="1,21"/>
      <sheetName val="1,22"/>
      <sheetName val="1,23"/>
      <sheetName val="1,24"/>
      <sheetName val="1,25"/>
      <sheetName val="1,26"/>
      <sheetName val="1,27"/>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2"/>
      <sheetName val="3,43"/>
      <sheetName val="3,44"/>
      <sheetName val="3,45"/>
      <sheetName val="4,01"/>
      <sheetName val="4,02"/>
      <sheetName val="4,03"/>
      <sheetName val="4,04"/>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8"/>
      <sheetName val="6,09"/>
      <sheetName val="6,10"/>
      <sheetName val="6,11"/>
      <sheetName val="6,12"/>
      <sheetName val="6,13"/>
      <sheetName val="6,14"/>
      <sheetName val="6,15"/>
      <sheetName val="6,16"/>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8,01"/>
      <sheetName val="8,02"/>
      <sheetName val="8,03"/>
      <sheetName val="8,04"/>
      <sheetName val="9,01"/>
      <sheetName val="9,02"/>
      <sheetName val="9,03"/>
      <sheetName val="9,04"/>
      <sheetName val="9,05"/>
      <sheetName val="9,06"/>
      <sheetName val="9,07"/>
      <sheetName val="9,08"/>
      <sheetName val="9,09"/>
      <sheetName val="9,10"/>
      <sheetName val="9,11"/>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10,21"/>
      <sheetName val="11,01"/>
      <sheetName val="11,02"/>
      <sheetName val="11,03"/>
      <sheetName val="11,04"/>
      <sheetName val="11,05"/>
      <sheetName val="11,06"/>
      <sheetName val="11,07"/>
      <sheetName val="11,08"/>
      <sheetName val="11,09"/>
      <sheetName val="11,10"/>
      <sheetName val="11,11"/>
      <sheetName val="12,01"/>
      <sheetName val="12,02"/>
      <sheetName val="13,01"/>
      <sheetName val="13,02"/>
      <sheetName val="13,03"/>
      <sheetName val="13,04"/>
      <sheetName val="14,01"/>
      <sheetName val="14,02"/>
      <sheetName val="14,03"/>
      <sheetName val="14,04"/>
      <sheetName val="15,01"/>
      <sheetName val="15,02"/>
      <sheetName val="15,03"/>
      <sheetName val="15,04"/>
      <sheetName val="15,05"/>
      <sheetName val="15,06"/>
      <sheetName val="15,07"/>
      <sheetName val="15,08"/>
      <sheetName val="16,01"/>
      <sheetName val="16,02"/>
      <sheetName val="16,03"/>
      <sheetName val="17,01"/>
      <sheetName val="17,02"/>
      <sheetName val="17,03"/>
      <sheetName val="Hoja1"/>
      <sheetName val="15,06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8">
          <cell r="D48">
            <v>1</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s>
    <sheetDataSet>
      <sheetData sheetId="0" refreshError="1"/>
      <sheetData sheetId="1"/>
      <sheetData sheetId="2">
        <row r="2">
          <cell r="A2" t="str">
            <v>.</v>
          </cell>
        </row>
      </sheetData>
      <sheetData sheetId="3">
        <row r="2">
          <cell r="A2" t="str">
            <v>.</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Datos básicos"/>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s>
    <sheetDataSet>
      <sheetData sheetId="0">
        <row r="18">
          <cell r="B18">
            <v>34.42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CALCULO"/>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 val="UNIT08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 sheetId="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AC"/>
      <sheetName val="ELECTRICO EBAC"/>
      <sheetName val="IMPULSION EBAC"/>
      <sheetName val="DESARENADOR"/>
      <sheetName val="PTAP"/>
      <sheetName val="EQUIPO DE CLORACION"/>
      <sheetName val="EBAP"/>
      <sheetName val="ELECTRICO EBAP"/>
      <sheetName val="IMPULSION AP"/>
      <sheetName val="TKs ELEVADOs"/>
      <sheetName val="REDES"/>
      <sheetName val="RESUMEN"/>
      <sheetName val="AIU"/>
      <sheetName val="Cant. Obra"/>
      <sheetName val="Cant. Obra Pórtico TK"/>
      <sheetName val="Obra Civil"/>
      <sheetName val="Lista Suministro"/>
      <sheetName val="APU"/>
      <sheetName val="APU  ADICIONALES"/>
      <sheetName val="2007 Data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90">
          <cell r="G3290">
            <v>111634.8156</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3251">
          <cell r="G3251">
            <v>105077.34719999999</v>
          </cell>
        </row>
        <row r="3329">
          <cell r="G3329">
            <v>159171.52860000002</v>
          </cell>
        </row>
        <row r="3368">
          <cell r="G3368">
            <v>401182.89119999995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 val="APU  ADICION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ía"/>
      <sheetName val="Comparación Aranceles"/>
      <sheetName val="Comparación textos"/>
    </sheetNames>
    <sheetDataSet>
      <sheetData sheetId="0"/>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Motoreductor"/>
      <sheetName val="Motores"/>
      <sheetName val="Tubería"/>
      <sheetName val="Valvulas"/>
      <sheetName val="Centros y Almacenes"/>
      <sheetName val="Unidades"/>
      <sheetName val="Tipos de material"/>
      <sheetName val="Grupos de Artículos"/>
      <sheetName val="Grupo Compras"/>
      <sheetName val="IVA"/>
      <sheetName val="Categ Valor"/>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EVALUACION COSTOS DE HEXAPODOS"/>
      <sheetName val="EVALUACION%20COSTOS%20DE%20HEXA"/>
    </sheetNames>
    <definedNames>
      <definedName name="ERR"/>
    </definedNames>
    <sheetDataSet>
      <sheetData sheetId="0" refreshError="1"/>
      <sheetData sheetId="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12"/>
      <sheetName val="11"/>
      <sheetName val="10"/>
      <sheetName val="9"/>
      <sheetName val="8"/>
      <sheetName val="7"/>
      <sheetName val="ProyPob"/>
      <sheetName val="CAUDALES DISEÑO"/>
      <sheetName val="DOTACION NETA"/>
      <sheetName val="EVALUACION FUENTE"/>
      <sheetName val="CAPTACIONES"/>
      <sheetName val="ADUCCION"/>
      <sheetName val="DESARENADOR"/>
      <sheetName val="CONDUCCION"/>
      <sheetName val="TRATAMIENTO"/>
      <sheetName val="ALMACENAMIENTO"/>
      <sheetName val="RED DISTRIBUCION"/>
      <sheetName val="BOMBEO"/>
      <sheetName val="POI ESCENARIO 1"/>
      <sheetName val="IPC TOTAL"/>
      <sheetName val="IANC"/>
      <sheetName val="INDICE DE GESTION Y METAS"/>
      <sheetName val="Precios Estandar"/>
      <sheetName val="Costo Diario Estandar"/>
      <sheetName val="Costeo por Torre"/>
      <sheetName val="Costo de Ventas"/>
      <sheetName val="MTTO"/>
      <sheetName val="Cotizaciones"/>
      <sheetName val="Q"/>
      <sheetName val="Q2"/>
      <sheetName val="Calculo Gravilla"/>
      <sheetName val="Cst Filtros y Tuberias"/>
      <sheetName val="JS 4 EHD"/>
      <sheetName val="JS 6 EHD"/>
      <sheetName val="JS 8 EHD"/>
      <sheetName val="JS 10 EHD"/>
      <sheetName val="JS 12 EHD"/>
      <sheetName val="JS 14 EHD"/>
      <sheetName val="JS 16 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Tuberias Acero"/>
      <sheetName val="PVC VENEZUELA"/>
      <sheetName val="Tuberia PVC y Filtros"/>
      <sheetName val="Gráfico2"/>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Suscriptores"/>
      <sheetName val="Qac"/>
      <sheetName val="Qpvc"/>
      <sheetName val="Lista Precios Colombia"/>
      <sheetName val="Hoja1"/>
      <sheetName val="Hoja2"/>
      <sheetName val="Hoja3"/>
      <sheetName val="EQUIPO SUMERGIBLE"/>
      <sheetName val="EQUIPO TURBINA"/>
      <sheetName val="COMPARATIVO"/>
      <sheetName val="Gráfico4"/>
      <sheetName val="Mensual Vtas"/>
      <sheetName val="1.OCUPACION"/>
      <sheetName val="2.CUMPCRONOG"/>
      <sheetName val="4.PTTOVTS"/>
      <sheetName val="3.CAL.CLIENTES"/>
      <sheetName val="5.EFTCOM-Q"/>
      <sheetName val="6.EFTCOM-$"/>
      <sheetName val="Gráfico3"/>
      <sheetName val="Empleados"/>
      <sheetName val="Efic Laboral"/>
      <sheetName val="PORTADA"/>
      <sheetName val="Balance comp. año 2006-2007"/>
      <sheetName val="PyG acumulado"/>
      <sheetName val="INDICADORES"/>
      <sheetName val="PyG acumulado VS PPTO"/>
      <sheetName val="BALANCE GENERAL"/>
      <sheetName val="ESTADO DE RESULTADO"/>
      <sheetName val="INDICADORES ENE-OCT"/>
      <sheetName val="GRAFICOS"/>
      <sheetName val="OBLIGACIONES FINANCIERAS"/>
      <sheetName val="Informe Subsidios "/>
      <sheetName val="Flujo de Caja"/>
      <sheetName val="DATOS"/>
      <sheetName val="Inf Directivos"/>
      <sheetName val="NOTAS_EST_FINANCIEROS_2007"/>
      <sheetName val="PYG PPTO"/>
      <sheetName val="1er BAL OCT. 2_4_6 DIG_2007"/>
      <sheetName val="BALANCE OCT_2006 2_4_6 DIG"/>
      <sheetName val="EXPLICACIONES CON ANEXOS"/>
      <sheetName val="Balance comp. año 2007-2008"/>
      <sheetName val="PYG"/>
      <sheetName val="RESUMEN IDICADORES"/>
      <sheetName val="Variaciones Enero"/>
      <sheetName val="Informe Subsidios"/>
      <sheetName val="CARTERA"/>
      <sheetName val="BALANCE ENE_2008"/>
      <sheetName val="BALANCE ENE_2007"/>
      <sheetName val="Anexo 6.1"/>
      <sheetName val="2036"/>
      <sheetName val="2011"/>
    </sheetNames>
    <sheetDataSet>
      <sheetData sheetId="0" refreshError="1">
        <row r="9">
          <cell r="L9">
            <v>74960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ACU-FEB-05"/>
      <sheetName val="REPOSICION REDES"/>
      <sheetName val="Comunas 8&amp;9"/>
      <sheetName val="NUEVO CAMPO DE POZOS"/>
      <sheetName val="POZO 49 1000M OFICIALES"/>
      <sheetName val="POZO 50 1000M OFICIALES"/>
      <sheetName val="Pres. aduccion p49 12&quot; P.M.V"/>
      <sheetName val="Pres. aduccion p50 12&quot; P.M.V"/>
      <sheetName val="Aduccion TQ conc. rebomb P.M.V"/>
      <sheetName val="ESTACION REBOMBEO COROZAL P.M.V"/>
      <sheetName val="OBRAS O. M.E"/>
      <sheetName val="T. CRECIMIENTO SINCELEJO DANE"/>
      <sheetName val="promedio caudales facturados"/>
      <sheetName val="actividades"/>
      <sheetName val="TOTAL OBRAS FASE 1 PRODUCCION "/>
      <sheetName val="TOTAL OBRAS FASE 1 PRODUC 2006"/>
      <sheetName val="TOTAL OBRAS FASE 1 PRODUC 2007"/>
      <sheetName val="TOTAL OBRAS FASE 1 PRODUC 2008"/>
      <sheetName val="TOTAL OBRAS FASE 1 PRODUC 2011"/>
      <sheetName val="OBRAS PRODUCCION FASE 1 ALT2"/>
      <sheetName val="REPOSICION TUBERIA SINCELEJO"/>
      <sheetName val="P1_Normalizaciones_$ Costo"/>
      <sheetName val="P2_Micromedición"/>
      <sheetName val="rehabilitacion sistema rebombeo"/>
      <sheetName val="RESUMEN INVER. ALCANTARILLADO. "/>
      <sheetName val="CONSOLIDADO"/>
      <sheetName val="1 CONTROL CALIDAD"/>
      <sheetName val="2 COBERTURA ACU"/>
      <sheetName val="3 COBERTURA ALC"/>
      <sheetName val="4 COBERTURA MICROMED"/>
      <sheetName val="5 CONTINUIDAD"/>
      <sheetName val="6 IANC"/>
      <sheetName val="6.1 Curvas IANC"/>
      <sheetName val="7 PRESION"/>
      <sheetName val="10 Proy Indices Sincelejo"/>
      <sheetName val="Evolución Indicadores"/>
      <sheetName val="ANUAL CONCESIONES"/>
      <sheetName val="9 Demanda Media_Real"/>
      <sheetName val="POI-2003-2022"/>
      <sheetName val="POI-2006-2022"/>
      <sheetName val="Población"/>
      <sheetName val="Parámetros"/>
      <sheetName val="Acciones"/>
      <sheetName val="Suscriptores"/>
      <sheetName val="Consumos-Vertimientos"/>
      <sheetName val="Costos-Gastos"/>
      <sheetName val="Personal"/>
      <sheetName val="Ingresos"/>
      <sheetName val="Tarifas"/>
      <sheetName val="Deudores"/>
      <sheetName val="Deuda"/>
      <sheetName val="FSRI"/>
      <sheetName val="Renta"/>
      <sheetName val="ADESA"/>
      <sheetName val="Indicadores"/>
      <sheetName val="Resumen"/>
      <sheetName val="PUC-ADESA-SINCELEJO"/>
      <sheetName val="PUC-AC"/>
      <sheetName val="PUC-ALC"/>
      <sheetName val="ValidacionPuc"/>
      <sheetName val="CMA"/>
      <sheetName val="CMO-C"/>
      <sheetName val="CMO-P"/>
      <sheetName val="VPI"/>
      <sheetName val="VPIrerA"/>
      <sheetName val="VPIrerAl"/>
      <sheetName val="VPDac"/>
      <sheetName val="VPDal"/>
      <sheetName val="VidasUtilesACU"/>
      <sheetName val="VidasUtilesALC"/>
      <sheetName val="CMITac"/>
      <sheetName val="CMITal"/>
      <sheetName val="CMIcalculo"/>
      <sheetName val="TasasAmbientales"/>
      <sheetName val="CEac"/>
      <sheetName val="CEal"/>
      <sheetName val="Variables Falt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5">
          <cell r="E15">
            <v>878.91845624563939</v>
          </cell>
        </row>
      </sheetData>
      <sheetData sheetId="73">
        <row r="12">
          <cell r="C12">
            <v>4.9709078571428575</v>
          </cell>
        </row>
      </sheetData>
      <sheetData sheetId="74"/>
      <sheetData sheetId="75"/>
      <sheetData sheetId="7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TANQUES"/>
      <sheetName val="BARRIOS"/>
      <sheetName val="ENERO"/>
      <sheetName val="FEBRERO"/>
      <sheetName val="MARZO"/>
      <sheetName val="ABRIL"/>
      <sheetName val="MAYO"/>
      <sheetName val="JUNIO"/>
      <sheetName val="JULIO"/>
      <sheetName val="AGOSTO"/>
      <sheetName val="SEPT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zos trans"/>
      <sheetName val="Graf.CMA"/>
      <sheetName val="Graf.CMOI"/>
      <sheetName val="Graf.CMA manual"/>
      <sheetName val="Graf.CMOI manual"/>
      <sheetName val="Parámetros"/>
      <sheetName val="Compensación"/>
      <sheetName val="Ejemp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7">
          <cell r="C17">
            <v>0</v>
          </cell>
        </row>
        <row r="30">
          <cell r="D30">
            <v>9.9999999999999794E-3</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MI"/>
      <sheetName val="VPI y VA"/>
      <sheetName val="DF1"/>
      <sheetName val="DF1 (2)"/>
      <sheetName val="DF2"/>
      <sheetName val="DF2 (2)"/>
      <sheetName val="VPD"/>
      <sheetName val="VFz"/>
      <sheetName val="IANCz"/>
      <sheetName val="HVPD"/>
      <sheetName val="CMIT"/>
    </sheetNames>
    <sheetDataSet>
      <sheetData sheetId="0">
        <row r="23">
          <cell r="C23">
            <v>359.9947028652748</v>
          </cell>
        </row>
      </sheetData>
      <sheetData sheetId="1">
        <row r="30">
          <cell r="D30">
            <v>19406934917.178959</v>
          </cell>
        </row>
      </sheetData>
      <sheetData sheetId="2">
        <row r="3">
          <cell r="B3">
            <v>17034242755.231287</v>
          </cell>
        </row>
      </sheetData>
      <sheetData sheetId="3"/>
      <sheetData sheetId="4">
        <row r="3">
          <cell r="B3">
            <v>2372692161.9476728</v>
          </cell>
        </row>
      </sheetData>
      <sheetData sheetId="5"/>
      <sheetData sheetId="6">
        <row r="4">
          <cell r="F4">
            <v>209173895.3250905</v>
          </cell>
        </row>
      </sheetData>
      <sheetData sheetId="7"/>
      <sheetData sheetId="8"/>
      <sheetData sheetId="9">
        <row r="22">
          <cell r="G22">
            <v>29</v>
          </cell>
        </row>
      </sheetData>
      <sheetData sheetId="10">
        <row r="11">
          <cell r="C11">
            <v>3.9806269236709708</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row>
      </sheetData>
      <sheetData sheetId="22">
        <row r="1">
          <cell r="A1" t="str">
            <v>Accesorios y repuestos</v>
          </cell>
        </row>
      </sheetData>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APU BASICOS"/>
      <sheetName val="CANTIDADES Y PRECIO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VR-PROP MOD 1"/>
      <sheetName val="FORMULA"/>
      <sheetName val="PRECIO"/>
      <sheetName val="I M"/>
      <sheetName val="SOÑANDO"/>
      <sheetName val="EV 424 CON 5 (2)"/>
      <sheetName val="Precios no oficial"/>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PRESUPUESTO LICITACIÓN SRN 001"/>
      <sheetName val="SRN_005"/>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row r="52">
          <cell r="H52">
            <v>117768</v>
          </cell>
        </row>
      </sheetData>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row r="8">
          <cell r="A8">
            <v>2.1</v>
          </cell>
        </row>
      </sheetData>
      <sheetData sheetId="2436">
        <row r="8">
          <cell r="A8">
            <v>3.1</v>
          </cell>
        </row>
      </sheetData>
      <sheetData sheetId="2437"/>
      <sheetData sheetId="2438"/>
      <sheetData sheetId="2439">
        <row r="1">
          <cell r="A1" t="str">
            <v>LISTADO DE INSUMOS GENERAL</v>
          </cell>
        </row>
      </sheetData>
      <sheetData sheetId="2440"/>
      <sheetData sheetId="2441"/>
      <sheetData sheetId="2442">
        <row r="3">
          <cell r="A3">
            <v>1</v>
          </cell>
        </row>
      </sheetData>
      <sheetData sheetId="2443"/>
      <sheetData sheetId="2444"/>
      <sheetData sheetId="2445"/>
      <sheetData sheetId="2446"/>
      <sheetData sheetId="2447"/>
      <sheetData sheetId="2448"/>
      <sheetData sheetId="2449">
        <row r="1">
          <cell r="A1" t="str">
            <v>LISTADO DE INSUMOS GENERAL</v>
          </cell>
        </row>
      </sheetData>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sheetData sheetId="2885"/>
      <sheetData sheetId="2886"/>
      <sheetData sheetId="2887"/>
      <sheetData sheetId="2888"/>
      <sheetData sheetId="2889"/>
      <sheetData sheetId="2890"/>
      <sheetData sheetId="2891"/>
      <sheetData sheetId="2892"/>
      <sheetData sheetId="2893" refreshError="1"/>
      <sheetData sheetId="2894" refreshError="1"/>
      <sheetData sheetId="2895"/>
      <sheetData sheetId="2896" refreshError="1"/>
      <sheetData sheetId="2897" refreshError="1"/>
      <sheetData sheetId="2898" refreshError="1"/>
      <sheetData sheetId="2899" refreshError="1"/>
      <sheetData sheetId="2900" refreshError="1"/>
      <sheetData sheetId="2901">
        <row r="4">
          <cell r="B4" t="str">
            <v xml:space="preserve"> Bisagra Pivotante </v>
          </cell>
        </row>
      </sheetData>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row r="1">
          <cell r="A1" t="str">
            <v>ITEM</v>
          </cell>
        </row>
      </sheetData>
      <sheetData sheetId="3163">
        <row r="1">
          <cell r="A1" t="str">
            <v>EQUIPO</v>
          </cell>
        </row>
      </sheetData>
      <sheetData sheetId="3164">
        <row r="1">
          <cell r="A1" t="str">
            <v>ADMINISTRACION</v>
          </cell>
        </row>
      </sheetData>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row r="1">
          <cell r="A1" t="str">
            <v>ITEM</v>
          </cell>
        </row>
      </sheetData>
      <sheetData sheetId="3203">
        <row r="1">
          <cell r="A1" t="str">
            <v>EQUIPO</v>
          </cell>
        </row>
      </sheetData>
      <sheetData sheetId="3204">
        <row r="1">
          <cell r="A1" t="str">
            <v>ADMINISTRACION</v>
          </cell>
        </row>
      </sheetData>
      <sheetData sheetId="3205"/>
      <sheetData sheetId="3206"/>
      <sheetData sheetId="3207"/>
      <sheetData sheetId="3208"/>
      <sheetData sheetId="3209"/>
      <sheetData sheetId="3210"/>
      <sheetData sheetId="3211"/>
      <sheetData sheetId="3212"/>
      <sheetData sheetId="3213"/>
      <sheetData sheetId="3214"/>
      <sheetData sheetId="3215"/>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sheetData sheetId="3248"/>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row r="2">
          <cell r="A2" t="str">
            <v>ACTA No</v>
          </cell>
        </row>
      </sheetData>
      <sheetData sheetId="3304"/>
      <sheetData sheetId="3305"/>
      <sheetData sheetId="3306"/>
      <sheetData sheetId="3307"/>
      <sheetData sheetId="3308"/>
      <sheetData sheetId="3309"/>
      <sheetData sheetId="3310"/>
      <sheetData sheetId="3311" refreshError="1"/>
      <sheetData sheetId="3312" refreshError="1"/>
      <sheetData sheetId="3313"/>
      <sheetData sheetId="3314" refreshError="1"/>
      <sheetData sheetId="3315" refreshError="1"/>
      <sheetData sheetId="3316" refreshError="1"/>
      <sheetData sheetId="3317" refreshError="1"/>
      <sheetData sheetId="3318"/>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sheetData sheetId="3420"/>
      <sheetData sheetId="3421"/>
      <sheetData sheetId="3422"/>
      <sheetData sheetId="3423" refreshError="1"/>
      <sheetData sheetId="3424" refreshError="1"/>
      <sheetData sheetId="3425" refreshError="1"/>
      <sheetData sheetId="3426" refreshError="1"/>
      <sheetData sheetId="3427" refreshError="1"/>
      <sheetData sheetId="3428" refreshError="1"/>
      <sheetData sheetId="3429"/>
      <sheetData sheetId="3430"/>
      <sheetData sheetId="343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sheetData sheetId="3482"/>
      <sheetData sheetId="3483"/>
      <sheetData sheetId="3484"/>
      <sheetData sheetId="3485"/>
      <sheetData sheetId="3486"/>
      <sheetData sheetId="3487"/>
      <sheetData sheetId="3488"/>
      <sheetData sheetId="3489"/>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sheetData sheetId="3566"/>
      <sheetData sheetId="3567" refreshError="1"/>
      <sheetData sheetId="3568"/>
      <sheetData sheetId="3569" refreshError="1"/>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sheetData sheetId="3611"/>
      <sheetData sheetId="3612"/>
      <sheetData sheetId="3613"/>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sheetData sheetId="3630"/>
      <sheetData sheetId="3631"/>
      <sheetData sheetId="3632"/>
      <sheetData sheetId="3633"/>
      <sheetData sheetId="3634"/>
      <sheetData sheetId="3635"/>
      <sheetData sheetId="3636"/>
      <sheetData sheetId="3637"/>
      <sheetData sheetId="3638"/>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sheetData sheetId="3674"/>
      <sheetData sheetId="3675"/>
      <sheetData sheetId="3676">
        <row r="1">
          <cell r="A1" t="str">
            <v>ITEM</v>
          </cell>
        </row>
      </sheetData>
      <sheetData sheetId="3677">
        <row r="1">
          <cell r="A1" t="str">
            <v>EQUIPO</v>
          </cell>
        </row>
      </sheetData>
      <sheetData sheetId="3678">
        <row r="1">
          <cell r="A1" t="str">
            <v>ADMINISTRACION</v>
          </cell>
        </row>
      </sheetData>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refreshError="1"/>
      <sheetData sheetId="3702" refreshError="1"/>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refreshError="1"/>
      <sheetData sheetId="3754" refreshError="1"/>
      <sheetData sheetId="3755"/>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sheetData sheetId="3870"/>
      <sheetData sheetId="3871" refreshError="1"/>
      <sheetData sheetId="3872" refreshError="1"/>
      <sheetData sheetId="3873"/>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sheetData sheetId="3913"/>
      <sheetData sheetId="3914"/>
      <sheetData sheetId="3915"/>
      <sheetData sheetId="3916"/>
      <sheetData sheetId="3917"/>
      <sheetData sheetId="3918"/>
      <sheetData sheetId="3919"/>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refreshError="1"/>
      <sheetData sheetId="3956" refreshError="1"/>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row r="1">
          <cell r="A1" t="str">
            <v>INSTITUTO NACIONAL DE VIAS</v>
          </cell>
        </row>
      </sheetData>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Y ACCESORIOS"/>
      <sheetName val="FACTOR PRESTACIONAL"/>
      <sheetName val="INTERVENTORIA DEL SUMINISTRO"/>
      <sheetName val="INTERVENTORIA DE OBRA"/>
      <sheetName val="AIU SUMINISTRO"/>
      <sheetName val="AIU OBRA"/>
      <sheetName val="PRESUPUESTO"/>
      <sheetName val="CANTIDADES"/>
      <sheetName val="1,1"/>
      <sheetName val="1,2"/>
      <sheetName val="1,3"/>
      <sheetName val="1,4"/>
      <sheetName val="1,5"/>
      <sheetName val="1,6"/>
      <sheetName val="2,1"/>
      <sheetName val="2,2"/>
      <sheetName val="2,3"/>
      <sheetName val="3,1"/>
      <sheetName val="3,2"/>
      <sheetName val="3,3"/>
      <sheetName val="3,4"/>
      <sheetName val="3,5"/>
      <sheetName val="3,6"/>
      <sheetName val="3,7"/>
      <sheetName val="3,8"/>
      <sheetName val="3,9"/>
      <sheetName val="3,11"/>
      <sheetName val="3,12"/>
      <sheetName val="3,13"/>
      <sheetName val="3,14"/>
      <sheetName val="3,15"/>
      <sheetName val="3,16"/>
      <sheetName val="3,17"/>
      <sheetName val="3,18"/>
      <sheetName val="3,19"/>
      <sheetName val="3,21"/>
      <sheetName val="4,1"/>
      <sheetName val="5,1"/>
      <sheetName val="5,2"/>
    </sheetNames>
    <sheetDataSet>
      <sheetData sheetId="0"/>
      <sheetData sheetId="1">
        <row r="33">
          <cell r="C33">
            <v>1.8104720761947726</v>
          </cell>
        </row>
      </sheetData>
      <sheetData sheetId="2"/>
      <sheetData sheetId="3"/>
      <sheetData sheetId="4"/>
      <sheetData sheetId="5"/>
      <sheetData sheetId="6">
        <row r="9">
          <cell r="C9" t="str">
            <v>INSTALACIÓN DE REDES DE ACUEDUCTO EN LOS BARRIOS DE ORIGEN INFORMAL UBICADOS EN EL SUR DEL DISTRITO DE RIOHACHA</v>
          </cell>
        </row>
        <row r="13">
          <cell r="A13">
            <v>1.1000000000000001</v>
          </cell>
          <cell r="B13" t="str">
            <v>ETG-02-03</v>
          </cell>
          <cell r="C13" t="str">
            <v>LOCALIZACION Y REPLANTEO</v>
          </cell>
          <cell r="D13">
            <v>0</v>
          </cell>
          <cell r="E13">
            <v>0</v>
          </cell>
          <cell r="F13">
            <v>0</v>
          </cell>
          <cell r="G13">
            <v>0</v>
          </cell>
          <cell r="H13">
            <v>0</v>
          </cell>
          <cell r="I13" t="str">
            <v>Ml</v>
          </cell>
          <cell r="J13">
            <v>4866</v>
          </cell>
          <cell r="K13">
            <v>2372</v>
          </cell>
          <cell r="L13">
            <v>11542152</v>
          </cell>
        </row>
        <row r="14">
          <cell r="A14">
            <v>1.2</v>
          </cell>
          <cell r="B14" t="str">
            <v>ETG-03-01</v>
          </cell>
          <cell r="C14" t="str">
            <v>EXCAVACIÓN MANUAL EN MATERIAL COMÚN COLECTOR DOMICILIARIAS H (0 - 2M) SIN ENTIBADO, PARA INSTALACÍON DE TUBERÍA Y UBICACIÓN DE TUBERÍA EXISTENTE</v>
          </cell>
          <cell r="D14">
            <v>0</v>
          </cell>
          <cell r="E14">
            <v>0</v>
          </cell>
          <cell r="F14">
            <v>0</v>
          </cell>
          <cell r="G14">
            <v>0</v>
          </cell>
          <cell r="H14">
            <v>0</v>
          </cell>
          <cell r="I14" t="str">
            <v>M3</v>
          </cell>
          <cell r="J14">
            <v>2618.4379409999992</v>
          </cell>
          <cell r="K14">
            <v>23645</v>
          </cell>
          <cell r="L14">
            <v>61912965.11494498</v>
          </cell>
        </row>
        <row r="15">
          <cell r="A15">
            <v>1.3</v>
          </cell>
          <cell r="B15" t="str">
            <v>ETG-03-01</v>
          </cell>
          <cell r="C15" t="str">
            <v>EXCAVACIÓN MECÁNICA EN MATERIAL COMÚN COLECTOR DOMICILIARIAS H (0 - 2M) SIN ENTIBADO PARA INSTALACÍON DE TUBERÍA Y UBICACIÓN DE TUBERÍA EXISTENTE INCLUYE MAQUINARIA</v>
          </cell>
          <cell r="D15">
            <v>0</v>
          </cell>
          <cell r="E15">
            <v>0</v>
          </cell>
          <cell r="F15">
            <v>0</v>
          </cell>
          <cell r="G15">
            <v>0</v>
          </cell>
          <cell r="H15">
            <v>0</v>
          </cell>
          <cell r="I15" t="str">
            <v>M3</v>
          </cell>
          <cell r="J15">
            <v>1122.1876889999996</v>
          </cell>
          <cell r="K15">
            <v>6584</v>
          </cell>
          <cell r="L15">
            <v>7388483.7443759972</v>
          </cell>
        </row>
        <row r="16">
          <cell r="A16">
            <v>1.4</v>
          </cell>
          <cell r="B16" t="str">
            <v>ETG-03-05</v>
          </cell>
          <cell r="C16" t="str">
            <v xml:space="preserve">RELLENO CONFORMADO Y VIBROCOMPACTADO EN CAPA DE 0,10 M CON MATERIAL SELECCIONADO DEL SITIO </v>
          </cell>
          <cell r="D16">
            <v>0</v>
          </cell>
          <cell r="E16">
            <v>0</v>
          </cell>
          <cell r="F16">
            <v>0</v>
          </cell>
          <cell r="G16">
            <v>0</v>
          </cell>
          <cell r="H16">
            <v>0</v>
          </cell>
          <cell r="I16" t="str">
            <v>M3</v>
          </cell>
          <cell r="J16">
            <v>2763.4771304660071</v>
          </cell>
          <cell r="K16">
            <v>19613</v>
          </cell>
          <cell r="L16">
            <v>54200076.9598298</v>
          </cell>
        </row>
        <row r="17">
          <cell r="A17">
            <v>1.5</v>
          </cell>
          <cell r="B17" t="str">
            <v>ETG-03-05</v>
          </cell>
          <cell r="C17" t="str">
            <v>RELLENO CONFORMADO Y VIBROCOMPACTADO EN CAPAS DE 0,10 M CON MATERIAL DE PRÉSTAMO</v>
          </cell>
          <cell r="D17">
            <v>0</v>
          </cell>
          <cell r="E17">
            <v>0</v>
          </cell>
          <cell r="F17">
            <v>0</v>
          </cell>
          <cell r="G17">
            <v>0</v>
          </cell>
          <cell r="H17">
            <v>0</v>
          </cell>
          <cell r="I17" t="str">
            <v>M3</v>
          </cell>
          <cell r="J17">
            <v>690.86928261650178</v>
          </cell>
          <cell r="K17">
            <v>71840</v>
          </cell>
          <cell r="L17">
            <v>49632049.26316949</v>
          </cell>
        </row>
        <row r="18">
          <cell r="A18">
            <v>1.6</v>
          </cell>
          <cell r="B18" t="str">
            <v>ETG-03-06</v>
          </cell>
          <cell r="C18" t="str">
            <v>RETIRO Y DISPOSICIÓN DE MATERIAL SOBRANTE, ESCOMBRO Y/O PELIGROSO RESULTANTES DE LA EXCAVACIÓN, HASTA 5 KM.</v>
          </cell>
          <cell r="D18">
            <v>0</v>
          </cell>
          <cell r="E18">
            <v>0</v>
          </cell>
          <cell r="F18">
            <v>0</v>
          </cell>
          <cell r="G18">
            <v>0</v>
          </cell>
          <cell r="H18">
            <v>0</v>
          </cell>
          <cell r="I18" t="str">
            <v>M3</v>
          </cell>
          <cell r="J18">
            <v>286.27921691748998</v>
          </cell>
          <cell r="K18">
            <v>14148</v>
          </cell>
          <cell r="L18">
            <v>4050278.3609486483</v>
          </cell>
        </row>
        <row r="21">
          <cell r="A21">
            <v>2.1</v>
          </cell>
          <cell r="B21" t="str">
            <v>ETG-08-01.3</v>
          </cell>
          <cell r="C21" t="str">
            <v>INSTALACIÓN DE TUBERÍA PVC 3" PRESIÓN MINIMA DE TRABAJO 200 PSI</v>
          </cell>
          <cell r="D21">
            <v>0</v>
          </cell>
          <cell r="E21">
            <v>0</v>
          </cell>
          <cell r="F21">
            <v>0</v>
          </cell>
          <cell r="G21">
            <v>0</v>
          </cell>
          <cell r="H21">
            <v>0</v>
          </cell>
          <cell r="I21" t="str">
            <v>ML</v>
          </cell>
          <cell r="J21">
            <v>4650</v>
          </cell>
          <cell r="K21">
            <v>4462</v>
          </cell>
          <cell r="L21">
            <v>20748300</v>
          </cell>
        </row>
        <row r="22">
          <cell r="A22">
            <v>2.2000000000000002</v>
          </cell>
          <cell r="B22" t="str">
            <v>ETG-08-01.3</v>
          </cell>
          <cell r="C22" t="str">
            <v>INSTALACIÓN DE TUBERÍA PVC 8" PRESIÓN MINIMA DE TRABAJO 200 PSI</v>
          </cell>
          <cell r="D22">
            <v>0</v>
          </cell>
          <cell r="E22">
            <v>0</v>
          </cell>
          <cell r="F22">
            <v>0</v>
          </cell>
          <cell r="G22">
            <v>0</v>
          </cell>
          <cell r="H22">
            <v>0</v>
          </cell>
          <cell r="I22" t="str">
            <v>ML</v>
          </cell>
          <cell r="J22">
            <v>216</v>
          </cell>
          <cell r="K22">
            <v>6377</v>
          </cell>
          <cell r="L22">
            <v>1377432</v>
          </cell>
        </row>
        <row r="23">
          <cell r="A23">
            <v>2.2999999999999998</v>
          </cell>
          <cell r="B23" t="str">
            <v>ETG-09-00</v>
          </cell>
          <cell r="C23" t="str">
            <v>CAMA DE ARENA PARA TUBERIAS e = 0,10m</v>
          </cell>
          <cell r="D23">
            <v>0</v>
          </cell>
          <cell r="E23">
            <v>0</v>
          </cell>
          <cell r="F23">
            <v>0</v>
          </cell>
          <cell r="G23">
            <v>0</v>
          </cell>
          <cell r="H23">
            <v>0</v>
          </cell>
          <cell r="I23" t="str">
            <v>M3</v>
          </cell>
          <cell r="J23">
            <v>249.37504200000004</v>
          </cell>
          <cell r="K23">
            <v>56376</v>
          </cell>
          <cell r="L23">
            <v>14058767.367792003</v>
          </cell>
        </row>
        <row r="26">
          <cell r="A26">
            <v>3.1</v>
          </cell>
          <cell r="B26" t="str">
            <v>ETG-08-01.2</v>
          </cell>
          <cell r="C26" t="str">
            <v xml:space="preserve">SUMINISTRO E INSTALACIÓN CODO HD EXTREMOS BRIDADOS PARA PVC 3" 45°  SEGÚN DISEÑO  INCLUYE 2 KIT DE TORNILLERÍA PARA JUNTA DE BRIDA DE 3” GALVANIZADA EN CALIENTE CON SU EMPAQUE </v>
          </cell>
          <cell r="D26">
            <v>0</v>
          </cell>
          <cell r="E26">
            <v>0</v>
          </cell>
          <cell r="F26">
            <v>0</v>
          </cell>
          <cell r="G26">
            <v>0</v>
          </cell>
          <cell r="H26">
            <v>0</v>
          </cell>
          <cell r="I26" t="str">
            <v>UND</v>
          </cell>
          <cell r="J26">
            <v>3</v>
          </cell>
          <cell r="K26">
            <v>333615</v>
          </cell>
          <cell r="L26">
            <v>1000845</v>
          </cell>
        </row>
        <row r="27">
          <cell r="A27">
            <v>3.2</v>
          </cell>
          <cell r="B27" t="str">
            <v>ETG-08-01.2</v>
          </cell>
          <cell r="C27" t="str">
            <v xml:space="preserve">SUMINISTRO E INSTALACIÓN CODO HD EXTREMOS BRIDADOS PARA PVC 3" 90°  SEGÚN DISEÑO  INCLUYE 2 KIT DE TORNILLERÍA PARA JUNTA DE BRIDA DE 3” GALVANIZADA EN CALIENTE CON SU EMPAQUE </v>
          </cell>
          <cell r="D27">
            <v>0</v>
          </cell>
          <cell r="E27">
            <v>0</v>
          </cell>
          <cell r="F27">
            <v>0</v>
          </cell>
          <cell r="G27">
            <v>0</v>
          </cell>
          <cell r="H27">
            <v>0</v>
          </cell>
          <cell r="I27" t="str">
            <v>UND</v>
          </cell>
          <cell r="J27">
            <v>10</v>
          </cell>
          <cell r="K27">
            <v>397875</v>
          </cell>
          <cell r="L27">
            <v>3978750</v>
          </cell>
        </row>
        <row r="28">
          <cell r="A28">
            <v>3.3</v>
          </cell>
          <cell r="B28" t="str">
            <v>ETG-08-01.2</v>
          </cell>
          <cell r="C28" t="str">
            <v xml:space="preserve">SUMINISTRO E INSTALACIÓN CRUZ HD EXTREMOS BRIDADOS PARA PVC 3x3" INCLUYE 4 KIT DE TORNILLERÍA PARA JUNTA DE BRIDA DE 3” GALVANIZADA EN CALIENTE CON SU EMPAQUE 
</v>
          </cell>
          <cell r="D28">
            <v>0</v>
          </cell>
          <cell r="E28">
            <v>0</v>
          </cell>
          <cell r="F28">
            <v>0</v>
          </cell>
          <cell r="G28">
            <v>0</v>
          </cell>
          <cell r="H28">
            <v>0</v>
          </cell>
          <cell r="I28" t="str">
            <v>UND</v>
          </cell>
          <cell r="J28">
            <v>13</v>
          </cell>
          <cell r="K28">
            <v>642313</v>
          </cell>
          <cell r="L28">
            <v>8350069</v>
          </cell>
        </row>
        <row r="29">
          <cell r="A29">
            <v>3.4</v>
          </cell>
          <cell r="B29" t="str">
            <v>ETG-08-01.2</v>
          </cell>
          <cell r="C29" t="str">
            <v>SUMINISTRO E INSTALACIÓN TAPÓN HD 3" JUNTA RÁPIDA PARA PVC</v>
          </cell>
          <cell r="D29">
            <v>0</v>
          </cell>
          <cell r="E29">
            <v>0</v>
          </cell>
          <cell r="F29">
            <v>0</v>
          </cell>
          <cell r="G29">
            <v>0</v>
          </cell>
          <cell r="H29">
            <v>0</v>
          </cell>
          <cell r="I29" t="str">
            <v>UND</v>
          </cell>
          <cell r="J29">
            <v>6</v>
          </cell>
          <cell r="K29">
            <v>97038</v>
          </cell>
          <cell r="L29">
            <v>582228</v>
          </cell>
        </row>
        <row r="30">
          <cell r="A30">
            <v>3.5</v>
          </cell>
          <cell r="B30" t="str">
            <v>ETG-08-01.2</v>
          </cell>
          <cell r="C30" t="str">
            <v>SUMINISTRO E INSTALACIÓN UNIÓN UNIVERSAL HD B x UNIVERSAL 3"</v>
          </cell>
          <cell r="D30">
            <v>0</v>
          </cell>
          <cell r="E30">
            <v>0</v>
          </cell>
          <cell r="F30">
            <v>0</v>
          </cell>
          <cell r="G30">
            <v>0</v>
          </cell>
          <cell r="H30">
            <v>0</v>
          </cell>
          <cell r="I30" t="str">
            <v>UND</v>
          </cell>
          <cell r="J30">
            <v>132</v>
          </cell>
          <cell r="K30">
            <v>114148</v>
          </cell>
          <cell r="L30">
            <v>15067536</v>
          </cell>
        </row>
        <row r="31">
          <cell r="A31">
            <v>3.6</v>
          </cell>
          <cell r="B31" t="str">
            <v>ETG-08-01.2</v>
          </cell>
          <cell r="C31" t="str">
            <v>SUMINISTRO E INSTALACIÓN UNIÓN UNIVERSAL HD B x UNIVERSAL 8"</v>
          </cell>
          <cell r="D31">
            <v>0</v>
          </cell>
          <cell r="E31">
            <v>0</v>
          </cell>
          <cell r="F31">
            <v>0</v>
          </cell>
          <cell r="G31">
            <v>0</v>
          </cell>
          <cell r="H31">
            <v>0</v>
          </cell>
          <cell r="I31" t="str">
            <v>UND</v>
          </cell>
          <cell r="J31">
            <v>2</v>
          </cell>
          <cell r="K31">
            <v>242668</v>
          </cell>
          <cell r="L31">
            <v>485336</v>
          </cell>
        </row>
        <row r="32">
          <cell r="A32">
            <v>3.7</v>
          </cell>
          <cell r="B32" t="str">
            <v>ETG-08-01.2</v>
          </cell>
          <cell r="C32" t="str">
            <v xml:space="preserve">SUMINISTRO E INSTALACIÓN UNIÓN GARRA DE TIGRE HD 3" BRIDA x PEAD </v>
          </cell>
          <cell r="D32">
            <v>0</v>
          </cell>
          <cell r="E32">
            <v>0</v>
          </cell>
          <cell r="F32">
            <v>0</v>
          </cell>
          <cell r="G32">
            <v>0</v>
          </cell>
          <cell r="H32">
            <v>0</v>
          </cell>
          <cell r="I32" t="str">
            <v>UND</v>
          </cell>
          <cell r="J32">
            <v>31</v>
          </cell>
          <cell r="K32">
            <v>203398</v>
          </cell>
          <cell r="L32">
            <v>6305338</v>
          </cell>
        </row>
        <row r="33">
          <cell r="A33">
            <v>3.8</v>
          </cell>
          <cell r="B33" t="str">
            <v>ETG-08-01.2</v>
          </cell>
          <cell r="C33" t="str">
            <v>SUMINISTRO E INSTALACIÓN UNIÓN GARRA DE TIGRE HD 8" BRIDA x PEAD</v>
          </cell>
          <cell r="D33">
            <v>0</v>
          </cell>
          <cell r="E33">
            <v>0</v>
          </cell>
          <cell r="F33">
            <v>0</v>
          </cell>
          <cell r="G33">
            <v>0</v>
          </cell>
          <cell r="H33">
            <v>0</v>
          </cell>
          <cell r="I33" t="str">
            <v>UND</v>
          </cell>
          <cell r="J33">
            <v>2</v>
          </cell>
          <cell r="K33">
            <v>494948</v>
          </cell>
          <cell r="L33">
            <v>989896</v>
          </cell>
        </row>
        <row r="34">
          <cell r="A34">
            <v>3.9</v>
          </cell>
          <cell r="B34" t="str">
            <v>ETG-08-01.2</v>
          </cell>
          <cell r="C34" t="str">
            <v xml:space="preserve">SUMINISTRO E INSTALACIÓN REDUCCIÓN HD 8"X3" EXTREMOS BRIDADOS PARA PVC INCLUYE KIT DE TORNILLERÍA PARA JUNTA DE BRIDA DE 3” GALVANIZADA EN CALIENTE CON SU EMPAQUE </v>
          </cell>
          <cell r="D34">
            <v>0</v>
          </cell>
          <cell r="E34">
            <v>0</v>
          </cell>
          <cell r="F34">
            <v>0</v>
          </cell>
          <cell r="G34">
            <v>0</v>
          </cell>
          <cell r="H34">
            <v>0</v>
          </cell>
          <cell r="I34" t="str">
            <v>UND</v>
          </cell>
          <cell r="J34">
            <v>1</v>
          </cell>
          <cell r="K34">
            <v>610378</v>
          </cell>
          <cell r="L34">
            <v>610378</v>
          </cell>
        </row>
        <row r="35">
          <cell r="A35">
            <v>3.11</v>
          </cell>
          <cell r="B35" t="str">
            <v>ETG-08-01.2</v>
          </cell>
          <cell r="C35" t="str">
            <v xml:space="preserve">SUMINISTRO E INSTALACIÓN TEE EXTREMOS BRIDADOS HD PARA PVC 3X3" INCLUYE 3 KIT DE TORNILLERÍA PARA JUNTA DE BRIDA DE 3” GALVANIZADA EN CALIENTE CON SU EMPAQUE </v>
          </cell>
          <cell r="D35">
            <v>0</v>
          </cell>
          <cell r="E35">
            <v>0</v>
          </cell>
          <cell r="F35">
            <v>0</v>
          </cell>
          <cell r="G35">
            <v>0</v>
          </cell>
          <cell r="H35">
            <v>0</v>
          </cell>
          <cell r="I35" t="str">
            <v>UND</v>
          </cell>
          <cell r="J35">
            <v>27</v>
          </cell>
          <cell r="K35">
            <v>539973</v>
          </cell>
          <cell r="L35">
            <v>14579271</v>
          </cell>
        </row>
        <row r="36">
          <cell r="A36">
            <v>3.12</v>
          </cell>
          <cell r="B36" t="str">
            <v>ETG-08-01.2</v>
          </cell>
          <cell r="C36" t="str">
            <v>SUMINISTRO E INSTALACIÓN TEE BRIDADA HD 8"X8" INCLUYE 3 KIT DE TORNILLERÍA PARA JUNTA DE BRIDA DE 8” GALVANIZADA EN CALIENTE CON SU EMPAQUE</v>
          </cell>
          <cell r="D36">
            <v>0</v>
          </cell>
          <cell r="E36">
            <v>0</v>
          </cell>
          <cell r="F36">
            <v>0</v>
          </cell>
          <cell r="G36">
            <v>0</v>
          </cell>
          <cell r="H36">
            <v>0</v>
          </cell>
          <cell r="I36" t="str">
            <v>UND</v>
          </cell>
          <cell r="J36">
            <v>2</v>
          </cell>
          <cell r="K36">
            <v>1849168</v>
          </cell>
          <cell r="L36">
            <v>3698336</v>
          </cell>
        </row>
        <row r="37">
          <cell r="A37">
            <v>3.13</v>
          </cell>
          <cell r="B37" t="str">
            <v>ETG-08-01.2</v>
          </cell>
          <cell r="C37" t="str">
            <v>SUMISTRO E INSTALACIÓN BRIDA CIEGA HD 8"</v>
          </cell>
          <cell r="D37">
            <v>0</v>
          </cell>
          <cell r="E37">
            <v>0</v>
          </cell>
          <cell r="F37">
            <v>0</v>
          </cell>
          <cell r="G37">
            <v>0</v>
          </cell>
          <cell r="H37">
            <v>0</v>
          </cell>
          <cell r="I37" t="str">
            <v>UND</v>
          </cell>
          <cell r="J37">
            <v>1</v>
          </cell>
          <cell r="K37">
            <v>391977</v>
          </cell>
          <cell r="L37">
            <v>391977</v>
          </cell>
        </row>
        <row r="38">
          <cell r="A38">
            <v>3.14</v>
          </cell>
          <cell r="B38" t="str">
            <v>ETG-08-01.3</v>
          </cell>
          <cell r="C38" t="str">
            <v>SUMINISTRO E INSTALACIÓN VÁLVULA COMPUERTA ELÁSTICA EXTREMOS BRIDAS (VNA) DE 3" INCLUYE 2 KIT DE TORNILLERÍA PARA JUNTA DE BRIDA DE 3” GALVANIZADA EN CALIENTE CON SU EMPAQUE</v>
          </cell>
          <cell r="D38">
            <v>0</v>
          </cell>
          <cell r="E38">
            <v>0</v>
          </cell>
          <cell r="F38">
            <v>0</v>
          </cell>
          <cell r="G38">
            <v>0</v>
          </cell>
          <cell r="H38">
            <v>0</v>
          </cell>
          <cell r="I38" t="str">
            <v>UND</v>
          </cell>
          <cell r="J38">
            <v>6</v>
          </cell>
          <cell r="K38">
            <v>839273</v>
          </cell>
          <cell r="L38">
            <v>5035638</v>
          </cell>
        </row>
        <row r="39">
          <cell r="A39">
            <v>3.15</v>
          </cell>
          <cell r="B39" t="str">
            <v>ETG-08-08</v>
          </cell>
          <cell r="C39" t="str">
            <v>SUMINISTRO E INSTALACIÓN TAPA VALVULA TIPO CHOROTE (TRAFICO PESADO), INCLUYE TUBERÍA PVC 6" SANITARIA, ANILLO DE FIJACIÓN EN CONCRETO DE 3000 PSI DIM 0,5M x 0,5M e= 0.10 M</v>
          </cell>
          <cell r="D39">
            <v>0</v>
          </cell>
          <cell r="E39">
            <v>0</v>
          </cell>
          <cell r="F39">
            <v>0</v>
          </cell>
          <cell r="G39">
            <v>0</v>
          </cell>
          <cell r="H39">
            <v>0</v>
          </cell>
          <cell r="I39" t="str">
            <v>UND</v>
          </cell>
          <cell r="J39">
            <v>6</v>
          </cell>
          <cell r="K39">
            <v>706318</v>
          </cell>
          <cell r="L39">
            <v>4237908</v>
          </cell>
        </row>
        <row r="40">
          <cell r="A40">
            <v>3.16</v>
          </cell>
          <cell r="B40" t="str">
            <v>ETG-08-01.3</v>
          </cell>
          <cell r="C40" t="str">
            <v>SUMINISTRO E INSTALACIÓN DE HIDRANTE DE NIVELACIÓN, INCLUYE: HIDRANTE DE DOS SALIDAS, KIT DE NIVELACIÓN, S PARA NIVELACIÓN, LLAVE PARA OPERACIÓN, VÁLVULA DE COMPUERTA, TEE HD DE 3", TUBO PVC DE 3", CODO DE 90° 3" UP PVC, CONCRETO DE 3000 PSI PARA BLOQUE DE ANCLAJE</v>
          </cell>
          <cell r="D40">
            <v>0</v>
          </cell>
          <cell r="E40">
            <v>0</v>
          </cell>
          <cell r="F40">
            <v>0</v>
          </cell>
          <cell r="G40">
            <v>0</v>
          </cell>
          <cell r="H40">
            <v>0</v>
          </cell>
          <cell r="I40" t="str">
            <v>UND</v>
          </cell>
          <cell r="J40">
            <v>5</v>
          </cell>
          <cell r="K40">
            <v>4652084</v>
          </cell>
          <cell r="L40">
            <v>23260420</v>
          </cell>
        </row>
        <row r="41">
          <cell r="A41">
            <v>3.17</v>
          </cell>
          <cell r="B41" t="str">
            <v>ETG-08-01.3</v>
          </cell>
          <cell r="C41" t="str">
            <v>SUMINISTRO E INSTALACIÓN DE COLLARÍN DE DERIVACIÓN 3"X1/2" PVC</v>
          </cell>
          <cell r="D41">
            <v>0</v>
          </cell>
          <cell r="E41">
            <v>0</v>
          </cell>
          <cell r="F41">
            <v>0</v>
          </cell>
          <cell r="G41">
            <v>0</v>
          </cell>
          <cell r="H41">
            <v>0</v>
          </cell>
          <cell r="I41" t="str">
            <v>UND</v>
          </cell>
          <cell r="J41">
            <v>411</v>
          </cell>
          <cell r="K41">
            <v>46771</v>
          </cell>
          <cell r="L41">
            <v>19222881</v>
          </cell>
        </row>
        <row r="42">
          <cell r="A42">
            <v>3.18</v>
          </cell>
          <cell r="B42" t="str">
            <v>ETG-08-09</v>
          </cell>
          <cell r="C42" t="str">
            <v>SUMINISTRO E INSTALACIÓN DE ACOMETIDA DOMICILIARIA (TRAMO CORTO HASTA 3M DE LONGITUD) D=1/2" (20 MM) SOBRE TUBERÍA MADRE HASTA D=8"). INCLUYE: TUBERÍA PEAD DE 20MM RDE 9 L=3 M Y TENDIDO,  (ADAPTADOR HEMBRA DE ½”, ADAPTADOR MACHO 1]/2", UNIÓN DE 20MM), EXCAVACIÓN, RELLENO CON MATERIAL DE PRÉSTAMO Y RETIRO DE MATERIAL SOBRANTE. (NO INCLUYE KIT DE CAJILLA , MEDIDOR DE VELOCIDAD CHORRO UNICO DN 1/2" R 100 O SUPERIOR, COLLARÍN DE DERIVACIÓN) SIN PAVIMENTO</v>
          </cell>
          <cell r="D42">
            <v>0</v>
          </cell>
          <cell r="E42">
            <v>0</v>
          </cell>
          <cell r="F42">
            <v>0</v>
          </cell>
          <cell r="G42">
            <v>0</v>
          </cell>
          <cell r="H42">
            <v>0</v>
          </cell>
          <cell r="I42" t="str">
            <v>UND</v>
          </cell>
          <cell r="J42">
            <v>206</v>
          </cell>
          <cell r="K42">
            <v>59359</v>
          </cell>
          <cell r="L42">
            <v>12227954</v>
          </cell>
        </row>
        <row r="43">
          <cell r="A43">
            <v>3.19</v>
          </cell>
          <cell r="B43" t="str">
            <v>ETG-08-09</v>
          </cell>
          <cell r="C43" t="str">
            <v>SUMINISTRO E INSTALACIÓN DE ACOMETIDA DOMICILIARIA (TRAMO LARGO HASTA 6M DE LONGITUD) D=1/2" (20 MM) SOBRE TUBERÍA MADRE HASTA D=8"). INCLUYE: TUBERÍA PEAD DE 20MM RDE 9 L=6 M Y TENDIDO, (ADAPTADOR HEMBRA DE ½”, ADAPTADOR MACHO 1]/2", UNIÓN DE 20MM), EXCAVACIÓN, RELLENO CON MATERIAL DE PRÉSTAMO Y RETIRO DE MATERIAL SOBRANTE. (NO INCLUYE KIT DE CAJILLA, MEDIDOR DE VELOCIDAD CHORRO UNICO DN 1/2" R 100 O SUPERIOR, COLLARÍN DE DERIVACIÓN) SIN PAVIMENTO</v>
          </cell>
          <cell r="D43">
            <v>0</v>
          </cell>
          <cell r="E43">
            <v>0</v>
          </cell>
          <cell r="F43">
            <v>0</v>
          </cell>
          <cell r="G43">
            <v>0</v>
          </cell>
          <cell r="H43">
            <v>0</v>
          </cell>
          <cell r="I43" t="str">
            <v>UND</v>
          </cell>
          <cell r="J43">
            <v>205</v>
          </cell>
          <cell r="K43">
            <v>65517</v>
          </cell>
          <cell r="L43">
            <v>13430985</v>
          </cell>
        </row>
        <row r="44">
          <cell r="A44">
            <v>3.21</v>
          </cell>
          <cell r="B44" t="str">
            <v>ETG-08-01.3</v>
          </cell>
          <cell r="C44" t="str">
            <v>SUMINISTRO E INSTALACIÓN DE KIT DE CAJILLA CON ACCESORIOS Y  MEDIDOR DE VELOCIDAD CHORRO UNICO DN 1/2" R 100 O SUPERIOR, EL CUAL INCLUYE: CAJA EN POLIPROPILENO AGUJERO SIMPLE TIPO RATONERA, TAPA HD ASTM A-536 Ó PLÁSTICA ANTIFRAUDE CON ACCESORIOS INTERNOS: VÁLVULA DE CORTE DE 1/2", MICROMEDIDOR  DE 1/2" CHORRO ÚNICO, ALOJAMIENTO DE VÁLVULA DE PASO Y COLOCACIÓN EN EL ANDEN. CONCRETO DE 3000 PSI PARA ANILLO DE FIJACIÓN Y RESANE DE ANDÉN.</v>
          </cell>
          <cell r="D44">
            <v>0</v>
          </cell>
          <cell r="E44">
            <v>0</v>
          </cell>
          <cell r="F44">
            <v>0</v>
          </cell>
          <cell r="G44">
            <v>0</v>
          </cell>
          <cell r="H44">
            <v>0</v>
          </cell>
          <cell r="I44" t="str">
            <v>UND</v>
          </cell>
          <cell r="J44">
            <v>411</v>
          </cell>
          <cell r="K44">
            <v>336876</v>
          </cell>
          <cell r="L44">
            <v>138456036</v>
          </cell>
        </row>
        <row r="47">
          <cell r="A47">
            <v>4.0999999999999996</v>
          </cell>
          <cell r="B47" t="str">
            <v>ETP-01</v>
          </cell>
          <cell r="C47" t="str">
            <v>PERFORACIÓN HORIZONTAL DIRIGIDA MÍNIMO DE 22 M PARA TUBERIA DE 8" INCLUYE TRANSPORTE DE EQUIPO, AGUA, HOSPEDAJE Y ALIMENTACIÓN</v>
          </cell>
          <cell r="D47">
            <v>0</v>
          </cell>
          <cell r="E47">
            <v>0</v>
          </cell>
          <cell r="F47">
            <v>0</v>
          </cell>
          <cell r="G47">
            <v>0</v>
          </cell>
          <cell r="H47">
            <v>0</v>
          </cell>
          <cell r="I47" t="str">
            <v>GL</v>
          </cell>
          <cell r="J47">
            <v>1</v>
          </cell>
          <cell r="K47">
            <v>19546000</v>
          </cell>
          <cell r="L47">
            <v>19546000</v>
          </cell>
        </row>
        <row r="58">
          <cell r="A58">
            <v>5.0999999999999996</v>
          </cell>
          <cell r="B58" t="str">
            <v>ETG-08-01.3</v>
          </cell>
          <cell r="C58" t="str">
            <v>SUMINISTRO DE TUBERÍA PVC 3" PRESIÓN MINIMA DE TRABAJO 200 PSI</v>
          </cell>
          <cell r="D58">
            <v>0</v>
          </cell>
          <cell r="E58">
            <v>0</v>
          </cell>
          <cell r="F58">
            <v>0</v>
          </cell>
          <cell r="G58">
            <v>0</v>
          </cell>
          <cell r="H58">
            <v>0</v>
          </cell>
          <cell r="I58" t="str">
            <v>ML</v>
          </cell>
          <cell r="J58">
            <v>4650</v>
          </cell>
          <cell r="K58">
            <v>20159</v>
          </cell>
          <cell r="L58">
            <v>93739350</v>
          </cell>
        </row>
        <row r="59">
          <cell r="A59">
            <v>5.2</v>
          </cell>
          <cell r="B59" t="str">
            <v>ETG-08-01.3</v>
          </cell>
          <cell r="C59" t="str">
            <v>SUMINISTRO DE TUBERÍA PVC 8" PRESIÓN MINIMA DE TRABAJO 200 PSI</v>
          </cell>
          <cell r="D59">
            <v>0</v>
          </cell>
          <cell r="E59">
            <v>0</v>
          </cell>
          <cell r="F59">
            <v>0</v>
          </cell>
          <cell r="G59">
            <v>0</v>
          </cell>
          <cell r="H59">
            <v>0</v>
          </cell>
          <cell r="I59" t="str">
            <v>ML</v>
          </cell>
          <cell r="J59">
            <v>216</v>
          </cell>
          <cell r="K59">
            <v>123019</v>
          </cell>
          <cell r="L59">
            <v>26572104</v>
          </cell>
        </row>
      </sheetData>
      <sheetData sheetId="7"/>
      <sheetData sheetId="8"/>
      <sheetData sheetId="9"/>
      <sheetData sheetId="10"/>
      <sheetData sheetId="11">
        <row r="39">
          <cell r="G39">
            <v>19613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 val="Listado"/>
      <sheetName val="des_rps"/>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PORTADA"/>
      <sheetName val="CARRETERAS"/>
      <sheetName val="TABLA DE CONTENIDO"/>
      <sheetName val="GENERALIDADES "/>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9.55"/>
      <sheetName val="19.56"/>
      <sheetName val="19.57"/>
      <sheetName val="RESUMEN DE COSTOS"/>
      <sheetName val="PRESUPUESTO ALCANTARILLADO"/>
      <sheetName val="CANTIDADES ALCANTARILLADO"/>
      <sheetName val="CANTIDADES ACUEDUCTO"/>
      <sheetName val="PRESUPUESTO ACUEDUCTO"/>
      <sheetName val="1.1"/>
      <sheetName val="1.2"/>
      <sheetName val="2.1"/>
      <sheetName val="2.2"/>
      <sheetName val="2.3"/>
      <sheetName val="2.4"/>
      <sheetName val="3.1"/>
      <sheetName val="3.2"/>
      <sheetName val="3.3"/>
      <sheetName val="3.4"/>
      <sheetName val="3.5"/>
      <sheetName val="4.1"/>
      <sheetName val="4.2"/>
      <sheetName val="4.3"/>
      <sheetName val="4.4"/>
      <sheetName val="4.5"/>
      <sheetName val="4.6"/>
      <sheetName val="4,1"/>
      <sheetName val="1.01"/>
      <sheetName val="1.02"/>
      <sheetName val="2.01"/>
      <sheetName val="2.02"/>
      <sheetName val="2.03"/>
      <sheetName val="3.01"/>
      <sheetName val="3.02"/>
      <sheetName val="3.03"/>
      <sheetName val="3.04"/>
      <sheetName val="3.05"/>
      <sheetName val="3.06"/>
      <sheetName val="3.07"/>
      <sheetName val="3.08"/>
      <sheetName val="3.09"/>
      <sheetName val="3.10"/>
      <sheetName val="4.01"/>
      <sheetName val="4.02"/>
      <sheetName val="4.03"/>
    </sheetNames>
    <sheetDataSet>
      <sheetData sheetId="0"/>
      <sheetData sheetId="1"/>
      <sheetData sheetId="2"/>
      <sheetData sheetId="3"/>
      <sheetData sheetId="4"/>
      <sheetData sheetId="5"/>
      <sheetData sheetId="6"/>
      <sheetData sheetId="7">
        <row r="5">
          <cell r="C5" t="str">
            <v>REPOSICIÓN DE REDES DE ACUEDUCTO EN EL BARRIO CENTRO DEL DISTRITO DE RIOHACHA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PRESUPUESTO ALCALDIA"/>
      <sheetName val="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sheetName val="3.7"/>
      <sheetName val="3.8"/>
      <sheetName val="3.9 "/>
      <sheetName val="3.10"/>
      <sheetName val="3.11"/>
      <sheetName val="3.12"/>
      <sheetName val="3.13 "/>
      <sheetName val="3.14 "/>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
      <sheetName val="3.38"/>
      <sheetName val="3.39"/>
      <sheetName val="3.40"/>
      <sheetName val="3.41"/>
      <sheetName val="4.1"/>
      <sheetName val="4.2"/>
      <sheetName val="4.3"/>
      <sheetName val="4.4"/>
      <sheetName val="Hoja1"/>
    </sheetNames>
    <sheetDataSet>
      <sheetData sheetId="0"/>
      <sheetData sheetId="1">
        <row r="8">
          <cell r="C8">
            <v>1</v>
          </cell>
          <cell r="D8">
            <v>0</v>
          </cell>
          <cell r="E8" t="str">
            <v xml:space="preserve">PRELIMINARES </v>
          </cell>
          <cell r="F8">
            <v>0</v>
          </cell>
          <cell r="G8">
            <v>0</v>
          </cell>
          <cell r="H8">
            <v>0</v>
          </cell>
          <cell r="I8">
            <v>0</v>
          </cell>
          <cell r="J8">
            <v>0</v>
          </cell>
          <cell r="K8">
            <v>0</v>
          </cell>
          <cell r="L8">
            <v>0</v>
          </cell>
          <cell r="M8">
            <v>0</v>
          </cell>
          <cell r="N8">
            <v>0</v>
          </cell>
        </row>
        <row r="9">
          <cell r="C9">
            <v>1.1000000000000001</v>
          </cell>
          <cell r="D9" t="str">
            <v>ETG-02-03</v>
          </cell>
          <cell r="E9" t="str">
            <v>Localizacion y replanteo</v>
          </cell>
          <cell r="F9">
            <v>0</v>
          </cell>
          <cell r="G9">
            <v>0</v>
          </cell>
          <cell r="H9">
            <v>0</v>
          </cell>
          <cell r="I9">
            <v>0</v>
          </cell>
          <cell r="J9">
            <v>0</v>
          </cell>
          <cell r="K9" t="str">
            <v>ML</v>
          </cell>
          <cell r="L9">
            <v>2027.34</v>
          </cell>
          <cell r="M9">
            <v>1921</v>
          </cell>
          <cell r="N9">
            <v>3894520.1399999997</v>
          </cell>
        </row>
        <row r="10">
          <cell r="C10">
            <v>1.2</v>
          </cell>
          <cell r="D10" t="str">
            <v>ETG-02-05</v>
          </cell>
          <cell r="E10" t="str">
            <v>Apiques para verificación de redes hasta 1m3</v>
          </cell>
          <cell r="F10">
            <v>0</v>
          </cell>
          <cell r="G10">
            <v>0</v>
          </cell>
          <cell r="H10">
            <v>0</v>
          </cell>
          <cell r="I10">
            <v>0</v>
          </cell>
          <cell r="J10">
            <v>0</v>
          </cell>
          <cell r="K10" t="str">
            <v>UND</v>
          </cell>
          <cell r="L10">
            <v>24</v>
          </cell>
          <cell r="M10">
            <v>14477</v>
          </cell>
          <cell r="N10">
            <v>347448</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ML</v>
          </cell>
          <cell r="L12">
            <v>4150.68</v>
          </cell>
          <cell r="M12">
            <v>9364</v>
          </cell>
          <cell r="N12">
            <v>38866967.520000003</v>
          </cell>
        </row>
        <row r="13">
          <cell r="C13">
            <v>1.5</v>
          </cell>
          <cell r="D13" t="str">
            <v>ETG-07-01</v>
          </cell>
          <cell r="E13" t="str">
            <v>Demolicion de pavimento rigido o flexible, incluye retiro</v>
          </cell>
          <cell r="F13">
            <v>0</v>
          </cell>
          <cell r="G13">
            <v>0</v>
          </cell>
          <cell r="H13">
            <v>0</v>
          </cell>
          <cell r="I13">
            <v>0</v>
          </cell>
          <cell r="J13">
            <v>0</v>
          </cell>
          <cell r="K13" t="str">
            <v>M2</v>
          </cell>
          <cell r="L13">
            <v>1289.9999999999998</v>
          </cell>
          <cell r="M13">
            <v>19260</v>
          </cell>
          <cell r="N13">
            <v>24845399.999999996</v>
          </cell>
        </row>
        <row r="14">
          <cell r="C14">
            <v>1.6</v>
          </cell>
          <cell r="D14" t="str">
            <v>ETG-07-01</v>
          </cell>
          <cell r="E14" t="str">
            <v>Demolicion de andenes, incluye retiro</v>
          </cell>
          <cell r="F14">
            <v>0</v>
          </cell>
          <cell r="G14">
            <v>0</v>
          </cell>
          <cell r="H14">
            <v>0</v>
          </cell>
          <cell r="I14">
            <v>0</v>
          </cell>
          <cell r="J14">
            <v>0</v>
          </cell>
          <cell r="K14" t="str">
            <v>M2</v>
          </cell>
          <cell r="L14">
            <v>69.900000000000006</v>
          </cell>
          <cell r="M14">
            <v>14755</v>
          </cell>
          <cell r="N14">
            <v>1031374.5000000001</v>
          </cell>
        </row>
        <row r="15">
          <cell r="C15">
            <v>1.7</v>
          </cell>
          <cell r="D15" t="str">
            <v>ETG-07-01</v>
          </cell>
          <cell r="E15" t="str">
            <v>Demolicion de sardineles, incluye retiro</v>
          </cell>
          <cell r="F15">
            <v>0</v>
          </cell>
          <cell r="G15">
            <v>0</v>
          </cell>
          <cell r="H15">
            <v>0</v>
          </cell>
          <cell r="I15">
            <v>0</v>
          </cell>
          <cell r="J15">
            <v>0</v>
          </cell>
          <cell r="K15" t="str">
            <v>ML</v>
          </cell>
          <cell r="L15">
            <v>69.900000000000006</v>
          </cell>
          <cell r="M15">
            <v>7753</v>
          </cell>
          <cell r="N15">
            <v>541934.70000000007</v>
          </cell>
        </row>
        <row r="16">
          <cell r="C16" t="str">
            <v xml:space="preserve">SUBTOTAL       </v>
          </cell>
          <cell r="D16">
            <v>0</v>
          </cell>
          <cell r="E16">
            <v>0</v>
          </cell>
          <cell r="F16">
            <v>0</v>
          </cell>
          <cell r="G16">
            <v>0</v>
          </cell>
          <cell r="H16">
            <v>0</v>
          </cell>
          <cell r="I16">
            <v>0</v>
          </cell>
          <cell r="J16">
            <v>0</v>
          </cell>
          <cell r="K16">
            <v>0</v>
          </cell>
          <cell r="L16">
            <v>0</v>
          </cell>
          <cell r="M16">
            <v>0</v>
          </cell>
          <cell r="N16">
            <v>71194519.859999999</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1312.5999999999997</v>
          </cell>
          <cell r="M18">
            <v>18340</v>
          </cell>
          <cell r="N18">
            <v>24073083.999999993</v>
          </cell>
        </row>
        <row r="19">
          <cell r="C19">
            <v>2.2000000000000002</v>
          </cell>
          <cell r="D19" t="str">
            <v>ETG-03-00</v>
          </cell>
          <cell r="E19" t="str">
            <v>Relleno conformado y vibrocompactado en capas de 10 cm con material de préstamo.</v>
          </cell>
          <cell r="F19">
            <v>0</v>
          </cell>
          <cell r="G19">
            <v>0</v>
          </cell>
          <cell r="H19">
            <v>0</v>
          </cell>
          <cell r="I19">
            <v>0</v>
          </cell>
          <cell r="J19">
            <v>0</v>
          </cell>
          <cell r="K19" t="str">
            <v>M3</v>
          </cell>
          <cell r="L19">
            <v>63.299999999999983</v>
          </cell>
          <cell r="M19">
            <v>61206</v>
          </cell>
          <cell r="N19">
            <v>3874339.7999999989</v>
          </cell>
        </row>
        <row r="20">
          <cell r="C20">
            <v>2.2999999999999998</v>
          </cell>
          <cell r="D20" t="str">
            <v>ETG-03-00</v>
          </cell>
          <cell r="E20" t="str">
            <v>Relleno conformado y vibrocompactado con material seleccionado  de excavación</v>
          </cell>
          <cell r="F20">
            <v>0</v>
          </cell>
          <cell r="G20">
            <v>0</v>
          </cell>
          <cell r="H20">
            <v>0</v>
          </cell>
          <cell r="I20">
            <v>0</v>
          </cell>
          <cell r="J20">
            <v>0</v>
          </cell>
          <cell r="K20" t="str">
            <v>M3</v>
          </cell>
          <cell r="L20">
            <v>1090.9691770610975</v>
          </cell>
          <cell r="M20">
            <v>17576</v>
          </cell>
          <cell r="N20">
            <v>19174874.256025851</v>
          </cell>
        </row>
        <row r="21">
          <cell r="C21">
            <v>2.4</v>
          </cell>
          <cell r="D21" t="str">
            <v>ETG-03-06</v>
          </cell>
          <cell r="E21" t="str">
            <v>Retiro y disposición de material sobrante y/o escombros.</v>
          </cell>
          <cell r="F21">
            <v>0</v>
          </cell>
          <cell r="G21">
            <v>0</v>
          </cell>
          <cell r="H21">
            <v>0</v>
          </cell>
          <cell r="I21">
            <v>0</v>
          </cell>
          <cell r="J21">
            <v>0</v>
          </cell>
          <cell r="K21" t="str">
            <v>M3</v>
          </cell>
          <cell r="L21">
            <v>221.63082293890227</v>
          </cell>
          <cell r="M21">
            <v>20871</v>
          </cell>
          <cell r="N21">
            <v>4625656.905557829</v>
          </cell>
        </row>
        <row r="22">
          <cell r="C22" t="str">
            <v xml:space="preserve">SUBTOTAL       </v>
          </cell>
          <cell r="D22">
            <v>0</v>
          </cell>
          <cell r="E22">
            <v>0</v>
          </cell>
          <cell r="F22">
            <v>0</v>
          </cell>
          <cell r="G22">
            <v>0</v>
          </cell>
          <cell r="H22">
            <v>0</v>
          </cell>
          <cell r="I22">
            <v>0</v>
          </cell>
          <cell r="J22">
            <v>0</v>
          </cell>
          <cell r="K22">
            <v>0</v>
          </cell>
          <cell r="L22">
            <v>0</v>
          </cell>
          <cell r="M22">
            <v>0</v>
          </cell>
          <cell r="N22">
            <v>51747954.961583667</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786.3</v>
          </cell>
          <cell r="M24">
            <v>26333</v>
          </cell>
          <cell r="N24">
            <v>20705637.899999999</v>
          </cell>
        </row>
        <row r="25">
          <cell r="C25">
            <v>3.2</v>
          </cell>
          <cell r="D25" t="str">
            <v>ETG-08-01.6</v>
          </cell>
          <cell r="E25" t="str">
            <v>Suministro e instalacion tuberia PEAD 110 mm 4" PN 10 PE 100, incluye prueba hidrostatica</v>
          </cell>
          <cell r="F25">
            <v>0</v>
          </cell>
          <cell r="G25">
            <v>0</v>
          </cell>
          <cell r="H25">
            <v>0</v>
          </cell>
          <cell r="I25">
            <v>0</v>
          </cell>
          <cell r="J25">
            <v>0</v>
          </cell>
          <cell r="K25" t="str">
            <v>ML</v>
          </cell>
          <cell r="L25">
            <v>795.72</v>
          </cell>
          <cell r="M25">
            <v>37157</v>
          </cell>
          <cell r="N25">
            <v>29566568.040000003</v>
          </cell>
        </row>
        <row r="26">
          <cell r="C26">
            <v>3.3</v>
          </cell>
          <cell r="D26" t="str">
            <v>ETG-08-01.6</v>
          </cell>
          <cell r="E26" t="str">
            <v>Suministro e instalacion tuberia PEAD 160 mm 6" PN 10 PE 100, incluye prueba hidrostatica</v>
          </cell>
          <cell r="F26">
            <v>0</v>
          </cell>
          <cell r="G26">
            <v>0</v>
          </cell>
          <cell r="H26">
            <v>0</v>
          </cell>
          <cell r="I26">
            <v>0</v>
          </cell>
          <cell r="J26">
            <v>0</v>
          </cell>
          <cell r="K26" t="str">
            <v>ML</v>
          </cell>
          <cell r="L26">
            <v>197.33999999999997</v>
          </cell>
          <cell r="M26">
            <v>76838</v>
          </cell>
          <cell r="N26">
            <v>15163210.919999998</v>
          </cell>
        </row>
        <row r="27">
          <cell r="C27">
            <v>3.4</v>
          </cell>
          <cell r="D27" t="str">
            <v>ETG-08-01.6</v>
          </cell>
          <cell r="E27" t="str">
            <v>Suministro e instalacion tuberia PEAD 315 mm 12" PN 10 PE 100, incluye prueba hidrostatica</v>
          </cell>
          <cell r="F27">
            <v>0</v>
          </cell>
          <cell r="G27">
            <v>0</v>
          </cell>
          <cell r="H27">
            <v>0</v>
          </cell>
          <cell r="I27">
            <v>0</v>
          </cell>
          <cell r="J27">
            <v>0</v>
          </cell>
          <cell r="K27" t="str">
            <v>ML</v>
          </cell>
          <cell r="L27">
            <v>247.98</v>
          </cell>
          <cell r="M27">
            <v>297045</v>
          </cell>
          <cell r="N27">
            <v>73661219.099999994</v>
          </cell>
        </row>
        <row r="28">
          <cell r="C28">
            <v>3.5</v>
          </cell>
          <cell r="D28" t="str">
            <v>ETG-03-00</v>
          </cell>
          <cell r="E28" t="str">
            <v>Cama de arena para tubería e= 0,1 m</v>
          </cell>
          <cell r="F28">
            <v>0</v>
          </cell>
          <cell r="G28">
            <v>0</v>
          </cell>
          <cell r="H28">
            <v>0</v>
          </cell>
          <cell r="I28">
            <v>0</v>
          </cell>
          <cell r="J28">
            <v>0</v>
          </cell>
          <cell r="K28" t="str">
            <v>M3</v>
          </cell>
          <cell r="L28">
            <v>128.92999999999998</v>
          </cell>
          <cell r="M28">
            <v>74942</v>
          </cell>
          <cell r="N28">
            <v>9662272.0599999987</v>
          </cell>
        </row>
        <row r="29">
          <cell r="C29">
            <v>3.6</v>
          </cell>
          <cell r="D29" t="str">
            <v>ETG-15-01 Y ETG-15-03</v>
          </cell>
          <cell r="E29"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29">
            <v>0</v>
          </cell>
          <cell r="G29">
            <v>0</v>
          </cell>
          <cell r="H29">
            <v>0</v>
          </cell>
          <cell r="I29">
            <v>0</v>
          </cell>
          <cell r="J29">
            <v>0</v>
          </cell>
          <cell r="K29" t="str">
            <v>UND</v>
          </cell>
          <cell r="L29">
            <v>42</v>
          </cell>
          <cell r="M29">
            <v>421526</v>
          </cell>
          <cell r="N29">
            <v>17704092</v>
          </cell>
        </row>
        <row r="30">
          <cell r="C30">
            <v>3.7</v>
          </cell>
          <cell r="D30" t="str">
            <v>ETG-08-09</v>
          </cell>
          <cell r="E30" t="str">
            <v>Suministro e instalacion de acometida domiciliaria (tramo corto menor de 3m de longitud) D=1/2" (20 mm) sobre tuberia madre hasta D=12". (INCLUYE TENDIDO DE TUBERIA Y MEDIDOR. NO INCLUYE EMPALME EN INSTALACION DE ABRAZADERA) CON PAVIMENTO.</v>
          </cell>
          <cell r="F30">
            <v>0</v>
          </cell>
          <cell r="G30">
            <v>0</v>
          </cell>
          <cell r="H30">
            <v>0</v>
          </cell>
          <cell r="I30">
            <v>0</v>
          </cell>
          <cell r="J30">
            <v>0</v>
          </cell>
          <cell r="K30" t="str">
            <v xml:space="preserve"> UND</v>
          </cell>
          <cell r="L30">
            <v>116</v>
          </cell>
          <cell r="M30">
            <v>377276</v>
          </cell>
          <cell r="N30">
            <v>43764016</v>
          </cell>
        </row>
        <row r="31">
          <cell r="C31">
            <v>3.8</v>
          </cell>
          <cell r="D31" t="str">
            <v>ETG-08-09</v>
          </cell>
          <cell r="E31" t="str">
            <v>Suministro e instalacion de acometida domiciliaria (tramo largo hasta 6m de longitud CON TOPO) D=1/2" (20 mm) sobre tuberia madre hasta D=12". (INCLUYE TENDIDO DE TUBERIA Y MEDIDOR). NO INCLUYE EMPALME EN INSTALACION DE ABRAZADERA) CON PAVIMENTO.</v>
          </cell>
          <cell r="F31">
            <v>0</v>
          </cell>
          <cell r="G31">
            <v>0</v>
          </cell>
          <cell r="H31">
            <v>0</v>
          </cell>
          <cell r="I31">
            <v>0</v>
          </cell>
          <cell r="J31">
            <v>0</v>
          </cell>
          <cell r="K31" t="str">
            <v xml:space="preserve"> UND</v>
          </cell>
          <cell r="L31">
            <v>117</v>
          </cell>
          <cell r="M31">
            <v>823407</v>
          </cell>
          <cell r="N31">
            <v>96338619</v>
          </cell>
        </row>
        <row r="32">
          <cell r="C32">
            <v>3.9</v>
          </cell>
          <cell r="D32" t="str">
            <v>ETG-08-01.6</v>
          </cell>
          <cell r="E32" t="str">
            <v>suministro e instalacion collarin de derivacion PEAD 90x1/2"</v>
          </cell>
          <cell r="F32">
            <v>0</v>
          </cell>
          <cell r="G32">
            <v>0</v>
          </cell>
          <cell r="H32">
            <v>0</v>
          </cell>
          <cell r="I32">
            <v>0</v>
          </cell>
          <cell r="J32">
            <v>0</v>
          </cell>
          <cell r="K32" t="str">
            <v xml:space="preserve"> UND</v>
          </cell>
          <cell r="L32">
            <v>122</v>
          </cell>
          <cell r="M32">
            <v>33430</v>
          </cell>
          <cell r="N32">
            <v>4078460</v>
          </cell>
        </row>
        <row r="33">
          <cell r="C33" t="str">
            <v>3.10</v>
          </cell>
          <cell r="D33" t="str">
            <v>ETG-08-01.6</v>
          </cell>
          <cell r="E33" t="str">
            <v>suministro e instalacion collarin de derivacion PEAD 110x1/2"</v>
          </cell>
          <cell r="F33">
            <v>0</v>
          </cell>
          <cell r="G33">
            <v>0</v>
          </cell>
          <cell r="H33">
            <v>0</v>
          </cell>
          <cell r="I33">
            <v>0</v>
          </cell>
          <cell r="J33">
            <v>0</v>
          </cell>
          <cell r="K33" t="str">
            <v>UND</v>
          </cell>
          <cell r="L33">
            <v>76</v>
          </cell>
          <cell r="M33">
            <v>41556</v>
          </cell>
          <cell r="N33">
            <v>3158256</v>
          </cell>
        </row>
        <row r="34">
          <cell r="C34">
            <v>3.11</v>
          </cell>
          <cell r="D34" t="str">
            <v>ETG-08-01.6</v>
          </cell>
          <cell r="E34" t="str">
            <v>suministro e instalacion collarin de derivacion PEAD 160x1/2"</v>
          </cell>
          <cell r="F34">
            <v>0</v>
          </cell>
          <cell r="G34">
            <v>0</v>
          </cell>
          <cell r="H34">
            <v>0</v>
          </cell>
          <cell r="I34">
            <v>0</v>
          </cell>
          <cell r="J34">
            <v>0</v>
          </cell>
          <cell r="K34" t="str">
            <v xml:space="preserve"> UND</v>
          </cell>
          <cell r="L34">
            <v>35</v>
          </cell>
          <cell r="M34">
            <v>99609</v>
          </cell>
          <cell r="N34">
            <v>3486315</v>
          </cell>
        </row>
        <row r="35">
          <cell r="C35">
            <v>3.12</v>
          </cell>
          <cell r="D35" t="str">
            <v>ETG-08-01.2</v>
          </cell>
          <cell r="E35" t="str">
            <v>Suministro e instalación tee bridada 4"</v>
          </cell>
          <cell r="F35">
            <v>0</v>
          </cell>
          <cell r="G35">
            <v>0</v>
          </cell>
          <cell r="H35">
            <v>0</v>
          </cell>
          <cell r="I35">
            <v>0</v>
          </cell>
          <cell r="J35">
            <v>0</v>
          </cell>
          <cell r="K35" t="str">
            <v xml:space="preserve"> UND</v>
          </cell>
          <cell r="L35">
            <v>3</v>
          </cell>
          <cell r="M35">
            <v>495522</v>
          </cell>
          <cell r="N35">
            <v>1486566</v>
          </cell>
        </row>
        <row r="36">
          <cell r="C36">
            <v>3.13</v>
          </cell>
          <cell r="D36" t="str">
            <v>ETG-08-01.2</v>
          </cell>
          <cell r="E36" t="str">
            <v>Suministro e instalación tee bridada 6"</v>
          </cell>
          <cell r="F36">
            <v>0</v>
          </cell>
          <cell r="G36">
            <v>0</v>
          </cell>
          <cell r="H36">
            <v>0</v>
          </cell>
          <cell r="I36">
            <v>0</v>
          </cell>
          <cell r="J36">
            <v>0</v>
          </cell>
          <cell r="K36" t="str">
            <v xml:space="preserve"> UND</v>
          </cell>
          <cell r="L36">
            <v>2</v>
          </cell>
          <cell r="M36">
            <v>774856</v>
          </cell>
          <cell r="N36">
            <v>1549712</v>
          </cell>
        </row>
        <row r="37">
          <cell r="C37">
            <v>3.14</v>
          </cell>
          <cell r="D37" t="str">
            <v>ETG-08-01.2</v>
          </cell>
          <cell r="E37" t="str">
            <v xml:space="preserve">suministro e instalacion union brida universal 3" </v>
          </cell>
          <cell r="F37">
            <v>0</v>
          </cell>
          <cell r="G37">
            <v>0</v>
          </cell>
          <cell r="H37">
            <v>0</v>
          </cell>
          <cell r="I37">
            <v>0</v>
          </cell>
          <cell r="J37">
            <v>0</v>
          </cell>
          <cell r="K37" t="str">
            <v xml:space="preserve"> UND</v>
          </cell>
          <cell r="L37">
            <v>10</v>
          </cell>
          <cell r="M37">
            <v>108993</v>
          </cell>
          <cell r="N37">
            <v>1089930</v>
          </cell>
        </row>
        <row r="38">
          <cell r="C38">
            <v>3.15</v>
          </cell>
          <cell r="D38" t="str">
            <v>ETG-08-01.2</v>
          </cell>
          <cell r="E38" t="str">
            <v xml:space="preserve">suministro e instalacion union brida universal 4" </v>
          </cell>
          <cell r="F38">
            <v>0</v>
          </cell>
          <cell r="G38">
            <v>0</v>
          </cell>
          <cell r="H38">
            <v>0</v>
          </cell>
          <cell r="I38">
            <v>0</v>
          </cell>
          <cell r="J38">
            <v>0</v>
          </cell>
          <cell r="K38" t="str">
            <v xml:space="preserve"> UND</v>
          </cell>
          <cell r="L38">
            <v>4</v>
          </cell>
          <cell r="M38">
            <v>127640</v>
          </cell>
          <cell r="N38">
            <v>510560</v>
          </cell>
        </row>
        <row r="39">
          <cell r="C39">
            <v>3.16</v>
          </cell>
          <cell r="D39" t="str">
            <v>ETG-08-01.2</v>
          </cell>
          <cell r="E39" t="str">
            <v xml:space="preserve">suministro e instalacion union brida universal 6" </v>
          </cell>
          <cell r="F39">
            <v>0</v>
          </cell>
          <cell r="G39">
            <v>0</v>
          </cell>
          <cell r="H39">
            <v>0</v>
          </cell>
          <cell r="I39">
            <v>0</v>
          </cell>
          <cell r="J39">
            <v>0</v>
          </cell>
          <cell r="K39" t="str">
            <v xml:space="preserve"> UND</v>
          </cell>
          <cell r="L39">
            <v>4</v>
          </cell>
          <cell r="M39">
            <v>167168</v>
          </cell>
          <cell r="N39">
            <v>668672</v>
          </cell>
        </row>
        <row r="40">
          <cell r="C40">
            <v>3.17</v>
          </cell>
          <cell r="D40" t="str">
            <v>ETG-08-01.2</v>
          </cell>
          <cell r="E40" t="str">
            <v xml:space="preserve">suministro e instalacion union brida universal 10" </v>
          </cell>
          <cell r="F40">
            <v>0</v>
          </cell>
          <cell r="G40">
            <v>0</v>
          </cell>
          <cell r="H40">
            <v>0</v>
          </cell>
          <cell r="I40">
            <v>0</v>
          </cell>
          <cell r="J40">
            <v>0</v>
          </cell>
          <cell r="K40" t="str">
            <v>UND</v>
          </cell>
          <cell r="L40">
            <v>1</v>
          </cell>
          <cell r="M40">
            <v>463329</v>
          </cell>
          <cell r="N40">
            <v>463329</v>
          </cell>
        </row>
        <row r="41">
          <cell r="C41">
            <v>3.18</v>
          </cell>
          <cell r="D41" t="str">
            <v>ETG-08-01.2</v>
          </cell>
          <cell r="E41" t="str">
            <v xml:space="preserve">suministro e instalacion union brida universal 12" </v>
          </cell>
          <cell r="F41">
            <v>0</v>
          </cell>
          <cell r="G41">
            <v>0</v>
          </cell>
          <cell r="H41">
            <v>0</v>
          </cell>
          <cell r="I41">
            <v>0</v>
          </cell>
          <cell r="J41">
            <v>0</v>
          </cell>
          <cell r="K41" t="str">
            <v>UND</v>
          </cell>
          <cell r="L41">
            <v>1</v>
          </cell>
          <cell r="M41">
            <v>624475</v>
          </cell>
          <cell r="N41">
            <v>624475</v>
          </cell>
        </row>
        <row r="42">
          <cell r="C42">
            <v>3.19</v>
          </cell>
          <cell r="D42" t="str">
            <v>ETG-08-01.2</v>
          </cell>
          <cell r="E42" t="str">
            <v>suministro e instalacion union brida universal 3" para PEAD</v>
          </cell>
          <cell r="F42">
            <v>0</v>
          </cell>
          <cell r="G42">
            <v>0</v>
          </cell>
          <cell r="H42">
            <v>0</v>
          </cell>
          <cell r="I42">
            <v>0</v>
          </cell>
          <cell r="J42">
            <v>0</v>
          </cell>
          <cell r="K42" t="str">
            <v>UND</v>
          </cell>
          <cell r="L42">
            <v>7</v>
          </cell>
          <cell r="M42">
            <v>157523</v>
          </cell>
          <cell r="N42">
            <v>1102661</v>
          </cell>
        </row>
        <row r="43">
          <cell r="C43" t="str">
            <v>3.20</v>
          </cell>
          <cell r="D43" t="str">
            <v>ETG-08-01.2</v>
          </cell>
          <cell r="E43" t="str">
            <v>suministro e instalacion union brida universal 4" para PEAD</v>
          </cell>
          <cell r="F43">
            <v>0</v>
          </cell>
          <cell r="G43">
            <v>0</v>
          </cell>
          <cell r="H43">
            <v>0</v>
          </cell>
          <cell r="I43">
            <v>0</v>
          </cell>
          <cell r="J43">
            <v>0</v>
          </cell>
          <cell r="K43" t="str">
            <v>UND</v>
          </cell>
          <cell r="L43">
            <v>12</v>
          </cell>
          <cell r="M43">
            <v>192453</v>
          </cell>
          <cell r="N43">
            <v>2309436</v>
          </cell>
        </row>
        <row r="44">
          <cell r="C44">
            <v>3.21</v>
          </cell>
          <cell r="D44" t="str">
            <v>ETG-08-01.2</v>
          </cell>
          <cell r="E44" t="str">
            <v>suministro e instalacion union brida universal 6" para PEAD</v>
          </cell>
          <cell r="F44">
            <v>0</v>
          </cell>
          <cell r="G44">
            <v>0</v>
          </cell>
          <cell r="H44">
            <v>0</v>
          </cell>
          <cell r="I44">
            <v>0</v>
          </cell>
          <cell r="J44">
            <v>0</v>
          </cell>
          <cell r="K44" t="str">
            <v xml:space="preserve"> UND</v>
          </cell>
          <cell r="L44">
            <v>6</v>
          </cell>
          <cell r="M44">
            <v>273061</v>
          </cell>
          <cell r="N44">
            <v>1638366</v>
          </cell>
        </row>
        <row r="45">
          <cell r="C45">
            <v>3.22</v>
          </cell>
          <cell r="D45" t="str">
            <v>ETG-08-01.2</v>
          </cell>
          <cell r="E45" t="str">
            <v>suministro e instalacion union brida universal 10" para PEAD</v>
          </cell>
          <cell r="F45">
            <v>0</v>
          </cell>
          <cell r="G45">
            <v>0</v>
          </cell>
          <cell r="H45">
            <v>0</v>
          </cell>
          <cell r="I45">
            <v>0</v>
          </cell>
          <cell r="J45">
            <v>0</v>
          </cell>
          <cell r="K45" t="str">
            <v xml:space="preserve"> UND</v>
          </cell>
          <cell r="L45">
            <v>2</v>
          </cell>
          <cell r="M45">
            <v>460255</v>
          </cell>
          <cell r="N45">
            <v>920510</v>
          </cell>
        </row>
        <row r="46">
          <cell r="C46">
            <v>3.23</v>
          </cell>
          <cell r="D46" t="str">
            <v>ETG-08-01.2</v>
          </cell>
          <cell r="E46" t="str">
            <v>suministro e instalacion union brida universal 12" para PEAD</v>
          </cell>
          <cell r="F46">
            <v>0</v>
          </cell>
          <cell r="G46">
            <v>0</v>
          </cell>
          <cell r="H46">
            <v>0</v>
          </cell>
          <cell r="I46">
            <v>0</v>
          </cell>
          <cell r="J46">
            <v>0</v>
          </cell>
          <cell r="K46" t="str">
            <v xml:space="preserve"> UND</v>
          </cell>
          <cell r="L46">
            <v>4</v>
          </cell>
          <cell r="M46">
            <v>642654</v>
          </cell>
          <cell r="N46">
            <v>2570616</v>
          </cell>
        </row>
        <row r="47">
          <cell r="C47">
            <v>3.24</v>
          </cell>
          <cell r="D47" t="str">
            <v>ETG-08-01.2</v>
          </cell>
          <cell r="E47" t="str">
            <v xml:space="preserve">Suministro e instalacion reduccion 110x90mm bridada (4X3") </v>
          </cell>
          <cell r="F47">
            <v>0</v>
          </cell>
          <cell r="G47">
            <v>0</v>
          </cell>
          <cell r="H47">
            <v>0</v>
          </cell>
          <cell r="I47">
            <v>0</v>
          </cell>
          <cell r="J47">
            <v>0</v>
          </cell>
          <cell r="K47" t="str">
            <v xml:space="preserve"> UND</v>
          </cell>
          <cell r="L47">
            <v>13</v>
          </cell>
          <cell r="M47">
            <v>236993</v>
          </cell>
          <cell r="N47">
            <v>3080909</v>
          </cell>
        </row>
        <row r="48">
          <cell r="C48">
            <v>3.25</v>
          </cell>
          <cell r="D48" t="str">
            <v>ETG-08-01.2</v>
          </cell>
          <cell r="E48" t="str">
            <v xml:space="preserve">Suministro e instalacion reduccion 160x90mm bridada (6X3") </v>
          </cell>
          <cell r="F48">
            <v>0</v>
          </cell>
          <cell r="G48">
            <v>0</v>
          </cell>
          <cell r="H48">
            <v>0</v>
          </cell>
          <cell r="I48">
            <v>0</v>
          </cell>
          <cell r="J48">
            <v>0</v>
          </cell>
          <cell r="K48" t="str">
            <v xml:space="preserve"> UND</v>
          </cell>
          <cell r="L48">
            <v>2</v>
          </cell>
          <cell r="M48">
            <v>324038</v>
          </cell>
          <cell r="N48">
            <v>648076</v>
          </cell>
        </row>
        <row r="49">
          <cell r="C49">
            <v>3.26</v>
          </cell>
          <cell r="D49" t="str">
            <v>ETG-08-01.2</v>
          </cell>
          <cell r="E49" t="str">
            <v xml:space="preserve">Suministro e instalacion reduccion 160x90mm bridada (6X4") </v>
          </cell>
          <cell r="F49">
            <v>0</v>
          </cell>
          <cell r="G49">
            <v>0</v>
          </cell>
          <cell r="H49">
            <v>0</v>
          </cell>
          <cell r="I49">
            <v>0</v>
          </cell>
          <cell r="J49">
            <v>0</v>
          </cell>
          <cell r="K49" t="str">
            <v xml:space="preserve"> UND</v>
          </cell>
          <cell r="L49">
            <v>1</v>
          </cell>
          <cell r="M49">
            <v>352179</v>
          </cell>
          <cell r="N49">
            <v>352179</v>
          </cell>
        </row>
        <row r="50">
          <cell r="C50">
            <v>3.27</v>
          </cell>
          <cell r="D50" t="str">
            <v>ETG-08-01.2</v>
          </cell>
          <cell r="E50" t="str">
            <v>Suministro e instalacion reduccion 250x160mm bridada (10X6")</v>
          </cell>
          <cell r="F50">
            <v>0</v>
          </cell>
          <cell r="G50">
            <v>0</v>
          </cell>
          <cell r="H50">
            <v>0</v>
          </cell>
          <cell r="I50">
            <v>0</v>
          </cell>
          <cell r="J50">
            <v>0</v>
          </cell>
          <cell r="K50" t="str">
            <v xml:space="preserve"> UND</v>
          </cell>
          <cell r="L50">
            <v>1</v>
          </cell>
          <cell r="M50">
            <v>833907</v>
          </cell>
          <cell r="N50">
            <v>833907</v>
          </cell>
        </row>
        <row r="51">
          <cell r="C51">
            <v>3.28</v>
          </cell>
          <cell r="D51" t="str">
            <v>ETG-08-01.2</v>
          </cell>
          <cell r="E51" t="str">
            <v xml:space="preserve">Suministro e instalacion reduccion 315x110mm bridada (12X4") </v>
          </cell>
          <cell r="F51">
            <v>0</v>
          </cell>
          <cell r="G51">
            <v>0</v>
          </cell>
          <cell r="H51">
            <v>0</v>
          </cell>
          <cell r="I51">
            <v>0</v>
          </cell>
          <cell r="J51">
            <v>0</v>
          </cell>
          <cell r="K51" t="str">
            <v xml:space="preserve"> UND</v>
          </cell>
          <cell r="L51">
            <v>1</v>
          </cell>
          <cell r="M51">
            <v>1097515</v>
          </cell>
          <cell r="N51">
            <v>1097515</v>
          </cell>
        </row>
        <row r="52">
          <cell r="C52">
            <v>3.29</v>
          </cell>
          <cell r="D52" t="str">
            <v>ETG-08-01.2</v>
          </cell>
          <cell r="E52" t="str">
            <v>Suministro e instalacion reduccion 315x160mm bridada (12X6")</v>
          </cell>
          <cell r="F52">
            <v>0</v>
          </cell>
          <cell r="G52">
            <v>0</v>
          </cell>
          <cell r="H52">
            <v>0</v>
          </cell>
          <cell r="I52">
            <v>0</v>
          </cell>
          <cell r="J52">
            <v>0</v>
          </cell>
          <cell r="K52" t="str">
            <v xml:space="preserve"> UND</v>
          </cell>
          <cell r="L52">
            <v>2</v>
          </cell>
          <cell r="M52">
            <v>1097515</v>
          </cell>
          <cell r="N52">
            <v>2195030</v>
          </cell>
        </row>
        <row r="53">
          <cell r="C53" t="str">
            <v>3.30</v>
          </cell>
          <cell r="D53" t="str">
            <v>ETG-08-01.2</v>
          </cell>
          <cell r="E53" t="str">
            <v xml:space="preserve">Suministro e instalacion reduccion 315x250mm bridada (12X10") </v>
          </cell>
          <cell r="F53">
            <v>0</v>
          </cell>
          <cell r="G53">
            <v>0</v>
          </cell>
          <cell r="H53">
            <v>0</v>
          </cell>
          <cell r="I53">
            <v>0</v>
          </cell>
          <cell r="J53">
            <v>0</v>
          </cell>
          <cell r="K53" t="str">
            <v xml:space="preserve"> UND</v>
          </cell>
          <cell r="L53">
            <v>1</v>
          </cell>
          <cell r="M53">
            <v>1272675</v>
          </cell>
          <cell r="N53">
            <v>1272675</v>
          </cell>
        </row>
        <row r="54">
          <cell r="C54">
            <v>3.31</v>
          </cell>
          <cell r="D54" t="str">
            <v>ETG-08-01.2</v>
          </cell>
          <cell r="E54" t="str">
            <v>Suministro e instalacion cruz bridada 4"</v>
          </cell>
          <cell r="F54">
            <v>0</v>
          </cell>
          <cell r="G54">
            <v>0</v>
          </cell>
          <cell r="H54">
            <v>0</v>
          </cell>
          <cell r="I54">
            <v>0</v>
          </cell>
          <cell r="J54">
            <v>0</v>
          </cell>
          <cell r="K54" t="str">
            <v xml:space="preserve"> UND</v>
          </cell>
          <cell r="L54">
            <v>5</v>
          </cell>
          <cell r="M54">
            <v>507797</v>
          </cell>
          <cell r="N54">
            <v>2538985</v>
          </cell>
        </row>
        <row r="55">
          <cell r="C55">
            <v>3.32</v>
          </cell>
          <cell r="D55" t="str">
            <v>ETG-08-01.2</v>
          </cell>
          <cell r="E55" t="str">
            <v>Suministro e instalacion cruz bridada 6"</v>
          </cell>
          <cell r="F55">
            <v>0</v>
          </cell>
          <cell r="G55">
            <v>0</v>
          </cell>
          <cell r="H55">
            <v>0</v>
          </cell>
          <cell r="I55">
            <v>0</v>
          </cell>
          <cell r="J55">
            <v>0</v>
          </cell>
          <cell r="K55" t="str">
            <v xml:space="preserve"> UND</v>
          </cell>
          <cell r="L55">
            <v>2</v>
          </cell>
          <cell r="M55">
            <v>1079439</v>
          </cell>
          <cell r="N55">
            <v>2158878</v>
          </cell>
        </row>
        <row r="56">
          <cell r="C56">
            <v>3.33</v>
          </cell>
          <cell r="D56" t="str">
            <v>ETG-08-01.2</v>
          </cell>
          <cell r="E56" t="str">
            <v>Suministro e instalacion cruz bridada 12"</v>
          </cell>
          <cell r="F56">
            <v>0</v>
          </cell>
          <cell r="G56">
            <v>0</v>
          </cell>
          <cell r="H56">
            <v>0</v>
          </cell>
          <cell r="I56">
            <v>0</v>
          </cell>
          <cell r="J56">
            <v>0</v>
          </cell>
          <cell r="K56" t="str">
            <v xml:space="preserve"> UND</v>
          </cell>
          <cell r="L56">
            <v>1</v>
          </cell>
          <cell r="M56">
            <v>3878845</v>
          </cell>
          <cell r="N56">
            <v>3878845</v>
          </cell>
        </row>
        <row r="57">
          <cell r="C57">
            <v>3.34</v>
          </cell>
          <cell r="D57" t="str">
            <v>ETG-08-01.2</v>
          </cell>
          <cell r="E57" t="str">
            <v>suministro e instalacion codo bridado 90° (3")</v>
          </cell>
          <cell r="F57">
            <v>0</v>
          </cell>
          <cell r="G57">
            <v>0</v>
          </cell>
          <cell r="H57">
            <v>0</v>
          </cell>
          <cell r="I57">
            <v>0</v>
          </cell>
          <cell r="J57">
            <v>0</v>
          </cell>
          <cell r="K57" t="str">
            <v xml:space="preserve"> UND</v>
          </cell>
          <cell r="L57">
            <v>1</v>
          </cell>
          <cell r="M57">
            <v>187873</v>
          </cell>
          <cell r="N57">
            <v>187873</v>
          </cell>
        </row>
        <row r="58">
          <cell r="C58">
            <v>3.35</v>
          </cell>
          <cell r="D58" t="str">
            <v>ETG-08-01.6</v>
          </cell>
          <cell r="E58" t="str">
            <v>Suministro e instalacion reduccion PEAD 4X3" PE100 PN10</v>
          </cell>
          <cell r="F58">
            <v>0</v>
          </cell>
          <cell r="G58">
            <v>0</v>
          </cell>
          <cell r="H58">
            <v>0</v>
          </cell>
          <cell r="I58">
            <v>0</v>
          </cell>
          <cell r="J58">
            <v>0</v>
          </cell>
          <cell r="K58" t="str">
            <v xml:space="preserve"> UND</v>
          </cell>
          <cell r="L58">
            <v>2</v>
          </cell>
          <cell r="M58">
            <v>51284</v>
          </cell>
          <cell r="N58">
            <v>102568</v>
          </cell>
        </row>
        <row r="59">
          <cell r="C59">
            <v>3.36</v>
          </cell>
          <cell r="D59" t="str">
            <v>ETG-08-01.6</v>
          </cell>
          <cell r="E59" t="str">
            <v>Suministro e instalacion tee PEAD  90mm (3") PE 100 PN10</v>
          </cell>
          <cell r="F59">
            <v>0</v>
          </cell>
          <cell r="G59">
            <v>0</v>
          </cell>
          <cell r="H59">
            <v>0</v>
          </cell>
          <cell r="I59">
            <v>0</v>
          </cell>
          <cell r="J59">
            <v>0</v>
          </cell>
          <cell r="K59" t="str">
            <v xml:space="preserve"> UND</v>
          </cell>
          <cell r="L59">
            <v>6</v>
          </cell>
          <cell r="M59">
            <v>80347</v>
          </cell>
          <cell r="N59">
            <v>482082</v>
          </cell>
        </row>
        <row r="60">
          <cell r="C60">
            <v>3.37</v>
          </cell>
          <cell r="D60" t="str">
            <v>ETG-08-01.6</v>
          </cell>
          <cell r="E60" t="str">
            <v>Suministro e instalacion tee PEAD  315mm (12") PE 100 PN10</v>
          </cell>
          <cell r="F60">
            <v>0</v>
          </cell>
          <cell r="G60">
            <v>0</v>
          </cell>
          <cell r="H60">
            <v>0</v>
          </cell>
          <cell r="I60">
            <v>0</v>
          </cell>
          <cell r="J60">
            <v>0</v>
          </cell>
          <cell r="K60" t="str">
            <v>UND</v>
          </cell>
          <cell r="L60">
            <v>1</v>
          </cell>
          <cell r="M60">
            <v>1674703</v>
          </cell>
          <cell r="N60">
            <v>1674703</v>
          </cell>
        </row>
        <row r="61">
          <cell r="C61">
            <v>3.38</v>
          </cell>
          <cell r="D61" t="str">
            <v>ETG-08-02</v>
          </cell>
          <cell r="E61" t="str">
            <v>Suministro e instalacion valvula compuerta elastica brida iso o brida ansi con vastago no ascendente de 12"</v>
          </cell>
          <cell r="F61">
            <v>0</v>
          </cell>
          <cell r="G61">
            <v>0</v>
          </cell>
          <cell r="H61">
            <v>0</v>
          </cell>
          <cell r="I61">
            <v>0</v>
          </cell>
          <cell r="J61">
            <v>0</v>
          </cell>
          <cell r="K61" t="str">
            <v xml:space="preserve"> UND</v>
          </cell>
          <cell r="L61">
            <v>2</v>
          </cell>
          <cell r="M61">
            <v>4036470</v>
          </cell>
          <cell r="N61">
            <v>8072940</v>
          </cell>
        </row>
        <row r="62">
          <cell r="C62">
            <v>3.39</v>
          </cell>
          <cell r="D62" t="str">
            <v>ETG-08-01.6</v>
          </cell>
          <cell r="E62" t="str">
            <v>Suministro e instalacion reduccion PEAD 12X10" PE100 PN10</v>
          </cell>
          <cell r="F62">
            <v>0</v>
          </cell>
          <cell r="G62">
            <v>0</v>
          </cell>
          <cell r="H62">
            <v>0</v>
          </cell>
          <cell r="I62">
            <v>0</v>
          </cell>
          <cell r="J62">
            <v>0</v>
          </cell>
          <cell r="K62" t="str">
            <v xml:space="preserve"> UND</v>
          </cell>
          <cell r="L62">
            <v>1</v>
          </cell>
          <cell r="M62">
            <v>476064</v>
          </cell>
          <cell r="N62">
            <v>476064</v>
          </cell>
        </row>
        <row r="63">
          <cell r="C63" t="str">
            <v>3.40</v>
          </cell>
          <cell r="D63" t="str">
            <v>ETG-08-01.6</v>
          </cell>
          <cell r="E63" t="str">
            <v>Suministro e instalacion reduccion PEAD 10X6" PE100 PN10</v>
          </cell>
          <cell r="F63">
            <v>0</v>
          </cell>
          <cell r="G63">
            <v>0</v>
          </cell>
          <cell r="H63">
            <v>0</v>
          </cell>
          <cell r="I63">
            <v>0</v>
          </cell>
          <cell r="J63">
            <v>0</v>
          </cell>
          <cell r="K63" t="str">
            <v xml:space="preserve"> UND</v>
          </cell>
          <cell r="L63">
            <v>1</v>
          </cell>
          <cell r="M63">
            <v>509799</v>
          </cell>
          <cell r="N63">
            <v>509799</v>
          </cell>
        </row>
        <row r="64">
          <cell r="C64">
            <v>3.41</v>
          </cell>
          <cell r="D64" t="str">
            <v>ETG-08-01.6</v>
          </cell>
          <cell r="E64" t="str">
            <v>Suministro e instalacion reduccion PEAD 6X4" PE100 PN10</v>
          </cell>
          <cell r="F64">
            <v>0</v>
          </cell>
          <cell r="G64">
            <v>0</v>
          </cell>
          <cell r="H64">
            <v>0</v>
          </cell>
          <cell r="I64">
            <v>0</v>
          </cell>
          <cell r="J64">
            <v>0</v>
          </cell>
          <cell r="K64" t="str">
            <v xml:space="preserve"> UND</v>
          </cell>
          <cell r="L64">
            <v>1</v>
          </cell>
          <cell r="M64">
            <v>112845</v>
          </cell>
          <cell r="N64">
            <v>112845</v>
          </cell>
        </row>
        <row r="65">
          <cell r="C65" t="str">
            <v xml:space="preserve">SUBTOTAL       </v>
          </cell>
          <cell r="D65">
            <v>0</v>
          </cell>
          <cell r="E65">
            <v>0</v>
          </cell>
          <cell r="F65">
            <v>0</v>
          </cell>
          <cell r="G65">
            <v>0</v>
          </cell>
          <cell r="H65">
            <v>0</v>
          </cell>
          <cell r="I65">
            <v>0</v>
          </cell>
          <cell r="J65">
            <v>0</v>
          </cell>
          <cell r="K65">
            <v>0</v>
          </cell>
          <cell r="L65">
            <v>0</v>
          </cell>
          <cell r="M65">
            <v>0</v>
          </cell>
          <cell r="N65">
            <v>361899372.01999998</v>
          </cell>
        </row>
        <row r="66">
          <cell r="C66">
            <v>4</v>
          </cell>
          <cell r="D66">
            <v>0</v>
          </cell>
          <cell r="E66" t="str">
            <v>OBRA CIVIL COMPLEMENTARIA</v>
          </cell>
          <cell r="F66">
            <v>0</v>
          </cell>
          <cell r="G66">
            <v>0</v>
          </cell>
          <cell r="H66">
            <v>0</v>
          </cell>
          <cell r="I66">
            <v>0</v>
          </cell>
          <cell r="J66">
            <v>0</v>
          </cell>
          <cell r="K66">
            <v>0</v>
          </cell>
          <cell r="L66">
            <v>0</v>
          </cell>
          <cell r="M66">
            <v>0</v>
          </cell>
          <cell r="N66">
            <v>0</v>
          </cell>
        </row>
        <row r="67">
          <cell r="C67">
            <v>4.0999999999999996</v>
          </cell>
          <cell r="D67" t="str">
            <v>ETG-04-01</v>
          </cell>
          <cell r="E67" t="str">
            <v>Sub-base granular mopt compactada en capas de 10 cm, E= 0.20 M</v>
          </cell>
          <cell r="F67">
            <v>0</v>
          </cell>
          <cell r="G67">
            <v>0</v>
          </cell>
          <cell r="H67">
            <v>0</v>
          </cell>
          <cell r="I67">
            <v>0</v>
          </cell>
          <cell r="J67">
            <v>0</v>
          </cell>
          <cell r="K67" t="str">
            <v>M3</v>
          </cell>
          <cell r="L67">
            <v>257.99999999999994</v>
          </cell>
          <cell r="M67">
            <v>68740</v>
          </cell>
          <cell r="N67">
            <v>17734919.999999996</v>
          </cell>
        </row>
        <row r="68">
          <cell r="C68">
            <v>4.2</v>
          </cell>
          <cell r="D68" t="str">
            <v>ETG-05-07</v>
          </cell>
          <cell r="E68" t="str">
            <v xml:space="preserve">Construcción pavimento rígido 3000 PSI e= 0,15 incluye refuerzo y juntas en asfalto </v>
          </cell>
          <cell r="F68">
            <v>0</v>
          </cell>
          <cell r="G68">
            <v>0</v>
          </cell>
          <cell r="H68">
            <v>0</v>
          </cell>
          <cell r="I68">
            <v>0</v>
          </cell>
          <cell r="J68">
            <v>0</v>
          </cell>
          <cell r="K68" t="str">
            <v>M2</v>
          </cell>
          <cell r="L68">
            <v>1289.9999999999998</v>
          </cell>
          <cell r="M68">
            <v>95693</v>
          </cell>
          <cell r="N68">
            <v>123443969.99999999</v>
          </cell>
        </row>
        <row r="69">
          <cell r="C69">
            <v>4.3</v>
          </cell>
          <cell r="D69" t="str">
            <v>ETG-07-03</v>
          </cell>
          <cell r="E69" t="str">
            <v>Construcción Sardinel en concreto 3000 psi 0,15*0,30M. Incluye refuerzo</v>
          </cell>
          <cell r="F69">
            <v>0</v>
          </cell>
          <cell r="G69">
            <v>0</v>
          </cell>
          <cell r="H69">
            <v>0</v>
          </cell>
          <cell r="I69">
            <v>0</v>
          </cell>
          <cell r="J69">
            <v>0</v>
          </cell>
          <cell r="K69" t="str">
            <v>ML</v>
          </cell>
          <cell r="L69">
            <v>69.900000000000006</v>
          </cell>
          <cell r="M69">
            <v>48058</v>
          </cell>
          <cell r="N69">
            <v>3359254.2</v>
          </cell>
        </row>
        <row r="70">
          <cell r="C70">
            <v>4.4000000000000004</v>
          </cell>
          <cell r="D70" t="str">
            <v>ETG-07-03</v>
          </cell>
          <cell r="E70" t="str">
            <v>Construcción andén en concreto, fc= 21 Mpa, e=0,10 m</v>
          </cell>
          <cell r="F70">
            <v>0</v>
          </cell>
          <cell r="G70">
            <v>0</v>
          </cell>
          <cell r="H70">
            <v>0</v>
          </cell>
          <cell r="I70">
            <v>0</v>
          </cell>
          <cell r="J70">
            <v>0</v>
          </cell>
          <cell r="K70" t="str">
            <v>M2</v>
          </cell>
          <cell r="L70">
            <v>69.900000000000006</v>
          </cell>
          <cell r="M70">
            <v>51231</v>
          </cell>
          <cell r="N70">
            <v>3581046.9000000004</v>
          </cell>
        </row>
        <row r="71">
          <cell r="C71" t="str">
            <v xml:space="preserve">SUBTOTAL       </v>
          </cell>
          <cell r="D71">
            <v>0</v>
          </cell>
          <cell r="E71">
            <v>0</v>
          </cell>
          <cell r="F71">
            <v>0</v>
          </cell>
          <cell r="G71">
            <v>0</v>
          </cell>
          <cell r="H71">
            <v>0</v>
          </cell>
          <cell r="I71">
            <v>0</v>
          </cell>
          <cell r="J71">
            <v>0</v>
          </cell>
          <cell r="K71">
            <v>0</v>
          </cell>
          <cell r="L71">
            <v>0</v>
          </cell>
          <cell r="M71">
            <v>0</v>
          </cell>
          <cell r="N71">
            <v>148119191.09999996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lista nueva 2020"/>
    </sheetNames>
    <sheetDataSet>
      <sheetData sheetId="0">
        <row r="2">
          <cell r="A2" t="str">
            <v>Codigo</v>
          </cell>
        </row>
        <row r="27">
          <cell r="H27">
            <v>0</v>
          </cell>
        </row>
        <row r="30">
          <cell r="G30">
            <v>5593</v>
          </cell>
        </row>
        <row r="677">
          <cell r="G677">
            <v>34034</v>
          </cell>
        </row>
        <row r="705">
          <cell r="G705">
            <v>5853.61</v>
          </cell>
        </row>
        <row r="706">
          <cell r="F706">
            <v>5000</v>
          </cell>
        </row>
        <row r="710">
          <cell r="F710">
            <v>4919</v>
          </cell>
        </row>
        <row r="724">
          <cell r="G724">
            <v>20884.5</v>
          </cell>
        </row>
      </sheetData>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MPLIMIENTO"/>
      <sheetName val="TABLA DE CONTENIDO"/>
      <sheetName val="GENERALIDADES"/>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row r="5">
          <cell r="C5" t="str">
            <v>INGEVIALESV E.U.</v>
          </cell>
          <cell r="M5" t="str">
            <v>TRIMESTRE: DICIEMBRE DE 2005 - FEBRERO DE 2006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 val="Generalidades"/>
      <sheetName val="Evaluac. Rmendtos"/>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row r="20">
          <cell r="A20" t="str">
            <v>ADMINISTRADOR VIAL: ARMANDO SANCHEZ SANCHEZ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2009 Jagu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PRES.AGRI"/>
      <sheetName val="BASE"/>
    </sheetNames>
    <sheetDataSet>
      <sheetData sheetId="0" refreshError="1"/>
      <sheetData sheetId="1" refreshError="1"/>
      <sheetData sheetId="2" refreshError="1"/>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INSUMOS"/>
      <sheetName val="A.P.U."/>
      <sheetName val="A.P.U. (2)"/>
      <sheetName val="RESUMEN VIAS"/>
      <sheetName val="COSTOS POR KM"/>
      <sheetName val="RESUMEN UNITARIOS"/>
      <sheetName val="683.2"/>
      <sheetName val="683.3"/>
      <sheetName val="683.4"/>
      <sheetName val="683.5"/>
      <sheetName val="690.1"/>
      <sheetName val="700.1"/>
      <sheetName val="700.2"/>
      <sheetName val="700.3"/>
      <sheetName val="COSTOS SEMANALES"/>
      <sheetName val="Prog.Inver (2)"/>
      <sheetName val="COSTOS OFICINA"/>
      <sheetName val="Formatos"/>
      <sheetName val="CRONOGRAMA-2022"/>
      <sheetName val="CRONOGRAMA-2023"/>
      <sheetName val="CRONOGRAMA-2024"/>
      <sheetName val="CRONOGRAMA-2025"/>
      <sheetName val="201,7"/>
      <sheetName val="630.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711" refreshError="1"/>
      <sheetData sheetId="712" refreshError="1"/>
      <sheetData sheetId="713" refreshError="1"/>
      <sheetData sheetId="714" refreshError="1"/>
      <sheetData sheetId="715" refreshError="1"/>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
      <sheetName val="Plantilla C.O ALDO"/>
      <sheetName val="C.O-PPTO total"/>
      <sheetName val="C.O-PPTO Interceptor"/>
      <sheetName val="C.O-PPTO Rdes ALL"/>
      <sheetName val="AJIZAL 3335"/>
      <sheetName val="SABANETA 333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
      <sheetName val="Plantilla C.O ALDO"/>
      <sheetName val="C.O-PPTO total"/>
      <sheetName val="C.O-PPTO Interceptor"/>
      <sheetName val="C.O-PPTO Rdes 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2ALT."/>
      <sheetName val="PRESUPUESTO"/>
      <sheetName val="Hoja1"/>
      <sheetName val="TRAMOS"/>
      <sheetName val="CANTIDADES."/>
      <sheetName val="FICHA TÉCNICA"/>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3,7"/>
      <sheetName val="3,8"/>
      <sheetName val="3,6"/>
      <sheetName val="3,9"/>
      <sheetName val="3,10"/>
      <sheetName val="3,11"/>
      <sheetName val="3,12"/>
      <sheetName val="3,13"/>
      <sheetName val="3,14"/>
      <sheetName val="3,15"/>
      <sheetName val="3,16"/>
      <sheetName val="3,17"/>
      <sheetName val="3,18"/>
      <sheetName val="3,19"/>
      <sheetName val="3,20"/>
      <sheetName val="3,21"/>
      <sheetName val="3,22"/>
      <sheetName val="4,1"/>
      <sheetName val="4.2"/>
      <sheetName val="3.13"/>
    </sheetNames>
    <sheetDataSet>
      <sheetData sheetId="0"/>
      <sheetData sheetId="1">
        <row r="9">
          <cell r="C9" t="str">
            <v>1,1</v>
          </cell>
          <cell r="D9" t="str">
            <v>ETG-02-03</v>
          </cell>
          <cell r="E9" t="str">
            <v>LOCALIZACION Y REPLANTEO</v>
          </cell>
          <cell r="F9">
            <v>0</v>
          </cell>
          <cell r="G9">
            <v>0</v>
          </cell>
          <cell r="H9">
            <v>0</v>
          </cell>
          <cell r="I9">
            <v>0</v>
          </cell>
          <cell r="J9">
            <v>0</v>
          </cell>
          <cell r="K9" t="str">
            <v>ML</v>
          </cell>
          <cell r="L9">
            <v>1206.55</v>
          </cell>
          <cell r="M9">
            <v>1944</v>
          </cell>
          <cell r="N9">
            <v>2345533.1999999997</v>
          </cell>
        </row>
        <row r="10">
          <cell r="C10" t="str">
            <v>1,2</v>
          </cell>
          <cell r="D10" t="str">
            <v>ETG-02-07</v>
          </cell>
          <cell r="E10" t="str">
            <v xml:space="preserve">VALLA PUBLICITARIA EN ESTRUCTURA METÁLICA, MARCO 2.5 X 4.0 M </v>
          </cell>
          <cell r="F10">
            <v>0</v>
          </cell>
          <cell r="G10">
            <v>0</v>
          </cell>
          <cell r="H10">
            <v>0</v>
          </cell>
          <cell r="I10">
            <v>0</v>
          </cell>
          <cell r="J10">
            <v>0</v>
          </cell>
          <cell r="K10" t="str">
            <v>UND</v>
          </cell>
          <cell r="L10">
            <v>1</v>
          </cell>
          <cell r="M10">
            <v>1686132</v>
          </cell>
          <cell r="N10">
            <v>1686132</v>
          </cell>
        </row>
        <row r="11">
          <cell r="C11" t="str">
            <v>1,3</v>
          </cell>
          <cell r="D11" t="str">
            <v>ETG-05-01</v>
          </cell>
          <cell r="E11" t="str">
            <v>CORTE DE PAVIMENTO</v>
          </cell>
          <cell r="F11">
            <v>0</v>
          </cell>
          <cell r="G11">
            <v>0</v>
          </cell>
          <cell r="H11">
            <v>0</v>
          </cell>
          <cell r="I11">
            <v>0</v>
          </cell>
          <cell r="J11">
            <v>0</v>
          </cell>
          <cell r="K11" t="str">
            <v>ML</v>
          </cell>
          <cell r="L11">
            <v>48</v>
          </cell>
          <cell r="M11">
            <v>10690</v>
          </cell>
          <cell r="N11">
            <v>513120</v>
          </cell>
        </row>
        <row r="12">
          <cell r="C12" t="str">
            <v>1,4</v>
          </cell>
          <cell r="D12" t="str">
            <v>ETG-07-01</v>
          </cell>
          <cell r="E12" t="str">
            <v>DEMOLICIÓN DE PAVIMENTO RIGIDO, INCLUYE RETIRO</v>
          </cell>
          <cell r="F12">
            <v>0</v>
          </cell>
          <cell r="G12">
            <v>0</v>
          </cell>
          <cell r="H12">
            <v>0</v>
          </cell>
          <cell r="I12">
            <v>0</v>
          </cell>
          <cell r="J12">
            <v>0</v>
          </cell>
          <cell r="K12" t="str">
            <v>M2</v>
          </cell>
          <cell r="L12">
            <v>72</v>
          </cell>
          <cell r="M12">
            <v>21695</v>
          </cell>
          <cell r="N12">
            <v>1562040</v>
          </cell>
        </row>
        <row r="13">
          <cell r="C13" t="str">
            <v>1,5</v>
          </cell>
          <cell r="D13" t="str">
            <v>ETG-07-01</v>
          </cell>
          <cell r="E13" t="str">
            <v>DEMOLICIÓN DE POZOS EXISTENTES EN CONCRETO O  LADRILLO, INCLUYE RETIRO</v>
          </cell>
          <cell r="F13">
            <v>0</v>
          </cell>
          <cell r="G13">
            <v>0</v>
          </cell>
          <cell r="H13">
            <v>0</v>
          </cell>
          <cell r="I13">
            <v>0</v>
          </cell>
          <cell r="J13">
            <v>0</v>
          </cell>
          <cell r="K13" t="str">
            <v>ML</v>
          </cell>
          <cell r="L13">
            <v>28.029000000000003</v>
          </cell>
          <cell r="M13">
            <v>83741</v>
          </cell>
          <cell r="N13">
            <v>2347176.4890000001</v>
          </cell>
        </row>
        <row r="14">
          <cell r="C14" t="str">
            <v>1,6</v>
          </cell>
          <cell r="D14" t="str">
            <v>ETG-05-01</v>
          </cell>
          <cell r="E14" t="str">
            <v>Corte de pavimento</v>
          </cell>
          <cell r="F14">
            <v>0</v>
          </cell>
          <cell r="G14">
            <v>0</v>
          </cell>
          <cell r="H14">
            <v>0</v>
          </cell>
          <cell r="I14">
            <v>0</v>
          </cell>
          <cell r="J14">
            <v>0</v>
          </cell>
          <cell r="K14" t="str">
            <v>UND</v>
          </cell>
          <cell r="L14">
            <v>0</v>
          </cell>
          <cell r="M14">
            <v>9364</v>
          </cell>
          <cell r="N14">
            <v>0</v>
          </cell>
        </row>
        <row r="15">
          <cell r="C15" t="str">
            <v>1,7</v>
          </cell>
          <cell r="D15" t="str">
            <v>ETG-07-01</v>
          </cell>
          <cell r="E15" t="str">
            <v>Demolicion de pavimento rigido o flexible, incluye retiro</v>
          </cell>
          <cell r="F15">
            <v>0</v>
          </cell>
          <cell r="G15">
            <v>0</v>
          </cell>
          <cell r="H15">
            <v>0</v>
          </cell>
          <cell r="I15">
            <v>0</v>
          </cell>
          <cell r="J15">
            <v>0</v>
          </cell>
          <cell r="K15" t="str">
            <v>UND</v>
          </cell>
          <cell r="L15">
            <v>0</v>
          </cell>
          <cell r="M15">
            <v>19260</v>
          </cell>
          <cell r="N15">
            <v>0</v>
          </cell>
        </row>
        <row r="16">
          <cell r="C16" t="str">
            <v>1,8</v>
          </cell>
          <cell r="D16" t="str">
            <v>ETG-07-01</v>
          </cell>
          <cell r="E16" t="str">
            <v>Demolicion de pozos existentes en concreto o ladrillo, incluye retiro</v>
          </cell>
          <cell r="F16">
            <v>0</v>
          </cell>
          <cell r="G16">
            <v>0</v>
          </cell>
          <cell r="H16">
            <v>0</v>
          </cell>
          <cell r="I16">
            <v>0</v>
          </cell>
          <cell r="J16">
            <v>0</v>
          </cell>
          <cell r="K16" t="str">
            <v>UND</v>
          </cell>
          <cell r="L16">
            <v>0</v>
          </cell>
          <cell r="M16">
            <v>80371</v>
          </cell>
          <cell r="N16">
            <v>0</v>
          </cell>
        </row>
        <row r="17">
          <cell r="C17" t="str">
            <v>1,9</v>
          </cell>
          <cell r="D17" t="str">
            <v>ETG-07-01</v>
          </cell>
          <cell r="E17" t="str">
            <v>Demolicion de registro sanitario</v>
          </cell>
          <cell r="F17">
            <v>0</v>
          </cell>
          <cell r="G17">
            <v>0</v>
          </cell>
          <cell r="H17">
            <v>0</v>
          </cell>
          <cell r="I17">
            <v>0</v>
          </cell>
          <cell r="J17">
            <v>0</v>
          </cell>
          <cell r="K17" t="str">
            <v>UND</v>
          </cell>
          <cell r="L17">
            <v>0</v>
          </cell>
          <cell r="M17">
            <v>13959</v>
          </cell>
          <cell r="N17">
            <v>0</v>
          </cell>
        </row>
        <row r="18">
          <cell r="C18" t="str">
            <v>1,6</v>
          </cell>
          <cell r="D18" t="str">
            <v>ETG-02-05</v>
          </cell>
          <cell r="E18" t="str">
            <v>APIQUES PARA VERIFICACIÓN DE REDES HASTA 1M3</v>
          </cell>
          <cell r="F18">
            <v>0</v>
          </cell>
          <cell r="G18">
            <v>0</v>
          </cell>
          <cell r="H18">
            <v>0</v>
          </cell>
          <cell r="I18">
            <v>0</v>
          </cell>
          <cell r="J18">
            <v>0</v>
          </cell>
          <cell r="K18" t="str">
            <v>UND</v>
          </cell>
          <cell r="L18">
            <v>23</v>
          </cell>
          <cell r="M18">
            <v>15340</v>
          </cell>
          <cell r="N18">
            <v>352820</v>
          </cell>
        </row>
        <row r="19">
          <cell r="C19" t="str">
            <v xml:space="preserve">SUBTOTAL       </v>
          </cell>
          <cell r="D19">
            <v>0</v>
          </cell>
          <cell r="E19">
            <v>0</v>
          </cell>
          <cell r="F19">
            <v>0</v>
          </cell>
          <cell r="G19">
            <v>0</v>
          </cell>
          <cell r="H19">
            <v>0</v>
          </cell>
          <cell r="I19">
            <v>0</v>
          </cell>
          <cell r="J19">
            <v>0</v>
          </cell>
          <cell r="K19">
            <v>0</v>
          </cell>
          <cell r="L19">
            <v>0</v>
          </cell>
          <cell r="M19">
            <v>0</v>
          </cell>
          <cell r="N19">
            <v>8806821.6889999993</v>
          </cell>
        </row>
        <row r="20">
          <cell r="C20">
            <v>2</v>
          </cell>
          <cell r="D20">
            <v>0</v>
          </cell>
          <cell r="E20" t="str">
            <v>MOVIMIENTOS DE TIERRAS</v>
          </cell>
          <cell r="F20">
            <v>0</v>
          </cell>
          <cell r="G20">
            <v>0</v>
          </cell>
          <cell r="H20">
            <v>0</v>
          </cell>
          <cell r="I20">
            <v>0</v>
          </cell>
          <cell r="J20">
            <v>0</v>
          </cell>
          <cell r="K20">
            <v>0</v>
          </cell>
          <cell r="L20">
            <v>0</v>
          </cell>
          <cell r="M20">
            <v>0</v>
          </cell>
          <cell r="N20">
            <v>0</v>
          </cell>
        </row>
        <row r="21">
          <cell r="C21" t="str">
            <v>2,1</v>
          </cell>
          <cell r="D21" t="str">
            <v>ETG-03-01</v>
          </cell>
          <cell r="E21" t="str">
            <v>EXCAVACIÓN MANUAL EN MATERIAL COMÚN COLECTOR DOMICILIARIAS H (0- 2M) SIN ENTIBADO</v>
          </cell>
          <cell r="F21">
            <v>0</v>
          </cell>
          <cell r="G21">
            <v>0</v>
          </cell>
          <cell r="H21">
            <v>0</v>
          </cell>
          <cell r="I21">
            <v>0</v>
          </cell>
          <cell r="J21">
            <v>0</v>
          </cell>
          <cell r="K21" t="str">
            <v>M3</v>
          </cell>
          <cell r="L21">
            <v>1575.0450871691332</v>
          </cell>
          <cell r="M21">
            <v>22017</v>
          </cell>
          <cell r="N21">
            <v>34677767.684202805</v>
          </cell>
        </row>
        <row r="22">
          <cell r="C22" t="str">
            <v>2,2</v>
          </cell>
          <cell r="D22" t="str">
            <v>ETG-03-01</v>
          </cell>
          <cell r="E22" t="str">
            <v>EXCAVACIÓN MECÁNICA EN MATERIAL COMÚN COLECTOR PRINCIPAL H (2 - 4M) SIN ENTIBADO (INCLUYE MAQUINARIA)</v>
          </cell>
          <cell r="F22">
            <v>0</v>
          </cell>
          <cell r="G22">
            <v>0</v>
          </cell>
          <cell r="H22">
            <v>0</v>
          </cell>
          <cell r="I22">
            <v>0</v>
          </cell>
          <cell r="J22">
            <v>0</v>
          </cell>
          <cell r="K22" t="str">
            <v>M3</v>
          </cell>
          <cell r="L22">
            <v>1287.2349999437638</v>
          </cell>
          <cell r="M22">
            <v>38117</v>
          </cell>
          <cell r="N22">
            <v>49065536.492856443</v>
          </cell>
        </row>
        <row r="23">
          <cell r="C23" t="str">
            <v>2,3</v>
          </cell>
          <cell r="D23" t="str">
            <v>ETG-03-05</v>
          </cell>
          <cell r="E23" t="str">
            <v>RELLENO CONFORMADO Y VIBROCOMPACTADO EN CAPA DE 0,10 M CON MATERIAL SELECCIONADO DEL SITIO</v>
          </cell>
          <cell r="F23">
            <v>0</v>
          </cell>
          <cell r="G23">
            <v>0</v>
          </cell>
          <cell r="H23">
            <v>0</v>
          </cell>
          <cell r="I23">
            <v>0</v>
          </cell>
          <cell r="J23">
            <v>0</v>
          </cell>
          <cell r="K23" t="str">
            <v>M3</v>
          </cell>
          <cell r="L23">
            <v>465.48802970199688</v>
          </cell>
          <cell r="M23">
            <v>18603</v>
          </cell>
          <cell r="N23">
            <v>8659473.8165462483</v>
          </cell>
        </row>
        <row r="24">
          <cell r="C24" t="str">
            <v>2,4</v>
          </cell>
          <cell r="D24" t="str">
            <v>ETG-03-05</v>
          </cell>
          <cell r="E24" t="str">
            <v>RELLENO CONFORMADO Y VIBROCOMPACTADO EN CAPAS DE 0,10 M CON MATERIAL DE PRÉSTAMO</v>
          </cell>
          <cell r="F24">
            <v>0</v>
          </cell>
          <cell r="G24">
            <v>0</v>
          </cell>
          <cell r="H24">
            <v>0</v>
          </cell>
          <cell r="I24">
            <v>0</v>
          </cell>
          <cell r="J24">
            <v>0</v>
          </cell>
          <cell r="K24" t="str">
            <v>M3</v>
          </cell>
          <cell r="L24">
            <v>1861.9521188079875</v>
          </cell>
          <cell r="M24">
            <v>62490</v>
          </cell>
          <cell r="N24">
            <v>116353387.90431114</v>
          </cell>
        </row>
        <row r="25">
          <cell r="C25" t="str">
            <v>2,5</v>
          </cell>
          <cell r="D25" t="str">
            <v>ETG-03-06</v>
          </cell>
          <cell r="E25" t="str">
            <v>RETIRO Y DISPOSICIÓN DE MATERIAL SOBRANTE Y/O ESCOMBROS</v>
          </cell>
          <cell r="F25">
            <v>0</v>
          </cell>
          <cell r="G25">
            <v>0</v>
          </cell>
          <cell r="H25">
            <v>0</v>
          </cell>
          <cell r="I25">
            <v>0</v>
          </cell>
          <cell r="J25">
            <v>0</v>
          </cell>
          <cell r="K25" t="str">
            <v>M3</v>
          </cell>
          <cell r="L25">
            <v>523.21604578462996</v>
          </cell>
          <cell r="M25">
            <v>20929</v>
          </cell>
          <cell r="N25">
            <v>10950388.62222652</v>
          </cell>
        </row>
        <row r="26">
          <cell r="C26" t="str">
            <v xml:space="preserve">SUBTOTAL       </v>
          </cell>
          <cell r="D26">
            <v>0</v>
          </cell>
          <cell r="E26">
            <v>0</v>
          </cell>
          <cell r="F26">
            <v>0</v>
          </cell>
          <cell r="G26">
            <v>0</v>
          </cell>
          <cell r="H26">
            <v>0</v>
          </cell>
          <cell r="I26">
            <v>0</v>
          </cell>
          <cell r="J26">
            <v>0</v>
          </cell>
          <cell r="K26">
            <v>0</v>
          </cell>
          <cell r="L26">
            <v>0</v>
          </cell>
          <cell r="M26">
            <v>0</v>
          </cell>
          <cell r="N26">
            <v>219706554.52014312</v>
          </cell>
        </row>
        <row r="27">
          <cell r="C27">
            <v>3</v>
          </cell>
          <cell r="D27">
            <v>0</v>
          </cell>
          <cell r="E27" t="str">
            <v>SUMINISTRO E INSTALACION RED DE ALCANTARILLADO</v>
          </cell>
          <cell r="F27">
            <v>0</v>
          </cell>
          <cell r="G27">
            <v>0</v>
          </cell>
          <cell r="H27">
            <v>0</v>
          </cell>
          <cell r="I27">
            <v>0</v>
          </cell>
          <cell r="J27">
            <v>0</v>
          </cell>
          <cell r="K27">
            <v>0</v>
          </cell>
          <cell r="L27">
            <v>0</v>
          </cell>
          <cell r="M27">
            <v>0</v>
          </cell>
          <cell r="N27">
            <v>0</v>
          </cell>
        </row>
        <row r="28">
          <cell r="C28" t="str">
            <v>3,1</v>
          </cell>
          <cell r="D28" t="str">
            <v>ETG-07-01</v>
          </cell>
          <cell r="E28" t="str">
            <v>DESINSTALACIÓN E INSTALACIÓN LÍNEA DE IMPULSIÓN DE ALCANTARILLADO DE 42"</v>
          </cell>
          <cell r="F28">
            <v>0</v>
          </cell>
          <cell r="G28">
            <v>0</v>
          </cell>
          <cell r="H28">
            <v>0</v>
          </cell>
          <cell r="I28">
            <v>0</v>
          </cell>
          <cell r="J28">
            <v>0</v>
          </cell>
          <cell r="K28" t="str">
            <v>ML</v>
          </cell>
          <cell r="L28">
            <v>131.05000000000001</v>
          </cell>
          <cell r="M28">
            <v>181166</v>
          </cell>
          <cell r="N28">
            <v>23741804.300000001</v>
          </cell>
        </row>
        <row r="29">
          <cell r="C29" t="str">
            <v>3,2</v>
          </cell>
          <cell r="D29" t="str">
            <v>ETG-07-01</v>
          </cell>
          <cell r="E29" t="str">
            <v>Desinstalación e instalación linea de alcantarillado pluvial de 42"</v>
          </cell>
          <cell r="F29">
            <v>0</v>
          </cell>
          <cell r="G29">
            <v>0</v>
          </cell>
          <cell r="H29">
            <v>0</v>
          </cell>
          <cell r="I29">
            <v>0</v>
          </cell>
          <cell r="J29">
            <v>0</v>
          </cell>
          <cell r="K29" t="str">
            <v>ML</v>
          </cell>
          <cell r="L29">
            <v>131.05000000000001</v>
          </cell>
          <cell r="M29">
            <v>181166</v>
          </cell>
          <cell r="N29">
            <v>23741804.300000001</v>
          </cell>
        </row>
        <row r="30">
          <cell r="C30" t="str">
            <v>3,3</v>
          </cell>
          <cell r="D30" t="str">
            <v>ETG-09-01</v>
          </cell>
          <cell r="E30" t="str">
            <v>SUMINISTRO E INSTALACIÓN DE TUBERÍA PVC, ALCANTARILLADO 6" TIPO NOVAFORT</v>
          </cell>
          <cell r="F30">
            <v>0</v>
          </cell>
          <cell r="G30">
            <v>0</v>
          </cell>
          <cell r="H30">
            <v>0</v>
          </cell>
          <cell r="I30">
            <v>0</v>
          </cell>
          <cell r="J30">
            <v>0</v>
          </cell>
          <cell r="K30" t="str">
            <v>ML</v>
          </cell>
          <cell r="L30">
            <v>318</v>
          </cell>
          <cell r="M30">
            <v>41959</v>
          </cell>
          <cell r="N30">
            <v>13342962</v>
          </cell>
        </row>
        <row r="31">
          <cell r="C31" t="str">
            <v>3,4</v>
          </cell>
          <cell r="D31" t="str">
            <v>ETG-09-01</v>
          </cell>
          <cell r="E31" t="str">
            <v>SUMINISTRO E INSTALACIÓN DE TUBERÍA PVC, ALCANTARILLADO 8" TIPO NOVAFORT</v>
          </cell>
          <cell r="F31">
            <v>0</v>
          </cell>
          <cell r="G31">
            <v>0</v>
          </cell>
          <cell r="H31">
            <v>0</v>
          </cell>
          <cell r="I31">
            <v>0</v>
          </cell>
          <cell r="J31">
            <v>0</v>
          </cell>
          <cell r="K31" t="str">
            <v>ML</v>
          </cell>
          <cell r="L31">
            <v>588.01</v>
          </cell>
          <cell r="M31">
            <v>55835</v>
          </cell>
          <cell r="N31">
            <v>32831538.349999998</v>
          </cell>
        </row>
        <row r="32">
          <cell r="C32" t="str">
            <v>3,5</v>
          </cell>
          <cell r="D32" t="str">
            <v>ETG-09-01</v>
          </cell>
          <cell r="E32" t="str">
            <v>SUMINISTRO E INSTALACIÓN DE TUBERÍA PVC, ALCANTARILLADO 39" TIPO NOVAFORT</v>
          </cell>
          <cell r="F32">
            <v>0</v>
          </cell>
          <cell r="G32">
            <v>0</v>
          </cell>
          <cell r="H32">
            <v>0</v>
          </cell>
          <cell r="I32">
            <v>0</v>
          </cell>
          <cell r="J32">
            <v>0</v>
          </cell>
          <cell r="K32" t="str">
            <v>ML</v>
          </cell>
          <cell r="L32">
            <v>300.53999999999996</v>
          </cell>
          <cell r="M32">
            <v>1705995</v>
          </cell>
          <cell r="N32">
            <v>512719737.29999995</v>
          </cell>
        </row>
        <row r="33">
          <cell r="C33" t="str">
            <v>3,6</v>
          </cell>
          <cell r="D33" t="str">
            <v>ETG-03-05</v>
          </cell>
          <cell r="E33" t="str">
            <v>CAMA DE ARENA PARA TUBERÍAS E= 0,15</v>
          </cell>
          <cell r="F33">
            <v>0</v>
          </cell>
          <cell r="G33">
            <v>0</v>
          </cell>
          <cell r="H33">
            <v>0</v>
          </cell>
          <cell r="I33">
            <v>0</v>
          </cell>
          <cell r="J33">
            <v>0</v>
          </cell>
          <cell r="K33" t="str">
            <v>M3</v>
          </cell>
          <cell r="L33">
            <v>222.60239999999999</v>
          </cell>
          <cell r="M33">
            <v>63699</v>
          </cell>
          <cell r="N33">
            <v>14179550.2776</v>
          </cell>
        </row>
        <row r="34">
          <cell r="C34" t="str">
            <v>3,7</v>
          </cell>
          <cell r="D34" t="str">
            <v>ETG-04-01</v>
          </cell>
          <cell r="E34" t="str">
            <v>SOLADO DE FONDO PARA POZOS 1500 PSI E=0,05</v>
          </cell>
          <cell r="F34">
            <v>0</v>
          </cell>
          <cell r="G34">
            <v>0</v>
          </cell>
          <cell r="H34">
            <v>0</v>
          </cell>
          <cell r="I34">
            <v>0</v>
          </cell>
          <cell r="J34">
            <v>0</v>
          </cell>
          <cell r="K34" t="str">
            <v>M2</v>
          </cell>
          <cell r="L34">
            <v>63.7751653534214</v>
          </cell>
          <cell r="M34">
            <v>22609</v>
          </cell>
          <cell r="N34">
            <v>1441892.7134755044</v>
          </cell>
        </row>
        <row r="35">
          <cell r="C35" t="str">
            <v>3,8</v>
          </cell>
          <cell r="D35" t="str">
            <v>ETG-09-01</v>
          </cell>
          <cell r="E35" t="str">
            <v>SUMINISTRO E INSTALACIÓN DE KIT SILLA YEE DE 8"X6"</v>
          </cell>
          <cell r="F35">
            <v>0</v>
          </cell>
          <cell r="G35">
            <v>0</v>
          </cell>
          <cell r="H35">
            <v>0</v>
          </cell>
          <cell r="I35">
            <v>0</v>
          </cell>
          <cell r="J35">
            <v>0</v>
          </cell>
          <cell r="K35" t="str">
            <v xml:space="preserve"> UND</v>
          </cell>
          <cell r="L35">
            <v>53</v>
          </cell>
          <cell r="M35">
            <v>151653</v>
          </cell>
          <cell r="N35">
            <v>8037609</v>
          </cell>
        </row>
        <row r="36">
          <cell r="C36" t="str">
            <v>3,9</v>
          </cell>
          <cell r="D36" t="str">
            <v>ETG-09-03</v>
          </cell>
          <cell r="E36" t="str">
            <v>CUERPO REFORZADO POZO DE INSPECCIÓN D=1.2M INTERNO, E= 0,20 M PARA H&lt;3, 3000 PSI,. INCLUYE PELDAÑO VARILLA 5/8" CADA 15 CM</v>
          </cell>
          <cell r="F36">
            <v>0</v>
          </cell>
          <cell r="G36">
            <v>0</v>
          </cell>
          <cell r="H36">
            <v>0</v>
          </cell>
          <cell r="I36">
            <v>0</v>
          </cell>
          <cell r="J36">
            <v>0</v>
          </cell>
          <cell r="K36" t="str">
            <v>ML</v>
          </cell>
          <cell r="L36">
            <v>3.468</v>
          </cell>
          <cell r="M36">
            <v>660295</v>
          </cell>
          <cell r="N36">
            <v>2289903.06</v>
          </cell>
        </row>
        <row r="37">
          <cell r="C37" t="str">
            <v>3,10</v>
          </cell>
          <cell r="D37" t="str">
            <v>ETG-09-04</v>
          </cell>
          <cell r="E37" t="str">
            <v>CUERPO REFORZADO POZO DE INSPECCIÓN D= 2M INTERNO, E= 0,30 M PARA H&gt;3 3000 PSI .INCLUYE PELDAÑO VARILLA 5/8"CADA 15 CM</v>
          </cell>
          <cell r="F37">
            <v>0</v>
          </cell>
          <cell r="G37">
            <v>0</v>
          </cell>
          <cell r="H37">
            <v>0</v>
          </cell>
          <cell r="I37">
            <v>0</v>
          </cell>
          <cell r="J37">
            <v>0</v>
          </cell>
          <cell r="K37" t="str">
            <v>ML</v>
          </cell>
          <cell r="L37">
            <v>25.733000000000001</v>
          </cell>
          <cell r="M37">
            <v>2300123</v>
          </cell>
          <cell r="N37">
            <v>59189065.159000002</v>
          </cell>
        </row>
        <row r="38">
          <cell r="C38" t="str">
            <v>3,11</v>
          </cell>
          <cell r="D38" t="str">
            <v>ETG-09-04</v>
          </cell>
          <cell r="E38" t="str">
            <v>CUERPO REFORZADO POZO DE INSPECCIÓN D= 1,2M INTERNO, E= 0,30 M PARA H&gt;3 3000 PSI .INCLUYE PELDAÑO VARILLA 5/8"CADA 15 CM</v>
          </cell>
          <cell r="F38">
            <v>0</v>
          </cell>
          <cell r="G38">
            <v>0</v>
          </cell>
          <cell r="H38">
            <v>0</v>
          </cell>
          <cell r="I38">
            <v>0</v>
          </cell>
          <cell r="J38">
            <v>0</v>
          </cell>
          <cell r="K38" t="str">
            <v>ML</v>
          </cell>
          <cell r="L38">
            <v>3.2300000000000004</v>
          </cell>
          <cell r="M38">
            <v>1600342</v>
          </cell>
          <cell r="N38">
            <v>5169104.6600000011</v>
          </cell>
        </row>
        <row r="39">
          <cell r="C39" t="str">
            <v>3,12</v>
          </cell>
          <cell r="D39" t="str">
            <v>ETG-09-00</v>
          </cell>
          <cell r="E39" t="str">
            <v>CORONA REFORZADA DE E= 0,2 M, F'= 24 MPA, INCLUYE TAPA Y ARO. PARA POZO DE INSPECCIÓN DIÁMETRO INTERNO D=2 M Y E=0,3</v>
          </cell>
          <cell r="F39">
            <v>0</v>
          </cell>
          <cell r="G39">
            <v>0</v>
          </cell>
          <cell r="H39">
            <v>0</v>
          </cell>
          <cell r="I39">
            <v>0</v>
          </cell>
          <cell r="J39">
            <v>0</v>
          </cell>
          <cell r="K39" t="str">
            <v xml:space="preserve"> UND</v>
          </cell>
          <cell r="L39">
            <v>6</v>
          </cell>
          <cell r="M39">
            <v>1457521</v>
          </cell>
          <cell r="N39">
            <v>8745126</v>
          </cell>
        </row>
        <row r="40">
          <cell r="C40" t="str">
            <v>3,13</v>
          </cell>
          <cell r="D40" t="str">
            <v>ETG-09-00</v>
          </cell>
          <cell r="E40" t="str">
            <v>CORONA REFORZADA DE E= 0,2 M, F'= 24 MPA, INCLUYE TAPA Y ARO. PARA POZO DE INSPECCIÓN DIÁMETRO INTERNO D=1,2 M Y E=0,3</v>
          </cell>
          <cell r="F40">
            <v>0</v>
          </cell>
          <cell r="G40">
            <v>0</v>
          </cell>
          <cell r="H40">
            <v>0</v>
          </cell>
          <cell r="I40">
            <v>0</v>
          </cell>
          <cell r="J40">
            <v>0</v>
          </cell>
          <cell r="K40" t="str">
            <v xml:space="preserve"> UND</v>
          </cell>
          <cell r="L40">
            <v>1</v>
          </cell>
          <cell r="M40">
            <v>1354384</v>
          </cell>
          <cell r="N40">
            <v>1354384</v>
          </cell>
        </row>
        <row r="41">
          <cell r="C41" t="str">
            <v>3,14</v>
          </cell>
          <cell r="D41" t="str">
            <v>ETG-09-01</v>
          </cell>
          <cell r="E41" t="str">
            <v xml:space="preserve">CORONA REFORZADA DE E= 0,2 M, F'= 24 MPA, INCLUYE TAPA Y ARO. PARA POZO DE INSPECCIÓN DIÁMETRO INTERNO D=1,2 M Y E=0,2 </v>
          </cell>
          <cell r="F41">
            <v>0</v>
          </cell>
          <cell r="G41">
            <v>0</v>
          </cell>
          <cell r="H41">
            <v>0</v>
          </cell>
          <cell r="I41">
            <v>0</v>
          </cell>
          <cell r="J41">
            <v>0</v>
          </cell>
          <cell r="K41" t="str">
            <v xml:space="preserve"> UND</v>
          </cell>
          <cell r="L41">
            <v>2</v>
          </cell>
          <cell r="M41">
            <v>869614</v>
          </cell>
          <cell r="N41">
            <v>1739228</v>
          </cell>
        </row>
        <row r="42">
          <cell r="C42" t="str">
            <v>3,15</v>
          </cell>
          <cell r="D42" t="str">
            <v>ETG-09-05</v>
          </cell>
          <cell r="E42" t="str">
            <v>BASE EN CONCRETO REFORZADO PARA POZO INSPECCIÓN CON H&gt;3 Y D=2 INTERNO,  E=0,3 INCLUYE CAÑUELA EN CONCRETO Y EMBOQUILLADO, 3000 PSI</v>
          </cell>
          <cell r="F42">
            <v>0</v>
          </cell>
          <cell r="G42">
            <v>0</v>
          </cell>
          <cell r="H42">
            <v>0</v>
          </cell>
          <cell r="I42">
            <v>0</v>
          </cell>
          <cell r="J42">
            <v>0</v>
          </cell>
          <cell r="K42" t="str">
            <v xml:space="preserve"> UND</v>
          </cell>
          <cell r="L42">
            <v>6</v>
          </cell>
          <cell r="M42">
            <v>1430137</v>
          </cell>
          <cell r="N42">
            <v>8580822</v>
          </cell>
        </row>
        <row r="43">
          <cell r="C43" t="str">
            <v>3,16</v>
          </cell>
          <cell r="D43" t="str">
            <v>ETG-09-05</v>
          </cell>
          <cell r="E43" t="str">
            <v>BASE EN CONCRETO REFORZADO PARA POZO INSPECCIÓN CON H&gt;3 Y D=1,2 INTERNO,  E=0,3 INCLUYE CAÑUELA EN CONCRETO Y EMBOQUILLADO, 3000 PSI</v>
          </cell>
          <cell r="F43">
            <v>0</v>
          </cell>
          <cell r="G43">
            <v>0</v>
          </cell>
          <cell r="H43">
            <v>0</v>
          </cell>
          <cell r="I43">
            <v>0</v>
          </cell>
          <cell r="J43">
            <v>0</v>
          </cell>
          <cell r="K43" t="str">
            <v xml:space="preserve"> UND</v>
          </cell>
          <cell r="L43">
            <v>1</v>
          </cell>
          <cell r="M43">
            <v>859080</v>
          </cell>
          <cell r="N43">
            <v>859080</v>
          </cell>
        </row>
        <row r="44">
          <cell r="C44" t="str">
            <v>3,17</v>
          </cell>
          <cell r="D44" t="str">
            <v>ETG-09-05</v>
          </cell>
          <cell r="E44" t="str">
            <v>BASE EN CONCRETO REFORZADO PARA POZO INSPECCIÓN CON H&lt;3 Y D=1,2 INTERNO,  E=0,2 INCLUYE CAÑUELA EN CONCRETO Y EMBOQUILLADO, 3000 PSI</v>
          </cell>
          <cell r="F44">
            <v>0</v>
          </cell>
          <cell r="G44">
            <v>0</v>
          </cell>
          <cell r="H44">
            <v>0</v>
          </cell>
          <cell r="I44">
            <v>0</v>
          </cell>
          <cell r="J44">
            <v>0</v>
          </cell>
          <cell r="K44" t="str">
            <v xml:space="preserve"> UND</v>
          </cell>
          <cell r="L44">
            <v>2</v>
          </cell>
          <cell r="M44">
            <v>615749</v>
          </cell>
          <cell r="N44">
            <v>1231498</v>
          </cell>
        </row>
        <row r="45">
          <cell r="C45" t="str">
            <v>3,18</v>
          </cell>
          <cell r="D45" t="str">
            <v>ETG-08-02 Y 
ETG-04-33</v>
          </cell>
          <cell r="E45" t="str">
            <v>CAJA DE INSPECCIÓN EN CONCRETO DE (0,5MX0,5MX0,5M INT. ) E=0,1M, INCLUYE TAPA REFORZADA Y CAÑUELA.</v>
          </cell>
          <cell r="F45">
            <v>0</v>
          </cell>
          <cell r="G45">
            <v>0</v>
          </cell>
          <cell r="H45">
            <v>0</v>
          </cell>
          <cell r="I45">
            <v>0</v>
          </cell>
          <cell r="J45">
            <v>0</v>
          </cell>
          <cell r="K45" t="str">
            <v xml:space="preserve"> UND</v>
          </cell>
          <cell r="L45">
            <v>53</v>
          </cell>
          <cell r="M45">
            <v>231305</v>
          </cell>
          <cell r="N45">
            <v>12259165</v>
          </cell>
        </row>
        <row r="46">
          <cell r="C46" t="str">
            <v>3,19</v>
          </cell>
          <cell r="D46" t="str">
            <v>ETG-04-01</v>
          </cell>
          <cell r="E46" t="str">
            <v>IMPERMEABILIZACIÓN DE PAREDES EXTERIORES DE POZOS E=2 CM</v>
          </cell>
          <cell r="F46">
            <v>0</v>
          </cell>
          <cell r="G46">
            <v>0</v>
          </cell>
          <cell r="H46">
            <v>0</v>
          </cell>
          <cell r="I46">
            <v>0</v>
          </cell>
          <cell r="J46">
            <v>0</v>
          </cell>
          <cell r="K46" t="str">
            <v>ML</v>
          </cell>
          <cell r="L46">
            <v>32.430999999999997</v>
          </cell>
          <cell r="M46">
            <v>38110</v>
          </cell>
          <cell r="N46">
            <v>1235945.4099999999</v>
          </cell>
        </row>
        <row r="47">
          <cell r="C47" t="str">
            <v>3,20</v>
          </cell>
          <cell r="D47" t="str">
            <v>ETG-09-01</v>
          </cell>
          <cell r="E47" t="str">
            <v>EMPALME DE TUBERÍA A POZO EXISTENTE, INCLUYE DEMOLICIÓN Y EMBOQUILLADO</v>
          </cell>
          <cell r="F47">
            <v>0</v>
          </cell>
          <cell r="G47">
            <v>0</v>
          </cell>
          <cell r="H47">
            <v>0</v>
          </cell>
          <cell r="I47">
            <v>0</v>
          </cell>
          <cell r="J47">
            <v>0</v>
          </cell>
          <cell r="K47" t="str">
            <v xml:space="preserve"> UND</v>
          </cell>
          <cell r="L47">
            <v>8</v>
          </cell>
          <cell r="M47">
            <v>102532</v>
          </cell>
          <cell r="N47">
            <v>820256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s"/>
      <sheetName val="ctb"/>
      <sheetName val="L. MAT."/>
      <sheetName val="P.S."/>
    </sheetNames>
    <sheetDataSet>
      <sheetData sheetId="0" refreshError="1"/>
      <sheetData sheetId="1" refreshError="1"/>
      <sheetData sheetId="2" refreshError="1"/>
      <sheetData sheetId="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ESUPUESTO"/>
      <sheetName val="TRAMOS"/>
      <sheetName val="CANTIDADES."/>
      <sheetName val="FICHA TÉCNICA"/>
      <sheetName val="1.1"/>
      <sheetName val="1.2"/>
      <sheetName val="2.1"/>
      <sheetName val="2.2"/>
      <sheetName val="2.3"/>
      <sheetName val="2.4"/>
      <sheetName val="2.5"/>
      <sheetName val="2.6"/>
      <sheetName val="3.1"/>
      <sheetName val="3.2"/>
      <sheetName val="3.3"/>
      <sheetName val="3.4"/>
      <sheetName val="3.5"/>
      <sheetName val="3.6"/>
      <sheetName val="3.7"/>
      <sheetName val="3.8"/>
      <sheetName val="3,6"/>
      <sheetName val="3.9"/>
      <sheetName val="3.10"/>
      <sheetName val="3.11"/>
      <sheetName val="3.12"/>
      <sheetName val="3.13"/>
      <sheetName val="3.14"/>
      <sheetName val="3.15"/>
      <sheetName val="3,13"/>
      <sheetName val="CANTIDADES-2ALT."/>
      <sheetName val="CANTIDADES"/>
      <sheetName val="1.3"/>
      <sheetName val="1.4"/>
      <sheetName val="1.5"/>
      <sheetName val="Hoja1"/>
      <sheetName val="HOJA 2"/>
      <sheetName val="Hoja2"/>
      <sheetName val="3.16"/>
      <sheetName val="4.1"/>
      <sheetName val="4.2"/>
    </sheetNames>
    <sheetDataSet>
      <sheetData sheetId="0"/>
      <sheetData sheetId="1">
        <row r="5">
          <cell r="E5" t="str">
            <v>EXPANSIÓN REDES DE ALCANTARILLADO ENTRE LAS CALLES 40 Y 70 CON LAS CARRERAS  7H Y 12</v>
          </cell>
        </row>
        <row r="8">
          <cell r="C8">
            <v>1</v>
          </cell>
          <cell r="D8">
            <v>0</v>
          </cell>
          <cell r="E8" t="str">
            <v xml:space="preserve">PRELIMINARES </v>
          </cell>
          <cell r="F8">
            <v>0</v>
          </cell>
          <cell r="G8">
            <v>0</v>
          </cell>
          <cell r="H8">
            <v>0</v>
          </cell>
          <cell r="I8">
            <v>0</v>
          </cell>
          <cell r="J8">
            <v>0</v>
          </cell>
          <cell r="K8">
            <v>0</v>
          </cell>
          <cell r="L8">
            <v>0</v>
          </cell>
          <cell r="M8">
            <v>0</v>
          </cell>
          <cell r="N8">
            <v>0</v>
          </cell>
        </row>
        <row r="9">
          <cell r="C9" t="str">
            <v>1.1</v>
          </cell>
          <cell r="D9" t="str">
            <v>ETG-02-03</v>
          </cell>
          <cell r="E9" t="str">
            <v>Localizacion y replanteo</v>
          </cell>
          <cell r="F9">
            <v>0</v>
          </cell>
          <cell r="G9">
            <v>0</v>
          </cell>
          <cell r="H9">
            <v>0</v>
          </cell>
          <cell r="I9">
            <v>0</v>
          </cell>
          <cell r="J9">
            <v>0</v>
          </cell>
          <cell r="K9" t="str">
            <v>ML</v>
          </cell>
          <cell r="L9">
            <v>5173.2899999999981</v>
          </cell>
          <cell r="M9">
            <v>1922</v>
          </cell>
          <cell r="N9">
            <v>9943063.3799999971</v>
          </cell>
        </row>
        <row r="10">
          <cell r="C10">
            <v>0</v>
          </cell>
          <cell r="D10" t="str">
            <v>ETG-02-05</v>
          </cell>
          <cell r="E10" t="str">
            <v>Apiques para verificación de redes hasta 1m3</v>
          </cell>
          <cell r="F10">
            <v>0</v>
          </cell>
          <cell r="G10">
            <v>0</v>
          </cell>
          <cell r="H10">
            <v>0</v>
          </cell>
          <cell r="I10">
            <v>0</v>
          </cell>
          <cell r="J10">
            <v>0</v>
          </cell>
          <cell r="K10" t="str">
            <v>UND</v>
          </cell>
          <cell r="L10">
            <v>0</v>
          </cell>
          <cell r="M10">
            <v>14477</v>
          </cell>
          <cell r="N10">
            <v>0</v>
          </cell>
        </row>
        <row r="11">
          <cell r="C11" t="str">
            <v>1.2</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0</v>
          </cell>
          <cell r="D12" t="str">
            <v>ETG-05-01</v>
          </cell>
          <cell r="E12" t="str">
            <v>Corte de pavimento</v>
          </cell>
          <cell r="F12">
            <v>0</v>
          </cell>
          <cell r="G12">
            <v>0</v>
          </cell>
          <cell r="H12">
            <v>0</v>
          </cell>
          <cell r="I12">
            <v>0</v>
          </cell>
          <cell r="J12">
            <v>0</v>
          </cell>
          <cell r="K12" t="str">
            <v>UND</v>
          </cell>
          <cell r="L12">
            <v>0</v>
          </cell>
          <cell r="M12">
            <v>9364</v>
          </cell>
          <cell r="N12">
            <v>0</v>
          </cell>
        </row>
        <row r="13">
          <cell r="C13">
            <v>0</v>
          </cell>
          <cell r="D13" t="str">
            <v>ETG-07-01</v>
          </cell>
          <cell r="E13" t="str">
            <v>Demolicion de pavimento rigido o flexible, incluye retiro</v>
          </cell>
          <cell r="F13">
            <v>0</v>
          </cell>
          <cell r="G13">
            <v>0</v>
          </cell>
          <cell r="H13">
            <v>0</v>
          </cell>
          <cell r="I13">
            <v>0</v>
          </cell>
          <cell r="J13">
            <v>0</v>
          </cell>
          <cell r="K13" t="str">
            <v>UND</v>
          </cell>
          <cell r="L13">
            <v>0</v>
          </cell>
          <cell r="M13">
            <v>19260</v>
          </cell>
          <cell r="N13">
            <v>0</v>
          </cell>
        </row>
        <row r="14">
          <cell r="C14" t="str">
            <v>1.4</v>
          </cell>
          <cell r="D14" t="str">
            <v>ETG-07-01</v>
          </cell>
          <cell r="E14" t="str">
            <v>Demolicion de pozos existentes en concreto o ladrillo, incluye retiro</v>
          </cell>
          <cell r="F14">
            <v>0</v>
          </cell>
          <cell r="G14">
            <v>0</v>
          </cell>
          <cell r="H14">
            <v>0</v>
          </cell>
          <cell r="I14">
            <v>0</v>
          </cell>
          <cell r="J14">
            <v>0</v>
          </cell>
          <cell r="K14" t="str">
            <v>UND</v>
          </cell>
          <cell r="L14">
            <v>0</v>
          </cell>
          <cell r="M14">
            <v>80371</v>
          </cell>
          <cell r="N14">
            <v>0</v>
          </cell>
        </row>
        <row r="15">
          <cell r="C15" t="str">
            <v>1.5</v>
          </cell>
          <cell r="D15" t="str">
            <v>ETG-07-01</v>
          </cell>
          <cell r="E15" t="str">
            <v>Demolicion de registro sanitario</v>
          </cell>
          <cell r="F15">
            <v>0</v>
          </cell>
          <cell r="G15">
            <v>0</v>
          </cell>
          <cell r="H15">
            <v>0</v>
          </cell>
          <cell r="I15">
            <v>0</v>
          </cell>
          <cell r="J15">
            <v>0</v>
          </cell>
          <cell r="K15" t="str">
            <v>UND</v>
          </cell>
          <cell r="L15">
            <v>0</v>
          </cell>
          <cell r="M15">
            <v>13959</v>
          </cell>
          <cell r="N15">
            <v>0</v>
          </cell>
        </row>
        <row r="16">
          <cell r="C16" t="str">
            <v xml:space="preserve">SUBTOTAL       </v>
          </cell>
          <cell r="D16">
            <v>0</v>
          </cell>
          <cell r="E16">
            <v>0</v>
          </cell>
          <cell r="F16">
            <v>0</v>
          </cell>
          <cell r="G16">
            <v>0</v>
          </cell>
          <cell r="H16">
            <v>0</v>
          </cell>
          <cell r="I16">
            <v>0</v>
          </cell>
          <cell r="J16">
            <v>0</v>
          </cell>
          <cell r="K16">
            <v>0</v>
          </cell>
          <cell r="L16">
            <v>0</v>
          </cell>
          <cell r="M16">
            <v>0</v>
          </cell>
          <cell r="N16">
            <v>11609938.379999997</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t="str">
            <v>2.1</v>
          </cell>
          <cell r="D18" t="str">
            <v>ETG-03-01</v>
          </cell>
          <cell r="E18" t="str">
            <v>Excavación en material común, colector domiciliarias y redes de alcantarillado  (h=0-2m) sin entibado</v>
          </cell>
          <cell r="F18">
            <v>0</v>
          </cell>
          <cell r="G18">
            <v>0</v>
          </cell>
          <cell r="H18">
            <v>0</v>
          </cell>
          <cell r="I18">
            <v>0</v>
          </cell>
          <cell r="J18">
            <v>0</v>
          </cell>
          <cell r="K18" t="str">
            <v>M3</v>
          </cell>
          <cell r="L18">
            <v>16040.604995000002</v>
          </cell>
          <cell r="M18">
            <v>18340</v>
          </cell>
          <cell r="N18">
            <v>294184695.60830003</v>
          </cell>
        </row>
        <row r="19">
          <cell r="C19" t="str">
            <v>2.2</v>
          </cell>
          <cell r="D19" t="str">
            <v>ETG-03-01</v>
          </cell>
          <cell r="E19" t="str">
            <v>Excavación en material común, colector domiciliarias y redes de alcantarillado  (h=2-4m) con entibado</v>
          </cell>
          <cell r="F19">
            <v>0</v>
          </cell>
          <cell r="G19">
            <v>0</v>
          </cell>
          <cell r="H19">
            <v>0</v>
          </cell>
          <cell r="I19">
            <v>0</v>
          </cell>
          <cell r="J19">
            <v>0</v>
          </cell>
          <cell r="K19" t="str">
            <v>M3</v>
          </cell>
          <cell r="L19">
            <v>5326.8407800000014</v>
          </cell>
          <cell r="M19">
            <v>36930</v>
          </cell>
          <cell r="N19">
            <v>196720230.00540006</v>
          </cell>
        </row>
        <row r="20">
          <cell r="C20" t="str">
            <v>2.3</v>
          </cell>
          <cell r="D20" t="str">
            <v>ETG-03-01</v>
          </cell>
          <cell r="E20" t="str">
            <v>Excavación en material común, colector domiciliarias y redes de alcantarillado  (h=4-7m) sin entibado</v>
          </cell>
          <cell r="F20">
            <v>0</v>
          </cell>
          <cell r="G20">
            <v>0</v>
          </cell>
          <cell r="H20">
            <v>0</v>
          </cell>
          <cell r="I20">
            <v>0</v>
          </cell>
          <cell r="J20">
            <v>0</v>
          </cell>
          <cell r="K20" t="str">
            <v>M3</v>
          </cell>
          <cell r="L20">
            <v>147.92344</v>
          </cell>
          <cell r="M20">
            <v>38632</v>
          </cell>
          <cell r="N20">
            <v>5714578.3340800004</v>
          </cell>
        </row>
        <row r="21">
          <cell r="C21" t="str">
            <v>2.4</v>
          </cell>
          <cell r="D21" t="str">
            <v>ETG-03-05</v>
          </cell>
          <cell r="E21" t="str">
            <v>Relleno conformado y vibrocompactado en capas de 10 cm con material de préstamo.</v>
          </cell>
          <cell r="F21">
            <v>0</v>
          </cell>
          <cell r="G21">
            <v>0</v>
          </cell>
          <cell r="H21">
            <v>0</v>
          </cell>
          <cell r="I21">
            <v>0</v>
          </cell>
          <cell r="J21">
            <v>0</v>
          </cell>
          <cell r="K21" t="str">
            <v>M3</v>
          </cell>
          <cell r="L21">
            <v>962.89796075000038</v>
          </cell>
          <cell r="M21">
            <v>61206</v>
          </cell>
          <cell r="N21">
            <v>58935132.585664526</v>
          </cell>
        </row>
        <row r="22">
          <cell r="C22" t="str">
            <v>2.5</v>
          </cell>
          <cell r="D22" t="str">
            <v>ETG-03-05</v>
          </cell>
          <cell r="E22" t="str">
            <v>Relleno conformado y vibrocompactado con material seleccionado  de excavación</v>
          </cell>
          <cell r="F22">
            <v>0</v>
          </cell>
          <cell r="G22">
            <v>0</v>
          </cell>
          <cell r="H22">
            <v>0</v>
          </cell>
          <cell r="I22">
            <v>0</v>
          </cell>
          <cell r="J22">
            <v>0</v>
          </cell>
          <cell r="K22" t="str">
            <v>M3</v>
          </cell>
          <cell r="L22">
            <v>18304.17779160168</v>
          </cell>
          <cell r="M22">
            <v>17576</v>
          </cell>
          <cell r="N22">
            <v>321714228.8651911</v>
          </cell>
        </row>
        <row r="23">
          <cell r="C23" t="str">
            <v>2.6</v>
          </cell>
          <cell r="D23" t="str">
            <v>ETG-03-06</v>
          </cell>
          <cell r="E23" t="str">
            <v>Retiro y disposición de material sobrante y/o escombros.</v>
          </cell>
          <cell r="F23">
            <v>0</v>
          </cell>
          <cell r="G23">
            <v>0</v>
          </cell>
          <cell r="H23">
            <v>0</v>
          </cell>
          <cell r="I23">
            <v>0</v>
          </cell>
          <cell r="J23">
            <v>0</v>
          </cell>
          <cell r="K23" t="str">
            <v>M3</v>
          </cell>
          <cell r="L23">
            <v>1916.6793841483218</v>
          </cell>
          <cell r="M23">
            <v>20871</v>
          </cell>
          <cell r="N23">
            <v>40003015.426559627</v>
          </cell>
        </row>
        <row r="24">
          <cell r="C24" t="str">
            <v xml:space="preserve">SUBTOTAL       </v>
          </cell>
          <cell r="D24">
            <v>0</v>
          </cell>
          <cell r="E24">
            <v>0</v>
          </cell>
          <cell r="F24">
            <v>0</v>
          </cell>
          <cell r="G24">
            <v>0</v>
          </cell>
          <cell r="H24">
            <v>0</v>
          </cell>
          <cell r="I24">
            <v>0</v>
          </cell>
          <cell r="J24">
            <v>0</v>
          </cell>
          <cell r="K24">
            <v>0</v>
          </cell>
          <cell r="L24">
            <v>0</v>
          </cell>
          <cell r="M24">
            <v>0</v>
          </cell>
          <cell r="N24">
            <v>917271880.82519531</v>
          </cell>
        </row>
        <row r="25">
          <cell r="C25">
            <v>3</v>
          </cell>
          <cell r="D25">
            <v>0</v>
          </cell>
          <cell r="E25" t="str">
            <v>INSTALACION RED DE ALCANTARILLADO</v>
          </cell>
          <cell r="F25">
            <v>0</v>
          </cell>
          <cell r="G25">
            <v>0</v>
          </cell>
          <cell r="H25">
            <v>0</v>
          </cell>
          <cell r="I25">
            <v>0</v>
          </cell>
          <cell r="J25">
            <v>0</v>
          </cell>
          <cell r="K25">
            <v>0</v>
          </cell>
          <cell r="L25">
            <v>0</v>
          </cell>
          <cell r="M25">
            <v>0</v>
          </cell>
          <cell r="N25">
            <v>0</v>
          </cell>
        </row>
        <row r="26">
          <cell r="C26" t="str">
            <v>3.1</v>
          </cell>
          <cell r="D26" t="str">
            <v>ETG-09-01</v>
          </cell>
          <cell r="E26" t="str">
            <v>Suministro e instalación de tubería PVC, alcantarillado 6" tipo novafort</v>
          </cell>
          <cell r="F26">
            <v>0</v>
          </cell>
          <cell r="G26">
            <v>0</v>
          </cell>
          <cell r="H26">
            <v>0</v>
          </cell>
          <cell r="I26">
            <v>0</v>
          </cell>
          <cell r="J26">
            <v>0</v>
          </cell>
          <cell r="K26" t="str">
            <v>ML</v>
          </cell>
          <cell r="L26">
            <v>1846</v>
          </cell>
          <cell r="M26">
            <v>41493</v>
          </cell>
          <cell r="N26">
            <v>76596078</v>
          </cell>
        </row>
        <row r="27">
          <cell r="C27" t="str">
            <v>3.2</v>
          </cell>
          <cell r="D27" t="str">
            <v>ETG-09-01</v>
          </cell>
          <cell r="E27" t="str">
            <v>Suministro e instalación de tubería PVC, alcantarillado 8" tipo novafort</v>
          </cell>
          <cell r="F27">
            <v>0</v>
          </cell>
          <cell r="G27">
            <v>0</v>
          </cell>
          <cell r="H27">
            <v>0</v>
          </cell>
          <cell r="I27">
            <v>0</v>
          </cell>
          <cell r="J27">
            <v>0</v>
          </cell>
          <cell r="K27" t="str">
            <v>ML</v>
          </cell>
          <cell r="L27">
            <v>5420.48</v>
          </cell>
          <cell r="M27">
            <v>55273</v>
          </cell>
          <cell r="N27">
            <v>299606191.03999996</v>
          </cell>
        </row>
        <row r="28">
          <cell r="C28" t="str">
            <v>3.3</v>
          </cell>
          <cell r="D28" t="str">
            <v>ETG-09-01</v>
          </cell>
          <cell r="E28" t="str">
            <v>Suministro e instalación de tubería PVC, alcantarillado 10" tipo novafort</v>
          </cell>
          <cell r="F28">
            <v>0</v>
          </cell>
          <cell r="G28">
            <v>0</v>
          </cell>
          <cell r="H28">
            <v>0</v>
          </cell>
          <cell r="I28">
            <v>0</v>
          </cell>
          <cell r="J28">
            <v>0</v>
          </cell>
          <cell r="K28" t="str">
            <v>ML</v>
          </cell>
          <cell r="L28">
            <v>109.16999999999999</v>
          </cell>
          <cell r="M28">
            <v>78806</v>
          </cell>
          <cell r="N28">
            <v>8603251.0199999996</v>
          </cell>
        </row>
        <row r="29">
          <cell r="C29" t="str">
            <v>3.4</v>
          </cell>
          <cell r="D29" t="str">
            <v>ETG-09-01</v>
          </cell>
          <cell r="E29" t="str">
            <v>Suministro e instalación de tubería PVC, alcantarillado 12" tipo novafort</v>
          </cell>
          <cell r="F29">
            <v>0</v>
          </cell>
          <cell r="G29">
            <v>0</v>
          </cell>
          <cell r="H29">
            <v>0</v>
          </cell>
          <cell r="I29">
            <v>0</v>
          </cell>
          <cell r="J29">
            <v>0</v>
          </cell>
          <cell r="K29" t="str">
            <v>ML</v>
          </cell>
          <cell r="L29">
            <v>292.56</v>
          </cell>
          <cell r="M29">
            <v>112641</v>
          </cell>
          <cell r="N29">
            <v>32954250.960000001</v>
          </cell>
        </row>
        <row r="30">
          <cell r="C30" t="str">
            <v>3.5</v>
          </cell>
          <cell r="D30" t="str">
            <v>ETG-09-01</v>
          </cell>
          <cell r="E30" t="str">
            <v>Suministro e instalación de tubería PVC, alcantarillado 20" tipo novafort</v>
          </cell>
          <cell r="F30">
            <v>0</v>
          </cell>
          <cell r="G30">
            <v>0</v>
          </cell>
          <cell r="H30">
            <v>0</v>
          </cell>
          <cell r="I30">
            <v>0</v>
          </cell>
          <cell r="J30">
            <v>0</v>
          </cell>
          <cell r="K30" t="str">
            <v>ML</v>
          </cell>
          <cell r="L30">
            <v>615.2700000000001</v>
          </cell>
          <cell r="M30">
            <v>288955</v>
          </cell>
          <cell r="N30">
            <v>177785342.85000002</v>
          </cell>
        </row>
        <row r="31">
          <cell r="C31" t="str">
            <v>3.6</v>
          </cell>
          <cell r="D31" t="str">
            <v>ETG-03-05</v>
          </cell>
          <cell r="E31" t="str">
            <v>Cama de arena para tuberías e= 0,15</v>
          </cell>
          <cell r="F31">
            <v>0</v>
          </cell>
          <cell r="G31">
            <v>0</v>
          </cell>
          <cell r="H31">
            <v>0</v>
          </cell>
          <cell r="I31">
            <v>0</v>
          </cell>
          <cell r="J31">
            <v>0</v>
          </cell>
          <cell r="K31" t="str">
            <v>M3</v>
          </cell>
          <cell r="L31">
            <v>576.9085500000001</v>
          </cell>
          <cell r="M31">
            <v>74942</v>
          </cell>
          <cell r="N31">
            <v>43234680.554100007</v>
          </cell>
        </row>
        <row r="32">
          <cell r="C32" t="str">
            <v>3.7</v>
          </cell>
          <cell r="D32" t="str">
            <v>ETG-04-01</v>
          </cell>
          <cell r="E32" t="str">
            <v>Solado de fondo para pozos 1500psi e=0,05</v>
          </cell>
          <cell r="F32">
            <v>0</v>
          </cell>
          <cell r="G32">
            <v>0</v>
          </cell>
          <cell r="H32">
            <v>0</v>
          </cell>
          <cell r="I32">
            <v>0</v>
          </cell>
          <cell r="J32">
            <v>0</v>
          </cell>
          <cell r="K32" t="str">
            <v>M2</v>
          </cell>
          <cell r="L32">
            <v>432</v>
          </cell>
          <cell r="M32">
            <v>22328</v>
          </cell>
          <cell r="N32">
            <v>9645696</v>
          </cell>
        </row>
        <row r="33">
          <cell r="C33" t="str">
            <v>3.8</v>
          </cell>
          <cell r="D33" t="str">
            <v>ETG-09-01</v>
          </cell>
          <cell r="E33" t="str">
            <v>Suministro e Instalación de Kit silla YEE de 8"x6"</v>
          </cell>
          <cell r="F33">
            <v>0</v>
          </cell>
          <cell r="G33">
            <v>0</v>
          </cell>
          <cell r="H33">
            <v>0</v>
          </cell>
          <cell r="I33">
            <v>0</v>
          </cell>
          <cell r="J33">
            <v>0</v>
          </cell>
          <cell r="K33" t="str">
            <v xml:space="preserve"> UND</v>
          </cell>
          <cell r="L33">
            <v>419</v>
          </cell>
          <cell r="M33">
            <v>150369</v>
          </cell>
          <cell r="N33">
            <v>63004611</v>
          </cell>
        </row>
        <row r="34">
          <cell r="C34" t="str">
            <v>3.9</v>
          </cell>
          <cell r="D34" t="str">
            <v>ETG-09-03</v>
          </cell>
          <cell r="E34" t="str">
            <v>Cuerpo reforzado pozo de inspección D=1.4 M, 3000 PSI, e= 0,20 M. Incluye peldaño varilla 3/4 cada 40 cm</v>
          </cell>
          <cell r="F34">
            <v>0</v>
          </cell>
          <cell r="G34">
            <v>0</v>
          </cell>
          <cell r="H34">
            <v>0</v>
          </cell>
          <cell r="I34">
            <v>0</v>
          </cell>
          <cell r="J34">
            <v>0</v>
          </cell>
          <cell r="K34" t="str">
            <v>ML</v>
          </cell>
          <cell r="L34">
            <v>256.69000000000005</v>
          </cell>
          <cell r="M34">
            <v>641038</v>
          </cell>
          <cell r="N34">
            <v>164548044.22000003</v>
          </cell>
        </row>
        <row r="35">
          <cell r="C35" t="str">
            <v>3.10</v>
          </cell>
          <cell r="D35" t="str">
            <v>ETG-09-04</v>
          </cell>
          <cell r="E35" t="str">
            <v>Corona reforzada para pozo de inspección D=1,4 m, incluye tapa y aro, f'= 24  Mpa, e= 0,20M</v>
          </cell>
          <cell r="F35">
            <v>0</v>
          </cell>
          <cell r="G35">
            <v>0</v>
          </cell>
          <cell r="H35">
            <v>0</v>
          </cell>
          <cell r="I35">
            <v>0</v>
          </cell>
          <cell r="J35">
            <v>0</v>
          </cell>
          <cell r="K35" t="str">
            <v xml:space="preserve"> UND</v>
          </cell>
          <cell r="L35">
            <v>108</v>
          </cell>
          <cell r="M35">
            <v>855172</v>
          </cell>
          <cell r="N35">
            <v>92358576</v>
          </cell>
        </row>
        <row r="36">
          <cell r="C36" t="str">
            <v>3.11</v>
          </cell>
          <cell r="D36" t="str">
            <v>ETG-09-03</v>
          </cell>
          <cell r="E36" t="str">
            <v>Base reforzada pozo de inspección D=2m incluye cañuela en concreto y emboquillado, 3000 PSI</v>
          </cell>
          <cell r="F36">
            <v>0</v>
          </cell>
          <cell r="G36">
            <v>0</v>
          </cell>
          <cell r="H36">
            <v>0</v>
          </cell>
          <cell r="I36">
            <v>0</v>
          </cell>
          <cell r="J36">
            <v>0</v>
          </cell>
          <cell r="K36" t="str">
            <v xml:space="preserve"> UND</v>
          </cell>
          <cell r="L36">
            <v>108</v>
          </cell>
          <cell r="M36">
            <v>598899</v>
          </cell>
          <cell r="N36">
            <v>64681092</v>
          </cell>
        </row>
        <row r="37">
          <cell r="C37" t="str">
            <v>3.12</v>
          </cell>
          <cell r="D37" t="str">
            <v>ETG-09-04</v>
          </cell>
          <cell r="E37" t="str">
            <v>Caja de inspección en concreto de (0,5mx0,5mx0,5m int. ) e=0,1m, incluye tapa reforzada y cañuela.</v>
          </cell>
          <cell r="F37">
            <v>0</v>
          </cell>
          <cell r="G37">
            <v>0</v>
          </cell>
          <cell r="H37">
            <v>0</v>
          </cell>
          <cell r="I37">
            <v>0</v>
          </cell>
          <cell r="J37">
            <v>0</v>
          </cell>
          <cell r="K37" t="str">
            <v xml:space="preserve"> UND</v>
          </cell>
          <cell r="L37">
            <v>419</v>
          </cell>
          <cell r="M37">
            <v>205119</v>
          </cell>
          <cell r="N37">
            <v>85944861</v>
          </cell>
        </row>
        <row r="38">
          <cell r="C38" t="str">
            <v>3.13</v>
          </cell>
          <cell r="D38" t="str">
            <v>ETG-09-04</v>
          </cell>
          <cell r="E38" t="str">
            <v>Caja de inspección en concreto de (0,8mx0,8mx0,8m int. ) e=0,1m, incluye tapa reforzada y cañuela.</v>
          </cell>
          <cell r="F38">
            <v>0</v>
          </cell>
          <cell r="G38">
            <v>0</v>
          </cell>
          <cell r="H38">
            <v>0</v>
          </cell>
          <cell r="I38">
            <v>0</v>
          </cell>
          <cell r="J38">
            <v>0</v>
          </cell>
          <cell r="K38" t="str">
            <v xml:space="preserve"> UND</v>
          </cell>
          <cell r="L38">
            <v>56</v>
          </cell>
          <cell r="M38">
            <v>416644</v>
          </cell>
          <cell r="N38">
            <v>23332064</v>
          </cell>
        </row>
        <row r="39">
          <cell r="C39" t="str">
            <v>3.14</v>
          </cell>
          <cell r="D39" t="str">
            <v>ETG-04-01</v>
          </cell>
          <cell r="E39" t="str">
            <v>Impermeabilización de paredes exteriores de pozos</v>
          </cell>
          <cell r="F39">
            <v>0</v>
          </cell>
          <cell r="G39">
            <v>0</v>
          </cell>
          <cell r="H39">
            <v>0</v>
          </cell>
          <cell r="I39">
            <v>0</v>
          </cell>
          <cell r="J39">
            <v>0</v>
          </cell>
          <cell r="K39" t="str">
            <v>ML</v>
          </cell>
          <cell r="L39">
            <v>256.69000000000005</v>
          </cell>
          <cell r="M39">
            <v>36987</v>
          </cell>
          <cell r="N39">
            <v>9494193.0300000012</v>
          </cell>
        </row>
        <row r="40">
          <cell r="C40" t="str">
            <v>3.15</v>
          </cell>
          <cell r="D40" t="str">
            <v>ETG-09-03</v>
          </cell>
          <cell r="E40" t="str">
            <v>Camara de caida con silla tee 8"</v>
          </cell>
          <cell r="F40">
            <v>0</v>
          </cell>
          <cell r="G40">
            <v>0</v>
          </cell>
          <cell r="H40">
            <v>0</v>
          </cell>
          <cell r="I40">
            <v>0</v>
          </cell>
          <cell r="J40">
            <v>0</v>
          </cell>
          <cell r="K40" t="str">
            <v>UND</v>
          </cell>
          <cell r="L40">
            <v>7</v>
          </cell>
          <cell r="M40">
            <v>349663</v>
          </cell>
          <cell r="N40">
            <v>2447641</v>
          </cell>
        </row>
        <row r="41">
          <cell r="C41" t="str">
            <v xml:space="preserve">SUBTOTAL       </v>
          </cell>
          <cell r="D41">
            <v>0</v>
          </cell>
          <cell r="E41">
            <v>0</v>
          </cell>
          <cell r="F41">
            <v>0</v>
          </cell>
          <cell r="G41">
            <v>0</v>
          </cell>
          <cell r="H41">
            <v>0</v>
          </cell>
          <cell r="I41">
            <v>0</v>
          </cell>
          <cell r="J41">
            <v>0</v>
          </cell>
          <cell r="K41">
            <v>0</v>
          </cell>
          <cell r="L41">
            <v>0</v>
          </cell>
          <cell r="M41">
            <v>0</v>
          </cell>
          <cell r="N41">
            <v>1154236572.6740999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row>
      </sheetData>
      <sheetData sheetId="78"/>
      <sheetData sheetId="7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 val="REF - Listas"/>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 val="EQUIPOS"/>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BD100-45-P1"/>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s>
    <sheetDataSet>
      <sheetData sheetId="0">
        <row r="2">
          <cell r="A2" t="str">
            <v>REGIONAL CUNDINAMARCA</v>
          </cell>
        </row>
      </sheetData>
      <sheetData sheetId="1" refreshError="1"/>
      <sheetData sheetId="2" refreshError="1"/>
      <sheetData sheetId="3" refreshError="1"/>
      <sheetData sheetId="4" refreshError="1"/>
      <sheetData sheetId="5">
        <row r="2">
          <cell r="A2" t="str">
            <v>REGIONAL CUNDINAMARCA</v>
          </cell>
        </row>
      </sheetData>
      <sheetData sheetId="6" refreshError="1"/>
      <sheetData sheetId="7" refreshError="1"/>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ow r="8">
          <cell r="E8" t="str">
            <v>BIMESTRE: JULIO - AGOSTO DE 2001</v>
          </cell>
        </row>
      </sheetData>
      <sheetData sheetId="50">
        <row r="8">
          <cell r="E8" t="str">
            <v>BIMESTRE: JULIO - AGOSTO DE 2001</v>
          </cell>
        </row>
      </sheetData>
      <sheetData sheetId="51"/>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2">
          <cell r="A2" t="str">
            <v>REGIONAL CUNDINAMARCA</v>
          </cell>
        </row>
      </sheetData>
      <sheetData sheetId="85">
        <row r="2">
          <cell r="A2" t="str">
            <v>REGIONAL CUNDINAMARCA</v>
          </cell>
        </row>
      </sheetData>
      <sheetData sheetId="86">
        <row r="2">
          <cell r="A2" t="str">
            <v>REGIONAL CUNDINAMARCA</v>
          </cell>
        </row>
      </sheetData>
      <sheetData sheetId="8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ROOL O1"/>
      <sheetName val="CALCULO DE VOL 01"/>
      <sheetName val="AC2-AG96"/>
    </sheetNames>
    <sheetDataSet>
      <sheetData sheetId="0" refreshError="1">
        <row r="8">
          <cell r="A8">
            <v>6</v>
          </cell>
          <cell r="B8">
            <v>0.6</v>
          </cell>
          <cell r="C8">
            <v>2.4E-2</v>
          </cell>
          <cell r="D8">
            <v>0.19800000000000001</v>
          </cell>
          <cell r="F8">
            <v>0.1</v>
          </cell>
          <cell r="I8">
            <v>7.5999999999999998E-2</v>
          </cell>
          <cell r="J8">
            <v>7.1999999999999995E-2</v>
          </cell>
          <cell r="K8">
            <v>0.104</v>
          </cell>
          <cell r="L8">
            <v>4.3999999999999997E-2</v>
          </cell>
          <cell r="M8">
            <v>2.4E-2</v>
          </cell>
          <cell r="N8">
            <v>0.19800000000000001</v>
          </cell>
          <cell r="P8">
            <v>0.1</v>
          </cell>
          <cell r="S8">
            <v>7.5999999999999998E-2</v>
          </cell>
          <cell r="T8">
            <v>7.1999999999999995E-2</v>
          </cell>
          <cell r="U8">
            <v>0.104</v>
          </cell>
          <cell r="V8">
            <v>4.3999999999999997E-2</v>
          </cell>
        </row>
        <row r="9">
          <cell r="A9">
            <v>8</v>
          </cell>
          <cell r="B9">
            <v>0.65</v>
          </cell>
          <cell r="C9">
            <v>2.9000000000000001E-2</v>
          </cell>
          <cell r="D9">
            <v>0.25800000000000001</v>
          </cell>
          <cell r="F9">
            <v>0.1</v>
          </cell>
          <cell r="I9">
            <v>8.6999999999999994E-2</v>
          </cell>
          <cell r="J9">
            <v>9.4E-2</v>
          </cell>
          <cell r="K9">
            <v>0.123</v>
          </cell>
          <cell r="L9">
            <v>5.8000000000000003E-2</v>
          </cell>
          <cell r="M9">
            <v>2.9000000000000001E-2</v>
          </cell>
          <cell r="N9">
            <v>0.25800000000000001</v>
          </cell>
          <cell r="P9">
            <v>0.1</v>
          </cell>
          <cell r="S9">
            <v>8.6999999999999994E-2</v>
          </cell>
          <cell r="T9">
            <v>9.4E-2</v>
          </cell>
          <cell r="U9">
            <v>0.123</v>
          </cell>
          <cell r="V9">
            <v>5.8000000000000003E-2</v>
          </cell>
        </row>
        <row r="10">
          <cell r="A10">
            <v>10</v>
          </cell>
          <cell r="B10">
            <v>0.7</v>
          </cell>
          <cell r="C10">
            <v>0</v>
          </cell>
          <cell r="D10">
            <v>0.25</v>
          </cell>
          <cell r="F10">
            <v>0.1</v>
          </cell>
          <cell r="I10">
            <v>9.4E-2</v>
          </cell>
          <cell r="J10">
            <v>0.10199999999999999</v>
          </cell>
          <cell r="K10">
            <v>0.13300000000000001</v>
          </cell>
          <cell r="L10">
            <v>6.3E-2</v>
          </cell>
          <cell r="M10">
            <v>3.1E-2</v>
          </cell>
          <cell r="N10">
            <v>0.312</v>
          </cell>
          <cell r="P10">
            <v>0.1</v>
          </cell>
          <cell r="S10">
            <v>9.8000000000000004E-2</v>
          </cell>
          <cell r="T10">
            <v>0.114</v>
          </cell>
          <cell r="U10">
            <v>0.14099999999999999</v>
          </cell>
          <cell r="V10">
            <v>7.0999999999999994E-2</v>
          </cell>
        </row>
        <row r="11">
          <cell r="A11">
            <v>12</v>
          </cell>
          <cell r="B11">
            <v>0.8</v>
          </cell>
          <cell r="C11">
            <v>0</v>
          </cell>
          <cell r="D11">
            <v>0.3</v>
          </cell>
          <cell r="F11">
            <v>0.1</v>
          </cell>
          <cell r="I11">
            <v>0.112</v>
          </cell>
          <cell r="J11">
            <v>0.13700000000000001</v>
          </cell>
          <cell r="K11">
            <v>0.16500000000000001</v>
          </cell>
          <cell r="L11">
            <v>8.5000000000000006E-2</v>
          </cell>
          <cell r="M11">
            <v>3.7999999999999999E-2</v>
          </cell>
          <cell r="N11">
            <v>0.376</v>
          </cell>
          <cell r="P11">
            <v>0.1</v>
          </cell>
          <cell r="S11">
            <v>0.11799999999999999</v>
          </cell>
          <cell r="T11">
            <v>0.152</v>
          </cell>
          <cell r="U11">
            <v>0.17499999999999999</v>
          </cell>
          <cell r="V11">
            <v>9.5000000000000001E-2</v>
          </cell>
        </row>
        <row r="12">
          <cell r="A12">
            <v>14</v>
          </cell>
          <cell r="B12">
            <v>0.85</v>
          </cell>
          <cell r="C12">
            <v>0</v>
          </cell>
          <cell r="D12">
            <v>0.35</v>
          </cell>
          <cell r="F12">
            <v>0.1</v>
          </cell>
          <cell r="I12">
            <v>0.124</v>
          </cell>
          <cell r="J12">
            <v>0.16300000000000001</v>
          </cell>
          <cell r="K12">
            <v>0.186</v>
          </cell>
          <cell r="L12">
            <v>0.10100000000000001</v>
          </cell>
          <cell r="M12">
            <v>4.1000000000000002E-2</v>
          </cell>
          <cell r="N12">
            <v>0.432</v>
          </cell>
          <cell r="P12">
            <v>0.1</v>
          </cell>
          <cell r="S12">
            <v>0.13</v>
          </cell>
          <cell r="T12">
            <v>0.17499999999999999</v>
          </cell>
          <cell r="U12">
            <v>0.19500000000000001</v>
          </cell>
          <cell r="V12">
            <v>0.11</v>
          </cell>
        </row>
        <row r="13">
          <cell r="A13">
            <v>16</v>
          </cell>
          <cell r="B13">
            <v>0.9</v>
          </cell>
          <cell r="C13">
            <v>0</v>
          </cell>
          <cell r="D13">
            <v>0.4</v>
          </cell>
          <cell r="F13">
            <v>0.1</v>
          </cell>
          <cell r="I13">
            <v>0.13600000000000001</v>
          </cell>
          <cell r="J13">
            <v>0.188</v>
          </cell>
          <cell r="K13">
            <v>0.20699999999999999</v>
          </cell>
          <cell r="L13">
            <v>0.11700000000000001</v>
          </cell>
          <cell r="M13">
            <v>4.4999999999999998E-2</v>
          </cell>
          <cell r="N13">
            <v>0.49</v>
          </cell>
          <cell r="P13">
            <v>0.1</v>
          </cell>
          <cell r="S13">
            <v>0.14299999999999999</v>
          </cell>
          <cell r="T13">
            <v>0.19900000000000001</v>
          </cell>
          <cell r="U13">
            <v>0.216</v>
          </cell>
          <cell r="V13">
            <v>0.126</v>
          </cell>
        </row>
        <row r="14">
          <cell r="A14">
            <v>18</v>
          </cell>
          <cell r="B14">
            <v>0.95</v>
          </cell>
          <cell r="C14">
            <v>0</v>
          </cell>
          <cell r="D14">
            <v>0.45</v>
          </cell>
          <cell r="F14">
            <v>0.1</v>
          </cell>
          <cell r="I14">
            <v>0.14899999999999999</v>
          </cell>
          <cell r="J14">
            <v>0.215</v>
          </cell>
          <cell r="K14">
            <v>0.22900000000000001</v>
          </cell>
          <cell r="L14">
            <v>0.13400000000000001</v>
          </cell>
          <cell r="M14">
            <v>5.0999999999999997E-2</v>
          </cell>
          <cell r="N14">
            <v>0.55200000000000005</v>
          </cell>
          <cell r="P14">
            <v>0.1</v>
          </cell>
          <cell r="S14">
            <v>0.156</v>
          </cell>
          <cell r="T14">
            <v>0.224</v>
          </cell>
          <cell r="U14">
            <v>0.23799999999999999</v>
          </cell>
          <cell r="V14">
            <v>0.14299999999999999</v>
          </cell>
        </row>
        <row r="15">
          <cell r="A15">
            <v>20</v>
          </cell>
          <cell r="B15">
            <v>1</v>
          </cell>
          <cell r="C15">
            <v>0</v>
          </cell>
          <cell r="D15">
            <v>0.5</v>
          </cell>
          <cell r="F15">
            <v>0.1</v>
          </cell>
          <cell r="I15">
            <v>0.16200000000000001</v>
          </cell>
          <cell r="J15">
            <v>0.24199999999999999</v>
          </cell>
          <cell r="K15">
            <v>0.252</v>
          </cell>
          <cell r="L15">
            <v>0.152</v>
          </cell>
          <cell r="M15">
            <v>0.06</v>
          </cell>
          <cell r="N15">
            <v>0.62</v>
          </cell>
          <cell r="P15">
            <v>0.1</v>
          </cell>
          <cell r="S15">
            <v>0.17</v>
          </cell>
          <cell r="T15">
            <v>0.248</v>
          </cell>
          <cell r="U15">
            <v>0.25900000000000001</v>
          </cell>
          <cell r="V15">
            <v>0.159</v>
          </cell>
        </row>
        <row r="16">
          <cell r="A16">
            <v>24</v>
          </cell>
          <cell r="B16">
            <v>1.1499999999999999</v>
          </cell>
          <cell r="C16">
            <v>0</v>
          </cell>
          <cell r="D16">
            <v>0.6</v>
          </cell>
          <cell r="F16">
            <v>0.1</v>
          </cell>
          <cell r="I16">
            <v>0.19900000000000001</v>
          </cell>
          <cell r="J16">
            <v>0.32300000000000001</v>
          </cell>
          <cell r="K16">
            <v>0.31900000000000001</v>
          </cell>
          <cell r="L16">
            <v>0.20399999999999999</v>
          </cell>
          <cell r="M16">
            <v>7.1999999999999995E-2</v>
          </cell>
          <cell r="N16">
            <v>0.74399999999999999</v>
          </cell>
          <cell r="P16">
            <v>0.1</v>
          </cell>
          <cell r="S16">
            <v>0.21</v>
          </cell>
          <cell r="T16">
            <v>0.32600000000000001</v>
          </cell>
          <cell r="U16">
            <v>0.32500000000000001</v>
          </cell>
          <cell r="V16">
            <v>0.21</v>
          </cell>
          <cell r="W16">
            <v>7.1999999999999995E-2</v>
          </cell>
          <cell r="X16">
            <v>0.74399999999999999</v>
          </cell>
          <cell r="Z16">
            <v>0.1</v>
          </cell>
          <cell r="AC16">
            <v>0.21</v>
          </cell>
          <cell r="AD16">
            <v>0.32600000000000001</v>
          </cell>
          <cell r="AE16">
            <v>0.32500000000000001</v>
          </cell>
          <cell r="AF16">
            <v>0.21</v>
          </cell>
        </row>
        <row r="17">
          <cell r="A17">
            <v>27</v>
          </cell>
          <cell r="B17">
            <v>1.25</v>
          </cell>
          <cell r="C17">
            <v>0</v>
          </cell>
          <cell r="D17">
            <v>0.67500000000000004</v>
          </cell>
          <cell r="F17">
            <v>0.1</v>
          </cell>
          <cell r="I17">
            <v>0.22700000000000001</v>
          </cell>
          <cell r="J17">
            <v>0.38400000000000001</v>
          </cell>
          <cell r="K17">
            <v>0.36799999999999999</v>
          </cell>
          <cell r="L17">
            <v>0.24299999999999999</v>
          </cell>
          <cell r="M17">
            <v>8.3000000000000004E-2</v>
          </cell>
          <cell r="N17">
            <v>0.84099999999999997</v>
          </cell>
          <cell r="P17">
            <v>0.105</v>
          </cell>
          <cell r="S17">
            <v>0.246</v>
          </cell>
          <cell r="T17">
            <v>0.38200000000000001</v>
          </cell>
          <cell r="U17">
            <v>0.379</v>
          </cell>
          <cell r="V17">
            <v>0.248</v>
          </cell>
          <cell r="W17">
            <v>8.3000000000000004E-2</v>
          </cell>
          <cell r="X17">
            <v>0.84099999999999997</v>
          </cell>
          <cell r="Z17">
            <v>0.105</v>
          </cell>
          <cell r="AC17">
            <v>0.246</v>
          </cell>
          <cell r="AD17">
            <v>0.38200000000000001</v>
          </cell>
          <cell r="AE17">
            <v>0.379</v>
          </cell>
          <cell r="AF17">
            <v>0.248</v>
          </cell>
        </row>
        <row r="18">
          <cell r="A18">
            <v>30</v>
          </cell>
          <cell r="B18">
            <v>1.35</v>
          </cell>
          <cell r="C18">
            <v>0</v>
          </cell>
          <cell r="D18">
            <v>0.75</v>
          </cell>
          <cell r="F18">
            <v>0.1</v>
          </cell>
          <cell r="I18">
            <v>0.255</v>
          </cell>
          <cell r="J18">
            <v>0.45100000000000001</v>
          </cell>
          <cell r="K18">
            <v>0.42</v>
          </cell>
          <cell r="L18">
            <v>0.28499999999999998</v>
          </cell>
          <cell r="M18">
            <v>9.0999999999999998E-2</v>
          </cell>
          <cell r="N18">
            <v>0.93200000000000005</v>
          </cell>
          <cell r="P18">
            <v>0.11700000000000001</v>
          </cell>
          <cell r="S18">
            <v>0.29299999999999998</v>
          </cell>
          <cell r="T18">
            <v>0.441</v>
          </cell>
          <cell r="U18">
            <v>0.44600000000000001</v>
          </cell>
          <cell r="V18">
            <v>0.28799999999999998</v>
          </cell>
          <cell r="W18">
            <v>9.0999999999999998E-2</v>
          </cell>
          <cell r="X18">
            <v>0.93200000000000005</v>
          </cell>
          <cell r="Z18">
            <v>0.11700000000000001</v>
          </cell>
          <cell r="AC18">
            <v>0.29299999999999998</v>
          </cell>
          <cell r="AD18">
            <v>0.441</v>
          </cell>
          <cell r="AE18">
            <v>0.44600000000000001</v>
          </cell>
          <cell r="AF18">
            <v>0.28799999999999998</v>
          </cell>
        </row>
        <row r="19">
          <cell r="A19">
            <v>36</v>
          </cell>
          <cell r="B19">
            <v>1.75</v>
          </cell>
          <cell r="C19">
            <v>0</v>
          </cell>
          <cell r="D19">
            <v>0.9</v>
          </cell>
          <cell r="F19">
            <v>0.1125</v>
          </cell>
          <cell r="I19">
            <v>0.39</v>
          </cell>
          <cell r="J19">
            <v>0.746</v>
          </cell>
          <cell r="K19">
            <v>0.66600000000000004</v>
          </cell>
          <cell r="L19">
            <v>0.47</v>
          </cell>
          <cell r="M19">
            <v>0.1</v>
          </cell>
          <cell r="N19">
            <v>1.1000000000000001</v>
          </cell>
          <cell r="P19">
            <v>0.13800000000000001</v>
          </cell>
          <cell r="S19">
            <v>0.45800000000000002</v>
          </cell>
          <cell r="T19">
            <v>0.75900000000000001</v>
          </cell>
          <cell r="U19">
            <v>0.72899999999999998</v>
          </cell>
          <cell r="V19">
            <v>0.48799999999999999</v>
          </cell>
          <cell r="W19">
            <v>0.1</v>
          </cell>
          <cell r="X19">
            <v>1.1000000000000001</v>
          </cell>
          <cell r="Z19">
            <v>0.13800000000000001</v>
          </cell>
          <cell r="AC19">
            <v>0.45800000000000002</v>
          </cell>
          <cell r="AD19">
            <v>0.75900000000000001</v>
          </cell>
          <cell r="AE19">
            <v>0.72899999999999998</v>
          </cell>
          <cell r="AF19">
            <v>0.48799999999999999</v>
          </cell>
        </row>
        <row r="20">
          <cell r="A20">
            <v>40</v>
          </cell>
          <cell r="B20">
            <v>1.85</v>
          </cell>
          <cell r="C20">
            <v>0</v>
          </cell>
          <cell r="D20">
            <v>1</v>
          </cell>
          <cell r="F20">
            <v>0.125</v>
          </cell>
          <cell r="I20">
            <v>0.45400000000000001</v>
          </cell>
          <cell r="J20">
            <v>0.84199999999999997</v>
          </cell>
          <cell r="K20">
            <v>0.76400000000000001</v>
          </cell>
          <cell r="L20">
            <v>0.53300000000000003</v>
          </cell>
          <cell r="M20">
            <v>0.113</v>
          </cell>
          <cell r="N20">
            <v>1.226</v>
          </cell>
          <cell r="P20">
            <v>0.153</v>
          </cell>
          <cell r="S20">
            <v>0.53200000000000003</v>
          </cell>
          <cell r="T20">
            <v>0.83799999999999997</v>
          </cell>
          <cell r="U20">
            <v>0.82699999999999996</v>
          </cell>
          <cell r="V20">
            <v>0.54400000000000004</v>
          </cell>
          <cell r="W20">
            <v>0.113</v>
          </cell>
          <cell r="X20">
            <v>1.226</v>
          </cell>
          <cell r="Z20">
            <v>0.153</v>
          </cell>
          <cell r="AC20">
            <v>0.53200000000000003</v>
          </cell>
          <cell r="AD20">
            <v>0.83799999999999997</v>
          </cell>
          <cell r="AE20">
            <v>0.82699999999999996</v>
          </cell>
          <cell r="AF20">
            <v>0.54400000000000004</v>
          </cell>
        </row>
        <row r="21">
          <cell r="A21">
            <v>44</v>
          </cell>
          <cell r="B21">
            <v>2</v>
          </cell>
          <cell r="W21">
            <v>0.126</v>
          </cell>
          <cell r="X21">
            <v>1.3520000000000001</v>
          </cell>
          <cell r="Z21">
            <v>0.16900000000000001</v>
          </cell>
          <cell r="AC21">
            <v>0.63100000000000001</v>
          </cell>
          <cell r="AD21">
            <v>0.97499999999999998</v>
          </cell>
          <cell r="AE21">
            <v>0.97199999999999998</v>
          </cell>
          <cell r="AF21">
            <v>0.63400000000000001</v>
          </cell>
        </row>
        <row r="22">
          <cell r="A22">
            <v>48</v>
          </cell>
          <cell r="B22">
            <v>2.1</v>
          </cell>
          <cell r="W22">
            <v>0.13600000000000001</v>
          </cell>
          <cell r="X22">
            <v>1.472</v>
          </cell>
          <cell r="Z22">
            <v>0.184</v>
          </cell>
          <cell r="AC22">
            <v>0.71499999999999997</v>
          </cell>
          <cell r="AD22">
            <v>1.0609999999999999</v>
          </cell>
          <cell r="AE22">
            <v>1.081</v>
          </cell>
          <cell r="AF22">
            <v>0.69499999999999995</v>
          </cell>
        </row>
        <row r="23">
          <cell r="A23">
            <v>52</v>
          </cell>
          <cell r="B23">
            <v>2.25</v>
          </cell>
          <cell r="W23">
            <v>0.14000000000000001</v>
          </cell>
          <cell r="X23">
            <v>1.58</v>
          </cell>
          <cell r="Z23">
            <v>0.19800000000000001</v>
          </cell>
          <cell r="AC23">
            <v>0.82299999999999995</v>
          </cell>
          <cell r="AD23">
            <v>1.2170000000000001</v>
          </cell>
          <cell r="AE23">
            <v>1.2430000000000001</v>
          </cell>
          <cell r="AF23">
            <v>0.79700000000000004</v>
          </cell>
        </row>
        <row r="24">
          <cell r="A24">
            <v>56</v>
          </cell>
          <cell r="B24">
            <v>2.35</v>
          </cell>
          <cell r="W24">
            <v>0.14000000000000001</v>
          </cell>
          <cell r="X24">
            <v>1.68</v>
          </cell>
          <cell r="Z24">
            <v>0.21</v>
          </cell>
          <cell r="AC24">
            <v>0.90900000000000003</v>
          </cell>
          <cell r="AD24">
            <v>1.3160000000000001</v>
          </cell>
          <cell r="AE24">
            <v>1.359</v>
          </cell>
          <cell r="AF24">
            <v>0.86599999999999999</v>
          </cell>
        </row>
        <row r="25">
          <cell r="A25">
            <v>60</v>
          </cell>
          <cell r="B25">
            <v>2.5</v>
          </cell>
          <cell r="W25">
            <v>0.15</v>
          </cell>
          <cell r="X25">
            <v>1.8</v>
          </cell>
          <cell r="Z25">
            <v>0.22500000000000001</v>
          </cell>
          <cell r="AC25">
            <v>1.034</v>
          </cell>
          <cell r="AD25">
            <v>1.484</v>
          </cell>
          <cell r="AE25">
            <v>1.54</v>
          </cell>
          <cell r="AF25">
            <v>0.97799999999999998</v>
          </cell>
        </row>
        <row r="26">
          <cell r="A26">
            <v>64</v>
          </cell>
          <cell r="B26">
            <v>2.6</v>
          </cell>
          <cell r="W26">
            <v>0.16</v>
          </cell>
          <cell r="X26">
            <v>1.92</v>
          </cell>
          <cell r="Z26">
            <v>0.24</v>
          </cell>
          <cell r="AC26">
            <v>1.139</v>
          </cell>
          <cell r="AD26">
            <v>1.5820000000000001</v>
          </cell>
          <cell r="AE26">
            <v>1.673</v>
          </cell>
          <cell r="AF26">
            <v>1.0489999999999999</v>
          </cell>
        </row>
        <row r="27">
          <cell r="A27">
            <v>68</v>
          </cell>
          <cell r="B27">
            <v>2.75</v>
          </cell>
          <cell r="W27">
            <v>0.17</v>
          </cell>
          <cell r="X27">
            <v>2.04</v>
          </cell>
          <cell r="Z27">
            <v>0.255</v>
          </cell>
          <cell r="AC27">
            <v>1.2789999999999999</v>
          </cell>
          <cell r="AD27">
            <v>1.7629999999999999</v>
          </cell>
          <cell r="AE27">
            <v>1.8720000000000001</v>
          </cell>
          <cell r="AF27">
            <v>1.171</v>
          </cell>
        </row>
        <row r="28">
          <cell r="A28">
            <v>72</v>
          </cell>
          <cell r="B28">
            <v>2.85</v>
          </cell>
          <cell r="W28">
            <v>0.18</v>
          </cell>
          <cell r="X28">
            <v>2.16</v>
          </cell>
          <cell r="Z28">
            <v>0.27</v>
          </cell>
          <cell r="AC28">
            <v>1.395</v>
          </cell>
          <cell r="AD28">
            <v>1.867</v>
          </cell>
          <cell r="AE28">
            <v>2.016</v>
          </cell>
          <cell r="AF28">
            <v>1.246</v>
          </cell>
        </row>
        <row r="29">
          <cell r="A29">
            <v>80</v>
          </cell>
          <cell r="B29">
            <v>3.1</v>
          </cell>
          <cell r="W29">
            <v>0.2</v>
          </cell>
          <cell r="X29">
            <v>2.4</v>
          </cell>
          <cell r="Z29">
            <v>0.3</v>
          </cell>
          <cell r="AC29">
            <v>1.675</v>
          </cell>
          <cell r="AD29">
            <v>2.1709999999999998</v>
          </cell>
          <cell r="AE29">
            <v>2.3879999999999999</v>
          </cell>
          <cell r="AF29">
            <v>1.458</v>
          </cell>
        </row>
        <row r="30">
          <cell r="A30">
            <v>86</v>
          </cell>
          <cell r="B30">
            <v>3.3</v>
          </cell>
          <cell r="W30">
            <v>0.21</v>
          </cell>
          <cell r="X30">
            <v>2.57</v>
          </cell>
          <cell r="Z30">
            <v>0.32100000000000001</v>
          </cell>
          <cell r="AC30">
            <v>1.905</v>
          </cell>
          <cell r="AD30">
            <v>2.448</v>
          </cell>
          <cell r="AE30">
            <v>2.706</v>
          </cell>
          <cell r="AF30">
            <v>1.647</v>
          </cell>
        </row>
        <row r="31">
          <cell r="A31">
            <v>92</v>
          </cell>
          <cell r="B31">
            <v>4.0449999999999999</v>
          </cell>
          <cell r="W31">
            <v>0.22</v>
          </cell>
          <cell r="X31">
            <v>2.74</v>
          </cell>
          <cell r="Z31">
            <v>0.34300000000000003</v>
          </cell>
          <cell r="AC31">
            <v>2.59</v>
          </cell>
          <cell r="AD31">
            <v>3.9849999999999999</v>
          </cell>
          <cell r="AE31">
            <v>3.9809999999999999</v>
          </cell>
          <cell r="AF31">
            <v>2.5939999999999999</v>
          </cell>
        </row>
        <row r="32">
          <cell r="A32">
            <v>98</v>
          </cell>
          <cell r="B32">
            <v>4.2975000000000003</v>
          </cell>
          <cell r="W32">
            <v>0.23799999999999999</v>
          </cell>
          <cell r="X32">
            <v>2.9260000000000002</v>
          </cell>
          <cell r="Z32">
            <v>0.36599999999999999</v>
          </cell>
          <cell r="AC32">
            <v>2.9340000000000002</v>
          </cell>
          <cell r="AD32">
            <v>4.4889999999999999</v>
          </cell>
          <cell r="AE32">
            <v>4.4980000000000002</v>
          </cell>
          <cell r="AF32">
            <v>2.9249999999999998</v>
          </cell>
        </row>
        <row r="33">
          <cell r="A33">
            <v>110</v>
          </cell>
          <cell r="B33">
            <v>4.7475000000000005</v>
          </cell>
          <cell r="W33">
            <v>0.28000000000000003</v>
          </cell>
          <cell r="X33">
            <v>3.31</v>
          </cell>
          <cell r="Z33">
            <v>0.41399999999999998</v>
          </cell>
          <cell r="AC33">
            <v>3.6440000000000001</v>
          </cell>
          <cell r="AD33">
            <v>5.431</v>
          </cell>
          <cell r="AE33">
            <v>5.52</v>
          </cell>
          <cell r="AF33">
            <v>3.5550000000000002</v>
          </cell>
        </row>
      </sheetData>
      <sheetData sheetId="1" refreshError="1"/>
      <sheetData sheetId="2" refreshError="1"/>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OPT EB 1-2"/>
      <sheetName val="PROTECC EB"/>
      <sheetName val="REPO MULTI "/>
      <sheetName val="EQ.RES.EB3"/>
      <sheetName val="OPT DES EB 3"/>
      <sheetName val="CONTRU EB5"/>
      <sheetName val="CONTRU EB6"/>
      <sheetName val="L IMPULSO 5"/>
      <sheetName val="L IMPULSO 6"/>
      <sheetName val="1. C3 BIS"/>
      <sheetName val="2. 3A3BIS-"/>
      <sheetName val="K1C 5-6"/>
      <sheetName val="C57 K12"/>
      <sheetName val="3. K45 C2Y3"/>
      <sheetName val="C1 6Y11"/>
      <sheetName val="4. C 5 8-9"/>
      <sheetName val="5. C711 K69"/>
      <sheetName val="6. C4 K3-4"/>
      <sheetName val="7. C4 K4-7"/>
      <sheetName val="C7 IBIC"/>
      <sheetName val="T 395"/>
      <sheetName val="8. C9-10 K2-3"/>
      <sheetName val="9. K2 C7-9"/>
      <sheetName val="10. C10-11 K3-5"/>
      <sheetName val="11. C7 K7-15"/>
      <sheetName val="C7 K47"/>
      <sheetName val="12. C12 K1C-6"/>
      <sheetName val="13. C11A-14 K10-15"/>
      <sheetName val="14. K15 C10-14A"/>
      <sheetName val="K8 1415"/>
      <sheetName val="C15 78"/>
      <sheetName val="VFATIMA1"/>
      <sheetName val="VFATIMA 2"/>
      <sheetName val="31 OCTUBRE"/>
      <sheetName val="SAN JUDAS"/>
      <sheetName val="COL 31 OCTUBRE"/>
      <sheetName val="DIVIDIVI"/>
      <sheetName val="Kra7 18-21"/>
      <sheetName val="15. C15 K12C-15"/>
      <sheetName val="16. C15 K15-17"/>
      <sheetName val="R TAPAS"/>
      <sheetName val="17. R COMUNITARIO"/>
      <sheetName val="18. LAS TUNAS"/>
      <sheetName val="LA COSECHA"/>
      <sheetName val="19. CAMILO TORRES"/>
      <sheetName val=" PADILLA C 13 15 Y 16"/>
      <sheetName val="20. COQUIVACOA"/>
      <sheetName val="LOS REMEDIOS"/>
      <sheetName val="21. B. ARRIBA K1C ENTRE 9 Y9A"/>
      <sheetName val="B. CALANCAL K8Y8A EN 17 Y 18"/>
      <sheetName val="22. C14ABIS K16-17"/>
      <sheetName val="23. K7 C15-17"/>
      <sheetName val="24. C15-16B  K13-14"/>
      <sheetName val="25. C12 K15-18"/>
      <sheetName val="JOSE A. GALÁN"/>
      <sheetName val="BARRIO ARRIBA"/>
      <sheetName val="VILLA ZIRUMA-LOS MANGOS"/>
      <sheetName val="VILLA CAMPESTRE"/>
      <sheetName val="CENTRO"/>
      <sheetName val="SAN MARTIN DE PORRA"/>
      <sheetName val="SUMIDEROS"/>
      <sheetName val="20 DJUL"/>
      <sheetName val="PLU 12OCT"/>
      <sheetName val="Hoja1"/>
      <sheetName val="Hoja2"/>
    </sheetNames>
    <sheetDataSet>
      <sheetData sheetId="0">
        <row r="5">
          <cell r="B5">
            <v>1</v>
          </cell>
        </row>
      </sheetData>
      <sheetData sheetId="1"/>
      <sheetData sheetId="2">
        <row r="5">
          <cell r="B5" t="str">
            <v>Cortes y Demoliciones</v>
          </cell>
        </row>
        <row r="32">
          <cell r="A32" t="str">
            <v>CODIGO</v>
          </cell>
        </row>
        <row r="34">
          <cell r="A34">
            <v>1000</v>
          </cell>
        </row>
        <row r="35">
          <cell r="A35">
            <v>1001</v>
          </cell>
        </row>
        <row r="36">
          <cell r="A36">
            <v>1002</v>
          </cell>
        </row>
        <row r="37">
          <cell r="A37">
            <v>1003</v>
          </cell>
        </row>
        <row r="38">
          <cell r="A38">
            <v>1004</v>
          </cell>
        </row>
        <row r="39">
          <cell r="A39">
            <v>1005</v>
          </cell>
        </row>
        <row r="40">
          <cell r="A40">
            <v>1006</v>
          </cell>
        </row>
        <row r="41">
          <cell r="A41">
            <v>1007</v>
          </cell>
        </row>
        <row r="43">
          <cell r="A43">
            <v>1100</v>
          </cell>
        </row>
        <row r="44">
          <cell r="A44">
            <v>1101</v>
          </cell>
        </row>
        <row r="45">
          <cell r="A45">
            <v>1102</v>
          </cell>
        </row>
        <row r="46">
          <cell r="A46">
            <v>1103</v>
          </cell>
        </row>
        <row r="47">
          <cell r="A47">
            <v>1104</v>
          </cell>
        </row>
        <row r="48">
          <cell r="A48">
            <v>1105</v>
          </cell>
        </row>
        <row r="49">
          <cell r="A49">
            <v>1106</v>
          </cell>
        </row>
        <row r="50">
          <cell r="A50">
            <v>1107</v>
          </cell>
        </row>
        <row r="51">
          <cell r="A51">
            <v>1108</v>
          </cell>
        </row>
        <row r="52">
          <cell r="A52">
            <v>1109</v>
          </cell>
        </row>
        <row r="53">
          <cell r="A53">
            <v>1110</v>
          </cell>
        </row>
        <row r="54">
          <cell r="A54">
            <v>1111</v>
          </cell>
        </row>
        <row r="57">
          <cell r="A57">
            <v>1200</v>
          </cell>
        </row>
        <row r="58">
          <cell r="A58">
            <v>1201</v>
          </cell>
        </row>
        <row r="59">
          <cell r="A59">
            <v>1202</v>
          </cell>
        </row>
        <row r="60">
          <cell r="A60">
            <v>1203</v>
          </cell>
        </row>
        <row r="62">
          <cell r="A62">
            <v>1300</v>
          </cell>
        </row>
        <row r="63">
          <cell r="A63">
            <v>1301</v>
          </cell>
        </row>
        <row r="64">
          <cell r="A64">
            <v>1302</v>
          </cell>
        </row>
        <row r="65">
          <cell r="A65">
            <v>1303</v>
          </cell>
        </row>
        <row r="66">
          <cell r="A66">
            <v>1304</v>
          </cell>
        </row>
        <row r="67">
          <cell r="A67">
            <v>1305</v>
          </cell>
        </row>
        <row r="68">
          <cell r="A68">
            <v>1306</v>
          </cell>
        </row>
        <row r="69">
          <cell r="A69">
            <v>1307</v>
          </cell>
        </row>
        <row r="71">
          <cell r="A71">
            <v>1400</v>
          </cell>
        </row>
        <row r="72">
          <cell r="A72">
            <v>1401</v>
          </cell>
        </row>
        <row r="73">
          <cell r="A73">
            <v>1402</v>
          </cell>
        </row>
        <row r="76">
          <cell r="A76">
            <v>2000</v>
          </cell>
        </row>
        <row r="77">
          <cell r="A77">
            <v>2001</v>
          </cell>
        </row>
        <row r="78">
          <cell r="A78">
            <v>2002</v>
          </cell>
        </row>
        <row r="79">
          <cell r="A79">
            <v>2003</v>
          </cell>
        </row>
        <row r="80">
          <cell r="A80">
            <v>2004</v>
          </cell>
        </row>
        <row r="81">
          <cell r="A81">
            <v>2005</v>
          </cell>
        </row>
        <row r="82">
          <cell r="A82">
            <v>2006</v>
          </cell>
        </row>
        <row r="83">
          <cell r="A83">
            <v>2007</v>
          </cell>
        </row>
        <row r="84">
          <cell r="A84">
            <v>2008</v>
          </cell>
        </row>
        <row r="85">
          <cell r="A85">
            <v>2009</v>
          </cell>
        </row>
        <row r="86">
          <cell r="A86">
            <v>2010</v>
          </cell>
        </row>
        <row r="87">
          <cell r="A87">
            <v>2011</v>
          </cell>
        </row>
        <row r="88">
          <cell r="A88">
            <v>2012</v>
          </cell>
        </row>
        <row r="89">
          <cell r="A89">
            <v>2013</v>
          </cell>
        </row>
        <row r="92">
          <cell r="A92">
            <v>2100</v>
          </cell>
        </row>
        <row r="93">
          <cell r="A93">
            <v>2101</v>
          </cell>
        </row>
        <row r="94">
          <cell r="A94">
            <v>2102</v>
          </cell>
        </row>
        <row r="95">
          <cell r="A95">
            <v>2103</v>
          </cell>
        </row>
        <row r="96">
          <cell r="A96">
            <v>2104</v>
          </cell>
        </row>
        <row r="97">
          <cell r="A97">
            <v>2105</v>
          </cell>
        </row>
        <row r="98">
          <cell r="A98">
            <v>2106</v>
          </cell>
        </row>
        <row r="99">
          <cell r="A99">
            <v>2107</v>
          </cell>
        </row>
        <row r="100">
          <cell r="A100">
            <v>2108</v>
          </cell>
        </row>
        <row r="101">
          <cell r="A101">
            <v>2109</v>
          </cell>
        </row>
        <row r="102">
          <cell r="A102">
            <v>2110</v>
          </cell>
        </row>
        <row r="103">
          <cell r="A103">
            <v>2111</v>
          </cell>
        </row>
        <row r="104">
          <cell r="A104">
            <v>2112</v>
          </cell>
        </row>
        <row r="105">
          <cell r="A105">
            <v>2113</v>
          </cell>
        </row>
        <row r="106">
          <cell r="A106">
            <v>2114</v>
          </cell>
        </row>
        <row r="107">
          <cell r="A107">
            <v>2115</v>
          </cell>
        </row>
        <row r="108">
          <cell r="A108">
            <v>2116</v>
          </cell>
        </row>
        <row r="109">
          <cell r="A109">
            <v>2117</v>
          </cell>
        </row>
        <row r="110">
          <cell r="A110">
            <v>2118</v>
          </cell>
        </row>
        <row r="111">
          <cell r="A111">
            <v>2119</v>
          </cell>
        </row>
        <row r="112">
          <cell r="A112">
            <v>2120</v>
          </cell>
        </row>
        <row r="113">
          <cell r="A113">
            <v>2121</v>
          </cell>
        </row>
        <row r="114">
          <cell r="A114">
            <v>2122</v>
          </cell>
        </row>
        <row r="115">
          <cell r="A115">
            <v>2123</v>
          </cell>
        </row>
        <row r="116">
          <cell r="A116">
            <v>2124</v>
          </cell>
        </row>
        <row r="117">
          <cell r="A117">
            <v>2125</v>
          </cell>
        </row>
        <row r="118">
          <cell r="A118">
            <v>2126</v>
          </cell>
        </row>
        <row r="119">
          <cell r="A119">
            <v>2127</v>
          </cell>
        </row>
        <row r="120">
          <cell r="A120">
            <v>2128</v>
          </cell>
        </row>
        <row r="121">
          <cell r="A121">
            <v>2129</v>
          </cell>
        </row>
        <row r="122">
          <cell r="A122">
            <v>2130</v>
          </cell>
        </row>
        <row r="123">
          <cell r="A123">
            <v>2131</v>
          </cell>
        </row>
        <row r="124">
          <cell r="A124">
            <v>2132</v>
          </cell>
        </row>
        <row r="125">
          <cell r="A125">
            <v>2133</v>
          </cell>
        </row>
        <row r="126">
          <cell r="A126">
            <v>2134</v>
          </cell>
        </row>
        <row r="127">
          <cell r="A127">
            <v>2135</v>
          </cell>
        </row>
        <row r="128">
          <cell r="A128">
            <v>2136</v>
          </cell>
        </row>
        <row r="129">
          <cell r="A129">
            <v>2137</v>
          </cell>
        </row>
        <row r="130">
          <cell r="A130">
            <v>2138</v>
          </cell>
        </row>
        <row r="131">
          <cell r="A131">
            <v>2139</v>
          </cell>
        </row>
        <row r="132">
          <cell r="A132">
            <v>2140</v>
          </cell>
        </row>
        <row r="133">
          <cell r="A133">
            <v>2141</v>
          </cell>
        </row>
        <row r="134">
          <cell r="A134">
            <v>2142</v>
          </cell>
        </row>
        <row r="135">
          <cell r="A135">
            <v>2143</v>
          </cell>
        </row>
        <row r="136">
          <cell r="A136">
            <v>2144</v>
          </cell>
        </row>
        <row r="137">
          <cell r="A137">
            <v>2145</v>
          </cell>
        </row>
        <row r="138">
          <cell r="A138">
            <v>2146</v>
          </cell>
        </row>
        <row r="139">
          <cell r="A139">
            <v>2147</v>
          </cell>
        </row>
        <row r="140">
          <cell r="A140">
            <v>2148</v>
          </cell>
        </row>
        <row r="141">
          <cell r="A141">
            <v>2149</v>
          </cell>
        </row>
        <row r="142">
          <cell r="A142">
            <v>2150</v>
          </cell>
        </row>
        <row r="143">
          <cell r="A143">
            <v>2151</v>
          </cell>
        </row>
        <row r="144">
          <cell r="A144">
            <v>2152</v>
          </cell>
        </row>
        <row r="145">
          <cell r="A145">
            <v>2153</v>
          </cell>
        </row>
        <row r="146">
          <cell r="A146">
            <v>2154</v>
          </cell>
        </row>
        <row r="147">
          <cell r="A147">
            <v>2155</v>
          </cell>
        </row>
        <row r="148">
          <cell r="A148">
            <v>2156</v>
          </cell>
        </row>
        <row r="149">
          <cell r="A149">
            <v>2157</v>
          </cell>
        </row>
        <row r="150">
          <cell r="A150">
            <v>2158</v>
          </cell>
        </row>
        <row r="152">
          <cell r="A152">
            <v>2200</v>
          </cell>
        </row>
        <row r="153">
          <cell r="A153">
            <v>2201</v>
          </cell>
        </row>
        <row r="154">
          <cell r="A154">
            <v>2202</v>
          </cell>
        </row>
        <row r="155">
          <cell r="A155">
            <v>2203</v>
          </cell>
        </row>
        <row r="156">
          <cell r="A156">
            <v>2204</v>
          </cell>
        </row>
        <row r="157">
          <cell r="A157">
            <v>2205</v>
          </cell>
        </row>
        <row r="158">
          <cell r="A158">
            <v>2206</v>
          </cell>
        </row>
        <row r="159">
          <cell r="A159">
            <v>2207</v>
          </cell>
        </row>
        <row r="160">
          <cell r="A160">
            <v>2208</v>
          </cell>
        </row>
        <row r="161">
          <cell r="A161">
            <v>2209</v>
          </cell>
        </row>
        <row r="162">
          <cell r="A162">
            <v>2210</v>
          </cell>
        </row>
        <row r="163">
          <cell r="A163">
            <v>2211</v>
          </cell>
        </row>
        <row r="164">
          <cell r="A164">
            <v>2212</v>
          </cell>
        </row>
        <row r="165">
          <cell r="A165">
            <v>2213</v>
          </cell>
        </row>
        <row r="166">
          <cell r="A166">
            <v>2214</v>
          </cell>
        </row>
        <row r="167">
          <cell r="A167">
            <v>2215</v>
          </cell>
        </row>
        <row r="168">
          <cell r="A168">
            <v>2216</v>
          </cell>
        </row>
        <row r="169">
          <cell r="A169">
            <v>2217</v>
          </cell>
        </row>
        <row r="170">
          <cell r="A170">
            <v>2218</v>
          </cell>
        </row>
        <row r="171">
          <cell r="A171">
            <v>2219</v>
          </cell>
        </row>
        <row r="172">
          <cell r="A172">
            <v>2220</v>
          </cell>
        </row>
        <row r="173">
          <cell r="A173">
            <v>2221</v>
          </cell>
        </row>
        <row r="174">
          <cell r="A174">
            <v>2222</v>
          </cell>
        </row>
        <row r="175">
          <cell r="A175">
            <v>2223</v>
          </cell>
        </row>
        <row r="176">
          <cell r="A176">
            <v>2224</v>
          </cell>
        </row>
        <row r="177">
          <cell r="A177">
            <v>2225</v>
          </cell>
        </row>
        <row r="178">
          <cell r="A178">
            <v>2226</v>
          </cell>
        </row>
        <row r="179">
          <cell r="A179">
            <v>2227</v>
          </cell>
        </row>
        <row r="180">
          <cell r="A180">
            <v>2228</v>
          </cell>
        </row>
        <row r="181">
          <cell r="A181">
            <v>2229</v>
          </cell>
        </row>
        <row r="182">
          <cell r="A182">
            <v>2230</v>
          </cell>
        </row>
        <row r="183">
          <cell r="A183">
            <v>2231</v>
          </cell>
        </row>
        <row r="184">
          <cell r="A184">
            <v>2232</v>
          </cell>
        </row>
        <row r="185">
          <cell r="A185">
            <v>2233</v>
          </cell>
        </row>
        <row r="186">
          <cell r="A186">
            <v>2234</v>
          </cell>
        </row>
        <row r="187">
          <cell r="A187">
            <v>2235</v>
          </cell>
        </row>
        <row r="188">
          <cell r="A188">
            <v>2236</v>
          </cell>
        </row>
        <row r="189">
          <cell r="A189">
            <v>2237</v>
          </cell>
        </row>
        <row r="190">
          <cell r="A190">
            <v>2238</v>
          </cell>
        </row>
        <row r="191">
          <cell r="A191">
            <v>2239</v>
          </cell>
        </row>
        <row r="192">
          <cell r="A192">
            <v>2240</v>
          </cell>
        </row>
        <row r="193">
          <cell r="A193">
            <v>2241</v>
          </cell>
        </row>
        <row r="194">
          <cell r="A194">
            <v>2242</v>
          </cell>
        </row>
        <row r="195">
          <cell r="A195">
            <v>2243</v>
          </cell>
        </row>
        <row r="196">
          <cell r="A196">
            <v>2244</v>
          </cell>
        </row>
        <row r="197">
          <cell r="A197">
            <v>2245</v>
          </cell>
        </row>
        <row r="198">
          <cell r="A198">
            <v>2246</v>
          </cell>
        </row>
        <row r="199">
          <cell r="A199">
            <v>2247</v>
          </cell>
        </row>
        <row r="200">
          <cell r="A200">
            <v>2248</v>
          </cell>
        </row>
        <row r="201">
          <cell r="A201">
            <v>2249</v>
          </cell>
        </row>
        <row r="202">
          <cell r="A202">
            <v>2250</v>
          </cell>
        </row>
        <row r="203">
          <cell r="A203">
            <v>2251</v>
          </cell>
        </row>
        <row r="204">
          <cell r="A204">
            <v>2252</v>
          </cell>
        </row>
        <row r="205">
          <cell r="A205">
            <v>2253</v>
          </cell>
        </row>
        <row r="206">
          <cell r="A206">
            <v>2254</v>
          </cell>
        </row>
        <row r="207">
          <cell r="A207">
            <v>2255</v>
          </cell>
        </row>
        <row r="208">
          <cell r="A208">
            <v>2256</v>
          </cell>
        </row>
        <row r="209">
          <cell r="A209">
            <v>2257</v>
          </cell>
        </row>
        <row r="210">
          <cell r="A210">
            <v>2258</v>
          </cell>
        </row>
        <row r="211">
          <cell r="A211">
            <v>2259</v>
          </cell>
        </row>
        <row r="212">
          <cell r="A212">
            <v>2260</v>
          </cell>
        </row>
        <row r="213">
          <cell r="A213">
            <v>2261</v>
          </cell>
        </row>
        <row r="214">
          <cell r="A214">
            <v>2262</v>
          </cell>
        </row>
        <row r="215">
          <cell r="A215">
            <v>2263</v>
          </cell>
        </row>
        <row r="216">
          <cell r="A216">
            <v>2264</v>
          </cell>
        </row>
        <row r="217">
          <cell r="A217">
            <v>2265</v>
          </cell>
        </row>
        <row r="218">
          <cell r="A218">
            <v>2266</v>
          </cell>
        </row>
        <row r="219">
          <cell r="A219">
            <v>2267</v>
          </cell>
        </row>
        <row r="220">
          <cell r="A220">
            <v>2268</v>
          </cell>
        </row>
        <row r="221">
          <cell r="A221">
            <v>2269</v>
          </cell>
        </row>
        <row r="222">
          <cell r="A222">
            <v>2270</v>
          </cell>
        </row>
        <row r="223">
          <cell r="A223">
            <v>2271</v>
          </cell>
        </row>
        <row r="224">
          <cell r="A224">
            <v>2272</v>
          </cell>
        </row>
        <row r="225">
          <cell r="A225">
            <v>2273</v>
          </cell>
        </row>
        <row r="226">
          <cell r="A226">
            <v>2274</v>
          </cell>
        </row>
        <row r="227">
          <cell r="A227">
            <v>2275</v>
          </cell>
        </row>
        <row r="228">
          <cell r="A228">
            <v>2276</v>
          </cell>
        </row>
        <row r="229">
          <cell r="A229">
            <v>2277</v>
          </cell>
        </row>
        <row r="230">
          <cell r="A230">
            <v>2278</v>
          </cell>
        </row>
        <row r="231">
          <cell r="A231">
            <v>2279</v>
          </cell>
        </row>
        <row r="232">
          <cell r="A232">
            <v>2280</v>
          </cell>
        </row>
        <row r="233">
          <cell r="A233">
            <v>2281</v>
          </cell>
        </row>
        <row r="234">
          <cell r="A234">
            <v>2282</v>
          </cell>
        </row>
        <row r="235">
          <cell r="A235">
            <v>2283</v>
          </cell>
        </row>
        <row r="236">
          <cell r="A236">
            <v>2284</v>
          </cell>
        </row>
        <row r="237">
          <cell r="A237">
            <v>2285</v>
          </cell>
        </row>
        <row r="238">
          <cell r="A238">
            <v>2286</v>
          </cell>
        </row>
        <row r="239">
          <cell r="A239">
            <v>2287</v>
          </cell>
        </row>
        <row r="240">
          <cell r="A240">
            <v>2288</v>
          </cell>
        </row>
        <row r="241">
          <cell r="A241">
            <v>2289</v>
          </cell>
        </row>
        <row r="242">
          <cell r="A242">
            <v>2290</v>
          </cell>
        </row>
        <row r="243">
          <cell r="A243">
            <v>2291</v>
          </cell>
        </row>
        <row r="244">
          <cell r="A244">
            <v>2292</v>
          </cell>
        </row>
        <row r="245">
          <cell r="A245">
            <v>2293</v>
          </cell>
        </row>
        <row r="246">
          <cell r="A246">
            <v>2294</v>
          </cell>
        </row>
        <row r="247">
          <cell r="A247">
            <v>2295</v>
          </cell>
        </row>
        <row r="248">
          <cell r="A248">
            <v>2296</v>
          </cell>
        </row>
        <row r="249">
          <cell r="A249">
            <v>2297</v>
          </cell>
        </row>
        <row r="250">
          <cell r="A250">
            <v>2298</v>
          </cell>
        </row>
        <row r="251">
          <cell r="A251">
            <v>2299</v>
          </cell>
        </row>
        <row r="252">
          <cell r="A252">
            <v>2300</v>
          </cell>
        </row>
        <row r="253">
          <cell r="A253">
            <v>2301</v>
          </cell>
        </row>
        <row r="254">
          <cell r="A254">
            <v>2302</v>
          </cell>
        </row>
        <row r="255">
          <cell r="A255">
            <v>2303</v>
          </cell>
        </row>
        <row r="256">
          <cell r="A256">
            <v>2304</v>
          </cell>
        </row>
        <row r="257">
          <cell r="A257">
            <v>2305</v>
          </cell>
        </row>
        <row r="258">
          <cell r="A258">
            <v>2306</v>
          </cell>
        </row>
        <row r="259">
          <cell r="A259">
            <v>2307</v>
          </cell>
        </row>
        <row r="260">
          <cell r="A260">
            <v>2308</v>
          </cell>
        </row>
        <row r="261">
          <cell r="A261">
            <v>2309</v>
          </cell>
        </row>
        <row r="262">
          <cell r="A262">
            <v>2310</v>
          </cell>
        </row>
        <row r="263">
          <cell r="A263">
            <v>2311</v>
          </cell>
        </row>
        <row r="264">
          <cell r="A264">
            <v>2312</v>
          </cell>
        </row>
        <row r="265">
          <cell r="A265">
            <v>2313</v>
          </cell>
        </row>
        <row r="266">
          <cell r="A266">
            <v>2314</v>
          </cell>
        </row>
        <row r="267">
          <cell r="A267">
            <v>2315</v>
          </cell>
        </row>
        <row r="268">
          <cell r="A268">
            <v>2316</v>
          </cell>
        </row>
        <row r="269">
          <cell r="A269">
            <v>2317</v>
          </cell>
        </row>
        <row r="270">
          <cell r="A270">
            <v>2318</v>
          </cell>
        </row>
        <row r="271">
          <cell r="A271">
            <v>2319</v>
          </cell>
        </row>
        <row r="272">
          <cell r="A272">
            <v>2320</v>
          </cell>
        </row>
        <row r="273">
          <cell r="A273">
            <v>2321</v>
          </cell>
        </row>
        <row r="274">
          <cell r="A274">
            <v>2322</v>
          </cell>
        </row>
        <row r="275">
          <cell r="A275">
            <v>2323</v>
          </cell>
        </row>
        <row r="276">
          <cell r="A276">
            <v>2324</v>
          </cell>
        </row>
        <row r="277">
          <cell r="A277">
            <v>2325</v>
          </cell>
        </row>
        <row r="278">
          <cell r="A278">
            <v>2326</v>
          </cell>
        </row>
        <row r="279">
          <cell r="A279">
            <v>2327</v>
          </cell>
        </row>
        <row r="280">
          <cell r="A280">
            <v>2328</v>
          </cell>
        </row>
        <row r="281">
          <cell r="A281">
            <v>2329</v>
          </cell>
        </row>
        <row r="282">
          <cell r="A282">
            <v>2330</v>
          </cell>
        </row>
        <row r="283">
          <cell r="A283">
            <v>2331</v>
          </cell>
        </row>
        <row r="284">
          <cell r="A284">
            <v>2332</v>
          </cell>
        </row>
        <row r="285">
          <cell r="A285">
            <v>2333</v>
          </cell>
        </row>
        <row r="286">
          <cell r="A286">
            <v>2334</v>
          </cell>
        </row>
        <row r="287">
          <cell r="A287">
            <v>2335</v>
          </cell>
        </row>
        <row r="288">
          <cell r="A288">
            <v>2336</v>
          </cell>
        </row>
        <row r="289">
          <cell r="A289">
            <v>2337</v>
          </cell>
        </row>
        <row r="290">
          <cell r="A290">
            <v>2338</v>
          </cell>
        </row>
        <row r="291">
          <cell r="A291">
            <v>2339</v>
          </cell>
        </row>
        <row r="292">
          <cell r="A292">
            <v>2340</v>
          </cell>
        </row>
        <row r="293">
          <cell r="A293">
            <v>2341</v>
          </cell>
        </row>
        <row r="294">
          <cell r="A294">
            <v>2342</v>
          </cell>
        </row>
        <row r="295">
          <cell r="A295">
            <v>2343</v>
          </cell>
        </row>
        <row r="296">
          <cell r="A296">
            <v>2344</v>
          </cell>
        </row>
        <row r="297">
          <cell r="A297">
            <v>2345</v>
          </cell>
        </row>
        <row r="298">
          <cell r="A298">
            <v>2346</v>
          </cell>
        </row>
        <row r="299">
          <cell r="A299">
            <v>2347</v>
          </cell>
        </row>
        <row r="300">
          <cell r="A300">
            <v>2348</v>
          </cell>
        </row>
        <row r="301">
          <cell r="A301">
            <v>2349</v>
          </cell>
        </row>
        <row r="302">
          <cell r="A302">
            <v>2350</v>
          </cell>
        </row>
        <row r="303">
          <cell r="A303">
            <v>2351</v>
          </cell>
        </row>
        <row r="304">
          <cell r="A304">
            <v>2352</v>
          </cell>
        </row>
        <row r="305">
          <cell r="A305">
            <v>2353</v>
          </cell>
        </row>
        <row r="306">
          <cell r="A306">
            <v>2354</v>
          </cell>
        </row>
        <row r="307">
          <cell r="A307">
            <v>2355</v>
          </cell>
        </row>
        <row r="308">
          <cell r="A308">
            <v>2356</v>
          </cell>
        </row>
        <row r="309">
          <cell r="A309">
            <v>2357</v>
          </cell>
        </row>
        <row r="310">
          <cell r="A310">
            <v>2358</v>
          </cell>
        </row>
        <row r="311">
          <cell r="A311">
            <v>2359</v>
          </cell>
        </row>
        <row r="312">
          <cell r="A312">
            <v>2360</v>
          </cell>
        </row>
        <row r="313">
          <cell r="A313">
            <v>2361</v>
          </cell>
        </row>
        <row r="314">
          <cell r="A314">
            <v>2362</v>
          </cell>
        </row>
        <row r="315">
          <cell r="A315">
            <v>2363</v>
          </cell>
        </row>
        <row r="316">
          <cell r="A316">
            <v>2364</v>
          </cell>
        </row>
        <row r="317">
          <cell r="A317">
            <v>2365</v>
          </cell>
        </row>
        <row r="318">
          <cell r="A318">
            <v>2366</v>
          </cell>
        </row>
        <row r="319">
          <cell r="A319">
            <v>2367</v>
          </cell>
        </row>
        <row r="320">
          <cell r="A320">
            <v>2368</v>
          </cell>
        </row>
        <row r="321">
          <cell r="A321">
            <v>2369</v>
          </cell>
        </row>
        <row r="322">
          <cell r="A322">
            <v>2370</v>
          </cell>
        </row>
        <row r="323">
          <cell r="A323">
            <v>2371</v>
          </cell>
        </row>
        <row r="324">
          <cell r="A324">
            <v>2372</v>
          </cell>
        </row>
        <row r="325">
          <cell r="A325">
            <v>2373</v>
          </cell>
        </row>
        <row r="326">
          <cell r="A326">
            <v>2374</v>
          </cell>
        </row>
        <row r="327">
          <cell r="A327">
            <v>2375</v>
          </cell>
        </row>
        <row r="328">
          <cell r="A328">
            <v>2376</v>
          </cell>
        </row>
        <row r="329">
          <cell r="A329">
            <v>2377</v>
          </cell>
        </row>
        <row r="330">
          <cell r="A330">
            <v>2378</v>
          </cell>
        </row>
        <row r="331">
          <cell r="A331">
            <v>2379</v>
          </cell>
        </row>
        <row r="332">
          <cell r="A332">
            <v>2380</v>
          </cell>
        </row>
        <row r="333">
          <cell r="A333">
            <v>2381</v>
          </cell>
        </row>
        <row r="334">
          <cell r="A334">
            <v>2382</v>
          </cell>
        </row>
        <row r="335">
          <cell r="A335">
            <v>2383</v>
          </cell>
        </row>
        <row r="336">
          <cell r="A336">
            <v>2384</v>
          </cell>
        </row>
        <row r="337">
          <cell r="A337">
            <v>2385</v>
          </cell>
        </row>
        <row r="338">
          <cell r="A338">
            <v>2386</v>
          </cell>
        </row>
        <row r="340">
          <cell r="A340">
            <v>2400</v>
          </cell>
        </row>
        <row r="341">
          <cell r="A341">
            <v>2401</v>
          </cell>
        </row>
        <row r="342">
          <cell r="A342">
            <v>2402</v>
          </cell>
        </row>
        <row r="343">
          <cell r="A343">
            <v>2403</v>
          </cell>
        </row>
        <row r="344">
          <cell r="A344">
            <v>2404</v>
          </cell>
        </row>
        <row r="345">
          <cell r="A345">
            <v>2405</v>
          </cell>
        </row>
        <row r="346">
          <cell r="A346">
            <v>2406</v>
          </cell>
        </row>
        <row r="347">
          <cell r="A347">
            <v>2407</v>
          </cell>
        </row>
        <row r="348">
          <cell r="A348">
            <v>2408</v>
          </cell>
        </row>
        <row r="349">
          <cell r="A349">
            <v>2409</v>
          </cell>
        </row>
        <row r="350">
          <cell r="A350">
            <v>2410</v>
          </cell>
        </row>
        <row r="351">
          <cell r="A351">
            <v>2411</v>
          </cell>
        </row>
        <row r="352">
          <cell r="A352">
            <v>2412</v>
          </cell>
        </row>
        <row r="353">
          <cell r="A353">
            <v>2413</v>
          </cell>
        </row>
        <row r="354">
          <cell r="A354">
            <v>2414</v>
          </cell>
        </row>
        <row r="355">
          <cell r="A355">
            <v>2415</v>
          </cell>
        </row>
        <row r="356">
          <cell r="A356">
            <v>2416</v>
          </cell>
        </row>
        <row r="357">
          <cell r="A357">
            <v>2417</v>
          </cell>
        </row>
        <row r="358">
          <cell r="A358">
            <v>2418</v>
          </cell>
        </row>
        <row r="359">
          <cell r="A359">
            <v>2419</v>
          </cell>
        </row>
        <row r="360">
          <cell r="A360">
            <v>2420</v>
          </cell>
        </row>
        <row r="361">
          <cell r="A361">
            <v>2421</v>
          </cell>
        </row>
        <row r="362">
          <cell r="A362">
            <v>2422</v>
          </cell>
        </row>
        <row r="363">
          <cell r="A363">
            <v>2423</v>
          </cell>
        </row>
        <row r="364">
          <cell r="A364">
            <v>2424</v>
          </cell>
        </row>
        <row r="365">
          <cell r="A365">
            <v>2425</v>
          </cell>
        </row>
        <row r="366">
          <cell r="A366">
            <v>2426</v>
          </cell>
        </row>
        <row r="367">
          <cell r="A367">
            <v>2427</v>
          </cell>
        </row>
        <row r="369">
          <cell r="A369">
            <v>2500</v>
          </cell>
        </row>
        <row r="370">
          <cell r="A370">
            <v>2501</v>
          </cell>
        </row>
        <row r="371">
          <cell r="A371">
            <v>2502</v>
          </cell>
        </row>
        <row r="372">
          <cell r="A372">
            <v>2503</v>
          </cell>
        </row>
        <row r="373">
          <cell r="A373">
            <v>2504</v>
          </cell>
        </row>
        <row r="374">
          <cell r="A374">
            <v>2505</v>
          </cell>
        </row>
        <row r="375">
          <cell r="A375">
            <v>2506</v>
          </cell>
        </row>
        <row r="376">
          <cell r="A376">
            <v>2507</v>
          </cell>
        </row>
        <row r="377">
          <cell r="A377">
            <v>2508</v>
          </cell>
        </row>
        <row r="378">
          <cell r="A378">
            <v>2509</v>
          </cell>
        </row>
        <row r="379">
          <cell r="A379">
            <v>2510</v>
          </cell>
        </row>
        <row r="380">
          <cell r="A380">
            <v>2511</v>
          </cell>
        </row>
        <row r="381">
          <cell r="A381">
            <v>2512</v>
          </cell>
        </row>
        <row r="382">
          <cell r="A382">
            <v>2513</v>
          </cell>
        </row>
        <row r="383">
          <cell r="A383">
            <v>2514</v>
          </cell>
        </row>
        <row r="384">
          <cell r="A384">
            <v>2515</v>
          </cell>
        </row>
        <row r="385">
          <cell r="A385">
            <v>2516</v>
          </cell>
        </row>
        <row r="386">
          <cell r="A386">
            <v>2517</v>
          </cell>
        </row>
        <row r="387">
          <cell r="A387">
            <v>2518</v>
          </cell>
        </row>
        <row r="388">
          <cell r="A388">
            <v>2519</v>
          </cell>
        </row>
        <row r="389">
          <cell r="A389">
            <v>2520</v>
          </cell>
        </row>
        <row r="390">
          <cell r="A390">
            <v>2521</v>
          </cell>
        </row>
        <row r="391">
          <cell r="A391">
            <v>2522</v>
          </cell>
        </row>
        <row r="392">
          <cell r="A392">
            <v>2523</v>
          </cell>
        </row>
        <row r="393">
          <cell r="A393">
            <v>2524</v>
          </cell>
        </row>
        <row r="394">
          <cell r="A394">
            <v>2525</v>
          </cell>
        </row>
        <row r="395">
          <cell r="A395">
            <v>2526</v>
          </cell>
        </row>
        <row r="396">
          <cell r="A396">
            <v>2527</v>
          </cell>
        </row>
        <row r="397">
          <cell r="A397">
            <v>2528</v>
          </cell>
        </row>
        <row r="398">
          <cell r="A398">
            <v>2529</v>
          </cell>
        </row>
        <row r="399">
          <cell r="A399">
            <v>2530</v>
          </cell>
        </row>
        <row r="401">
          <cell r="A401">
            <v>2600</v>
          </cell>
        </row>
        <row r="402">
          <cell r="A402">
            <v>2601</v>
          </cell>
        </row>
        <row r="403">
          <cell r="A403">
            <v>2602</v>
          </cell>
        </row>
        <row r="404">
          <cell r="A404">
            <v>2603</v>
          </cell>
        </row>
        <row r="405">
          <cell r="A405">
            <v>2604</v>
          </cell>
        </row>
        <row r="406">
          <cell r="A406">
            <v>2605</v>
          </cell>
        </row>
        <row r="407">
          <cell r="A407">
            <v>2606</v>
          </cell>
        </row>
        <row r="408">
          <cell r="A408">
            <v>2607</v>
          </cell>
        </row>
        <row r="409">
          <cell r="A409">
            <v>2608</v>
          </cell>
        </row>
        <row r="410">
          <cell r="A410">
            <v>2609</v>
          </cell>
        </row>
        <row r="411">
          <cell r="A411">
            <v>2610</v>
          </cell>
        </row>
        <row r="412">
          <cell r="A412">
            <v>2611</v>
          </cell>
        </row>
        <row r="413">
          <cell r="A413">
            <v>2612</v>
          </cell>
        </row>
        <row r="414">
          <cell r="A414">
            <v>2613</v>
          </cell>
        </row>
        <row r="415">
          <cell r="A415">
            <v>2614</v>
          </cell>
        </row>
        <row r="416">
          <cell r="A416">
            <v>2615</v>
          </cell>
        </row>
        <row r="417">
          <cell r="A417">
            <v>2616</v>
          </cell>
        </row>
        <row r="418">
          <cell r="A418">
            <v>2617</v>
          </cell>
        </row>
        <row r="419">
          <cell r="A419">
            <v>2618</v>
          </cell>
        </row>
        <row r="420">
          <cell r="A420">
            <v>2619</v>
          </cell>
        </row>
        <row r="421">
          <cell r="A421">
            <v>2620</v>
          </cell>
        </row>
        <row r="422">
          <cell r="A422">
            <v>2621</v>
          </cell>
        </row>
        <row r="423">
          <cell r="A423">
            <v>2622</v>
          </cell>
        </row>
        <row r="424">
          <cell r="A424">
            <v>2623</v>
          </cell>
        </row>
        <row r="425">
          <cell r="A425">
            <v>2624</v>
          </cell>
        </row>
        <row r="426">
          <cell r="A426">
            <v>2625</v>
          </cell>
        </row>
        <row r="427">
          <cell r="A427">
            <v>2626</v>
          </cell>
        </row>
        <row r="428">
          <cell r="A428">
            <v>2627</v>
          </cell>
        </row>
        <row r="429">
          <cell r="A429">
            <v>2628</v>
          </cell>
        </row>
        <row r="430">
          <cell r="A430">
            <v>2629</v>
          </cell>
        </row>
        <row r="431">
          <cell r="A431">
            <v>2630</v>
          </cell>
        </row>
        <row r="432">
          <cell r="A432">
            <v>2631</v>
          </cell>
        </row>
        <row r="433">
          <cell r="A433">
            <v>2632</v>
          </cell>
        </row>
        <row r="434">
          <cell r="A434">
            <v>2633</v>
          </cell>
        </row>
        <row r="435">
          <cell r="A435">
            <v>2634</v>
          </cell>
        </row>
        <row r="436">
          <cell r="A436">
            <v>2635</v>
          </cell>
        </row>
        <row r="437">
          <cell r="A437">
            <v>2636</v>
          </cell>
        </row>
        <row r="438">
          <cell r="A438">
            <v>2637</v>
          </cell>
        </row>
        <row r="439">
          <cell r="A439">
            <v>2638</v>
          </cell>
        </row>
        <row r="440">
          <cell r="A440">
            <v>2639</v>
          </cell>
        </row>
        <row r="441">
          <cell r="A441">
            <v>2640</v>
          </cell>
        </row>
        <row r="442">
          <cell r="A442">
            <v>2641</v>
          </cell>
        </row>
        <row r="443">
          <cell r="A443">
            <v>2642</v>
          </cell>
        </row>
        <row r="444">
          <cell r="A444">
            <v>2643</v>
          </cell>
        </row>
        <row r="445">
          <cell r="A445">
            <v>2644</v>
          </cell>
        </row>
        <row r="446">
          <cell r="A446">
            <v>2645</v>
          </cell>
        </row>
        <row r="447">
          <cell r="A447">
            <v>2646</v>
          </cell>
        </row>
        <row r="448">
          <cell r="A448">
            <v>2647</v>
          </cell>
        </row>
        <row r="449">
          <cell r="A449">
            <v>2648</v>
          </cell>
        </row>
        <row r="450">
          <cell r="A450">
            <v>2649</v>
          </cell>
        </row>
        <row r="451">
          <cell r="A451">
            <v>2650</v>
          </cell>
        </row>
        <row r="452">
          <cell r="A452">
            <v>2651</v>
          </cell>
        </row>
        <row r="453">
          <cell r="A453">
            <v>2652</v>
          </cell>
        </row>
        <row r="454">
          <cell r="A454">
            <v>2653</v>
          </cell>
        </row>
        <row r="455">
          <cell r="A455">
            <v>2654</v>
          </cell>
        </row>
        <row r="456">
          <cell r="A456">
            <v>2655</v>
          </cell>
        </row>
        <row r="457">
          <cell r="A457">
            <v>2656</v>
          </cell>
        </row>
        <row r="458">
          <cell r="A458">
            <v>2657</v>
          </cell>
        </row>
        <row r="459">
          <cell r="A459">
            <v>2658</v>
          </cell>
        </row>
        <row r="460">
          <cell r="A460">
            <v>2659</v>
          </cell>
        </row>
        <row r="461">
          <cell r="A461">
            <v>2660</v>
          </cell>
        </row>
        <row r="462">
          <cell r="A462">
            <v>2661</v>
          </cell>
        </row>
        <row r="463">
          <cell r="A463">
            <v>2662</v>
          </cell>
        </row>
        <row r="464">
          <cell r="A464">
            <v>2663</v>
          </cell>
        </row>
        <row r="465">
          <cell r="A465">
            <v>2664</v>
          </cell>
        </row>
        <row r="466">
          <cell r="A466">
            <v>2665</v>
          </cell>
        </row>
        <row r="467">
          <cell r="A467">
            <v>2666</v>
          </cell>
        </row>
        <row r="468">
          <cell r="A468">
            <v>2667</v>
          </cell>
        </row>
        <row r="469">
          <cell r="A469">
            <v>2668</v>
          </cell>
        </row>
        <row r="470">
          <cell r="A470">
            <v>2669</v>
          </cell>
        </row>
        <row r="471">
          <cell r="A471">
            <v>2670</v>
          </cell>
        </row>
        <row r="472">
          <cell r="A472">
            <v>2671</v>
          </cell>
        </row>
        <row r="473">
          <cell r="A473">
            <v>2672</v>
          </cell>
        </row>
        <row r="474">
          <cell r="A474">
            <v>2673</v>
          </cell>
        </row>
        <row r="475">
          <cell r="A475">
            <v>2674</v>
          </cell>
        </row>
        <row r="476">
          <cell r="A476">
            <v>2675</v>
          </cell>
        </row>
        <row r="477">
          <cell r="A477">
            <v>2676</v>
          </cell>
        </row>
        <row r="478">
          <cell r="A478">
            <v>2677</v>
          </cell>
        </row>
        <row r="479">
          <cell r="A479">
            <v>2678</v>
          </cell>
        </row>
        <row r="480">
          <cell r="A480">
            <v>2679</v>
          </cell>
        </row>
        <row r="481">
          <cell r="A481">
            <v>2680</v>
          </cell>
        </row>
        <row r="482">
          <cell r="A482">
            <v>2681</v>
          </cell>
        </row>
        <row r="483">
          <cell r="A483">
            <v>2682</v>
          </cell>
        </row>
        <row r="484">
          <cell r="A484">
            <v>2683</v>
          </cell>
        </row>
        <row r="485">
          <cell r="A485">
            <v>2684</v>
          </cell>
        </row>
        <row r="486">
          <cell r="A486">
            <v>2685</v>
          </cell>
        </row>
        <row r="488">
          <cell r="A488">
            <v>2700</v>
          </cell>
        </row>
        <row r="489">
          <cell r="A489">
            <v>2701</v>
          </cell>
        </row>
        <row r="490">
          <cell r="A490">
            <v>2702</v>
          </cell>
        </row>
        <row r="491">
          <cell r="A491">
            <v>2703</v>
          </cell>
        </row>
        <row r="492">
          <cell r="A492">
            <v>2704</v>
          </cell>
        </row>
        <row r="493">
          <cell r="A493">
            <v>2705</v>
          </cell>
        </row>
        <row r="494">
          <cell r="A494">
            <v>2706</v>
          </cell>
        </row>
        <row r="495">
          <cell r="A495">
            <v>2707</v>
          </cell>
        </row>
        <row r="496">
          <cell r="A496">
            <v>2708</v>
          </cell>
        </row>
        <row r="497">
          <cell r="A497">
            <v>2709</v>
          </cell>
        </row>
        <row r="498">
          <cell r="A498">
            <v>2710</v>
          </cell>
        </row>
        <row r="499">
          <cell r="A499">
            <v>2711</v>
          </cell>
        </row>
        <row r="500">
          <cell r="A500">
            <v>2712</v>
          </cell>
        </row>
        <row r="501">
          <cell r="A501">
            <v>2713</v>
          </cell>
        </row>
        <row r="502">
          <cell r="A502">
            <v>2714</v>
          </cell>
        </row>
        <row r="503">
          <cell r="A503">
            <v>2715</v>
          </cell>
        </row>
        <row r="504">
          <cell r="A504">
            <v>2716</v>
          </cell>
        </row>
        <row r="505">
          <cell r="A505">
            <v>2717</v>
          </cell>
        </row>
        <row r="506">
          <cell r="A506">
            <v>2718</v>
          </cell>
        </row>
        <row r="507">
          <cell r="A507">
            <v>2719</v>
          </cell>
        </row>
        <row r="508">
          <cell r="A508">
            <v>2720</v>
          </cell>
        </row>
        <row r="509">
          <cell r="A509">
            <v>2721</v>
          </cell>
        </row>
        <row r="510">
          <cell r="A510">
            <v>2722</v>
          </cell>
        </row>
        <row r="511">
          <cell r="A511">
            <v>2723</v>
          </cell>
        </row>
        <row r="512">
          <cell r="A512">
            <v>2724</v>
          </cell>
        </row>
        <row r="513">
          <cell r="A513">
            <v>2725</v>
          </cell>
        </row>
        <row r="514">
          <cell r="A514">
            <v>2726</v>
          </cell>
        </row>
        <row r="516">
          <cell r="A516">
            <v>2800</v>
          </cell>
        </row>
        <row r="517">
          <cell r="A517">
            <v>2801</v>
          </cell>
        </row>
        <row r="518">
          <cell r="A518">
            <v>2802</v>
          </cell>
        </row>
        <row r="519">
          <cell r="A519">
            <v>2803</v>
          </cell>
        </row>
        <row r="520">
          <cell r="A520">
            <v>2804</v>
          </cell>
        </row>
        <row r="521">
          <cell r="A521">
            <v>2805</v>
          </cell>
        </row>
        <row r="522">
          <cell r="A522">
            <v>2806</v>
          </cell>
        </row>
        <row r="523">
          <cell r="A523">
            <v>2807</v>
          </cell>
        </row>
        <row r="524">
          <cell r="A524">
            <v>2808</v>
          </cell>
        </row>
        <row r="525">
          <cell r="A525">
            <v>2809</v>
          </cell>
        </row>
        <row r="526">
          <cell r="A526">
            <v>2810</v>
          </cell>
        </row>
        <row r="527">
          <cell r="A527">
            <v>2811</v>
          </cell>
        </row>
        <row r="528">
          <cell r="A528">
            <v>2812</v>
          </cell>
        </row>
        <row r="529">
          <cell r="A529">
            <v>2813</v>
          </cell>
        </row>
        <row r="530">
          <cell r="A530">
            <v>2814</v>
          </cell>
        </row>
        <row r="531">
          <cell r="A531">
            <v>2815</v>
          </cell>
        </row>
        <row r="532">
          <cell r="A532">
            <v>2816</v>
          </cell>
        </row>
        <row r="533">
          <cell r="A533">
            <v>2817</v>
          </cell>
        </row>
        <row r="534">
          <cell r="A534">
            <v>2818</v>
          </cell>
        </row>
        <row r="535">
          <cell r="A535">
            <v>2819</v>
          </cell>
        </row>
        <row r="536">
          <cell r="A536">
            <v>2820</v>
          </cell>
        </row>
        <row r="537">
          <cell r="A537">
            <v>2821</v>
          </cell>
        </row>
        <row r="538">
          <cell r="A538">
            <v>2822</v>
          </cell>
        </row>
        <row r="539">
          <cell r="A539">
            <v>2823</v>
          </cell>
        </row>
        <row r="540">
          <cell r="A540">
            <v>2824</v>
          </cell>
        </row>
        <row r="541">
          <cell r="A541">
            <v>2825</v>
          </cell>
        </row>
        <row r="542">
          <cell r="A542">
            <v>2826</v>
          </cell>
        </row>
        <row r="543">
          <cell r="A543">
            <v>2827</v>
          </cell>
        </row>
        <row r="544">
          <cell r="A544">
            <v>2828</v>
          </cell>
        </row>
        <row r="545">
          <cell r="A545">
            <v>2829</v>
          </cell>
        </row>
        <row r="546">
          <cell r="A546">
            <v>2830</v>
          </cell>
        </row>
        <row r="547">
          <cell r="A547">
            <v>2831</v>
          </cell>
        </row>
        <row r="548">
          <cell r="A548">
            <v>2832</v>
          </cell>
        </row>
        <row r="549">
          <cell r="A549">
            <v>2833</v>
          </cell>
        </row>
        <row r="550">
          <cell r="A550">
            <v>2834</v>
          </cell>
        </row>
        <row r="551">
          <cell r="A551">
            <v>2835</v>
          </cell>
        </row>
        <row r="552">
          <cell r="A552">
            <v>2836</v>
          </cell>
        </row>
        <row r="553">
          <cell r="A553">
            <v>2837</v>
          </cell>
        </row>
        <row r="554">
          <cell r="A554">
            <v>2838</v>
          </cell>
        </row>
        <row r="555">
          <cell r="A555">
            <v>2839</v>
          </cell>
        </row>
        <row r="556">
          <cell r="A556">
            <v>2840</v>
          </cell>
        </row>
        <row r="557">
          <cell r="A557">
            <v>2841</v>
          </cell>
        </row>
        <row r="558">
          <cell r="A558">
            <v>2842</v>
          </cell>
        </row>
        <row r="559">
          <cell r="A559">
            <v>2843</v>
          </cell>
        </row>
        <row r="560">
          <cell r="A560">
            <v>2844</v>
          </cell>
        </row>
        <row r="561">
          <cell r="A561">
            <v>2845</v>
          </cell>
        </row>
        <row r="562">
          <cell r="A562">
            <v>2846</v>
          </cell>
        </row>
        <row r="563">
          <cell r="A563">
            <v>2847</v>
          </cell>
        </row>
        <row r="564">
          <cell r="A564">
            <v>2848</v>
          </cell>
        </row>
        <row r="565">
          <cell r="A565">
            <v>2849</v>
          </cell>
        </row>
        <row r="566">
          <cell r="A566">
            <v>2850</v>
          </cell>
        </row>
        <row r="567">
          <cell r="A567">
            <v>2851</v>
          </cell>
        </row>
        <row r="568">
          <cell r="A568">
            <v>2852</v>
          </cell>
        </row>
        <row r="569">
          <cell r="A569">
            <v>2853</v>
          </cell>
        </row>
        <row r="570">
          <cell r="A570">
            <v>2854</v>
          </cell>
        </row>
        <row r="571">
          <cell r="A571">
            <v>2855</v>
          </cell>
        </row>
        <row r="572">
          <cell r="A572">
            <v>2856</v>
          </cell>
        </row>
        <row r="573">
          <cell r="A573">
            <v>2857</v>
          </cell>
        </row>
        <row r="574">
          <cell r="A574">
            <v>2858</v>
          </cell>
        </row>
        <row r="575">
          <cell r="A575">
            <v>2859</v>
          </cell>
        </row>
        <row r="576">
          <cell r="A576">
            <v>2860</v>
          </cell>
        </row>
        <row r="577">
          <cell r="A577">
            <v>2861</v>
          </cell>
        </row>
        <row r="578">
          <cell r="A578">
            <v>2862</v>
          </cell>
        </row>
        <row r="579">
          <cell r="A579">
            <v>2863</v>
          </cell>
        </row>
        <row r="580">
          <cell r="A580">
            <v>2864</v>
          </cell>
        </row>
        <row r="581">
          <cell r="A581">
            <v>2865</v>
          </cell>
        </row>
        <row r="582">
          <cell r="A582">
            <v>2866</v>
          </cell>
        </row>
        <row r="583">
          <cell r="A583">
            <v>2867</v>
          </cell>
        </row>
        <row r="584">
          <cell r="A584">
            <v>2868</v>
          </cell>
        </row>
        <row r="585">
          <cell r="A585">
            <v>2869</v>
          </cell>
        </row>
        <row r="586">
          <cell r="A586">
            <v>2870</v>
          </cell>
        </row>
        <row r="587">
          <cell r="A587">
            <v>2871</v>
          </cell>
        </row>
        <row r="588">
          <cell r="A588">
            <v>2872</v>
          </cell>
        </row>
        <row r="589">
          <cell r="A589">
            <v>2873</v>
          </cell>
        </row>
        <row r="590">
          <cell r="A590">
            <v>2874</v>
          </cell>
        </row>
        <row r="591">
          <cell r="A591">
            <v>2875</v>
          </cell>
        </row>
        <row r="592">
          <cell r="A592">
            <v>2876</v>
          </cell>
        </row>
        <row r="593">
          <cell r="A593">
            <v>2877</v>
          </cell>
        </row>
        <row r="594">
          <cell r="A594">
            <v>2878</v>
          </cell>
        </row>
        <row r="595">
          <cell r="A595">
            <v>2879</v>
          </cell>
        </row>
        <row r="596">
          <cell r="A596">
            <v>2880</v>
          </cell>
        </row>
        <row r="597">
          <cell r="A597">
            <v>2881</v>
          </cell>
        </row>
        <row r="598">
          <cell r="A598">
            <v>2882</v>
          </cell>
        </row>
        <row r="599">
          <cell r="A599">
            <v>2883</v>
          </cell>
        </row>
        <row r="600">
          <cell r="A600">
            <v>2884</v>
          </cell>
        </row>
        <row r="601">
          <cell r="A601">
            <v>2885</v>
          </cell>
        </row>
        <row r="602">
          <cell r="A602">
            <v>2886</v>
          </cell>
        </row>
        <row r="603">
          <cell r="A603">
            <v>2887</v>
          </cell>
        </row>
        <row r="604">
          <cell r="A604">
            <v>2888</v>
          </cell>
        </row>
        <row r="605">
          <cell r="A605">
            <v>2889</v>
          </cell>
        </row>
        <row r="606">
          <cell r="A606">
            <v>2890</v>
          </cell>
        </row>
        <row r="607">
          <cell r="A607">
            <v>2891</v>
          </cell>
        </row>
        <row r="608">
          <cell r="A608">
            <v>2892</v>
          </cell>
        </row>
        <row r="609">
          <cell r="A609">
            <v>2893</v>
          </cell>
        </row>
        <row r="610">
          <cell r="A610">
            <v>2894</v>
          </cell>
        </row>
        <row r="611">
          <cell r="A611">
            <v>2895</v>
          </cell>
        </row>
        <row r="612">
          <cell r="A612">
            <v>2896</v>
          </cell>
        </row>
        <row r="613">
          <cell r="A613">
            <v>2897</v>
          </cell>
        </row>
        <row r="614">
          <cell r="A614">
            <v>2898</v>
          </cell>
        </row>
        <row r="615">
          <cell r="A615">
            <v>2899</v>
          </cell>
        </row>
        <row r="616">
          <cell r="A616">
            <v>2900</v>
          </cell>
        </row>
        <row r="617">
          <cell r="A617">
            <v>2901</v>
          </cell>
        </row>
        <row r="618">
          <cell r="A618">
            <v>2902</v>
          </cell>
        </row>
        <row r="619">
          <cell r="A619">
            <v>2903</v>
          </cell>
        </row>
        <row r="620">
          <cell r="A620">
            <v>2904</v>
          </cell>
        </row>
        <row r="621">
          <cell r="A621">
            <v>2905</v>
          </cell>
        </row>
        <row r="622">
          <cell r="A622">
            <v>2906</v>
          </cell>
        </row>
        <row r="623">
          <cell r="A623">
            <v>2907</v>
          </cell>
        </row>
        <row r="624">
          <cell r="A624">
            <v>2908</v>
          </cell>
        </row>
        <row r="625">
          <cell r="A625">
            <v>2909</v>
          </cell>
        </row>
        <row r="626">
          <cell r="A626">
            <v>2910</v>
          </cell>
        </row>
        <row r="627">
          <cell r="A627">
            <v>2911</v>
          </cell>
        </row>
        <row r="628">
          <cell r="A628">
            <v>2912</v>
          </cell>
        </row>
        <row r="629">
          <cell r="A629">
            <v>2913</v>
          </cell>
        </row>
        <row r="630">
          <cell r="A630">
            <v>2914</v>
          </cell>
        </row>
        <row r="631">
          <cell r="A631">
            <v>2915</v>
          </cell>
        </row>
        <row r="632">
          <cell r="A632">
            <v>2916</v>
          </cell>
        </row>
        <row r="633">
          <cell r="A633">
            <v>2917</v>
          </cell>
        </row>
        <row r="634">
          <cell r="A634">
            <v>2918</v>
          </cell>
        </row>
        <row r="635">
          <cell r="A635">
            <v>2919</v>
          </cell>
        </row>
        <row r="636">
          <cell r="A636">
            <v>2920</v>
          </cell>
        </row>
        <row r="637">
          <cell r="A637">
            <v>2921</v>
          </cell>
        </row>
        <row r="638">
          <cell r="A638">
            <v>2922</v>
          </cell>
        </row>
        <row r="639">
          <cell r="A639">
            <v>2923</v>
          </cell>
        </row>
        <row r="640">
          <cell r="A640">
            <v>2924</v>
          </cell>
        </row>
        <row r="641">
          <cell r="A641">
            <v>2925</v>
          </cell>
        </row>
        <row r="642">
          <cell r="A642">
            <v>2926</v>
          </cell>
        </row>
        <row r="643">
          <cell r="A643">
            <v>2927</v>
          </cell>
        </row>
        <row r="644">
          <cell r="A644">
            <v>2928</v>
          </cell>
        </row>
        <row r="645">
          <cell r="A645">
            <v>2929</v>
          </cell>
        </row>
        <row r="646">
          <cell r="A646">
            <v>2930</v>
          </cell>
        </row>
        <row r="647">
          <cell r="A647">
            <v>2931</v>
          </cell>
        </row>
        <row r="648">
          <cell r="A648">
            <v>2932</v>
          </cell>
        </row>
        <row r="649">
          <cell r="A649">
            <v>2933</v>
          </cell>
        </row>
        <row r="650">
          <cell r="A650">
            <v>2934</v>
          </cell>
        </row>
        <row r="651">
          <cell r="A651">
            <v>2935</v>
          </cell>
        </row>
        <row r="652">
          <cell r="A652">
            <v>2936</v>
          </cell>
        </row>
        <row r="653">
          <cell r="A653">
            <v>2937</v>
          </cell>
        </row>
        <row r="654">
          <cell r="A654">
            <v>2938</v>
          </cell>
        </row>
        <row r="655">
          <cell r="A655">
            <v>2939</v>
          </cell>
        </row>
        <row r="656">
          <cell r="A656">
            <v>2940</v>
          </cell>
        </row>
        <row r="657">
          <cell r="A657">
            <v>2941</v>
          </cell>
        </row>
        <row r="658">
          <cell r="A658">
            <v>2942</v>
          </cell>
        </row>
        <row r="659">
          <cell r="A659">
            <v>2943</v>
          </cell>
        </row>
        <row r="660">
          <cell r="A660">
            <v>2944</v>
          </cell>
        </row>
        <row r="661">
          <cell r="A661">
            <v>2945</v>
          </cell>
        </row>
        <row r="662">
          <cell r="A662">
            <v>2946</v>
          </cell>
        </row>
        <row r="663">
          <cell r="A663">
            <v>2947</v>
          </cell>
        </row>
        <row r="664">
          <cell r="A664">
            <v>2948</v>
          </cell>
        </row>
        <row r="665">
          <cell r="A665">
            <v>2949</v>
          </cell>
        </row>
        <row r="666">
          <cell r="A666">
            <v>2950</v>
          </cell>
        </row>
        <row r="667">
          <cell r="A667">
            <v>2951</v>
          </cell>
        </row>
        <row r="668">
          <cell r="A668">
            <v>2952</v>
          </cell>
        </row>
        <row r="669">
          <cell r="A669">
            <v>2953</v>
          </cell>
        </row>
        <row r="670">
          <cell r="A670">
            <v>2954</v>
          </cell>
        </row>
        <row r="671">
          <cell r="A671">
            <v>2955</v>
          </cell>
        </row>
        <row r="672">
          <cell r="A672">
            <v>2956</v>
          </cell>
        </row>
        <row r="673">
          <cell r="A673">
            <v>2957</v>
          </cell>
        </row>
        <row r="674">
          <cell r="A674">
            <v>2958</v>
          </cell>
        </row>
        <row r="675">
          <cell r="A675">
            <v>2959</v>
          </cell>
        </row>
        <row r="676">
          <cell r="A676">
            <v>2960</v>
          </cell>
        </row>
        <row r="677">
          <cell r="A677">
            <v>2961</v>
          </cell>
        </row>
        <row r="678">
          <cell r="A678">
            <v>2962</v>
          </cell>
        </row>
        <row r="679">
          <cell r="A679">
            <v>2963</v>
          </cell>
        </row>
        <row r="680">
          <cell r="A680">
            <v>2964</v>
          </cell>
        </row>
        <row r="681">
          <cell r="A681">
            <v>2965</v>
          </cell>
        </row>
        <row r="682">
          <cell r="A682">
            <v>2966</v>
          </cell>
        </row>
        <row r="683">
          <cell r="A683">
            <v>2967</v>
          </cell>
        </row>
        <row r="684">
          <cell r="A684">
            <v>2968</v>
          </cell>
        </row>
        <row r="685">
          <cell r="A685">
            <v>2969</v>
          </cell>
        </row>
        <row r="686">
          <cell r="A686">
            <v>2970</v>
          </cell>
        </row>
        <row r="687">
          <cell r="A687">
            <v>2971</v>
          </cell>
        </row>
        <row r="688">
          <cell r="A688">
            <v>2972</v>
          </cell>
        </row>
        <row r="689">
          <cell r="A689">
            <v>2973</v>
          </cell>
        </row>
        <row r="690">
          <cell r="A690">
            <v>2974</v>
          </cell>
        </row>
        <row r="691">
          <cell r="A691">
            <v>2975</v>
          </cell>
        </row>
        <row r="692">
          <cell r="A692">
            <v>2976</v>
          </cell>
        </row>
        <row r="693">
          <cell r="A693">
            <v>2977</v>
          </cell>
        </row>
        <row r="694">
          <cell r="A694">
            <v>2978</v>
          </cell>
        </row>
        <row r="695">
          <cell r="A695">
            <v>2979</v>
          </cell>
        </row>
        <row r="696">
          <cell r="A696">
            <v>2980</v>
          </cell>
        </row>
        <row r="697">
          <cell r="A697">
            <v>2981</v>
          </cell>
        </row>
        <row r="698">
          <cell r="A698">
            <v>2982</v>
          </cell>
        </row>
        <row r="699">
          <cell r="A699">
            <v>2983</v>
          </cell>
        </row>
        <row r="700">
          <cell r="A700">
            <v>2984</v>
          </cell>
        </row>
        <row r="701">
          <cell r="A701">
            <v>2985</v>
          </cell>
        </row>
        <row r="702">
          <cell r="A702">
            <v>2986</v>
          </cell>
        </row>
        <row r="703">
          <cell r="A703">
            <v>2987</v>
          </cell>
        </row>
        <row r="704">
          <cell r="A704">
            <v>2988</v>
          </cell>
        </row>
        <row r="705">
          <cell r="A705">
            <v>2989</v>
          </cell>
        </row>
        <row r="706">
          <cell r="A706">
            <v>2990</v>
          </cell>
        </row>
        <row r="707">
          <cell r="A707">
            <v>2991</v>
          </cell>
        </row>
        <row r="708">
          <cell r="A708">
            <v>2992</v>
          </cell>
        </row>
        <row r="709">
          <cell r="A709">
            <v>2993</v>
          </cell>
        </row>
        <row r="710">
          <cell r="A710">
            <v>2994</v>
          </cell>
        </row>
        <row r="711">
          <cell r="A711">
            <v>2995</v>
          </cell>
        </row>
        <row r="712">
          <cell r="A712">
            <v>2996</v>
          </cell>
        </row>
        <row r="713">
          <cell r="A713">
            <v>2997</v>
          </cell>
        </row>
        <row r="714">
          <cell r="A714">
            <v>2998</v>
          </cell>
        </row>
        <row r="715">
          <cell r="A715">
            <v>2999</v>
          </cell>
        </row>
        <row r="716">
          <cell r="A716">
            <v>3000</v>
          </cell>
        </row>
        <row r="717">
          <cell r="A717">
            <v>3001</v>
          </cell>
        </row>
        <row r="718">
          <cell r="A718">
            <v>3002</v>
          </cell>
        </row>
        <row r="719">
          <cell r="A719">
            <v>3003</v>
          </cell>
        </row>
        <row r="720">
          <cell r="A720">
            <v>3004</v>
          </cell>
        </row>
        <row r="721">
          <cell r="A721">
            <v>3005</v>
          </cell>
        </row>
        <row r="722">
          <cell r="A722">
            <v>3006</v>
          </cell>
        </row>
        <row r="723">
          <cell r="A723">
            <v>3007</v>
          </cell>
        </row>
        <row r="724">
          <cell r="A724">
            <v>3008</v>
          </cell>
        </row>
        <row r="725">
          <cell r="A725">
            <v>3009</v>
          </cell>
        </row>
        <row r="726">
          <cell r="A726">
            <v>3010</v>
          </cell>
        </row>
        <row r="727">
          <cell r="A727">
            <v>3011</v>
          </cell>
        </row>
        <row r="728">
          <cell r="A728">
            <v>3012</v>
          </cell>
        </row>
        <row r="729">
          <cell r="A729">
            <v>3013</v>
          </cell>
        </row>
        <row r="730">
          <cell r="A730">
            <v>3014</v>
          </cell>
        </row>
        <row r="731">
          <cell r="A731">
            <v>3015</v>
          </cell>
        </row>
        <row r="732">
          <cell r="A732">
            <v>3016</v>
          </cell>
        </row>
        <row r="733">
          <cell r="A733">
            <v>3017</v>
          </cell>
        </row>
        <row r="734">
          <cell r="A734">
            <v>3018</v>
          </cell>
        </row>
        <row r="735">
          <cell r="A735">
            <v>3019</v>
          </cell>
        </row>
        <row r="736">
          <cell r="A736">
            <v>3020</v>
          </cell>
        </row>
        <row r="737">
          <cell r="A737">
            <v>3021</v>
          </cell>
        </row>
        <row r="738">
          <cell r="A738">
            <v>3022</v>
          </cell>
        </row>
        <row r="739">
          <cell r="A739">
            <v>3023</v>
          </cell>
        </row>
        <row r="740">
          <cell r="A740">
            <v>3024</v>
          </cell>
        </row>
        <row r="741">
          <cell r="A741">
            <v>3025</v>
          </cell>
        </row>
        <row r="742">
          <cell r="A742">
            <v>3026</v>
          </cell>
        </row>
        <row r="743">
          <cell r="A743">
            <v>3027</v>
          </cell>
        </row>
        <row r="744">
          <cell r="A744">
            <v>3028</v>
          </cell>
        </row>
        <row r="745">
          <cell r="A745">
            <v>3029</v>
          </cell>
        </row>
        <row r="746">
          <cell r="A746">
            <v>3030</v>
          </cell>
        </row>
        <row r="747">
          <cell r="A747">
            <v>3031</v>
          </cell>
        </row>
        <row r="748">
          <cell r="A748">
            <v>3032</v>
          </cell>
        </row>
        <row r="749">
          <cell r="A749">
            <v>3033</v>
          </cell>
        </row>
        <row r="752">
          <cell r="A752">
            <v>3100</v>
          </cell>
        </row>
        <row r="753">
          <cell r="A753">
            <v>3101</v>
          </cell>
        </row>
        <row r="754">
          <cell r="A754">
            <v>3102</v>
          </cell>
        </row>
        <row r="755">
          <cell r="A755">
            <v>3103</v>
          </cell>
        </row>
        <row r="756">
          <cell r="A756">
            <v>3104</v>
          </cell>
        </row>
        <row r="757">
          <cell r="A757">
            <v>3105</v>
          </cell>
        </row>
        <row r="758">
          <cell r="A758">
            <v>3106</v>
          </cell>
        </row>
        <row r="759">
          <cell r="A759">
            <v>3107</v>
          </cell>
        </row>
        <row r="760">
          <cell r="A760">
            <v>3108</v>
          </cell>
        </row>
        <row r="761">
          <cell r="A761">
            <v>3109</v>
          </cell>
        </row>
        <row r="762">
          <cell r="A762">
            <v>3110</v>
          </cell>
        </row>
        <row r="763">
          <cell r="A763">
            <v>3111</v>
          </cell>
        </row>
        <row r="764">
          <cell r="A764">
            <v>3112</v>
          </cell>
        </row>
        <row r="765">
          <cell r="A765">
            <v>3113</v>
          </cell>
        </row>
        <row r="766">
          <cell r="A766">
            <v>3114</v>
          </cell>
        </row>
        <row r="767">
          <cell r="A767">
            <v>3115</v>
          </cell>
        </row>
        <row r="768">
          <cell r="A768">
            <v>3116</v>
          </cell>
        </row>
        <row r="769">
          <cell r="A769">
            <v>3117</v>
          </cell>
        </row>
        <row r="770">
          <cell r="A770">
            <v>3118</v>
          </cell>
        </row>
        <row r="771">
          <cell r="A771">
            <v>3119</v>
          </cell>
        </row>
        <row r="772">
          <cell r="A772">
            <v>3120</v>
          </cell>
        </row>
        <row r="773">
          <cell r="A773">
            <v>3121</v>
          </cell>
        </row>
        <row r="775">
          <cell r="A775">
            <v>3200</v>
          </cell>
        </row>
        <row r="776">
          <cell r="A776">
            <v>3201</v>
          </cell>
        </row>
        <row r="777">
          <cell r="A777">
            <v>3202</v>
          </cell>
        </row>
        <row r="778">
          <cell r="A778">
            <v>3203</v>
          </cell>
        </row>
        <row r="779">
          <cell r="A779">
            <v>3204</v>
          </cell>
        </row>
        <row r="780">
          <cell r="A780">
            <v>3205</v>
          </cell>
        </row>
        <row r="781">
          <cell r="A781">
            <v>3206</v>
          </cell>
        </row>
        <row r="782">
          <cell r="A782">
            <v>3207</v>
          </cell>
        </row>
        <row r="783">
          <cell r="A783">
            <v>3208</v>
          </cell>
        </row>
        <row r="784">
          <cell r="A784">
            <v>3209</v>
          </cell>
        </row>
        <row r="785">
          <cell r="A785">
            <v>3210</v>
          </cell>
        </row>
        <row r="786">
          <cell r="A786">
            <v>3211</v>
          </cell>
        </row>
        <row r="787">
          <cell r="A787">
            <v>3212</v>
          </cell>
        </row>
        <row r="788">
          <cell r="A788">
            <v>3213</v>
          </cell>
        </row>
        <row r="789">
          <cell r="A789">
            <v>3214</v>
          </cell>
        </row>
        <row r="790">
          <cell r="A790">
            <v>3215</v>
          </cell>
        </row>
        <row r="791">
          <cell r="A791">
            <v>3216</v>
          </cell>
        </row>
        <row r="792">
          <cell r="A792">
            <v>3217</v>
          </cell>
        </row>
        <row r="793">
          <cell r="A793">
            <v>3218</v>
          </cell>
        </row>
        <row r="794">
          <cell r="A794">
            <v>3219</v>
          </cell>
        </row>
        <row r="795">
          <cell r="A795">
            <v>3220</v>
          </cell>
        </row>
        <row r="796">
          <cell r="A796">
            <v>3221</v>
          </cell>
        </row>
        <row r="797">
          <cell r="A797">
            <v>3222</v>
          </cell>
        </row>
        <row r="798">
          <cell r="A798">
            <v>3223</v>
          </cell>
        </row>
        <row r="799">
          <cell r="A799">
            <v>3224</v>
          </cell>
        </row>
        <row r="800">
          <cell r="A800">
            <v>3225</v>
          </cell>
        </row>
        <row r="801">
          <cell r="A801">
            <v>3226</v>
          </cell>
        </row>
        <row r="802">
          <cell r="A802">
            <v>3227</v>
          </cell>
        </row>
        <row r="803">
          <cell r="A803">
            <v>3228</v>
          </cell>
        </row>
        <row r="804">
          <cell r="A804">
            <v>3229</v>
          </cell>
        </row>
        <row r="805">
          <cell r="A805">
            <v>3230</v>
          </cell>
        </row>
        <row r="806">
          <cell r="A806">
            <v>3231</v>
          </cell>
        </row>
        <row r="807">
          <cell r="A807">
            <v>3232</v>
          </cell>
        </row>
        <row r="808">
          <cell r="A808">
            <v>3233</v>
          </cell>
        </row>
        <row r="809">
          <cell r="A809">
            <v>3234</v>
          </cell>
        </row>
        <row r="810">
          <cell r="A810">
            <v>3235</v>
          </cell>
        </row>
        <row r="811">
          <cell r="A811">
            <v>3236</v>
          </cell>
        </row>
        <row r="812">
          <cell r="A812">
            <v>3237</v>
          </cell>
        </row>
        <row r="813">
          <cell r="A813">
            <v>3238</v>
          </cell>
        </row>
        <row r="814">
          <cell r="A814">
            <v>3239</v>
          </cell>
        </row>
        <row r="815">
          <cell r="A815">
            <v>3240</v>
          </cell>
        </row>
        <row r="817">
          <cell r="A817">
            <v>3300</v>
          </cell>
        </row>
        <row r="818">
          <cell r="A818">
            <v>3301</v>
          </cell>
        </row>
        <row r="819">
          <cell r="A819">
            <v>3302</v>
          </cell>
        </row>
        <row r="820">
          <cell r="A820">
            <v>3303</v>
          </cell>
        </row>
        <row r="821">
          <cell r="A821">
            <v>3304</v>
          </cell>
        </row>
        <row r="822">
          <cell r="A822">
            <v>3305</v>
          </cell>
        </row>
        <row r="823">
          <cell r="A823">
            <v>3306</v>
          </cell>
        </row>
        <row r="824">
          <cell r="A824">
            <v>3307</v>
          </cell>
        </row>
        <row r="825">
          <cell r="A825">
            <v>3308</v>
          </cell>
        </row>
        <row r="826">
          <cell r="A826">
            <v>3309</v>
          </cell>
        </row>
        <row r="827">
          <cell r="A827">
            <v>3310</v>
          </cell>
        </row>
        <row r="828">
          <cell r="A828">
            <v>3311</v>
          </cell>
        </row>
        <row r="829">
          <cell r="A829">
            <v>3312</v>
          </cell>
        </row>
        <row r="830">
          <cell r="A830">
            <v>3313</v>
          </cell>
        </row>
        <row r="831">
          <cell r="A831">
            <v>3314</v>
          </cell>
        </row>
        <row r="832">
          <cell r="A832">
            <v>3315</v>
          </cell>
        </row>
        <row r="833">
          <cell r="A833">
            <v>3316</v>
          </cell>
        </row>
        <row r="834">
          <cell r="A834">
            <v>3317</v>
          </cell>
        </row>
        <row r="835">
          <cell r="A835">
            <v>3318</v>
          </cell>
        </row>
        <row r="836">
          <cell r="A836">
            <v>3319</v>
          </cell>
        </row>
        <row r="837">
          <cell r="A837">
            <v>3320</v>
          </cell>
        </row>
        <row r="838">
          <cell r="A838">
            <v>3321</v>
          </cell>
        </row>
        <row r="839">
          <cell r="A839">
            <v>3322</v>
          </cell>
        </row>
        <row r="840">
          <cell r="A840">
            <v>3323</v>
          </cell>
        </row>
        <row r="841">
          <cell r="A841">
            <v>3324</v>
          </cell>
        </row>
        <row r="842">
          <cell r="A842">
            <v>3325</v>
          </cell>
        </row>
        <row r="843">
          <cell r="A843">
            <v>3326</v>
          </cell>
        </row>
        <row r="844">
          <cell r="A844">
            <v>3327</v>
          </cell>
        </row>
        <row r="845">
          <cell r="A845">
            <v>3328</v>
          </cell>
        </row>
        <row r="846">
          <cell r="A846">
            <v>3329</v>
          </cell>
        </row>
        <row r="847">
          <cell r="A847">
            <v>3330</v>
          </cell>
        </row>
        <row r="848">
          <cell r="A848">
            <v>3331</v>
          </cell>
        </row>
        <row r="849">
          <cell r="A849">
            <v>3332</v>
          </cell>
        </row>
        <row r="850">
          <cell r="A850">
            <v>3333</v>
          </cell>
        </row>
        <row r="851">
          <cell r="A851">
            <v>3334</v>
          </cell>
        </row>
        <row r="852">
          <cell r="A852">
            <v>3335</v>
          </cell>
        </row>
        <row r="853">
          <cell r="A853">
            <v>3336</v>
          </cell>
        </row>
        <row r="854">
          <cell r="A854">
            <v>3337</v>
          </cell>
        </row>
        <row r="855">
          <cell r="A855">
            <v>3338</v>
          </cell>
        </row>
        <row r="856">
          <cell r="A856">
            <v>3339</v>
          </cell>
        </row>
        <row r="857">
          <cell r="A857">
            <v>3340</v>
          </cell>
        </row>
        <row r="858">
          <cell r="A858">
            <v>3341</v>
          </cell>
        </row>
        <row r="859">
          <cell r="A859">
            <v>3342</v>
          </cell>
        </row>
        <row r="860">
          <cell r="A860">
            <v>3343</v>
          </cell>
        </row>
        <row r="861">
          <cell r="A861">
            <v>3344</v>
          </cell>
        </row>
        <row r="862">
          <cell r="A862">
            <v>3345</v>
          </cell>
        </row>
        <row r="863">
          <cell r="A863">
            <v>3346</v>
          </cell>
        </row>
        <row r="864">
          <cell r="A864">
            <v>3347</v>
          </cell>
        </row>
        <row r="865">
          <cell r="A865">
            <v>3348</v>
          </cell>
        </row>
        <row r="866">
          <cell r="A866">
            <v>3349</v>
          </cell>
        </row>
        <row r="867">
          <cell r="A867">
            <v>3350</v>
          </cell>
        </row>
        <row r="868">
          <cell r="A868">
            <v>3351</v>
          </cell>
        </row>
        <row r="869">
          <cell r="A869">
            <v>3352</v>
          </cell>
        </row>
        <row r="870">
          <cell r="A870">
            <v>3353</v>
          </cell>
        </row>
        <row r="871">
          <cell r="A871">
            <v>3354</v>
          </cell>
        </row>
        <row r="872">
          <cell r="A872">
            <v>3355</v>
          </cell>
        </row>
        <row r="873">
          <cell r="A873">
            <v>3356</v>
          </cell>
        </row>
        <row r="874">
          <cell r="A874">
            <v>3357</v>
          </cell>
        </row>
        <row r="875">
          <cell r="A875">
            <v>3358</v>
          </cell>
        </row>
        <row r="876">
          <cell r="A876">
            <v>3359</v>
          </cell>
        </row>
        <row r="877">
          <cell r="A877">
            <v>3360</v>
          </cell>
        </row>
        <row r="878">
          <cell r="A878">
            <v>3361</v>
          </cell>
        </row>
        <row r="879">
          <cell r="A879">
            <v>3362</v>
          </cell>
        </row>
        <row r="880">
          <cell r="A880">
            <v>3363</v>
          </cell>
        </row>
        <row r="881">
          <cell r="A881">
            <v>3364</v>
          </cell>
        </row>
        <row r="882">
          <cell r="A882">
            <v>3365</v>
          </cell>
        </row>
        <row r="883">
          <cell r="A883">
            <v>3366</v>
          </cell>
        </row>
        <row r="884">
          <cell r="A884">
            <v>3367</v>
          </cell>
        </row>
        <row r="885">
          <cell r="A885">
            <v>3368</v>
          </cell>
        </row>
        <row r="886">
          <cell r="A886">
            <v>3369</v>
          </cell>
        </row>
        <row r="887">
          <cell r="A887">
            <v>3370</v>
          </cell>
        </row>
        <row r="888">
          <cell r="A888">
            <v>3371</v>
          </cell>
        </row>
        <row r="889">
          <cell r="A889">
            <v>3372</v>
          </cell>
        </row>
        <row r="890">
          <cell r="A890">
            <v>3373</v>
          </cell>
        </row>
        <row r="891">
          <cell r="A891">
            <v>3374</v>
          </cell>
        </row>
        <row r="892">
          <cell r="A892">
            <v>3375</v>
          </cell>
        </row>
        <row r="893">
          <cell r="A893">
            <v>3376</v>
          </cell>
        </row>
        <row r="894">
          <cell r="A894">
            <v>3377</v>
          </cell>
        </row>
        <row r="895">
          <cell r="A895">
            <v>3378</v>
          </cell>
        </row>
        <row r="896">
          <cell r="A896">
            <v>3379</v>
          </cell>
        </row>
        <row r="897">
          <cell r="A897">
            <v>3380</v>
          </cell>
        </row>
        <row r="898">
          <cell r="A898">
            <v>3381</v>
          </cell>
        </row>
        <row r="899">
          <cell r="A899">
            <v>3382</v>
          </cell>
        </row>
        <row r="900">
          <cell r="A900">
            <v>3383</v>
          </cell>
        </row>
        <row r="901">
          <cell r="A901">
            <v>3384</v>
          </cell>
        </row>
        <row r="902">
          <cell r="A902">
            <v>3385</v>
          </cell>
        </row>
        <row r="905">
          <cell r="A905">
            <v>4100</v>
          </cell>
        </row>
        <row r="906">
          <cell r="A906">
            <v>4101</v>
          </cell>
        </row>
        <row r="907">
          <cell r="A907">
            <v>4102</v>
          </cell>
        </row>
        <row r="908">
          <cell r="A908">
            <v>4103</v>
          </cell>
        </row>
        <row r="909">
          <cell r="A909">
            <v>4104</v>
          </cell>
        </row>
        <row r="910">
          <cell r="A910">
            <v>4105</v>
          </cell>
        </row>
        <row r="911">
          <cell r="A911">
            <v>4106</v>
          </cell>
        </row>
        <row r="912">
          <cell r="A912">
            <v>4107</v>
          </cell>
        </row>
        <row r="913">
          <cell r="A913">
            <v>4108</v>
          </cell>
        </row>
        <row r="914">
          <cell r="A914">
            <v>4109</v>
          </cell>
        </row>
        <row r="915">
          <cell r="A915">
            <v>4110</v>
          </cell>
        </row>
        <row r="916">
          <cell r="A916">
            <v>4111</v>
          </cell>
        </row>
        <row r="917">
          <cell r="A917">
            <v>4112</v>
          </cell>
        </row>
        <row r="918">
          <cell r="A918">
            <v>4113</v>
          </cell>
        </row>
        <row r="919">
          <cell r="A919">
            <v>4114</v>
          </cell>
        </row>
        <row r="920">
          <cell r="A920">
            <v>4115</v>
          </cell>
        </row>
        <row r="921">
          <cell r="A921">
            <v>4116</v>
          </cell>
        </row>
        <row r="922">
          <cell r="A922">
            <v>4117</v>
          </cell>
        </row>
        <row r="924">
          <cell r="A924">
            <v>4200</v>
          </cell>
        </row>
        <row r="925">
          <cell r="A925">
            <v>4201</v>
          </cell>
        </row>
        <row r="926">
          <cell r="A926">
            <v>4202</v>
          </cell>
        </row>
        <row r="927">
          <cell r="A927">
            <v>4203</v>
          </cell>
        </row>
        <row r="928">
          <cell r="A928">
            <v>4204</v>
          </cell>
        </row>
        <row r="929">
          <cell r="A929">
            <v>4205</v>
          </cell>
        </row>
        <row r="930">
          <cell r="A930">
            <v>4206</v>
          </cell>
        </row>
        <row r="931">
          <cell r="A931">
            <v>4207</v>
          </cell>
        </row>
        <row r="932">
          <cell r="A932">
            <v>4208</v>
          </cell>
        </row>
        <row r="933">
          <cell r="A933">
            <v>4209</v>
          </cell>
        </row>
        <row r="934">
          <cell r="A934">
            <v>4210</v>
          </cell>
        </row>
        <row r="935">
          <cell r="A935">
            <v>4211</v>
          </cell>
        </row>
        <row r="936">
          <cell r="A936">
            <v>4212</v>
          </cell>
        </row>
        <row r="937">
          <cell r="A937">
            <v>4213</v>
          </cell>
        </row>
        <row r="938">
          <cell r="A938">
            <v>4214</v>
          </cell>
        </row>
        <row r="939">
          <cell r="A939">
            <v>4215</v>
          </cell>
        </row>
        <row r="940">
          <cell r="A940">
            <v>4216</v>
          </cell>
        </row>
        <row r="941">
          <cell r="A941">
            <v>4217</v>
          </cell>
        </row>
        <row r="942">
          <cell r="A942">
            <v>4218</v>
          </cell>
        </row>
        <row r="943">
          <cell r="A943">
            <v>4219</v>
          </cell>
        </row>
        <row r="944">
          <cell r="A944">
            <v>4220</v>
          </cell>
        </row>
        <row r="945">
          <cell r="A945">
            <v>4221</v>
          </cell>
        </row>
        <row r="946">
          <cell r="A946">
            <v>4222</v>
          </cell>
        </row>
        <row r="947">
          <cell r="A947">
            <v>4223</v>
          </cell>
        </row>
        <row r="948">
          <cell r="A948">
            <v>4224</v>
          </cell>
        </row>
        <row r="949">
          <cell r="A949">
            <v>4225</v>
          </cell>
        </row>
        <row r="950">
          <cell r="A950">
            <v>4226</v>
          </cell>
        </row>
        <row r="952">
          <cell r="A952">
            <v>4300</v>
          </cell>
        </row>
        <row r="953">
          <cell r="A953">
            <v>4301</v>
          </cell>
        </row>
        <row r="954">
          <cell r="A954">
            <v>4302</v>
          </cell>
        </row>
        <row r="955">
          <cell r="A955">
            <v>4303</v>
          </cell>
        </row>
        <row r="956">
          <cell r="A956">
            <v>4304</v>
          </cell>
        </row>
        <row r="957">
          <cell r="A957">
            <v>4305</v>
          </cell>
        </row>
        <row r="958">
          <cell r="A958">
            <v>4306</v>
          </cell>
        </row>
        <row r="959">
          <cell r="A959">
            <v>4307</v>
          </cell>
        </row>
        <row r="960">
          <cell r="A960">
            <v>4308</v>
          </cell>
        </row>
        <row r="961">
          <cell r="A961">
            <v>4309</v>
          </cell>
        </row>
        <row r="962">
          <cell r="A962">
            <v>4310</v>
          </cell>
        </row>
        <row r="963">
          <cell r="A963">
            <v>4311</v>
          </cell>
        </row>
        <row r="964">
          <cell r="A964">
            <v>4312</v>
          </cell>
        </row>
        <row r="965">
          <cell r="A965">
            <v>4313</v>
          </cell>
        </row>
        <row r="966">
          <cell r="A966">
            <v>4314</v>
          </cell>
        </row>
        <row r="967">
          <cell r="A967">
            <v>4315</v>
          </cell>
        </row>
        <row r="968">
          <cell r="A968">
            <v>4316</v>
          </cell>
        </row>
        <row r="969">
          <cell r="A969">
            <v>4317</v>
          </cell>
        </row>
        <row r="970">
          <cell r="A970">
            <v>4318</v>
          </cell>
        </row>
        <row r="971">
          <cell r="A971">
            <v>4319</v>
          </cell>
        </row>
        <row r="972">
          <cell r="A972">
            <v>4320</v>
          </cell>
        </row>
        <row r="973">
          <cell r="A973">
            <v>4321</v>
          </cell>
        </row>
        <row r="974">
          <cell r="A974">
            <v>4322</v>
          </cell>
        </row>
        <row r="975">
          <cell r="A975">
            <v>4323</v>
          </cell>
        </row>
        <row r="976">
          <cell r="A976">
            <v>4324</v>
          </cell>
        </row>
        <row r="977">
          <cell r="A977">
            <v>4325</v>
          </cell>
        </row>
        <row r="978">
          <cell r="A978">
            <v>4326</v>
          </cell>
        </row>
        <row r="979">
          <cell r="A979">
            <v>4327</v>
          </cell>
        </row>
        <row r="980">
          <cell r="A980">
            <v>4328</v>
          </cell>
        </row>
        <row r="981">
          <cell r="A981">
            <v>4329</v>
          </cell>
        </row>
        <row r="982">
          <cell r="A982">
            <v>4330</v>
          </cell>
        </row>
        <row r="983">
          <cell r="A983">
            <v>4331</v>
          </cell>
        </row>
        <row r="984">
          <cell r="A984">
            <v>4332</v>
          </cell>
        </row>
        <row r="985">
          <cell r="A985">
            <v>4333</v>
          </cell>
        </row>
        <row r="986">
          <cell r="A986">
            <v>4334</v>
          </cell>
        </row>
        <row r="987">
          <cell r="A987">
            <v>4335</v>
          </cell>
        </row>
        <row r="988">
          <cell r="A988">
            <v>4336</v>
          </cell>
        </row>
        <row r="989">
          <cell r="A989">
            <v>4337</v>
          </cell>
        </row>
        <row r="990">
          <cell r="A990">
            <v>4338</v>
          </cell>
        </row>
        <row r="991">
          <cell r="A991">
            <v>4339</v>
          </cell>
        </row>
        <row r="992">
          <cell r="A992">
            <v>4340</v>
          </cell>
        </row>
        <row r="993">
          <cell r="A993">
            <v>4341</v>
          </cell>
        </row>
        <row r="994">
          <cell r="A994">
            <v>4342</v>
          </cell>
        </row>
        <row r="995">
          <cell r="A995">
            <v>4343</v>
          </cell>
        </row>
        <row r="996">
          <cell r="A996">
            <v>4344</v>
          </cell>
        </row>
        <row r="997">
          <cell r="A997">
            <v>4345</v>
          </cell>
        </row>
        <row r="998">
          <cell r="A998">
            <v>4346</v>
          </cell>
        </row>
        <row r="999">
          <cell r="A999">
            <v>4347</v>
          </cell>
        </row>
        <row r="1000">
          <cell r="A1000">
            <v>4348</v>
          </cell>
        </row>
        <row r="1001">
          <cell r="A1001">
            <v>4349</v>
          </cell>
        </row>
        <row r="1002">
          <cell r="A1002">
            <v>4350</v>
          </cell>
        </row>
        <row r="1003">
          <cell r="A1003">
            <v>4351</v>
          </cell>
        </row>
        <row r="1004">
          <cell r="A1004">
            <v>4352</v>
          </cell>
        </row>
        <row r="1005">
          <cell r="A1005">
            <v>4353</v>
          </cell>
        </row>
        <row r="1006">
          <cell r="A1006">
            <v>4354</v>
          </cell>
        </row>
        <row r="1007">
          <cell r="A1007">
            <v>4355</v>
          </cell>
        </row>
        <row r="1008">
          <cell r="A1008">
            <v>4356</v>
          </cell>
        </row>
        <row r="1009">
          <cell r="A1009">
            <v>4357</v>
          </cell>
        </row>
        <row r="1010">
          <cell r="A1010">
            <v>4358</v>
          </cell>
        </row>
        <row r="1011">
          <cell r="A1011">
            <v>4359</v>
          </cell>
        </row>
        <row r="1012">
          <cell r="A1012">
            <v>4360</v>
          </cell>
        </row>
        <row r="1013">
          <cell r="A1013">
            <v>4361</v>
          </cell>
        </row>
        <row r="1014">
          <cell r="A1014">
            <v>4362</v>
          </cell>
        </row>
        <row r="1015">
          <cell r="A1015">
            <v>4363</v>
          </cell>
        </row>
        <row r="1016">
          <cell r="A1016">
            <v>4364</v>
          </cell>
        </row>
        <row r="1017">
          <cell r="A1017">
            <v>4365</v>
          </cell>
        </row>
        <row r="1018">
          <cell r="A1018">
            <v>4366</v>
          </cell>
        </row>
        <row r="1019">
          <cell r="A1019">
            <v>4367</v>
          </cell>
        </row>
        <row r="1020">
          <cell r="A1020">
            <v>4368</v>
          </cell>
        </row>
        <row r="1021">
          <cell r="A1021">
            <v>4369</v>
          </cell>
        </row>
        <row r="1022">
          <cell r="A1022">
            <v>4370</v>
          </cell>
        </row>
        <row r="1023">
          <cell r="A1023">
            <v>4371</v>
          </cell>
        </row>
        <row r="1024">
          <cell r="A1024">
            <v>4372</v>
          </cell>
        </row>
        <row r="1028">
          <cell r="A1028">
            <v>5000</v>
          </cell>
        </row>
        <row r="1029">
          <cell r="A1029">
            <v>5001</v>
          </cell>
        </row>
        <row r="1030">
          <cell r="A1030">
            <v>5002</v>
          </cell>
        </row>
        <row r="1031">
          <cell r="A1031">
            <v>5003</v>
          </cell>
        </row>
        <row r="1032">
          <cell r="A1032">
            <v>5004</v>
          </cell>
        </row>
        <row r="1033">
          <cell r="A1033">
            <v>5005</v>
          </cell>
        </row>
        <row r="1034">
          <cell r="A1034">
            <v>5006</v>
          </cell>
        </row>
        <row r="1035">
          <cell r="A1035">
            <v>5007</v>
          </cell>
        </row>
        <row r="1036">
          <cell r="A1036">
            <v>5008</v>
          </cell>
        </row>
        <row r="1037">
          <cell r="A1037">
            <v>5009</v>
          </cell>
        </row>
        <row r="1038">
          <cell r="A1038">
            <v>5010</v>
          </cell>
        </row>
        <row r="1039">
          <cell r="A1039">
            <v>5011</v>
          </cell>
        </row>
        <row r="1040">
          <cell r="A1040">
            <v>5012</v>
          </cell>
        </row>
        <row r="1041">
          <cell r="A1041">
            <v>5013</v>
          </cell>
        </row>
        <row r="1042">
          <cell r="A1042">
            <v>5014</v>
          </cell>
        </row>
        <row r="1043">
          <cell r="A1043">
            <v>5015</v>
          </cell>
        </row>
        <row r="1044">
          <cell r="A1044">
            <v>5016</v>
          </cell>
        </row>
        <row r="1045">
          <cell r="A1045">
            <v>5017</v>
          </cell>
        </row>
        <row r="1046">
          <cell r="A1046">
            <v>5018</v>
          </cell>
        </row>
        <row r="1047">
          <cell r="A1047">
            <v>5019</v>
          </cell>
        </row>
        <row r="1048">
          <cell r="A1048">
            <v>5020</v>
          </cell>
        </row>
        <row r="1049">
          <cell r="A1049">
            <v>5021</v>
          </cell>
        </row>
        <row r="1050">
          <cell r="A1050">
            <v>5022</v>
          </cell>
        </row>
        <row r="1051">
          <cell r="A1051">
            <v>5023</v>
          </cell>
        </row>
        <row r="1052">
          <cell r="A1052">
            <v>5024</v>
          </cell>
        </row>
        <row r="1053">
          <cell r="A1053">
            <v>5025</v>
          </cell>
        </row>
        <row r="1054">
          <cell r="A1054">
            <v>5026</v>
          </cell>
        </row>
        <row r="1056">
          <cell r="A1056">
            <v>6000</v>
          </cell>
        </row>
        <row r="1057">
          <cell r="A1057">
            <v>6001</v>
          </cell>
        </row>
        <row r="1058">
          <cell r="A1058">
            <v>6002</v>
          </cell>
        </row>
        <row r="1060">
          <cell r="A1060">
            <v>7000</v>
          </cell>
        </row>
        <row r="1061">
          <cell r="A1061">
            <v>7001</v>
          </cell>
        </row>
        <row r="1062">
          <cell r="A1062">
            <v>7002</v>
          </cell>
        </row>
        <row r="1063">
          <cell r="A1063">
            <v>7003</v>
          </cell>
        </row>
        <row r="1064">
          <cell r="A1064">
            <v>7004</v>
          </cell>
        </row>
        <row r="1065">
          <cell r="A1065">
            <v>7005</v>
          </cell>
        </row>
        <row r="1066">
          <cell r="A1066">
            <v>7006</v>
          </cell>
        </row>
        <row r="1067">
          <cell r="A1067">
            <v>7007</v>
          </cell>
        </row>
        <row r="1068">
          <cell r="A1068">
            <v>7008</v>
          </cell>
        </row>
        <row r="1069">
          <cell r="A1069">
            <v>7009</v>
          </cell>
        </row>
        <row r="1070">
          <cell r="A1070">
            <v>7010</v>
          </cell>
        </row>
        <row r="1071">
          <cell r="A1071">
            <v>7011</v>
          </cell>
        </row>
        <row r="1072">
          <cell r="A1072">
            <v>7012</v>
          </cell>
        </row>
        <row r="1073">
          <cell r="A1073">
            <v>7013</v>
          </cell>
        </row>
        <row r="1074">
          <cell r="A1074">
            <v>7014</v>
          </cell>
        </row>
        <row r="1075">
          <cell r="A1075">
            <v>7015</v>
          </cell>
        </row>
        <row r="1076">
          <cell r="A1076">
            <v>7016</v>
          </cell>
        </row>
        <row r="1077">
          <cell r="A1077">
            <v>7017</v>
          </cell>
        </row>
        <row r="1078">
          <cell r="A1078">
            <v>7018</v>
          </cell>
        </row>
        <row r="1079">
          <cell r="A1079">
            <v>7019</v>
          </cell>
        </row>
        <row r="1080">
          <cell r="A1080">
            <v>7020</v>
          </cell>
        </row>
        <row r="1081">
          <cell r="A1081">
            <v>7021</v>
          </cell>
        </row>
        <row r="1082">
          <cell r="A1082">
            <v>7022</v>
          </cell>
        </row>
        <row r="1083">
          <cell r="A1083">
            <v>7023</v>
          </cell>
        </row>
        <row r="1084">
          <cell r="A1084">
            <v>7024</v>
          </cell>
        </row>
        <row r="1085">
          <cell r="A1085">
            <v>7025</v>
          </cell>
        </row>
        <row r="1086">
          <cell r="A1086">
            <v>7026</v>
          </cell>
        </row>
        <row r="1087">
          <cell r="A1087">
            <v>7027</v>
          </cell>
        </row>
        <row r="1088">
          <cell r="A1088">
            <v>7028</v>
          </cell>
        </row>
        <row r="1089">
          <cell r="A1089">
            <v>7029</v>
          </cell>
        </row>
        <row r="1090">
          <cell r="A1090">
            <v>7030</v>
          </cell>
        </row>
        <row r="1091">
          <cell r="A1091">
            <v>7031</v>
          </cell>
        </row>
        <row r="1092">
          <cell r="A1092">
            <v>7032</v>
          </cell>
        </row>
        <row r="1093">
          <cell r="A1093">
            <v>7033</v>
          </cell>
        </row>
        <row r="1094">
          <cell r="A1094">
            <v>7034</v>
          </cell>
        </row>
        <row r="1095">
          <cell r="A1095">
            <v>7035</v>
          </cell>
        </row>
        <row r="1096">
          <cell r="A1096">
            <v>7036</v>
          </cell>
        </row>
        <row r="1097">
          <cell r="A1097">
            <v>7037</v>
          </cell>
        </row>
        <row r="1098">
          <cell r="A1098">
            <v>7038</v>
          </cell>
        </row>
        <row r="1099">
          <cell r="A1099">
            <v>7039</v>
          </cell>
        </row>
      </sheetData>
      <sheetData sheetId="3">
        <row r="4">
          <cell r="A4">
            <v>100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14">
          <cell r="K14">
            <v>1522500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OPT EB 1-2"/>
      <sheetName val="PROTECC EB"/>
      <sheetName val="REPO MULTI "/>
      <sheetName val="EQ.RES.EB3"/>
      <sheetName val="OPT DES EB 3"/>
      <sheetName val="CONTRU EB5"/>
      <sheetName val="CONTRU EB6"/>
      <sheetName val="L IMPULSO 5"/>
      <sheetName val="L IMPULSO 6"/>
      <sheetName val="1. C3 BIS"/>
      <sheetName val="2. 3A3BIS-"/>
      <sheetName val="K1C 5-6"/>
      <sheetName val="C57 K12"/>
      <sheetName val="3. K45 C2Y3"/>
      <sheetName val="C1 6Y11"/>
      <sheetName val="4. C 5 8-9"/>
      <sheetName val="5. C711 K69"/>
      <sheetName val="6. C4 K3-4"/>
      <sheetName val="7. C4 K4-7"/>
      <sheetName val="C7 IBIC"/>
      <sheetName val="T 395"/>
      <sheetName val="8. C9-10 K2-3"/>
      <sheetName val="9. K2 C7-9"/>
      <sheetName val="10. C10-11 K3-5"/>
      <sheetName val="11. C7 K7-15"/>
      <sheetName val="C7 K47"/>
      <sheetName val="12. C12 K1C-6"/>
      <sheetName val="13. C11A-14 K10-15"/>
      <sheetName val="14. K15 C10-14A"/>
      <sheetName val="K8 1415"/>
      <sheetName val="C15 78"/>
      <sheetName val="VFATIMA1"/>
      <sheetName val="VFATIMA 2"/>
      <sheetName val="31 OCTUBRE"/>
      <sheetName val="SAN JUDAS"/>
      <sheetName val="COL 31 OCTUBRE"/>
      <sheetName val="DIVIDIVI"/>
      <sheetName val="Kra7 18-21"/>
      <sheetName val="15. C15 K12C-15"/>
      <sheetName val="16. C15 K15-17"/>
      <sheetName val="R TAPAS"/>
      <sheetName val="17. R COMUNITARIO"/>
      <sheetName val="18. LAS TUNAS"/>
      <sheetName val="LA COSECHA"/>
      <sheetName val="19. CAMILO TORRES"/>
      <sheetName val=" PADILLA C 13 15 Y 16"/>
      <sheetName val="20. COQUIVACOA"/>
      <sheetName val="LOS REMEDIOS"/>
      <sheetName val="21. B. ARRIBA K1C ENTRE 9 Y9A"/>
      <sheetName val="B. CALANCAL K8Y8A EN 17 Y 18"/>
      <sheetName val="22. C14ABIS K16-17"/>
      <sheetName val="23. K7 C15-17"/>
      <sheetName val="24. C15-16B  K13-14"/>
      <sheetName val="25. C12 K15-18"/>
      <sheetName val="JOSE A. GALÁN"/>
      <sheetName val="BARRIO ARRIBA"/>
      <sheetName val="VILLA ZIRUMA-LOS MANGOS"/>
      <sheetName val="VILLA CAMPESTRE"/>
      <sheetName val="CENTRO"/>
      <sheetName val="SAN MARTIN DE PORRA"/>
      <sheetName val="SUMIDEROS"/>
      <sheetName val="20 DJUL"/>
      <sheetName val="PLU 12OCT"/>
      <sheetName val="Hoja1"/>
      <sheetName val="Hoja2"/>
    </sheetNames>
    <sheetDataSet>
      <sheetData sheetId="0">
        <row r="5">
          <cell r="B5">
            <v>1</v>
          </cell>
          <cell r="E5">
            <v>40179</v>
          </cell>
          <cell r="L5" t="str">
            <v>ESTACION DE BOMBEO No 5</v>
          </cell>
          <cell r="M5" t="str">
            <v>ESTACIÓN DE BOMBEO 5 Y REDES D.VI</v>
          </cell>
          <cell r="N5" t="str">
            <v>CONSULTORÍA ALCANTARILLADO</v>
          </cell>
          <cell r="S5">
            <v>50000</v>
          </cell>
        </row>
        <row r="6">
          <cell r="E6">
            <v>40179</v>
          </cell>
          <cell r="L6" t="str">
            <v>ESTACIONES DE BOMBEO 5 Y 6</v>
          </cell>
          <cell r="M6" t="str">
            <v>ESTACIÓN DE BOMBEO 5 Y 6</v>
          </cell>
          <cell r="N6" t="str">
            <v>CONSULTORÍA ALCANTARILLADO</v>
          </cell>
          <cell r="S6">
            <v>50000</v>
          </cell>
        </row>
        <row r="7">
          <cell r="E7">
            <v>40179</v>
          </cell>
          <cell r="L7" t="str">
            <v>CASCO URBANO DE RIIOHACHA</v>
          </cell>
          <cell r="M7" t="str">
            <v xml:space="preserve"> RED COLECTORA URBANA</v>
          </cell>
          <cell r="N7" t="str">
            <v>CONSULTORÍA ALCANTARILLADO</v>
          </cell>
          <cell r="S7">
            <v>160000</v>
          </cell>
        </row>
        <row r="8">
          <cell r="E8">
            <v>40179</v>
          </cell>
          <cell r="L8" t="str">
            <v>CASCO URBANO DE RIIOHACHA</v>
          </cell>
          <cell r="M8" t="str">
            <v xml:space="preserve"> RED COLECTORA URBANA</v>
          </cell>
          <cell r="N8" t="str">
            <v>CONSULTORÍA ALCANTARILLADO</v>
          </cell>
          <cell r="S8">
            <v>160000</v>
          </cell>
        </row>
        <row r="9">
          <cell r="E9">
            <v>40179</v>
          </cell>
          <cell r="L9" t="str">
            <v>ESTACIONES DE BOMBEO 1, 2 Y 3</v>
          </cell>
          <cell r="M9" t="str">
            <v>ESTACIÓN DE BOMBEO 1, 2, 3</v>
          </cell>
          <cell r="N9" t="str">
            <v>CONSULTORÍA ALCANTARILLADO</v>
          </cell>
          <cell r="S9">
            <v>80000</v>
          </cell>
        </row>
        <row r="10">
          <cell r="E10">
            <v>40179</v>
          </cell>
          <cell r="L10" t="str">
            <v>CARRERA 1a CALLE 7</v>
          </cell>
          <cell r="M10" t="str">
            <v>ESTACIÓN DE BOMBEO No 1</v>
          </cell>
          <cell r="N10" t="str">
            <v xml:space="preserve">OPTIMIZACIÓN ESTACIONES </v>
          </cell>
          <cell r="S10">
            <v>125000</v>
          </cell>
        </row>
        <row r="11">
          <cell r="E11">
            <v>40179</v>
          </cell>
          <cell r="L11" t="str">
            <v>CASCO URBANO DE RIIOHACHA</v>
          </cell>
          <cell r="M11" t="str">
            <v xml:space="preserve"> RED COLECTORA URBANA</v>
          </cell>
          <cell r="N11" t="str">
            <v>ESTACIONES DE BOMBEO</v>
          </cell>
          <cell r="S11">
            <v>125000</v>
          </cell>
        </row>
        <row r="12">
          <cell r="E12">
            <v>40179</v>
          </cell>
          <cell r="L12" t="str">
            <v>CASCO URBANO DE RIIOHACHA</v>
          </cell>
          <cell r="M12" t="str">
            <v xml:space="preserve"> RED COLECTORA URBANA</v>
          </cell>
          <cell r="N12" t="str">
            <v xml:space="preserve">OPTIMIZACIÓN ESTACIONES </v>
          </cell>
          <cell r="S12">
            <v>125000</v>
          </cell>
        </row>
        <row r="13">
          <cell r="E13">
            <v>40179</v>
          </cell>
          <cell r="L13" t="str">
            <v xml:space="preserve">ESTACIONES DE BOMBEO 1, 2 </v>
          </cell>
          <cell r="M13" t="str">
            <v>ESTACIÓN DE BOMBEO 1, 2</v>
          </cell>
          <cell r="N13" t="str">
            <v xml:space="preserve">OPTIMIZACIÓN ESTACIONES </v>
          </cell>
          <cell r="S13">
            <v>80000</v>
          </cell>
        </row>
        <row r="14">
          <cell r="E14">
            <v>40179</v>
          </cell>
          <cell r="L14" t="str">
            <v>ESTACIONES DE BOMBEO 1,2</v>
          </cell>
          <cell r="M14" t="str">
            <v>ESTACIÓN DE BOMBEO 1, 2</v>
          </cell>
          <cell r="N14" t="str">
            <v xml:space="preserve">OPTIMIZACIÓN ESTACIONES </v>
          </cell>
          <cell r="S14">
            <v>80000</v>
          </cell>
        </row>
        <row r="15">
          <cell r="E15">
            <v>40179</v>
          </cell>
          <cell r="L15" t="str">
            <v>CARRERA 1 ENTRE CALLES 11 Y 12 EB No 2</v>
          </cell>
          <cell r="M15" t="str">
            <v>BARRIO "ARRIBA"</v>
          </cell>
          <cell r="N15" t="str">
            <v xml:space="preserve">OPTIMIZACIÓN ESTACIONES </v>
          </cell>
          <cell r="S15">
            <v>25000</v>
          </cell>
          <cell r="W15" t="str">
            <v>El actual múltiple de impulsión de la estación 2 ha cumplido su vida útil y viene presentando escapes considerables de fluido que han producido emergencias de dificil manejo afectando la comunidad aledaña a la estación y sobrecarga de la estación 1 la cual no tiene la capacidad de evacuar estos flujos.</v>
          </cell>
          <cell r="Y15" t="str">
            <v>Adquisición y montaje de accesorios para un nuevo múltiple de bombeo. Incluye la reubicación de cheques y válvulas a sitio accesible para posibilitar un mejor mantenimiento; se considera adicionalmente la optimización del sistema y la reposición de un equipo de bombeo irreparable.</v>
          </cell>
          <cell r="Z15" t="str">
            <v>Cesarán las emergencias en la zona de la estación y la afectación a los moradores de la zona, además de permitir la funcionalidad contínua de la operación que requiere el sistema.</v>
          </cell>
        </row>
        <row r="16">
          <cell r="E16">
            <v>40179</v>
          </cell>
          <cell r="L16" t="str">
            <v>CALLE 11A ENTRE CARRERAS 18A Y 20 ESTACION No 3</v>
          </cell>
          <cell r="M16" t="str">
            <v>BARRIO "JOSÉ ANTONIO GALÁN"</v>
          </cell>
          <cell r="N16" t="str">
            <v xml:space="preserve">OPTIMIZACIÓN ESTACIONES </v>
          </cell>
          <cell r="S16">
            <v>160000</v>
          </cell>
          <cell r="W16" t="str">
            <v>Las frecuentes fallas de fluido eléctrico aunadas a fallas del sistema de generación eléctrica de emergencia han producido parálisis ocasional de la operación y vertimientos de aguas negras considerables en zona cercana a la estación afectando a los moradores del sitio.</v>
          </cell>
          <cell r="Y16" t="str">
            <v>Adquisición de equipos de bombeo autónomo  tipo By-Pass en acuerdo a la actual práctica europea de manejo de bombeo de emergencia. Incluye la adquisicion y montaje de equipos especiales de bombeo en superficie propulsados por gas natural y ACPM.</v>
          </cell>
          <cell r="Z16" t="str">
            <v>Se asegura la continuidad operativa de esta estación, en la cual converge actualmente el 100% de las aguas servidas urbanas, evitando la afectación de comunidades aledañas en todo tiempo incluso durante fallas prolongadas del servicio de energía pública.</v>
          </cell>
        </row>
        <row r="17">
          <cell r="E17">
            <v>40179</v>
          </cell>
          <cell r="L17" t="str">
            <v xml:space="preserve">DISTRITO SANITARIO VI </v>
          </cell>
          <cell r="N17" t="str">
            <v xml:space="preserve">EXPANSIÓN ESTACIONES </v>
          </cell>
          <cell r="S17">
            <v>25000</v>
          </cell>
        </row>
        <row r="18">
          <cell r="E18">
            <v>40179</v>
          </cell>
          <cell r="L18" t="str">
            <v>DISTRITO SANITARIO VI CALLE 41 CON K 11A</v>
          </cell>
          <cell r="M18" t="str">
            <v>BARRIO "31 DE OCTUBRE"</v>
          </cell>
          <cell r="N18" t="str">
            <v xml:space="preserve">EXPANSIÓN ESTACIONES </v>
          </cell>
          <cell r="S18">
            <v>25000</v>
          </cell>
          <cell r="W18" t="str">
            <v>La comuna 10 de Riohacha la cual abarca gran cantidad de barrios ubicados al sur de la calle 40 carece de infraestructura para la prestación del servicio de alcantarillado. La falencia de este sistema incide en forma directa en la calidad de vida y salud de sus habitantes. No es posible el desarrollo de redes de la zona por falta de la infraestructura para manejo y disposición de las aguas servidas.</v>
          </cell>
          <cell r="Y18" t="str">
            <v>Construcción de una estación de bombeo del alcantarillado sanitariom completa. Incluye todas las obras civiles necesarias, equipos, infraestructura eléctrica y mecánica para el proceso y disocisión de aguas servidas colectadas en todo el Distrito sanitario. Incluye los elementos necesarios para recibo de aguas de la estación de bombeo Nº 5 que también está pendiente en la zona suroriental.</v>
          </cell>
          <cell r="Z18" t="str">
            <v>Este proyecto permitirá adelantar las obras de expansión de redes de toda la comuna 10 permitiendo a mediano plazo la prestación del servicio.</v>
          </cell>
        </row>
        <row r="19">
          <cell r="E19">
            <v>40179</v>
          </cell>
          <cell r="L19" t="str">
            <v>CASCO URBANO DE RIIOHACHA</v>
          </cell>
          <cell r="M19" t="str">
            <v>EQUIPO DE SUCCIÓN PRESIÓN B - 10</v>
          </cell>
          <cell r="N19" t="str">
            <v>OPTIMIZACIÓN EQUIPOS</v>
          </cell>
          <cell r="S19">
            <v>150000</v>
          </cell>
        </row>
        <row r="20">
          <cell r="E20">
            <v>40179</v>
          </cell>
          <cell r="L20" t="str">
            <v xml:space="preserve">DISTRITO SANITARIO VI </v>
          </cell>
          <cell r="N20" t="str">
            <v xml:space="preserve">EXPANSIÓN ESTACIONES </v>
          </cell>
          <cell r="S20">
            <v>25000</v>
          </cell>
        </row>
        <row r="21">
          <cell r="E21">
            <v>40179</v>
          </cell>
          <cell r="L21" t="str">
            <v>DISTRITO SANITARIO VI CALLE 41 CON K 11A - LAGUNAS DE OXIDACION</v>
          </cell>
          <cell r="M21" t="str">
            <v>BARRIO "31 DE OCTUBRE"</v>
          </cell>
          <cell r="N21" t="str">
            <v>EXPANSION  ALCANTARILLADO</v>
          </cell>
          <cell r="S21">
            <v>25000</v>
          </cell>
          <cell r="W21" t="str">
            <v>La comuna 10 de Riohacha la cual abarca gran cantidad de barrios ubicados al sur de la calle 40 carece de infraestructura para la prestación del servicio de alcantarillado. La falencia de este sistema incide en forma directa en la calidad de vida y salud de sus habitantes. No es posible el desarrollo de redes de la zona por falta de la infraestructura para manejo y disposición de las aguas servidas.</v>
          </cell>
          <cell r="Y21" t="str">
            <v>Construcción de una línea de impulsión de 27" en tubería GRP PN 10 para bombeo de aguas servidas hasta las lagunas de oxidación. Incluye las válvulas de purga y venteo necesarias.</v>
          </cell>
          <cell r="Z21" t="str">
            <v>Este proyecto permitirá adelantar las obras de expansión de redes de toda la comuna 10 permitiendo a mediano plazo la prestación del servicio.</v>
          </cell>
        </row>
        <row r="22">
          <cell r="E22">
            <v>40179</v>
          </cell>
          <cell r="L22" t="str">
            <v>CALLE 5 A 7 ENTRE CARRERAS 1 Y 2</v>
          </cell>
          <cell r="M22" t="str">
            <v>BARRIO "ARRIBA"</v>
          </cell>
          <cell r="N22" t="str">
            <v>OPTIMIZACIÓN ALCANTARILLADO</v>
          </cell>
          <cell r="S22">
            <v>350</v>
          </cell>
        </row>
        <row r="23">
          <cell r="E23">
            <v>40179</v>
          </cell>
          <cell r="L23" t="str">
            <v>CALLE 3 BIS A 6 ENTRE CARRERAS 1C Y 4</v>
          </cell>
          <cell r="M23" t="str">
            <v>BARRIO "ARRIBA"</v>
          </cell>
          <cell r="N23" t="str">
            <v>OPTIMIZACIÓN ALCANTARILLADO</v>
          </cell>
          <cell r="S23">
            <v>300</v>
          </cell>
        </row>
        <row r="24">
          <cell r="E24">
            <v>40179</v>
          </cell>
          <cell r="L24" t="str">
            <v>CARRERA 1C ENTRE CALLES 2 Y 4</v>
          </cell>
          <cell r="M24" t="str">
            <v>BARRIO "ARRIBA"</v>
          </cell>
          <cell r="N24" t="str">
            <v>OPTIMIZACIÓN ALCANTARILLADO</v>
          </cell>
          <cell r="S24">
            <v>150</v>
          </cell>
        </row>
        <row r="25">
          <cell r="E25">
            <v>40179</v>
          </cell>
          <cell r="L25" t="str">
            <v>CALLES 3 A 3 BIS ENTRE CARRERAS 1C A 4</v>
          </cell>
          <cell r="M25" t="str">
            <v>BARRIO "ARRIBA"</v>
          </cell>
          <cell r="N25" t="str">
            <v>OPTIMIZACIÓN ALCANTARILLADO</v>
          </cell>
          <cell r="S25">
            <v>535</v>
          </cell>
        </row>
        <row r="26">
          <cell r="E26">
            <v>40179</v>
          </cell>
          <cell r="L26" t="str">
            <v>CARRERA 4 A 5  ENTRE CALLES 1 Y 3</v>
          </cell>
          <cell r="M26" t="str">
            <v>BARRIO "ARRIBA"</v>
          </cell>
          <cell r="N26" t="str">
            <v>OPTIMIZACIÓN ALCANTARILLADO</v>
          </cell>
          <cell r="S26">
            <v>250</v>
          </cell>
        </row>
        <row r="27">
          <cell r="E27">
            <v>40179</v>
          </cell>
          <cell r="L27" t="str">
            <v>CALLE 1 ENTRE CARRERAS 4 y 11</v>
          </cell>
          <cell r="M27" t="str">
            <v>BARRIO "CENTRO"</v>
          </cell>
          <cell r="N27" t="str">
            <v>OPTIMIZACIÓN ALCANTARILLADO</v>
          </cell>
          <cell r="S27">
            <v>450</v>
          </cell>
        </row>
        <row r="28">
          <cell r="E28">
            <v>40179</v>
          </cell>
          <cell r="L28" t="str">
            <v>CALLE 5 ENTRE CARRERAS 8 y 9 CARRERA 9 ENTRE CALLES 4 Y 5</v>
          </cell>
          <cell r="M28" t="str">
            <v>BARRIO "CENTRO"</v>
          </cell>
          <cell r="N28" t="str">
            <v>OPTIMIZACIÓN ALCANTARILLADO</v>
          </cell>
          <cell r="S28">
            <v>125</v>
          </cell>
        </row>
        <row r="29">
          <cell r="E29">
            <v>40179</v>
          </cell>
          <cell r="L29" t="str">
            <v>CALLE 7 Y 11 ENTRE CARRERAS 9 y 12</v>
          </cell>
          <cell r="M29" t="str">
            <v>BARRIO "ABAJO"</v>
          </cell>
          <cell r="N29" t="str">
            <v>OPTIMIZACIÓN ALCANTARILLADO</v>
          </cell>
          <cell r="S29">
            <v>840</v>
          </cell>
        </row>
        <row r="30">
          <cell r="E30">
            <v>40179</v>
          </cell>
          <cell r="L30" t="str">
            <v>CALLE 5 ENTRE CARRERAS 9 y 11</v>
          </cell>
          <cell r="M30" t="str">
            <v>BARRIO "EL FARO"</v>
          </cell>
          <cell r="N30" t="str">
            <v>OPTIMIZACIÓN ALCANTARILLADO</v>
          </cell>
          <cell r="S30">
            <v>255</v>
          </cell>
        </row>
        <row r="31">
          <cell r="E31">
            <v>40179</v>
          </cell>
          <cell r="L31" t="str">
            <v>CALLE 4 ENTRE CARRERAS 4 y 5</v>
          </cell>
          <cell r="M31" t="str">
            <v>BARRIO "CENTRO"</v>
          </cell>
          <cell r="N31" t="str">
            <v>OPTIMIZACIÓN ALCANTARILLADO</v>
          </cell>
          <cell r="S31">
            <v>300</v>
          </cell>
        </row>
        <row r="32">
          <cell r="E32">
            <v>40179</v>
          </cell>
          <cell r="L32" t="str">
            <v>CALLE 4 ENTRE CARRERAS 4 y 7</v>
          </cell>
          <cell r="M32" t="str">
            <v>BARRIO "CENTRO"</v>
          </cell>
          <cell r="N32" t="str">
            <v>OPTIMIZACIÓN ALCANTARILLADO</v>
          </cell>
          <cell r="S32">
            <v>225</v>
          </cell>
        </row>
        <row r="33">
          <cell r="E33">
            <v>40179</v>
          </cell>
          <cell r="L33" t="str">
            <v>CALLE 7 ENTRE CARRERAS 1B y 1C</v>
          </cell>
          <cell r="M33" t="str">
            <v>BARRIO "ARRIBA"</v>
          </cell>
          <cell r="N33" t="str">
            <v>OPTIMIZACIÓN ALCANTARILLADO</v>
          </cell>
          <cell r="S33">
            <v>100</v>
          </cell>
        </row>
        <row r="34">
          <cell r="E34">
            <v>40179</v>
          </cell>
          <cell r="L34" t="str">
            <v>CARRERA 1B ENTRE CALLES 7 Y 9</v>
          </cell>
          <cell r="M34" t="str">
            <v>BARRIO "ARRIBA"</v>
          </cell>
          <cell r="N34" t="str">
            <v>OPTIMIZACIÓN ALCANTARILLADO</v>
          </cell>
          <cell r="S34">
            <v>25</v>
          </cell>
        </row>
        <row r="35">
          <cell r="E35">
            <v>40179</v>
          </cell>
          <cell r="L35" t="str">
            <v>CALLE 9 Y 10 ENTRE CARRERAS 2 y 3</v>
          </cell>
          <cell r="M35" t="str">
            <v>BARRIO "CENTRO"</v>
          </cell>
          <cell r="N35" t="str">
            <v>OPTIMIZACIÓN ALCANTARILLADO</v>
          </cell>
          <cell r="S35">
            <v>150</v>
          </cell>
        </row>
        <row r="36">
          <cell r="E36">
            <v>40179</v>
          </cell>
          <cell r="L36" t="str">
            <v>CARRERA 2 ENTRE CALLES 7 Y 9</v>
          </cell>
          <cell r="M36" t="str">
            <v>BARRIO "ARRIBA"</v>
          </cell>
          <cell r="N36" t="str">
            <v>OPTIMIZACIÓN ALCANTARILLADO</v>
          </cell>
          <cell r="S36">
            <v>50</v>
          </cell>
        </row>
        <row r="37">
          <cell r="E37">
            <v>40179</v>
          </cell>
          <cell r="L37" t="str">
            <v>CALLE 10 Y 11 ENTRE CARRERAS 3 y 5</v>
          </cell>
          <cell r="M37" t="str">
            <v>BARRIO "CENTRO"</v>
          </cell>
          <cell r="N37" t="str">
            <v>OPTIMIZACIÓN ALCANTARILLADO</v>
          </cell>
          <cell r="S37">
            <v>250</v>
          </cell>
        </row>
        <row r="38">
          <cell r="E38">
            <v>40179</v>
          </cell>
          <cell r="L38" t="str">
            <v>CALLE 7 ENTRE CARRERAS 7 A 15</v>
          </cell>
          <cell r="M38" t="str">
            <v>BARRIO "CENTRO"</v>
          </cell>
          <cell r="N38" t="str">
            <v>OPTIMIZACIÓN ALCANTARILLADO</v>
          </cell>
          <cell r="S38">
            <v>380</v>
          </cell>
        </row>
        <row r="39">
          <cell r="E39">
            <v>40179</v>
          </cell>
          <cell r="L39" t="str">
            <v>CALLE 7 ENTRE CARRERAS 4 A 7</v>
          </cell>
          <cell r="M39" t="str">
            <v>BARRIO "CENTRO"</v>
          </cell>
          <cell r="N39" t="str">
            <v>OPTIMIZACIÓN ALCANTARILLADO</v>
          </cell>
          <cell r="S39">
            <v>155</v>
          </cell>
        </row>
        <row r="40">
          <cell r="E40">
            <v>40179</v>
          </cell>
          <cell r="L40" t="str">
            <v>CALLE 12 ENTRE CARRERAS 7 Y 10</v>
          </cell>
          <cell r="M40" t="str">
            <v>BARRIO "ABAJO"</v>
          </cell>
          <cell r="N40" t="str">
            <v>OPTIMIZACIÓN ALCANTARILLADO</v>
          </cell>
          <cell r="S40">
            <v>260</v>
          </cell>
        </row>
        <row r="41">
          <cell r="E41">
            <v>40179</v>
          </cell>
          <cell r="L41" t="str">
            <v>CARRERA 8 ENTRE CALLES 14 Y 15</v>
          </cell>
          <cell r="M41" t="str">
            <v>BARRIO "ACUEDUCTO"</v>
          </cell>
          <cell r="N41" t="str">
            <v>OPTIMIZACIÓN ALCANTARILLADO</v>
          </cell>
          <cell r="S41">
            <v>100</v>
          </cell>
        </row>
        <row r="42">
          <cell r="E42">
            <v>40179</v>
          </cell>
          <cell r="L42" t="str">
            <v>CALLE 12 ENTRE CARRERAS 1C A 6</v>
          </cell>
          <cell r="M42" t="str">
            <v>BARRIO "ARRIBA"</v>
          </cell>
          <cell r="N42" t="str">
            <v>OPTIMIZACIÓN ALCANTARILLADO</v>
          </cell>
          <cell r="S42">
            <v>300</v>
          </cell>
        </row>
        <row r="43">
          <cell r="E43">
            <v>40179</v>
          </cell>
          <cell r="L43" t="str">
            <v>CALLE 11A A 14 ENTRE CARRERAS 10 Y 15</v>
          </cell>
          <cell r="M43" t="str">
            <v>BARRIO "ARRIBA"</v>
          </cell>
          <cell r="N43" t="str">
            <v>OPTIMIZACIÓN ALCANTARILLADO</v>
          </cell>
          <cell r="S43">
            <v>1025</v>
          </cell>
        </row>
        <row r="44">
          <cell r="E44">
            <v>40179</v>
          </cell>
          <cell r="L44" t="str">
            <v>CARRERAS 15 ENTRE CALLES 10 Y 14A</v>
          </cell>
          <cell r="M44" t="str">
            <v>BARRIO "LIBERTADOR"</v>
          </cell>
          <cell r="N44" t="str">
            <v>OPTIMIZACIÓN ALCANTARILLADO</v>
          </cell>
          <cell r="S44">
            <v>250</v>
          </cell>
        </row>
        <row r="45">
          <cell r="E45">
            <v>40179</v>
          </cell>
          <cell r="L45" t="str">
            <v>CALLE 15 ENTRE CARRERAS 7 Y 8</v>
          </cell>
          <cell r="M45" t="str">
            <v>BARRIO "ACUEDUCTO"</v>
          </cell>
          <cell r="N45" t="str">
            <v>OPTIMIZACIÓN ALCANTARILLADO</v>
          </cell>
          <cell r="S45">
            <v>130</v>
          </cell>
        </row>
        <row r="46">
          <cell r="E46">
            <v>40179</v>
          </cell>
          <cell r="L46" t="str">
            <v>CARRERA 7A ENTRE CALLES 22A Y 26</v>
          </cell>
          <cell r="M46" t="str">
            <v>BARRIO "CUELLAR"</v>
          </cell>
          <cell r="N46" t="str">
            <v>OPTIMIZACIÓN ALCANTARILLADO</v>
          </cell>
          <cell r="S46">
            <v>500</v>
          </cell>
        </row>
        <row r="47">
          <cell r="E47">
            <v>40179</v>
          </cell>
          <cell r="L47" t="str">
            <v>CALLE 1 Y 3 ENTRE CARRERAS 1E y 9E</v>
          </cell>
          <cell r="M47" t="str">
            <v>BARRIO "VILLA FÁTIMA 1ª ETAPA"</v>
          </cell>
          <cell r="N47" t="str">
            <v>OPTIMIZACIÓN ALCANTARILLADO</v>
          </cell>
          <cell r="S47">
            <v>700</v>
          </cell>
        </row>
        <row r="48">
          <cell r="E48">
            <v>40179</v>
          </cell>
          <cell r="L48" t="str">
            <v>CALLE 3 Y 6 ENTRE CARRERAS 2E y 8E</v>
          </cell>
          <cell r="M48" t="str">
            <v>BARRIO "VILLA FÁTIMA 2ª ETAPA"</v>
          </cell>
          <cell r="N48" t="str">
            <v>OPTIMIZACIÓN ALCANTARILLADO</v>
          </cell>
          <cell r="S48">
            <v>610</v>
          </cell>
        </row>
        <row r="49">
          <cell r="E49">
            <v>40179</v>
          </cell>
          <cell r="L49" t="str">
            <v>CALLE 41 A 44 ENTRE CARRERAS 10 Y 11A</v>
          </cell>
          <cell r="M49" t="str">
            <v>BARRIO "31 DE OCTUBRE"</v>
          </cell>
          <cell r="N49" t="str">
            <v>OPTIMIZACIÓN ALCANTARILLADO</v>
          </cell>
          <cell r="S49">
            <v>650</v>
          </cell>
        </row>
        <row r="50">
          <cell r="E50">
            <v>40179</v>
          </cell>
          <cell r="L50" t="str">
            <v>CALLE 43 A 47A ENTRE CARRERAS 10 Y 12A</v>
          </cell>
          <cell r="M50" t="str">
            <v>URB. "SAN JUDAS"</v>
          </cell>
          <cell r="N50" t="str">
            <v>OPTIMIZACIÓN ALCANTARILLADO</v>
          </cell>
          <cell r="S50">
            <v>665</v>
          </cell>
        </row>
        <row r="51">
          <cell r="E51">
            <v>40179</v>
          </cell>
          <cell r="L51" t="str">
            <v>CALLE 41 A 48 ENTRE CARRERAS 11Y 12A</v>
          </cell>
          <cell r="M51" t="str">
            <v>BARRIO "31 DE OCTUBRE"</v>
          </cell>
          <cell r="N51" t="str">
            <v>OPTIMIZACIÓN ALCANTARILLADO</v>
          </cell>
          <cell r="S51">
            <v>325</v>
          </cell>
        </row>
        <row r="52">
          <cell r="E52">
            <v>40179</v>
          </cell>
          <cell r="L52" t="str">
            <v>CALLE 41 A 60 ENTRE CARRERAS 12 Y 14</v>
          </cell>
          <cell r="M52" t="str">
            <v>BARRIO "DIVI DIVI"</v>
          </cell>
          <cell r="N52" t="str">
            <v>OPTIMIZACIÓN ALCANTARILLADO</v>
          </cell>
          <cell r="S52">
            <v>270</v>
          </cell>
        </row>
        <row r="53">
          <cell r="E53">
            <v>40179</v>
          </cell>
          <cell r="L53" t="str">
            <v>CARRERA 16 ENTRE CALLES 18 Y 19</v>
          </cell>
          <cell r="M53" t="str">
            <v>BARRIO "CHE GUEVARA"</v>
          </cell>
          <cell r="N53" t="str">
            <v xml:space="preserve">OPTIMIZACIÓN ACUEDUCTO Y ALCANTARILLADO </v>
          </cell>
          <cell r="S53">
            <v>135</v>
          </cell>
        </row>
        <row r="54">
          <cell r="E54">
            <v>40179</v>
          </cell>
          <cell r="L54" t="str">
            <v>CARRERA  7 ENTRE CARRERAS 18 Y 22</v>
          </cell>
          <cell r="M54" t="str">
            <v>BARRIO "LUIS E. CUELLAR"</v>
          </cell>
          <cell r="N54" t="str">
            <v>OPTIMIZACIÓN ALCANTARILLADO SANITARIO Y PLUVIAL</v>
          </cell>
          <cell r="S54">
            <v>225</v>
          </cell>
        </row>
        <row r="55">
          <cell r="E55">
            <v>40179</v>
          </cell>
          <cell r="L55" t="str">
            <v>CALLE 41 Y 42 ENTRE CARRERAS 7D Y 7F</v>
          </cell>
          <cell r="M55" t="str">
            <v>BARRIO "2 DE MARZO"</v>
          </cell>
          <cell r="N55" t="str">
            <v>AMPLIACIÓN RED DE ALCANTARILLADO</v>
          </cell>
          <cell r="S55">
            <v>425</v>
          </cell>
          <cell r="W55" t="str">
            <v>No existe infraestructura de redes de alcantarillado en la zona, mientras barrios aledaños como villa sharin I etapa e Iguarata poseen el servicio.</v>
          </cell>
          <cell r="Y55" t="str">
            <v>Proyecto de construcción de redes de alcantarillado sanitario convencionales en tubería tipo novafort PVC de 8". Incluye 370 Ml de manija en tubería PVC de 8".</v>
          </cell>
          <cell r="Z55" t="str">
            <v>Se dotará de la infraestructura necesaria a la zona para la efectiva prestación del servicio de alcantarillado sanitario mejorando la calidad de vida de los habitantes del sector.</v>
          </cell>
        </row>
        <row r="56">
          <cell r="E56">
            <v>40179</v>
          </cell>
          <cell r="L56" t="str">
            <v>CALLE 15 ENTRE CARRERAS 12C Y 15</v>
          </cell>
          <cell r="M56" t="str">
            <v>BARRIO "SAN FRANCISCO"</v>
          </cell>
          <cell r="N56" t="str">
            <v>OPTMIZACIÓN  ALCANTARILLADO</v>
          </cell>
          <cell r="S56">
            <v>4000</v>
          </cell>
          <cell r="W56" t="str">
            <v>Los colectores de alcantarillado ubicados en el costado sur de la vía son antiguos y presentan problemas ocasionales de funcionmiento que se traducen en rebosamientos ocasionales de aguas servidas, afectando los moradores de la zona.</v>
          </cell>
          <cell r="Y56" t="str">
            <v>Reforma general del sistema de alcantarillado sanitario del costado sur entre carreras 12C y 15. Incluye la reparación de andenes, bordillos, pavimento afectados por la obra.</v>
          </cell>
          <cell r="Z56" t="str">
            <v xml:space="preserve">El proyecto normalizará el servicio de alcantarillado en la zona, evitando los rebosamientos, el deterioro de la vía y las molestias a la comunidad en la zona. </v>
          </cell>
        </row>
        <row r="57">
          <cell r="E57">
            <v>40179</v>
          </cell>
          <cell r="L57" t="str">
            <v>CALLE 15 ENTRE CARRERAS 15 a 17</v>
          </cell>
          <cell r="M57" t="str">
            <v>BARRIO "EL PARAISO"</v>
          </cell>
          <cell r="N57" t="str">
            <v>OPTMIZACIÓN  ALCANTARILLADO</v>
          </cell>
          <cell r="S57">
            <v>4000</v>
          </cell>
          <cell r="W57" t="str">
            <v>Los colectores de alcantarillado ubicados en los dos costados de la vía son antiguos y presentan problemas funcionales que se traducen en rebosamientos ocasionales de aguas servidas. Estos colectores trabajan ahogados en forma constante lo cual dificulta las labores de mantenimiento periódico.</v>
          </cell>
          <cell r="Y57" t="str">
            <v>Reforma general del sistema de alcantarillado de los costados sur  y norte entre carreras 15 y 17. Incluye la reparación de andenes, bordillos, pavimento y redes de acueducto afectadas por la obra.</v>
          </cell>
          <cell r="Z57" t="str">
            <v>El proyecto normalizará el servicio de alcantarillado en la zona, evitando los rebosamientos, el deterioro de la vía y las molestias a la comunidad en la zona. El acueducto reemplazado quedará en zona de andén lo cual facilitará las reparaciones y labores de mantenimiento.</v>
          </cell>
        </row>
        <row r="58">
          <cell r="E58">
            <v>40179</v>
          </cell>
          <cell r="L58" t="str">
            <v xml:space="preserve">CALLES 43 A 45 ENTRE CARRERAS 7C Y 7H </v>
          </cell>
          <cell r="M58" t="str">
            <v>BARRIO "VILLA SHARIN"</v>
          </cell>
          <cell r="N58" t="str">
            <v>AMPLIACIÓN RED DE ALCANTARILLADO</v>
          </cell>
          <cell r="S58">
            <v>1500</v>
          </cell>
          <cell r="W58" t="str">
            <v>No existe infraestructura  de redes de alcantarillado en la zona donde se construirá la segunda etapa del proyecto de urbanización de vivienda de interés social del departamento.</v>
          </cell>
          <cell r="Y58" t="str">
            <v>Proyecto de construcción de redes colectoras de alcantarillado sanitario convencionales en tubería tipo novafort PVC de 8". Incluye todas las domiciliarias de las viviendas de interés social de la nueva etapa del proyecto.</v>
          </cell>
          <cell r="Z58" t="str">
            <v>Se dotará de la infraestructura necesaria a la zona para la efectiva prestación del servicio de alcantarillado sanitario con los beneficios inherentes de una mejora en la calidad de vida de los beneficiarios del proyecto.</v>
          </cell>
        </row>
        <row r="59">
          <cell r="E59">
            <v>40179</v>
          </cell>
          <cell r="L59" t="str">
            <v>CASCO URBANO DE RIIOHACHA</v>
          </cell>
          <cell r="M59" t="str">
            <v>PUNTOS CRÍTICOS</v>
          </cell>
          <cell r="N59" t="str">
            <v>OPTMIZACIÓN  ALCANTARILLADO</v>
          </cell>
          <cell r="S59">
            <v>2500</v>
          </cell>
        </row>
        <row r="60">
          <cell r="E60">
            <v>40179</v>
          </cell>
          <cell r="L60" t="str">
            <v>CALLE 14 F A 14G ENTRE CARRERAS 32 Y 33</v>
          </cell>
          <cell r="M60" t="str">
            <v>BARRIO "NUEVO HORIZONTE"</v>
          </cell>
          <cell r="N60" t="str">
            <v>OPTIMIZACIÓN ALCANTARILLADO</v>
          </cell>
          <cell r="S60">
            <v>125</v>
          </cell>
          <cell r="W60" t="str">
            <v xml:space="preserve">Las redes de alcantariullado Sanitario son insuficientes para la población cohabitada en los ultimos años y se encuentran solo colectores orientados en sentido sur a norte </v>
          </cell>
        </row>
        <row r="61">
          <cell r="E61">
            <v>40179</v>
          </cell>
          <cell r="L61" t="str">
            <v>CALLE 15  ENTRE CARRERAS 12C Y 15</v>
          </cell>
          <cell r="M61" t="str">
            <v>BARRIO "LIBERTADOR"</v>
          </cell>
          <cell r="N61" t="str">
            <v>EXPANSIÓN  ALC. PLUVIAL</v>
          </cell>
          <cell r="S61">
            <v>4000</v>
          </cell>
          <cell r="W61" t="str">
            <v>Uno de los sistemas pluviales más críticos que requiere su construcción a corto plazo es el sistema colector de la zona popularmente conocida como "la granjita guajira" ya que a este sitio convergen todas las aguas lluvias del sector, lo cual aboca a los moradores a abrir las tapas de los manholes, para mitigar la inundación de las calles, lo cual genera daños severos por taponamiento del alcantarillado sanitario. Ha sido necesario reponer en dos oportunidades el alcantarillado de la calle 18 por este motivo y por la falta de esta obra no se ha podido pavimentar la K12C entre calles 14C y 15.</v>
          </cell>
          <cell r="Y61" t="str">
            <v>Construcción del cruce de la troncal calle 15 del pluvial y del ramal con sumideros hasta la K 14 por la margen sur</v>
          </cell>
          <cell r="Z61" t="str">
            <v>La construcción de este proyecto prevendrá las inundaciones y aguas retenidas del sector protegiendo también al alcantarillado sanitario.</v>
          </cell>
        </row>
        <row r="62">
          <cell r="E62">
            <v>40179</v>
          </cell>
          <cell r="L62" t="str">
            <v>CALLE 15  CRUCE CARRERAS 6, 11, 14, 17, 32</v>
          </cell>
          <cell r="M62" t="str">
            <v>PUNTOS CRÍTICOS</v>
          </cell>
          <cell r="N62" t="str">
            <v>EXPANSIÓN  ALC. PLUVIAL</v>
          </cell>
          <cell r="S62">
            <v>4000</v>
          </cell>
          <cell r="W62" t="str">
            <v>En cada episodio de lluvia se empozan grandes cantidades de agua en las intersecciones viales, afectando el tránsito de la calle 15. Moradores del sitio abren las tapas de los manholes para drenar las aguas, afectando al alcantarillado sanitario y creando situaciones de riesgo para las personas y vehículos.</v>
          </cell>
          <cell r="Y62" t="str">
            <v>Construcción de 6 sumideros con trampas de arena y rejillas transversales para recolección y manejo de aguas lluvias.</v>
          </cell>
          <cell r="Z62" t="str">
            <v>Con este proyecto se suprimirán los empozamientos considerables que allí se forman y los peligros para el tránsito.</v>
          </cell>
        </row>
        <row r="63">
          <cell r="E63">
            <v>40179</v>
          </cell>
          <cell r="M63" t="str">
            <v>BARRIO "20 DE JULIO"</v>
          </cell>
          <cell r="N63" t="str">
            <v>EXPANSIÓN  ALC. PLUVIAL</v>
          </cell>
          <cell r="S63">
            <v>4500</v>
          </cell>
        </row>
        <row r="64">
          <cell r="E64">
            <v>40179</v>
          </cell>
          <cell r="M64" t="str">
            <v>BARRIO "12 DE OCTUBRE"</v>
          </cell>
          <cell r="N64" t="str">
            <v>EXPANSIÓN  ALC. PLUVIAL</v>
          </cell>
          <cell r="S64">
            <v>6000</v>
          </cell>
        </row>
        <row r="65">
          <cell r="E65">
            <v>40179</v>
          </cell>
          <cell r="M65" t="str">
            <v>BARRIO "CENTRO"</v>
          </cell>
          <cell r="N65" t="str">
            <v>EXPANSIÓN  ALC. PLUVIAL</v>
          </cell>
          <cell r="S65">
            <v>6000</v>
          </cell>
        </row>
        <row r="66">
          <cell r="E66">
            <v>40179</v>
          </cell>
          <cell r="L66" t="str">
            <v>CARRERA 7 ENTRE CALLES 18 Y 27</v>
          </cell>
          <cell r="M66" t="str">
            <v>BARRIO "CUELLAR"</v>
          </cell>
          <cell r="N66" t="str">
            <v>EXPANSIÓN  ALC. PLUVIAL</v>
          </cell>
          <cell r="S66">
            <v>6000</v>
          </cell>
        </row>
      </sheetData>
      <sheetData sheetId="1"/>
      <sheetData sheetId="2">
        <row r="5">
          <cell r="B5" t="str">
            <v>Cortes y Demoliciones</v>
          </cell>
        </row>
        <row r="6">
          <cell r="B6" t="str">
            <v>EXCAVACIONES, RELLENOS Y OTROS MOVIMIENTOS DE MATERIAL</v>
          </cell>
        </row>
        <row r="7">
          <cell r="B7" t="str">
            <v>Excavaciones Generales</v>
          </cell>
        </row>
        <row r="8">
          <cell r="B8" t="str">
            <v>Rellenos y Acarreos</v>
          </cell>
        </row>
        <row r="9">
          <cell r="B9" t="str">
            <v>Manejo de agua</v>
          </cell>
        </row>
        <row r="10">
          <cell r="B10" t="str">
            <v>RED DE ACUEDUCTO</v>
          </cell>
        </row>
        <row r="11">
          <cell r="B11" t="str">
            <v>Instalación Tuberías red de acueducto PVC</v>
          </cell>
        </row>
        <row r="12">
          <cell r="B12" t="str">
            <v>Instalación Tuberías red de acueducto en HF</v>
          </cell>
        </row>
        <row r="13">
          <cell r="B13" t="str">
            <v>Instalación Tuberías red de acueducto en PEAD</v>
          </cell>
        </row>
        <row r="14">
          <cell r="B14" t="str">
            <v>Instalación Accesorios Acueducto en PVC</v>
          </cell>
        </row>
        <row r="15">
          <cell r="B15" t="str">
            <v>Instalación Accesorios Acueducto en HF</v>
          </cell>
        </row>
        <row r="16">
          <cell r="B16" t="str">
            <v>Instalación Accesorios Acueducto en PEAD</v>
          </cell>
        </row>
        <row r="17">
          <cell r="B17" t="str">
            <v>Suministro Acueducto tuberias y accesorios PVC</v>
          </cell>
        </row>
        <row r="18">
          <cell r="B18" t="str">
            <v>Suministro Acueducto tuberias y accesorios PEAD</v>
          </cell>
        </row>
        <row r="19">
          <cell r="B19" t="str">
            <v>Suministro Acueducto Accesorios HF</v>
          </cell>
        </row>
        <row r="20">
          <cell r="B20" t="str">
            <v>ALCANTARILLADO SANITARIO</v>
          </cell>
        </row>
        <row r="21">
          <cell r="B21" t="str">
            <v>Estructura de Alcanterillado Sanitario</v>
          </cell>
        </row>
        <row r="22">
          <cell r="B22" t="str">
            <v>Instalación tubería y accesorios</v>
          </cell>
        </row>
        <row r="23">
          <cell r="B23" t="str">
            <v>Suministro tubería y accesorios</v>
          </cell>
        </row>
        <row r="24">
          <cell r="B24" t="str">
            <v>ALCANTARILLADO PLUVIAL</v>
          </cell>
        </row>
        <row r="25">
          <cell r="B25" t="str">
            <v>Estructura de Alcanterillado Pluvial</v>
          </cell>
        </row>
        <row r="26">
          <cell r="B26" t="str">
            <v>Instalación tubería y accesorios</v>
          </cell>
        </row>
        <row r="27">
          <cell r="B27" t="str">
            <v>Suministro tubería y accesorios</v>
          </cell>
        </row>
        <row r="28">
          <cell r="B28" t="str">
            <v>OBRAS DE URBANISMO</v>
          </cell>
        </row>
        <row r="29">
          <cell r="B29" t="str">
            <v>Obra civil complementaria</v>
          </cell>
        </row>
        <row r="32">
          <cell r="B32" t="str">
            <v>DESCRIPCIÓN</v>
          </cell>
        </row>
        <row r="33">
          <cell r="B33" t="str">
            <v>PRELIMINARES</v>
          </cell>
        </row>
        <row r="34">
          <cell r="B34" t="str">
            <v>Generales</v>
          </cell>
        </row>
        <row r="35">
          <cell r="B35" t="str">
            <v xml:space="preserve">VALLA PUBLICITARIA EN ESTRUCTURA METÁLICA, MARCO 2.5 X 4.0 M </v>
          </cell>
        </row>
        <row r="36">
          <cell r="B36" t="str">
            <v xml:space="preserve">LOCALIZACIÓN Y REPLANTEO </v>
          </cell>
        </row>
        <row r="37">
          <cell r="B37" t="str">
            <v>DESMONTE Y DESCAPOTE E=0.20</v>
          </cell>
        </row>
        <row r="38">
          <cell r="B38" t="str">
            <v>CAMPAMENTO Y ALMACÉN PARA MATERIALES</v>
          </cell>
        </row>
        <row r="39">
          <cell r="B39" t="str">
            <v>APIQUES PARA VERIFICACIÓN DE REDES HASTA 1M3</v>
          </cell>
        </row>
        <row r="40">
          <cell r="B40" t="str">
            <v>DESMONTE, DESCAPOTE DESENRAICE Y LIMPIEZA</v>
          </cell>
        </row>
        <row r="41">
          <cell r="B41" t="str">
            <v>LIMPIEZA MANUAL INTERNA DE CÁMARAS DE INSPECCIÓN</v>
          </cell>
        </row>
        <row r="43">
          <cell r="B43" t="str">
            <v>Cortes y Demolisiones</v>
          </cell>
        </row>
        <row r="44">
          <cell r="B44" t="str">
            <v>CORTE DE PAVIMENTO</v>
          </cell>
        </row>
        <row r="45">
          <cell r="B45" t="str">
            <v>DEMOLICION DE PAVIMENTO FLEXIBLE INCLUYE RETIRO</v>
          </cell>
        </row>
        <row r="46">
          <cell r="B46" t="str">
            <v>DEMOLICION DE PAVIMENTO RIGIDO INCLUYE RETIRO</v>
          </cell>
        </row>
        <row r="47">
          <cell r="B47" t="str">
            <v>DEMOLICION DE PAVIMENTO FLEXIBLE O RÍGIDO INCLUYE RETIRO</v>
          </cell>
        </row>
        <row r="48">
          <cell r="B48" t="str">
            <v xml:space="preserve">DEMOLICION DE ANDENES </v>
          </cell>
        </row>
        <row r="49">
          <cell r="B49" t="str">
            <v xml:space="preserve">DEMOLICION DE SARDINELES </v>
          </cell>
        </row>
        <row r="50">
          <cell r="B50" t="str">
            <v xml:space="preserve">DEMOLICION DE ESCALERA SOBRE PISO </v>
          </cell>
        </row>
        <row r="51">
          <cell r="B51" t="str">
            <v>DEMOLICION DE POZOS EXISTENTES EN CONCRETO O LADRILLO</v>
          </cell>
        </row>
        <row r="52">
          <cell r="B52" t="str">
            <v>DEMOLICION DE CAÑUELA D=1,20</v>
          </cell>
        </row>
        <row r="53">
          <cell r="B53" t="str">
            <v>DEMOLICIÓN DE SEPARADOR INCLUYE RETIRO DE ESCOMBROS</v>
          </cell>
        </row>
        <row r="54">
          <cell r="B54" t="str">
            <v>SEÑALIZACIÓN (AISLAMIENTO A LADO Y LADO DE LAS ZANJAS)</v>
          </cell>
        </row>
        <row r="56">
          <cell r="B56" t="str">
            <v>EXCAVACIONES, RELLENOS Y OTROS MOVIMIENTOS DE MATERIAL</v>
          </cell>
        </row>
        <row r="57">
          <cell r="B57" t="str">
            <v>Excavaciones Generales</v>
          </cell>
        </row>
        <row r="58">
          <cell r="B58" t="str">
            <v>EXCAVACIÓN EN MATERIAL COMÚN COLECTOR DOMICILIARIAS H (0 - 2M) SIN ENTIBADO</v>
          </cell>
        </row>
        <row r="59">
          <cell r="B59" t="str">
            <v xml:space="preserve">EXCAVACIÓN MATERIALCOMÚN COLECTOR H (2-4)M CON ENTIBADO </v>
          </cell>
        </row>
        <row r="60">
          <cell r="B60" t="str">
            <v xml:space="preserve">EXCAVACIÓN MATERIALCOMÚN COLECTOR  (H&gt;4)M CON ENTIBADO </v>
          </cell>
        </row>
        <row r="62">
          <cell r="B62" t="str">
            <v>Rellenos y Acarreos</v>
          </cell>
        </row>
        <row r="63">
          <cell r="B63" t="str">
            <v xml:space="preserve">RELLENO EN MATERIAL GRANULAR PARA CIMENTACIÓN DE TUBERÍAS </v>
          </cell>
        </row>
        <row r="64">
          <cell r="B64" t="str">
            <v>RELLENO CONFORMADO Y VIBROCOMPACTADO EN CAPAS DE 10 CM CON MATERIAL DE PRÉSTAMO</v>
          </cell>
        </row>
        <row r="65">
          <cell r="B65" t="str">
            <v xml:space="preserve">RELLENO CONFORMADO Y VIBROCOMPACTADO EN CAPAS DE 10 CM CON MATERIAL COMUN DE EXCAVACIÓN </v>
          </cell>
        </row>
        <row r="66">
          <cell r="B66" t="str">
            <v>RETIRO Y DISPOSICIÓN DE MATERIAL SOBRANTE Y/O ESCOMBRO</v>
          </cell>
        </row>
        <row r="67">
          <cell r="B67" t="str">
            <v xml:space="preserve">REMOCION DE DERRUMBES PARA ESTABILIZACIÓN DEL TALUD </v>
          </cell>
        </row>
        <row r="68">
          <cell r="B68" t="str">
            <v>TERRAPLENES COMFORMADOS CON MATERIAL PRESTAMO</v>
          </cell>
        </row>
        <row r="69">
          <cell r="B69" t="str">
            <v>LLENOS LATERALES ZANJA Y LECHOS CON ARENA</v>
          </cell>
        </row>
        <row r="71">
          <cell r="B71" t="str">
            <v>Manejo de agua</v>
          </cell>
        </row>
        <row r="72">
          <cell r="B72" t="str">
            <v>MANEJO DE AGUAS PLUVIALES DE ESCORRENTIA Y SUBSUPERFICIALES INCLUYE OPERARIO</v>
          </cell>
        </row>
        <row r="73">
          <cell r="B73" t="str">
            <v>MANEJO DE ELEVADOS VOLUMENES DE AGUA , INCLUYE OPERARIO</v>
          </cell>
        </row>
        <row r="75">
          <cell r="B75" t="str">
            <v>RED DE ACUEDUCTO</v>
          </cell>
        </row>
        <row r="76">
          <cell r="B76" t="str">
            <v>Instalación Tuberías red de acueducto en PVC</v>
          </cell>
        </row>
        <row r="77">
          <cell r="B77" t="str">
            <v>INSTALACIÓN TUBERIA PVC 2" PRESION UM RDE 21</v>
          </cell>
        </row>
        <row r="78">
          <cell r="B78" t="str">
            <v>INSTALACIÓN TUBERIA PVC 2½" PRESION UM RDE 21</v>
          </cell>
        </row>
        <row r="79">
          <cell r="B79" t="str">
            <v>INSTALACIÓN TUBERIA PVC 3" PRESION UM RDE 21</v>
          </cell>
        </row>
        <row r="80">
          <cell r="B80" t="str">
            <v>REPOSICIÓN DE TRAMOS PARCIALES DE (1 A 6M) EN TUBERIA PVC 3" PRESION UM RDE 21 INCLUYE EXCAVACIONES, RELLENOS, REMOCIÓN Y M.O EN GENERAL</v>
          </cell>
        </row>
        <row r="81">
          <cell r="B81" t="str">
            <v>INSTALACIÓN TUBERIA PVC 4" PRESION UM RDE 21</v>
          </cell>
        </row>
        <row r="82">
          <cell r="B82" t="str">
            <v>INSTALACIÓN TUBERIA PVC 6" PRESION UM RDE 21</v>
          </cell>
        </row>
        <row r="83">
          <cell r="B83" t="str">
            <v>INSTALACIÓN TUBERIA PVC 8" PRESION UM RDE 21</v>
          </cell>
        </row>
        <row r="84">
          <cell r="B84" t="str">
            <v>INSTALACIÓN TUBERIA PVC 10" PRESION UM RDE 21</v>
          </cell>
        </row>
        <row r="85">
          <cell r="B85" t="str">
            <v>INSTALACIÓN TUBERIA PVC 12" PRESION UM RDE 21</v>
          </cell>
        </row>
        <row r="86">
          <cell r="B86" t="str">
            <v>INSTALACIÓN TUBERIA PVC 14" PRESION UM RDE 21</v>
          </cell>
        </row>
        <row r="87">
          <cell r="B87" t="str">
            <v>INSTALACIÓN TUBERIA PVC 16" PRESION UM RDE 21</v>
          </cell>
        </row>
        <row r="88">
          <cell r="B88" t="str">
            <v>INSTALACIÓN TUBERIA PVC 18" PRESION UM RDE 21</v>
          </cell>
        </row>
        <row r="89">
          <cell r="B89" t="str">
            <v>INSTALACIÓN TUBERIA PVC 20" PRESION UM RDE 21</v>
          </cell>
        </row>
        <row r="92">
          <cell r="B92" t="str">
            <v>Instalación Accesorios red de acueducto en PVC</v>
          </cell>
        </row>
        <row r="93">
          <cell r="B93" t="str">
            <v>INSTALACION TEE PVC 3x3x3"</v>
          </cell>
        </row>
        <row r="94">
          <cell r="B94" t="str">
            <v>INSTALACION TEE PVC 4x3x4"</v>
          </cell>
        </row>
        <row r="95">
          <cell r="B95" t="str">
            <v>INSTALACIÓN TEE PVC DE 3x3" UM RDE 21</v>
          </cell>
        </row>
        <row r="96">
          <cell r="B96" t="str">
            <v>INSTALACIÓN TEE PVC DE 4x3" UM RDE 21</v>
          </cell>
        </row>
        <row r="97">
          <cell r="B97" t="str">
            <v>INSTALACIÓN TEE PVC DE 4x4" UM RDE 21</v>
          </cell>
        </row>
        <row r="98">
          <cell r="B98" t="str">
            <v>INSTALACIÓN TEE PVC DE 6x3" UM RDE 21</v>
          </cell>
        </row>
        <row r="99">
          <cell r="B99" t="str">
            <v>INSTALACIÓN TEE PVC DE 8x6" UM RDE 21</v>
          </cell>
        </row>
        <row r="100">
          <cell r="B100" t="str">
            <v>INSTALACION CODO GRAN RADIO 11¼° PVC 3" UNIÓN MECÁNICA RDE 21</v>
          </cell>
        </row>
        <row r="101">
          <cell r="B101" t="str">
            <v>INSTALACION CODO GRAN RADIO 11¼° PVC 4" UNIÓN MECÁNICA RDE 21</v>
          </cell>
        </row>
        <row r="102">
          <cell r="B102" t="str">
            <v>INSTALACION CODO GRAN RADIO 22,05º PVC 3" UNIÓN MECÁNICA RDE 21</v>
          </cell>
        </row>
        <row r="103">
          <cell r="B103" t="str">
            <v>INSTALACION CODO GRAN RADIO 22,05° PVC 4" UNIÓN MECÁNICA RDE 21</v>
          </cell>
        </row>
        <row r="104">
          <cell r="B104" t="str">
            <v>INSTALACIÓN CODO GRAN RADIO DE 45º PVC PRESIÓN 3"</v>
          </cell>
        </row>
        <row r="105">
          <cell r="B105" t="str">
            <v>INSTALACIÓN CODO GRAN RADIO DE 45º PVC PRESIÓN 4"</v>
          </cell>
        </row>
        <row r="106">
          <cell r="B106" t="str">
            <v>INSTALACION CODO GRAN RADIO 90° PVC 3" UNIÓN MECÁNICA RDE 21</v>
          </cell>
        </row>
        <row r="107">
          <cell r="B107" t="str">
            <v>INSTALACION CODO GRAN RADIO 90° PVC 4" UNIÓN MECÁNICA RDE 21</v>
          </cell>
        </row>
        <row r="108">
          <cell r="B108" t="str">
            <v>INSTALACIÓN REDUCCIÓN PVC 4x3"</v>
          </cell>
        </row>
        <row r="109">
          <cell r="B109" t="str">
            <v xml:space="preserve">INSTALACION DE ACCESORIOS DE 2" a 4" </v>
          </cell>
        </row>
        <row r="110">
          <cell r="B110" t="str">
            <v xml:space="preserve">INSTALACION DE ACCESORIOS DE 6" a 8" </v>
          </cell>
        </row>
        <row r="111">
          <cell r="B111" t="str">
            <v xml:space="preserve">INSTALACION DE ACCESORIOS  DE 10" a 12" </v>
          </cell>
        </row>
        <row r="112">
          <cell r="B112" t="str">
            <v xml:space="preserve">INSTALACION DE ACCESORIOS  DE 14" a 16" </v>
          </cell>
        </row>
        <row r="113">
          <cell r="B113" t="str">
            <v xml:space="preserve">INSTALACION DE ACCESORIOS DE 16" a 18" </v>
          </cell>
        </row>
        <row r="114">
          <cell r="B114" t="str">
            <v xml:space="preserve">INSTALACION DE ACCESORIOS DE 18" a 20" </v>
          </cell>
        </row>
        <row r="115">
          <cell r="B115" t="str">
            <v>INSTALACION DE TAPÓN DE 3" PVC</v>
          </cell>
        </row>
        <row r="116">
          <cell r="B116" t="str">
            <v>INSTALACION DE TAPÓN DE 4" PVC</v>
          </cell>
        </row>
        <row r="117">
          <cell r="B117" t="str">
            <v>INSTALACION DE TAPÓN DE 6" PVC</v>
          </cell>
        </row>
        <row r="118">
          <cell r="B118" t="str">
            <v>INSTALACION CODO GRAN RADIO DE 45º PVC PRESIÓN 2"</v>
          </cell>
        </row>
        <row r="119">
          <cell r="B119" t="str">
            <v>INSTALACION CODO GRAN RADIO DE 45º PVC PRESIÓN 2½"</v>
          </cell>
        </row>
        <row r="120">
          <cell r="B120" t="str">
            <v>INSTALACION CODO GRAN RADIO DE 45º PVC PRESIÓN 3"</v>
          </cell>
        </row>
        <row r="121">
          <cell r="B121" t="str">
            <v>INSTALACION CODO GRAN RADIO DE 45º PVC PRESIÓN 4"</v>
          </cell>
        </row>
        <row r="122">
          <cell r="B122" t="str">
            <v>INSTALACION CODO GRAN RADIO DE 45º PVC PRESIÓN 6"</v>
          </cell>
        </row>
        <row r="123">
          <cell r="B123" t="str">
            <v>INSTALACION CODO GRAN RADIO DE 45º PVC PRESIÓN 8"</v>
          </cell>
        </row>
        <row r="124">
          <cell r="B124" t="str">
            <v>INSTALACION CODO GRAN RADIO DE 45º PVC PRESIÓN 10"</v>
          </cell>
        </row>
        <row r="125">
          <cell r="B125" t="str">
            <v>INSTALACION CODO GRAN RADIO DE 45º PVC PRESIÓN 12"</v>
          </cell>
        </row>
        <row r="126">
          <cell r="B126" t="str">
            <v>INSTALACION CODO GRAN RADIO 90° PVC 2" UNIÓN MECÁNICA RDE 21</v>
          </cell>
        </row>
        <row r="127">
          <cell r="B127" t="str">
            <v>INSTALACION CODO GRAN RADIO 90° PVC 2½" UNIÓN MECÁNICA RDE 21</v>
          </cell>
        </row>
        <row r="128">
          <cell r="B128" t="str">
            <v>INSTALACION CODO GRAN RADIO 90° PVC 3" UNIÓN MECÁNICA RDE 21</v>
          </cell>
        </row>
        <row r="129">
          <cell r="B129" t="str">
            <v>INSTALACION CODO GRAN RADIO 90° PVC 4" UNIÓN MECÁNICA RDE 21</v>
          </cell>
        </row>
        <row r="130">
          <cell r="B130" t="str">
            <v>INSTALACION CODO GRAN RADIO 90° PVC 6" UNIÓN MECÁNICA RDE 21</v>
          </cell>
        </row>
        <row r="131">
          <cell r="B131" t="str">
            <v>INSTALACION CODO GRAN RADIO 90° PVC 8" UNIÓN MECÁNICA RDE 21</v>
          </cell>
        </row>
        <row r="132">
          <cell r="B132" t="str">
            <v>INSTALACION CODO GRAN RADIO 90° PVC 10" UNIÓN MECÁNICA RDE 21</v>
          </cell>
        </row>
        <row r="133">
          <cell r="B133" t="str">
            <v>INSTALACION CODO GRAN RADIO 90° PVC 12" UNIÓN MECÁNICA RDE 21</v>
          </cell>
        </row>
        <row r="134">
          <cell r="B134" t="str">
            <v>INSTALACION CODO GRAN RADIO 22½° PVC 2" UNIÓN MECÁNICA RDE 21</v>
          </cell>
        </row>
        <row r="135">
          <cell r="B135" t="str">
            <v>INSTALACION CODO GRAN RADIO 22½° PVC 2½" UNIÓN MECÁNICA RDE 21</v>
          </cell>
        </row>
        <row r="136">
          <cell r="B136" t="str">
            <v>INSTALACION CODO GRAN RADIO 22½° PVC 3" UNIÓN MECÁNICA RDE 21</v>
          </cell>
        </row>
        <row r="137">
          <cell r="B137" t="str">
            <v>INSTALACION CODO GRAN RADIO 22½° PVC 4" UNIÓN MECÁNICA RDE 21</v>
          </cell>
        </row>
        <row r="138">
          <cell r="B138" t="str">
            <v>INSTALACION CODO GRAN RADIO 22½° PVC 6" UNIÓN MECÁNICA RDE 21</v>
          </cell>
        </row>
        <row r="139">
          <cell r="B139" t="str">
            <v>INSTALACION CODO GRAN RADIO 22½° PVC 8" UNIÓN MECÁNICA RDE 21</v>
          </cell>
        </row>
        <row r="140">
          <cell r="B140" t="str">
            <v>INSTALACION CODO GRAN RADIO 22½° PVC 10" UNIÓN MECÁNICA RDE 21</v>
          </cell>
        </row>
        <row r="141">
          <cell r="B141" t="str">
            <v>INSTALACION CODO GRAN RADIO 22½° PVC 12" UNIÓN MECÁNICA RDE 21</v>
          </cell>
        </row>
        <row r="142">
          <cell r="B142" t="str">
            <v>INSTALACION CODO GRAN RADIO 11¼° PVC 2" UNIÓN MECÁNICA RDE 21</v>
          </cell>
        </row>
        <row r="143">
          <cell r="B143" t="str">
            <v>INSTALACION CODO GRAN RADIO 11¼° PVC 2½" UNIÓN MECÁNICA RDE 21</v>
          </cell>
        </row>
        <row r="144">
          <cell r="B144" t="str">
            <v>INSTALACION CODO GRAN RADIO 11¼° PVC 3" UNIÓN MECÁNICA RDE 21</v>
          </cell>
        </row>
        <row r="145">
          <cell r="B145" t="str">
            <v>INSTALACION CODO GRAN RADIO 11¼° PVC 4" UNIÓN MECÁNICA RDE 21</v>
          </cell>
        </row>
        <row r="146">
          <cell r="B146" t="str">
            <v>INSTALACION CODO GRAN RADIO 11¼° PVC 6" UNIÓN MECÁNICA RDE 21</v>
          </cell>
        </row>
        <row r="147">
          <cell r="B147" t="str">
            <v>INSTALACION CODO GRAN RADIO 11¼° PVC 8" UNIÓN MECÁNICA RDE 21</v>
          </cell>
        </row>
        <row r="148">
          <cell r="B148" t="str">
            <v>INSTALACION CODO GRAN RADIO 11¼° PVC 10" UNIÓN MECÁNICA RDE 21</v>
          </cell>
        </row>
        <row r="149">
          <cell r="B149" t="str">
            <v>INSTALACION CODO GRAN RADIO 11¼° PVC 12" UNIÓN MECÁNICA RDE 21</v>
          </cell>
        </row>
        <row r="150">
          <cell r="B150" t="str">
            <v>INSTALACION CODO GRAN RADIO 6° PVC 8" UNIÓN MECÁNICA RDE 21</v>
          </cell>
        </row>
        <row r="152">
          <cell r="B152" t="str">
            <v>Instalación Accesorios red de acueducto en HF</v>
          </cell>
        </row>
        <row r="153">
          <cell r="B153" t="str">
            <v>INSTALACIÓN TEE 3X2" HF EXL- PVC</v>
          </cell>
        </row>
        <row r="154">
          <cell r="B154" t="str">
            <v>INSTALACIÓN TEE 3X3" HF EXL- PVC</v>
          </cell>
        </row>
        <row r="155">
          <cell r="B155" t="str">
            <v>INSTALACIÓN TEE 4X2" HF EXL- PVC</v>
          </cell>
        </row>
        <row r="156">
          <cell r="B156" t="str">
            <v>INSTALACIÓN TEE 4X3" HF EXL- PVC</v>
          </cell>
        </row>
        <row r="157">
          <cell r="B157" t="str">
            <v>INSTALACIÓN TEE 4X4" HF EXL- PVC</v>
          </cell>
        </row>
        <row r="158">
          <cell r="B158" t="str">
            <v>INSTALACIÓN TEE 6X2" HF EXL- PVC</v>
          </cell>
        </row>
        <row r="159">
          <cell r="B159" t="str">
            <v>INSTALACIÓN TEE 6X3" HF EXL- PVC</v>
          </cell>
        </row>
        <row r="160">
          <cell r="B160" t="str">
            <v>INSTALACIÓN TEE 6X4" HF EXL- PVC</v>
          </cell>
        </row>
        <row r="161">
          <cell r="B161" t="str">
            <v>INSTALACIÓN TEE 6X6" HF EXL- PVC</v>
          </cell>
        </row>
        <row r="162">
          <cell r="B162" t="str">
            <v>INSTALACIÓN TEE 8X3" HF EXL- PVC</v>
          </cell>
        </row>
        <row r="163">
          <cell r="B163" t="str">
            <v>INSTALACIÓN TEE 8X4" HF EXL- PVC</v>
          </cell>
        </row>
        <row r="164">
          <cell r="B164" t="str">
            <v>INSTALACIÓN TEE 8X6" HF EXL- PVC</v>
          </cell>
        </row>
        <row r="165">
          <cell r="B165" t="str">
            <v>INSTALACIÓN TEE 8X8" HF EXL- PVC</v>
          </cell>
        </row>
        <row r="166">
          <cell r="B166" t="str">
            <v>INSTALACIÓN TEE 10X3" HF EXL- PVC</v>
          </cell>
        </row>
        <row r="167">
          <cell r="B167" t="str">
            <v>INSTALACIÓN TEE 10X4" HF EXL- PVC</v>
          </cell>
        </row>
        <row r="168">
          <cell r="B168" t="str">
            <v>INSTALACIÓN TEE 10X6" HF EXL- PVC</v>
          </cell>
        </row>
        <row r="169">
          <cell r="B169" t="str">
            <v>INSTALACIÓN TEE 10X8" HF EXL- PVC</v>
          </cell>
        </row>
        <row r="170">
          <cell r="B170" t="str">
            <v>INSTALACIÓN TEE 10X10" HF EXL- PVC</v>
          </cell>
        </row>
        <row r="171">
          <cell r="B171" t="str">
            <v>INSTALACIÓN TEE 12X3" HF EXL- PVC</v>
          </cell>
        </row>
        <row r="172">
          <cell r="B172" t="str">
            <v>INSTALACIÓN TEE 12X4" HF EXL- PVC</v>
          </cell>
        </row>
        <row r="173">
          <cell r="B173" t="str">
            <v>INSTALACIÓN TEE 12X6" HF EXL- PVC</v>
          </cell>
        </row>
        <row r="174">
          <cell r="B174" t="str">
            <v>INSTALACIÓN TEE 12X8" HF EXL- PVC</v>
          </cell>
        </row>
        <row r="175">
          <cell r="B175" t="str">
            <v>INSTALACIÓN TEE 12X10" HF EXL- PVC</v>
          </cell>
        </row>
        <row r="176">
          <cell r="B176" t="str">
            <v>INSTALACIÓN TEE 12X12" HF EXL- PVC</v>
          </cell>
        </row>
        <row r="177">
          <cell r="B177" t="str">
            <v>INSTALACIÓN TEE 14X3" HF EXL- PVC</v>
          </cell>
        </row>
        <row r="178">
          <cell r="B178" t="str">
            <v>INSTALACIÓN TEE 14X4" HF EXL- PVC</v>
          </cell>
        </row>
        <row r="179">
          <cell r="B179" t="str">
            <v>INSTALACIÓN TEE 14X6" HF EXL- PVC</v>
          </cell>
        </row>
        <row r="180">
          <cell r="B180" t="str">
            <v>INSTALACIÓN TEE 14X8" HF EXL- PVC</v>
          </cell>
        </row>
        <row r="181">
          <cell r="B181" t="str">
            <v>INSTALACIÓN TEE 14x10" HF EXL- PVC</v>
          </cell>
        </row>
        <row r="182">
          <cell r="B182" t="str">
            <v>INSTALACIÓN TEE 14x12" HF EXL- PVC</v>
          </cell>
        </row>
        <row r="183">
          <cell r="B183" t="str">
            <v>INSTALACIÓN TEE 14x14" HF EXL- PVC</v>
          </cell>
        </row>
        <row r="184">
          <cell r="B184" t="str">
            <v>INSTALACIÓN TEE 16x4" HF EXL- PVC</v>
          </cell>
        </row>
        <row r="185">
          <cell r="B185" t="str">
            <v>INSTALACIÓN TEE 16x6" HF EXL- PVC</v>
          </cell>
        </row>
        <row r="186">
          <cell r="B186" t="str">
            <v>INSTALACIÓN TEE 16x8" HF EXL- PVC</v>
          </cell>
        </row>
        <row r="187">
          <cell r="B187" t="str">
            <v>INSTALACIÓN TEE 16x10" HF EXL- PVC</v>
          </cell>
        </row>
        <row r="188">
          <cell r="B188" t="str">
            <v>INSTALACIÓN TEE 16x12" HF EXL- PVC</v>
          </cell>
        </row>
        <row r="189">
          <cell r="B189" t="str">
            <v>INSTALACIÓN TEE 16x14" HF EXL- PVC</v>
          </cell>
        </row>
        <row r="190">
          <cell r="B190" t="str">
            <v>INSTALACIÓN TEE 16x16" HF EXL- PVC</v>
          </cell>
        </row>
        <row r="191">
          <cell r="B191" t="str">
            <v>INSTALACIÓN TEE 18x6" HF EXL- PVC</v>
          </cell>
        </row>
        <row r="192">
          <cell r="B192" t="str">
            <v>INSTALACIÓN TEE 18x8" HF EXL- PVC</v>
          </cell>
        </row>
        <row r="193">
          <cell r="B193" t="str">
            <v>INSTALACIÓN TEE 18x10" HF EXL- PVC</v>
          </cell>
        </row>
        <row r="194">
          <cell r="B194" t="str">
            <v>INSTALACIÓN TEE 18x12" HF EXL- PVC</v>
          </cell>
        </row>
        <row r="195">
          <cell r="B195" t="str">
            <v>INSTALACIÓN TEE 18x14" HF EXL- PVC</v>
          </cell>
        </row>
        <row r="196">
          <cell r="B196" t="str">
            <v>INSTALACIÓN TEE 18x16" HF EXL- PVC</v>
          </cell>
        </row>
        <row r="197">
          <cell r="B197" t="str">
            <v>INSTALACIÓN TEE 18x18" HF EXL- PVC</v>
          </cell>
        </row>
        <row r="198">
          <cell r="B198" t="str">
            <v>INSTALACIÓN TEE 20x8" HF EXL- PVC</v>
          </cell>
        </row>
        <row r="199">
          <cell r="B199" t="str">
            <v>INSTALACIÓN TEE 20x10" HF EXL- PVC</v>
          </cell>
        </row>
        <row r="200">
          <cell r="B200" t="str">
            <v>INSTALACIÓN TEE 20x12" HF EXL- PVC</v>
          </cell>
        </row>
        <row r="201">
          <cell r="B201" t="str">
            <v>INSTALACIÓN TEE 20x14" HF EXL- PVC</v>
          </cell>
        </row>
        <row r="202">
          <cell r="B202" t="str">
            <v>INSTALACIÓN TEE 20x16" HF EXL- PVC</v>
          </cell>
        </row>
        <row r="203">
          <cell r="B203" t="str">
            <v>INSTALACIÓN TEE 20x18" HF EXL- PVC</v>
          </cell>
        </row>
        <row r="204">
          <cell r="B204" t="str">
            <v>INSTALACIÓN TEE 20x20" HF EXL- PVC</v>
          </cell>
        </row>
        <row r="205">
          <cell r="B205" t="str">
            <v>INSTALACIÓN TEE 20x8" HF EXL- PVC</v>
          </cell>
        </row>
        <row r="206">
          <cell r="B206" t="str">
            <v>INSTALACIÓN TEE 20x10" HF EXL- PVC</v>
          </cell>
        </row>
        <row r="207">
          <cell r="B207" t="str">
            <v>INSTALACIÓN TEE 20x12" HF EXL- PVC</v>
          </cell>
        </row>
        <row r="208">
          <cell r="B208" t="str">
            <v>INSTALACIÓN TEE 20x14" HF EXL- PVC</v>
          </cell>
        </row>
        <row r="209">
          <cell r="B209" t="str">
            <v>INSTALACIÓN TEE 20x16" HF EXL- PVC</v>
          </cell>
        </row>
        <row r="210">
          <cell r="B210" t="str">
            <v>INSTALACIÓN TEE 20x18" HF EXL- PVC</v>
          </cell>
        </row>
        <row r="211">
          <cell r="B211" t="str">
            <v>INSTALACIÓN TEE 20x20" HF EXL- PVC</v>
          </cell>
        </row>
        <row r="212">
          <cell r="B212" t="str">
            <v>INSTALACIÓN TEE 24x8" HF EXL- PVC</v>
          </cell>
        </row>
        <row r="213">
          <cell r="B213" t="str">
            <v>INSTALACIÓN TEE 24x10" HF EXL- PVC</v>
          </cell>
        </row>
        <row r="214">
          <cell r="B214" t="str">
            <v>INSTALACIÓN TEE 24x12" HF EXL- PVC</v>
          </cell>
        </row>
        <row r="215">
          <cell r="B215" t="str">
            <v>INSTALACIÓN TEE 24x14" HF EXL- PVC</v>
          </cell>
        </row>
        <row r="216">
          <cell r="B216" t="str">
            <v>INSTALACIÓN TEE 24x16" HF EXL- PVC</v>
          </cell>
        </row>
        <row r="217">
          <cell r="B217" t="str">
            <v>INSTALACIÓN TEE 24x18" HF EXL- PVC</v>
          </cell>
        </row>
        <row r="218">
          <cell r="B218" t="str">
            <v>INSTALACIÓN TEE 24x20" HF EXL- PVC</v>
          </cell>
        </row>
        <row r="219">
          <cell r="B219" t="str">
            <v>INSTALACIÓN TEE 24x24" HF EXL- PVC</v>
          </cell>
        </row>
        <row r="220">
          <cell r="B220" t="str">
            <v>INSTALACIÓN CRUZ 2X2" HF EXL- PVC</v>
          </cell>
        </row>
        <row r="221">
          <cell r="B221" t="str">
            <v>INSTALACIÓN CRUZ 3X2" HF EXL- PVC</v>
          </cell>
        </row>
        <row r="222">
          <cell r="B222" t="str">
            <v>INSTALACIÓN CRUZ 3X3" HF EXL- PVC</v>
          </cell>
        </row>
        <row r="223">
          <cell r="B223" t="str">
            <v>INSTALACIÓN CRUZ 4X2" HF EXL- PVC</v>
          </cell>
        </row>
        <row r="224">
          <cell r="B224" t="str">
            <v>INSTALACIÓN CRUZ 4X3" HF EXL- PVC</v>
          </cell>
        </row>
        <row r="225">
          <cell r="B225" t="str">
            <v>INSTALACIÓN CRUZ 4X4" HF EXL- PVC</v>
          </cell>
        </row>
        <row r="226">
          <cell r="B226" t="str">
            <v>INSTALACIÓN CRUZ 6X2" HF EXL- PVC</v>
          </cell>
        </row>
        <row r="227">
          <cell r="B227" t="str">
            <v>INSTALACIÓN CRUZ 6X3" HF EXL- PVC</v>
          </cell>
        </row>
        <row r="228">
          <cell r="B228" t="str">
            <v>INSTALACIÓN CRUZ 6X4" HF EXL- PVC</v>
          </cell>
        </row>
        <row r="229">
          <cell r="B229" t="str">
            <v>INSTALACIÓN CRUZ 6X6" HF EXL- PVC</v>
          </cell>
        </row>
        <row r="230">
          <cell r="B230" t="str">
            <v>INSTALACIÓN CRUZ 8X3" HF EXL- PVC</v>
          </cell>
        </row>
        <row r="231">
          <cell r="B231" t="str">
            <v>INSTALACIÓN CRUZ 8X4" HF EXL- PVC</v>
          </cell>
        </row>
        <row r="232">
          <cell r="B232" t="str">
            <v>INSTALACIÓN CRUZ 8X6" HF EXL- PVC</v>
          </cell>
        </row>
        <row r="233">
          <cell r="B233" t="str">
            <v>INSTALACIÓN CRUZ 8X8" HF EXL- PVC</v>
          </cell>
        </row>
        <row r="234">
          <cell r="B234" t="str">
            <v>INSTALACIÓN CRUZ 10x3" HF EXL- PVC</v>
          </cell>
        </row>
        <row r="235">
          <cell r="B235" t="str">
            <v>INSTALACIÓN CRUZ 10x4" HF EXL- PVC</v>
          </cell>
        </row>
        <row r="236">
          <cell r="B236" t="str">
            <v>INSTALACIÓN CRUZ 10x6" HF EXL- PVC</v>
          </cell>
        </row>
        <row r="237">
          <cell r="B237" t="str">
            <v>INSTALACIÓN CRUZ 10x8" HF EXL- PVC</v>
          </cell>
        </row>
        <row r="238">
          <cell r="B238" t="str">
            <v>INSTALACIÓN CRUZ 10x10" HF EXL- PVC</v>
          </cell>
        </row>
        <row r="239">
          <cell r="B239" t="str">
            <v>INSTALACIÓN CRUZ 12x3" HF EXL- PVC</v>
          </cell>
        </row>
        <row r="240">
          <cell r="B240" t="str">
            <v>INSTALACIÓN CRUZ 12x4" HF EXL- PVC</v>
          </cell>
        </row>
        <row r="241">
          <cell r="B241" t="str">
            <v>INSTALACIÓN CRUZ 12x6" HF EXL- PVC</v>
          </cell>
        </row>
        <row r="242">
          <cell r="B242" t="str">
            <v>INSTALACIÓN CRUZ 12x8" HF EXL- PVC</v>
          </cell>
        </row>
        <row r="243">
          <cell r="B243" t="str">
            <v>INSTALACIÓN CRUZ 12x10" HF EXL- PVC</v>
          </cell>
        </row>
        <row r="244">
          <cell r="B244" t="str">
            <v>INSTALACIÓN CRUZ 12x12" HF EXL- PVC</v>
          </cell>
        </row>
        <row r="245">
          <cell r="B245" t="str">
            <v>INSTALACIÓN CRUZ 14x3" HF EXL- PVC</v>
          </cell>
        </row>
        <row r="246">
          <cell r="B246" t="str">
            <v>INSTALACIÓN CRUZ 14x4" HF EXL- PVC</v>
          </cell>
        </row>
        <row r="247">
          <cell r="B247" t="str">
            <v>INSTALACIÓN CRUZ 14x6" HF EXL- PVC</v>
          </cell>
        </row>
        <row r="248">
          <cell r="B248" t="str">
            <v>INSTALACIÓN CRUZ 14x8" HF EXL- PVC</v>
          </cell>
        </row>
        <row r="249">
          <cell r="B249" t="str">
            <v>INSTALACIÓN CRUZ 14x10" HF EXL- PVC</v>
          </cell>
        </row>
        <row r="250">
          <cell r="B250" t="str">
            <v>INSTALACIÓN CRUZ 14x12" HF EXL- PVC</v>
          </cell>
        </row>
        <row r="251">
          <cell r="B251" t="str">
            <v>INSTALACIÓN CRUZ 14x14" HF EXL- PVC</v>
          </cell>
        </row>
        <row r="252">
          <cell r="B252" t="str">
            <v>INSTALACIÓN CRUZ 16x4" HF EXL- PVC</v>
          </cell>
        </row>
        <row r="253">
          <cell r="B253" t="str">
            <v>INSTALACIÓN CRUZ 16x6" HF EXL- PVC</v>
          </cell>
        </row>
        <row r="254">
          <cell r="B254" t="str">
            <v>INSTALACIÓN CRUZ 16x8" HF EXL- PVC</v>
          </cell>
        </row>
        <row r="255">
          <cell r="B255" t="str">
            <v>INSTALACIÓN CRUZ 16x10" HF EXL- PVC</v>
          </cell>
        </row>
        <row r="256">
          <cell r="B256" t="str">
            <v>INSTALACIÓN CRUZ 16x12" HF EXL- PVC</v>
          </cell>
        </row>
        <row r="257">
          <cell r="B257" t="str">
            <v>INSTALACIÓN CRUZ 16x14" HF EXL- PVC</v>
          </cell>
        </row>
        <row r="258">
          <cell r="B258" t="str">
            <v>INSTALACIÓN CRUZ 16x16" HF EXL- PVC</v>
          </cell>
        </row>
        <row r="259">
          <cell r="B259" t="str">
            <v>INSTALACIÓN CRUZ 18x8" HF EXL- PVC</v>
          </cell>
        </row>
        <row r="260">
          <cell r="B260" t="str">
            <v>INSTALACIÓN CRUZ 18x10" HF EXL- PVC</v>
          </cell>
        </row>
        <row r="261">
          <cell r="B261" t="str">
            <v>INSTALACIÓN CRUZ 18x12" HF EXL- PVC</v>
          </cell>
        </row>
        <row r="262">
          <cell r="B262" t="str">
            <v>INSTALACIÓN CRUZ 18x14" HF EXL- PVC</v>
          </cell>
        </row>
        <row r="263">
          <cell r="B263" t="str">
            <v>INSTALACIÓN CRUZ 18x16" HF EXL- PVC</v>
          </cell>
        </row>
        <row r="264">
          <cell r="B264" t="str">
            <v>INSTALACIÓN CRUZ 18x18" HF EXL- PVC</v>
          </cell>
        </row>
        <row r="265">
          <cell r="B265" t="str">
            <v>INSTALACIÓN CRUZ 20x8" HF EXL- PVC</v>
          </cell>
        </row>
        <row r="266">
          <cell r="B266" t="str">
            <v>INSTALACIÓN CRUZ 20x10" HF EXL- PVC</v>
          </cell>
        </row>
        <row r="267">
          <cell r="B267" t="str">
            <v>INSTALACIÓN CRUZ 20x12" HF EXL- PVC</v>
          </cell>
        </row>
        <row r="268">
          <cell r="B268" t="str">
            <v>INSTALACIÓN CRUZ 20x14" HF EXL- PVC</v>
          </cell>
        </row>
        <row r="269">
          <cell r="B269" t="str">
            <v>INSTALACIÓN CRUZ 20x16" HF EXL- PVC</v>
          </cell>
        </row>
        <row r="270">
          <cell r="B270" t="str">
            <v>INSTALACIÓN CRUZ 20x18" HF EXL- PVC</v>
          </cell>
        </row>
        <row r="271">
          <cell r="B271" t="str">
            <v>INSTALACIÓN CRUZ 20x20" HF EXL- PVC</v>
          </cell>
        </row>
        <row r="272">
          <cell r="B272" t="str">
            <v>INSTALACIÓN REDUCCIÓN CONCENTRICA HF DE 6x3" EXL PVC</v>
          </cell>
        </row>
        <row r="273">
          <cell r="B273" t="str">
            <v>INSTALACIÓN TAPONES LISOS HF</v>
          </cell>
        </row>
        <row r="274">
          <cell r="B274" t="str">
            <v>INSTALACIÓN VÁLVULA DE 2" A 4" INCLUYE ACCESORIOS DE ACOPLE AL SISTEMA</v>
          </cell>
        </row>
        <row r="275">
          <cell r="B275" t="str">
            <v>INSTALACIÓN VÁLVULA DE 6" A 8" INCLUYE ACCESORIOS DE ACOPLE AL SISTEMA</v>
          </cell>
        </row>
        <row r="276">
          <cell r="B276" t="str">
            <v>INSTALACIÓN VÁLVULA DE 10" A 12" INCLUYE ACCESORIOS DE ACOPLE AL SISTEMA</v>
          </cell>
        </row>
        <row r="277">
          <cell r="B277" t="str">
            <v>INSTALACIÓN VÁLVULA DE 14" A 16" INCLUYE ACCESORIOS DE ACOPLE AL SISTEMA</v>
          </cell>
        </row>
        <row r="278">
          <cell r="B278" t="str">
            <v>INSTALACIÓN VÁLVULA DE 18" A 20" INCLUYE ACCESORIOS DE ACOPLE AL SISTEMA</v>
          </cell>
        </row>
        <row r="279">
          <cell r="B279" t="str">
            <v>INSTALACIÓN UNIÓN UNIVERSAL HF 3"</v>
          </cell>
        </row>
        <row r="280">
          <cell r="B280" t="str">
            <v>INSTALACION DE VÁLVULA DE 3" HF COMPUERTA ELÁSTICA VNA INOXIDABLE ExE</v>
          </cell>
        </row>
        <row r="281">
          <cell r="B281" t="str">
            <v>INSTALACION DE VÁLVULA DE 4" HF COMPUERTA ELÁSTICA VNA INOXIDABLE ExE</v>
          </cell>
        </row>
        <row r="282">
          <cell r="B282" t="str">
            <v>INSTALACION DE VÁLVULA DE 6" HF COMPUERTA ELÁSTICA VNA INOXIDABLE ExE</v>
          </cell>
        </row>
        <row r="283">
          <cell r="B283" t="str">
            <v>INSTALACION DE VÁLVULA DE 10" HF COMPUERTA ELÁSTICA VNA INOXIDABLE ExE</v>
          </cell>
        </row>
        <row r="284">
          <cell r="B284" t="str">
            <v>INSTALACION DE VÁLVULA DE 12" HF COMPUERTA ELÁSTICA VNA INOXIDABLE ExE</v>
          </cell>
        </row>
        <row r="285">
          <cell r="B285" t="str">
            <v>INSTALACION DE TAPAVÁLVULAS DE SEGURIDAD TIPO PESADO</v>
          </cell>
        </row>
        <row r="286">
          <cell r="B286" t="str">
            <v>CONCRETO ATRAQUE DE ACCESORIOS Y OBRAS VARIAS</v>
          </cell>
        </row>
        <row r="287">
          <cell r="B287" t="str">
            <v>DOMICILIARIA ACUEDUCTO COMPLETA INCLUYE ACCESORIOS,  MEDIDOR PLÁSTICO CHORRO MULTIPLE CLASE "C" ,2 LLAVE CORTE ANTIFRAUDE ,TAPA HF, COLLARIN, VASO EN CONCRETO + ANILLO FIJACIÓN E INSTALACIÓN</v>
          </cell>
        </row>
        <row r="288">
          <cell r="B288" t="str">
            <v>DOMICILIARIA COMPLETA ACUEDUCTO INCLUYE EXCAVACIÓN, RELLENOS Y SUMINISTROS DE ACCESORIOS, MEDIDOR ,2 LLAVE CORTE ANTIFRAUDE ,TAPA HF, COLLARIN, DEMOLICIONES, CAJILLA, PLACA DE CONCRETO FIJACIÓN E INSTALACION A TODO COSTO</v>
          </cell>
        </row>
        <row r="289">
          <cell r="B289" t="str">
            <v>INSTALACION DE HIDRANTE TIPO MILAN DN 3" EXL PVC</v>
          </cell>
        </row>
        <row r="290">
          <cell r="B290" t="str">
            <v>INSTALACIÓN CRUZ HF DE 3x3" JUNTA HIDRAULICA</v>
          </cell>
        </row>
        <row r="291">
          <cell r="B291" t="str">
            <v>INSTALACIÓN TAPON LISO HF 3</v>
          </cell>
        </row>
        <row r="292">
          <cell r="B292" t="str">
            <v>INSTALACIÓN TAPON LISO HF 4</v>
          </cell>
        </row>
        <row r="293">
          <cell r="B293" t="str">
            <v>INSTALACIÓN TAPON LISO HF 12"</v>
          </cell>
        </row>
        <row r="294">
          <cell r="B294" t="str">
            <v>INSTALACIÓN REDUCCIÓN HF 4x3" EXL PVC</v>
          </cell>
        </row>
        <row r="295">
          <cell r="B295" t="str">
            <v>INSTALACIÓN REDUCCIÓN HF 6x3" EXL PVC</v>
          </cell>
        </row>
        <row r="296">
          <cell r="B296" t="str">
            <v>INSTALACIÓN REDUCCIÓN HF 6x4" EXL PVC</v>
          </cell>
        </row>
        <row r="297">
          <cell r="B297" t="str">
            <v>INSTALACIÓN REDUCCIÓN HF 8x3" EXL PVC</v>
          </cell>
        </row>
        <row r="298">
          <cell r="B298" t="str">
            <v>INSTALACIÓN REDUCCIÓN HF 8x4" EXL PVC</v>
          </cell>
        </row>
        <row r="299">
          <cell r="B299" t="str">
            <v>INSTALACIÓN REDUCCIÓN HF 8x6" EXL PVC</v>
          </cell>
        </row>
        <row r="300">
          <cell r="B300" t="str">
            <v>INSTALACIÓN REDUCCIÓN HF 10x3" EXL PVC</v>
          </cell>
        </row>
        <row r="301">
          <cell r="B301" t="str">
            <v>INSTALACIÓN REDUCCIÓN HF 10x4" EXL PVC</v>
          </cell>
        </row>
        <row r="302">
          <cell r="B302" t="str">
            <v>INSTALACIÓN REDUCCIÓN HF 10x6" EXL  PVC</v>
          </cell>
        </row>
        <row r="303">
          <cell r="B303" t="str">
            <v>INSTALACIÓN REDUCCIÓN HF 10x8" EXL PVC</v>
          </cell>
        </row>
        <row r="304">
          <cell r="B304" t="str">
            <v>INSTALACIÓN REDUCCIÓN HF 12x3" EXL PVC</v>
          </cell>
        </row>
        <row r="305">
          <cell r="B305" t="str">
            <v>INSTALACIÓN REDUCCIÓN HF 12x4" EXL PVC</v>
          </cell>
        </row>
        <row r="306">
          <cell r="B306" t="str">
            <v>INSTALACIÓN REDUCCIÓN HF 12x6" EXL PVC</v>
          </cell>
        </row>
        <row r="307">
          <cell r="B307" t="str">
            <v>INSTALACIÓN REDUCCIÓN HF 12x8" EXL PVC</v>
          </cell>
        </row>
        <row r="308">
          <cell r="B308" t="str">
            <v>INSTALACIÓN REDUCCIÓN HF 12x10" EXL PVC</v>
          </cell>
        </row>
        <row r="309">
          <cell r="B309" t="str">
            <v>INSTALACIÓN REDUCCIÓN HF 14x4" EXL PVC</v>
          </cell>
        </row>
        <row r="310">
          <cell r="B310" t="str">
            <v>INSTALACIÓN REDUCCIÓN HF 14x6" EXL PVC</v>
          </cell>
        </row>
        <row r="311">
          <cell r="B311" t="str">
            <v>INSTALACIÓN REDUCCIÓN HF 14x8" EXL PVC</v>
          </cell>
        </row>
        <row r="312">
          <cell r="B312" t="str">
            <v>INSTALACIÓN REDUCCIÓN HF 14x10" EXL PVC</v>
          </cell>
        </row>
        <row r="313">
          <cell r="B313" t="str">
            <v>INSTALACIÓN REDUCCIÓN HF 14x12" EXL PVC</v>
          </cell>
        </row>
        <row r="314">
          <cell r="B314" t="str">
            <v>INSTALACIÓN REDUCCIÓN HF 16x6" EXL PVC</v>
          </cell>
        </row>
        <row r="315">
          <cell r="B315" t="str">
            <v>INSTALACIÓN REDUCCIÓN HF 16x8" EXL PVC</v>
          </cell>
        </row>
        <row r="316">
          <cell r="B316" t="str">
            <v>INSTALACIÓN REDUCCIÓN HF 16x10" EXL PVC</v>
          </cell>
        </row>
        <row r="317">
          <cell r="B317" t="str">
            <v>INSTALACIÓN REDUCCIÓN HF 16x12" EXL PVC</v>
          </cell>
        </row>
        <row r="318">
          <cell r="B318" t="str">
            <v>INSTALACIÓN REDUCCIÓN HF 16x14" EXL PVC</v>
          </cell>
        </row>
        <row r="319">
          <cell r="B319" t="str">
            <v>INSTALACIÓN REDUCCIÓN HF 18x10" EXL PVC</v>
          </cell>
        </row>
        <row r="320">
          <cell r="B320" t="str">
            <v>INSTALACIÓN REDUCCIÓN HF 18x12" EXL PVC</v>
          </cell>
        </row>
        <row r="321">
          <cell r="B321" t="str">
            <v>INSTALACIÓN REDUCCIÓN HF 18x14" EXL PVC</v>
          </cell>
        </row>
        <row r="322">
          <cell r="B322" t="str">
            <v>INSTALACIÓN REDUCCIÓN HF 18x16" EXL PVC</v>
          </cell>
        </row>
        <row r="323">
          <cell r="B323" t="str">
            <v>INSTALACIÓN REDUCCIÓN HF 20x8" EXL PVC</v>
          </cell>
        </row>
        <row r="324">
          <cell r="B324" t="str">
            <v>INSTALACIÓN REDUCCIÓN HF 20x10" EXL PVC</v>
          </cell>
        </row>
        <row r="325">
          <cell r="B325" t="str">
            <v>INSTALACIÓN REDUCCIÓN HF 20x12" EXL PVC</v>
          </cell>
        </row>
        <row r="326">
          <cell r="B326" t="str">
            <v>INSTALACIÓN REDUCCIÓN HF 20x14" EXL PVC</v>
          </cell>
        </row>
        <row r="327">
          <cell r="B327" t="str">
            <v>INSTALACIÓN REDUCCIÓN HF 20x16" EXL PVC</v>
          </cell>
        </row>
        <row r="328">
          <cell r="B328" t="str">
            <v>INSTALACIÓN REDUCCIÓN HF 20x18" EXL PVC</v>
          </cell>
        </row>
        <row r="329">
          <cell r="B329" t="str">
            <v xml:space="preserve">INSTALACIÓN CODO 90° HF PARA PVC 2" </v>
          </cell>
        </row>
        <row r="330">
          <cell r="B330" t="str">
            <v xml:space="preserve">INSTALACIÓN CODO 90° HF PARA PVC 3" </v>
          </cell>
        </row>
        <row r="331">
          <cell r="B331" t="str">
            <v xml:space="preserve">INSTALACIÓN CODO 90° HF PARA PVC 4" </v>
          </cell>
        </row>
        <row r="332">
          <cell r="B332" t="str">
            <v xml:space="preserve">INSTALACIÓN CODO 90° HF PARA PVC 6" </v>
          </cell>
        </row>
        <row r="333">
          <cell r="B333" t="str">
            <v xml:space="preserve">INSTALACIÓN CODO 90° HF PARA PVC 8" </v>
          </cell>
        </row>
        <row r="334">
          <cell r="B334" t="str">
            <v xml:space="preserve">INSTALACIÓN CODO 90° HF PARA PVC 10" </v>
          </cell>
        </row>
        <row r="335">
          <cell r="B335" t="str">
            <v xml:space="preserve">INSTALACIÓN CODO 90° HF PARA PVC 12" </v>
          </cell>
        </row>
        <row r="336">
          <cell r="B336" t="str">
            <v xml:space="preserve">INSTALACIÓN CODO 90° HF PARA PVC 14" </v>
          </cell>
        </row>
        <row r="337">
          <cell r="B337" t="str">
            <v xml:space="preserve">INSTALACIÓN CODO 90° HF PARA PVC 16" </v>
          </cell>
        </row>
        <row r="338">
          <cell r="B338" t="str">
            <v xml:space="preserve">INSTALACIÓN CODO 90° HF PARA PVC 18" </v>
          </cell>
        </row>
        <row r="340">
          <cell r="B340" t="str">
            <v>Instalación Accesorios red de acueducto en PEAD</v>
          </cell>
        </row>
        <row r="341">
          <cell r="B341" t="str">
            <v>INSTALACIÓN TUBERÍA PEAD 3" PE 100 PN 10</v>
          </cell>
        </row>
        <row r="342">
          <cell r="B342" t="str">
            <v>INSTALACIÓN TUBERÍA PEAD 4" PE 100 PN 10</v>
          </cell>
        </row>
        <row r="343">
          <cell r="B343" t="str">
            <v>INSTALACIÓN TUBERÍA PEAD 6" PE 100 PN 10</v>
          </cell>
        </row>
        <row r="344">
          <cell r="B344" t="str">
            <v>INSTALACIÓN TUBERÍA PEAD 8" PE 100 PN 10</v>
          </cell>
        </row>
        <row r="345">
          <cell r="B345" t="str">
            <v>INSTALACIÓN TUBERÍA PEAD 10" PE 100 PN 10</v>
          </cell>
        </row>
        <row r="346">
          <cell r="B346" t="str">
            <v>INSTALACIÓN TUBERIA PEAD 25" PRESION PE 40 PN 10</v>
          </cell>
        </row>
        <row r="347">
          <cell r="B347" t="str">
            <v>INSTALACIÓN TUBERIA PEAD 32" PRESION PE 40 PN 10</v>
          </cell>
        </row>
        <row r="348">
          <cell r="B348" t="str">
            <v>INSTALACIÓN TUBERIA PEAD 63" PRESION UM  PE 100 PN 10</v>
          </cell>
        </row>
        <row r="349">
          <cell r="B349" t="str">
            <v>INSTALACIÓN TEE PEAD 3x3" TERMOENSAMBLADA</v>
          </cell>
        </row>
        <row r="350">
          <cell r="B350" t="str">
            <v>INSTALACIÓN TEE PEAD 6x3" TERMOENSAMBLADA</v>
          </cell>
        </row>
        <row r="351">
          <cell r="B351" t="str">
            <v>INSTALACIÓN TEE PEAD 6x4" TERMOENSAMBLADA</v>
          </cell>
        </row>
        <row r="352">
          <cell r="B352" t="str">
            <v>INSTALACIÓN TEE PEAD 8x3" TERMOENSAMBLADA</v>
          </cell>
        </row>
        <row r="353">
          <cell r="B353" t="str">
            <v>INSTALACIÓN TEE PEAD 8x4" TERMOENSAMBLADA</v>
          </cell>
        </row>
        <row r="354">
          <cell r="B354" t="str">
            <v>INSTALACIÓN TEE PEAD 8x6" TERMOENSAMBLADA</v>
          </cell>
        </row>
        <row r="355">
          <cell r="B355" t="str">
            <v>INSTALACIÓN TEE PEAD 10x10" PE 100 PN 10 TERMOENSAMBLADA</v>
          </cell>
        </row>
        <row r="356">
          <cell r="B356" t="str">
            <v>INSTALACIÓN CODO PEAD 90ª 10" TERMOENSAMBLADA</v>
          </cell>
        </row>
        <row r="357">
          <cell r="B357" t="str">
            <v>INSTALACIÓN REDUCCIÓN PEAD 4x3" PE 100 PN 10 TERMOFUSION</v>
          </cell>
        </row>
        <row r="358">
          <cell r="B358" t="str">
            <v>INSTALACIÓN REDUCCIÓN PEAD 6x3" PE 100 PN 10 TERMOFUSION</v>
          </cell>
        </row>
        <row r="359">
          <cell r="B359" t="str">
            <v>INSTALACIÓN REDUCCIÓN PEAD 6x4" PE 100 PN 10 TERMOFUSION</v>
          </cell>
        </row>
        <row r="360">
          <cell r="B360" t="str">
            <v>INSTALACIÓN REDUCCIÓN PEAD 8x4" PE 100 PN 10 TERMOFUSION</v>
          </cell>
        </row>
        <row r="361">
          <cell r="B361" t="str">
            <v>INSTALACIÓN REDUCCIÓN PEAD 8x6" PE 100 PN 10 TERMOFUSION</v>
          </cell>
        </row>
        <row r="362">
          <cell r="B362" t="str">
            <v>INSTALACIÓN REDUCCIÓN PEAD 10x4" TERMOENSAMBLADA</v>
          </cell>
        </row>
        <row r="363">
          <cell r="B363" t="str">
            <v>INSTALACIÓN REDUCCIÓN PEAD 10x6" TERMOENSAMBLADA</v>
          </cell>
        </row>
        <row r="364">
          <cell r="B364" t="str">
            <v>INSTALACIÓN REDUCCIÓN PEAD 10x8" TERMOENSAMBLADA</v>
          </cell>
        </row>
        <row r="365">
          <cell r="B365" t="str">
            <v>INSTALACIÓN TAPÓN PEAD 3" TERMOENSAMBLADA</v>
          </cell>
        </row>
        <row r="366">
          <cell r="B366" t="str">
            <v>INSTALACIÓN TUBERÍA ACUEDUCTO GRP 24" DN 600 PN10 SN2500 INCLUYE ACOPLES</v>
          </cell>
        </row>
        <row r="367">
          <cell r="B367" t="str">
            <v>INSTALACIÓN UNIONES DE TRANSICIÓN EN ACERO AL CARBÓN 24" CCP A GRP</v>
          </cell>
        </row>
        <row r="369">
          <cell r="B369" t="str">
            <v>Instalación Accesorios Especiales red de acueducto en HD</v>
          </cell>
        </row>
        <row r="370">
          <cell r="B370" t="str">
            <v>SUMINISTRO E INSTALACIÓN DE NIPLE HD DE 12" BxB DE 1,0 M</v>
          </cell>
        </row>
        <row r="371">
          <cell r="B371" t="str">
            <v>SUMINISTRO E INSTALACIÓN DE NIPLE AC SCH 40 DE 20" BxB DE 2M</v>
          </cell>
        </row>
        <row r="372">
          <cell r="B372" t="str">
            <v>SUMINISTRO E INSTALACIÓN DE NIPLE HD DE 20" BxE DE 0,60 M PASAMURO</v>
          </cell>
        </row>
        <row r="373">
          <cell r="B373" t="str">
            <v>SUMINISTRO E INSTALACIÓN DE NIPLE HD DE 20" BxB DE 2M</v>
          </cell>
        </row>
        <row r="374">
          <cell r="B374" t="str">
            <v xml:space="preserve">SUMINISTRO E INSTALACIÓN DE NIPLE HD DE 20" BxE DE 2,0 M </v>
          </cell>
        </row>
        <row r="375">
          <cell r="B375" t="str">
            <v>SUMINISTRO E INSTALACIÓN DE CODOS HD DE 20" BxB 90º UN</v>
          </cell>
        </row>
        <row r="376">
          <cell r="B376" t="str">
            <v>SUMINISTRO E INSTALACIÓN DE NIPLE HD DE 12" BxE DE 1,0 M PASAMURO</v>
          </cell>
        </row>
        <row r="377">
          <cell r="B377" t="str">
            <v>SUMINISTRO E INSTALACIÓN DE NIPLE HD DE 20" BxE DE 0,60 M PASAMURO</v>
          </cell>
        </row>
        <row r="378">
          <cell r="B378" t="str">
            <v>SUMINISTRO E INSTALACIÓN DE NIPLE HD DE 24" BxB DE 1 M PASAMURO</v>
          </cell>
        </row>
        <row r="379">
          <cell r="B379" t="str">
            <v>SUMINISTRO E INSTALACIÓN DE NIPLE DE 14" BxB DE 1,0 M</v>
          </cell>
        </row>
        <row r="380">
          <cell r="B380" t="str">
            <v>INSTALACIÓN DE VÁLVULA DE EXPULSIÓN Y ADMISIÓN DE AIRE (VENTOSA) CÁMARA SENCILLA DOBLE ACCIÓN 2"</v>
          </cell>
        </row>
        <row r="381">
          <cell r="B381" t="str">
            <v>INSTALACIÓN VÁLVULA DE COMPUERTA SELLO DE BRONCE 8" VÁSTAGO NO ASCENDENTE EXL</v>
          </cell>
        </row>
        <row r="382">
          <cell r="B382" t="str">
            <v>INSTALACIÓN FILTRO YEE EXTREMO BRIDA 6"</v>
          </cell>
        </row>
        <row r="383">
          <cell r="B383" t="str">
            <v xml:space="preserve">INSTALACIÓN MACROMEDIDOR TIPO WOLMANN 6" CONEXION BRIDA </v>
          </cell>
        </row>
        <row r="384">
          <cell r="B384" t="str">
            <v xml:space="preserve">INSTALACIÓN DE NIPLE HD DE 6" BxB DE 0,70 M </v>
          </cell>
        </row>
        <row r="385">
          <cell r="B385" t="str">
            <v>JUEGO DE TORNILLERIA EN ACERO INOXIDABLE Y EMPAQUES BRIDA 6"</v>
          </cell>
        </row>
        <row r="386">
          <cell r="B386" t="str">
            <v xml:space="preserve">INSTALACIÓN DE NIPLE HD DE 6" BxB DE 0,60 M </v>
          </cell>
        </row>
        <row r="387">
          <cell r="B387" t="str">
            <v xml:space="preserve">INSTALACIÓN DE NIPLE HD DE 2" BxB DE 0,40 M </v>
          </cell>
        </row>
        <row r="388">
          <cell r="B388" t="str">
            <v xml:space="preserve">INSTALACIÓN DE NIPLE PASAMURO HD DE 8" BxE DE 0,60 M </v>
          </cell>
        </row>
        <row r="389">
          <cell r="B389" t="str">
            <v>INSTALACIÓN TEE 6X2X6" HF SALIDA BRIDADA 2"</v>
          </cell>
        </row>
        <row r="390">
          <cell r="B390" t="str">
            <v>INSTALACIÓN CODO PEAD 90° 3" 90 mmTERMOENSAMBLADA</v>
          </cell>
        </row>
        <row r="391">
          <cell r="B391" t="str">
            <v>INSTALACIÓN CODO PEAD 45° 3" 90 mmTERMOENSAMBLADA</v>
          </cell>
        </row>
        <row r="392">
          <cell r="B392" t="str">
            <v>INSTALACIÓN REDUCCIÓN CONCENTRICA HF DE 12x8" EXL - PVC</v>
          </cell>
        </row>
        <row r="393">
          <cell r="B393" t="str">
            <v>INSTALACIÓN REDUCCIÓN CONCENTRICA HF DE 8x6" B x B</v>
          </cell>
        </row>
        <row r="394">
          <cell r="B394" t="str">
            <v>INSTALACION DE VÁLVULA DE 6" HF COMPUERTA ELÁSTICA VNA INOXIDABLE BxB</v>
          </cell>
        </row>
        <row r="395">
          <cell r="B395" t="str">
            <v>INSTALACIÓN TEE 8X8" HF EXTREMO BRIDA</v>
          </cell>
        </row>
        <row r="396">
          <cell r="B396" t="str">
            <v>INSTALACIÓN TEE 8X2" HF ExExB SALIDA BRIDADA 2 "</v>
          </cell>
        </row>
        <row r="397">
          <cell r="B397" t="str">
            <v>INSTALACION DE VÁLVULA DE 6" HF COMPUERTA ELÁSTICA VNA INOXIDABLE BxB CON VOLANTA</v>
          </cell>
        </row>
        <row r="398">
          <cell r="B398" t="str">
            <v>INSTALACIÓN TEE 4X2" HF ExExB SALIDA BRIDADA 2"</v>
          </cell>
        </row>
        <row r="399">
          <cell r="B399" t="str">
            <v>INSTALACIÓN REDUCCIÓN CONCENTRICA HF DE 4x2" EXL PVC</v>
          </cell>
        </row>
        <row r="401">
          <cell r="B401" t="str">
            <v>Suministro Acueducto tuberias y accesorios PVC</v>
          </cell>
        </row>
        <row r="402">
          <cell r="B402" t="str">
            <v>TUBERIA PVC 2" PRESION UM RDE 21</v>
          </cell>
        </row>
        <row r="403">
          <cell r="B403" t="str">
            <v>TUBERIA PVC 2½" PRESION UM RDE 21</v>
          </cell>
        </row>
        <row r="404">
          <cell r="B404" t="str">
            <v>TUBERIA PVC 3" PRESION UM RDE 21</v>
          </cell>
        </row>
        <row r="405">
          <cell r="B405" t="str">
            <v>TUBERIA PVC 4" PRESION UM RDE 21</v>
          </cell>
        </row>
        <row r="406">
          <cell r="B406" t="str">
            <v>TUBERIA PVC 6" PRESION UM RDE 21</v>
          </cell>
        </row>
        <row r="407">
          <cell r="B407" t="str">
            <v>TUBERIA PVC 8" PRESION UM RDE 21</v>
          </cell>
        </row>
        <row r="408">
          <cell r="B408" t="str">
            <v>TUBERIA PVC 10" PRESION UM RDE 21</v>
          </cell>
        </row>
        <row r="409">
          <cell r="B409" t="str">
            <v>TUBERIA PVC 12" PRESION UM RDE 21</v>
          </cell>
        </row>
        <row r="410">
          <cell r="B410" t="str">
            <v>TUBERIA PVC 14" PRESION UM RDE 21</v>
          </cell>
        </row>
        <row r="411">
          <cell r="B411" t="str">
            <v>TUBERIA PVC 16" PRESION UM RDE 21</v>
          </cell>
        </row>
        <row r="412">
          <cell r="B412" t="str">
            <v>TUBERIA PVC 18" PRESION UM RDE 21</v>
          </cell>
        </row>
        <row r="413">
          <cell r="B413" t="str">
            <v>TUBERIA PVC 20" PRESION UM RDE 21</v>
          </cell>
        </row>
        <row r="414">
          <cell r="B414" t="str">
            <v>SUMINSTRO DE UNION REPARACIÓN PVC PRESIÓN DE 2" UNIÓN MECÁNICA</v>
          </cell>
        </row>
        <row r="415">
          <cell r="B415" t="str">
            <v>SUMINSTRO DE UNION REPARACIÓN PVC PRESIÓN DE 3" UNIÓN MECÁNICA</v>
          </cell>
        </row>
        <row r="416">
          <cell r="B416" t="str">
            <v>SUMINSTRO DE UNION REPARACIÓN PVC PRESIÓN DE 4" UNIÓN MECÁNICA</v>
          </cell>
        </row>
        <row r="417">
          <cell r="B417" t="str">
            <v>SUMINSTRO DE UNION REPARACIÓN PVC PRESIÓN DE 6" UNIÓN MECÁNICA</v>
          </cell>
        </row>
        <row r="418">
          <cell r="B418" t="str">
            <v>SUMINSTRO DE UNION REPARACIÓN PVC PRESIÓN DE 8" UNIÓN MECÁNICA</v>
          </cell>
        </row>
        <row r="419">
          <cell r="B419" t="str">
            <v>SUMINSTRO DE UNION REPARACIÓN PVC PRESIÓN DE 10" UNIÓN MECÁNICA</v>
          </cell>
        </row>
        <row r="420">
          <cell r="B420" t="str">
            <v>SUMINSTRO DE UNION REPARACIÓN PVC PRESIÓN DE 12" UNIÓN MECÁNICA</v>
          </cell>
        </row>
        <row r="421">
          <cell r="B421" t="str">
            <v>SUMINISTRO REDUCCIÓN PVC 2x1½</v>
          </cell>
        </row>
        <row r="422">
          <cell r="B422" t="str">
            <v>SUMINISTRO REDUCCIÓN PVC 2½x2</v>
          </cell>
        </row>
        <row r="423">
          <cell r="B423" t="str">
            <v>SUMINISTRO REDUCCIÓN PVC 3x2</v>
          </cell>
        </row>
        <row r="424">
          <cell r="B424" t="str">
            <v>SUMINISTRO REDUCCIÓN PVC 3x2½</v>
          </cell>
        </row>
        <row r="425">
          <cell r="B425" t="str">
            <v>SUMINISTRO REDUCCIÓN PVC 4x2</v>
          </cell>
        </row>
        <row r="426">
          <cell r="B426" t="str">
            <v>SUMINISTRO REDUCCIÓN PVC 4x2½</v>
          </cell>
        </row>
        <row r="427">
          <cell r="B427" t="str">
            <v>SUMINISTRO REDUCCIÓN PVC 4x3</v>
          </cell>
        </row>
        <row r="428">
          <cell r="B428" t="str">
            <v>SUMINISTRO REDUCCIÓN PVC 6x4</v>
          </cell>
        </row>
        <row r="429">
          <cell r="B429" t="str">
            <v>SUMINISTRO REDUCCIÓN PVC 8x6</v>
          </cell>
        </row>
        <row r="430">
          <cell r="B430" t="str">
            <v>SUMINISTRO TEE PVC  3x3" UNIÓN MECÁNICA RDE 21</v>
          </cell>
        </row>
        <row r="431">
          <cell r="B431" t="str">
            <v>SUMINISTRO TEE PVC  4x4" UNIÓN MECÁNICA RDE 21</v>
          </cell>
        </row>
        <row r="432">
          <cell r="B432" t="str">
            <v>SUMINISTRO TEE PVC  6x6" UNIÓN MECÁNICA RDE 21</v>
          </cell>
        </row>
        <row r="433">
          <cell r="B433" t="str">
            <v>SUMINISTRO TEE PVC  8x8" UNIÓN MECÁNICA RDE 21</v>
          </cell>
        </row>
        <row r="434">
          <cell r="B434" t="str">
            <v>SUMINISTRO TEE REDUCIDA PVC  3x2" UNIÓN MECÁNICA RDE 21</v>
          </cell>
        </row>
        <row r="435">
          <cell r="B435" t="str">
            <v>SUMINISTRO TEE REDUCIDA PVC  4x2" UNIÓN MECÁNICA RDE 21</v>
          </cell>
        </row>
        <row r="436">
          <cell r="B436" t="str">
            <v>SUMINISTRO TEE REDUCIDA PVC  4x3" UNIÓN MECÁNICA RDE 21</v>
          </cell>
        </row>
        <row r="437">
          <cell r="B437" t="str">
            <v>SUMINISTRO TEE REDUCIDA PVC  6x3" UNIÓN MECÁNICA RDE 21</v>
          </cell>
        </row>
        <row r="438">
          <cell r="B438" t="str">
            <v>SUMINISTRO TEE REDUCIDA PVC  6x4" UNIÓN MECÁNICA RDE 21</v>
          </cell>
        </row>
        <row r="439">
          <cell r="B439" t="str">
            <v>SUMINISTRO TEE REDUCIDA PVC  8x4" UNIÓN MECÁNICA RDE 21</v>
          </cell>
        </row>
        <row r="440">
          <cell r="B440" t="str">
            <v>SUMINISTRO TEE REDUCIDA PVC  8x6" UNIÓN MECÁNICA RDE 21</v>
          </cell>
        </row>
        <row r="441">
          <cell r="B441" t="str">
            <v xml:space="preserve">SUMINISTRO TEE ENSAMBLADA PVC  3x2x3" </v>
          </cell>
        </row>
        <row r="442">
          <cell r="B442" t="str">
            <v xml:space="preserve">SUMINISTRO TEE ENSAMBLADA PVC  3x3x2" </v>
          </cell>
        </row>
        <row r="443">
          <cell r="B443" t="str">
            <v xml:space="preserve">SUMINISTRO TEE ENSAMBLADA PVC  3x3x3" </v>
          </cell>
        </row>
        <row r="444">
          <cell r="B444" t="str">
            <v xml:space="preserve">SUMINISTRO TEE ENSAMBLADA PVC  4x3x3" </v>
          </cell>
        </row>
        <row r="445">
          <cell r="B445" t="str">
            <v xml:space="preserve">SUMINISTRO TEE ENSAMBLADA PVC  4x4x3" </v>
          </cell>
        </row>
        <row r="446">
          <cell r="B446" t="str">
            <v xml:space="preserve">SUMINISTRO TEE ENSAMBLADA PVC  4x4x4" </v>
          </cell>
        </row>
        <row r="447">
          <cell r="B447" t="str">
            <v>CODO GRAN RADIO DE 45º PVC PRESIÓN 2"</v>
          </cell>
        </row>
        <row r="448">
          <cell r="B448" t="str">
            <v>CODO GRAN RADIO DE 45º PVC PRESIÓN 2½"</v>
          </cell>
        </row>
        <row r="449">
          <cell r="B449" t="str">
            <v>CODO GRAN RADIO DE 45º PVC PRESIÓN 3"</v>
          </cell>
        </row>
        <row r="450">
          <cell r="B450" t="str">
            <v>CODO GRAN RADIO DE 45º PVC PRESIÓN 4"</v>
          </cell>
        </row>
        <row r="451">
          <cell r="B451" t="str">
            <v>CODO GRAN RADIO DE 45º PVC PRESIÓN 6"</v>
          </cell>
        </row>
        <row r="452">
          <cell r="B452" t="str">
            <v>CODO GRAN RADIO DE 45º PVC PRESIÓN 8"</v>
          </cell>
        </row>
        <row r="453">
          <cell r="B453" t="str">
            <v>CODO GRAN RADIO DE 45º PVC PRESIÓN 10"</v>
          </cell>
        </row>
        <row r="454">
          <cell r="B454" t="str">
            <v>CODO GRAN RADIO DE 45º PVC PRESIÓN 12"</v>
          </cell>
        </row>
        <row r="455">
          <cell r="B455" t="str">
            <v>CODO GRAN RADIO 90° PVC 2" UNIÓN MECÁNICA RDE 21</v>
          </cell>
        </row>
        <row r="456">
          <cell r="B456" t="str">
            <v>CODO GRAN RADIO 90° PVC 2½" UNIÓN MECÁNICA RDE 21</v>
          </cell>
        </row>
        <row r="457">
          <cell r="B457" t="str">
            <v>CODO GRAN RADIO 90° PVC 3" UNIÓN MECÁNICA RDE 21</v>
          </cell>
        </row>
        <row r="458">
          <cell r="B458" t="str">
            <v>CODO GRAN RADIO 90° PVC 4" UNIÓN MECÁNICA RDE 21</v>
          </cell>
        </row>
        <row r="459">
          <cell r="B459" t="str">
            <v>CODO GRAN RADIO 90° PVC 6" UNIÓN MECÁNICA RDE 21</v>
          </cell>
        </row>
        <row r="460">
          <cell r="B460" t="str">
            <v>CODO GRAN RADIO 90° PVC 8" UNIÓN MECÁNICA RDE 21</v>
          </cell>
        </row>
        <row r="461">
          <cell r="B461" t="str">
            <v>CODO GRAN RADIO 90° PVC 10" UNIÓN MECÁNICA RDE 21</v>
          </cell>
        </row>
        <row r="462">
          <cell r="B462" t="str">
            <v>CODO GRAN RADIO 90° PVC 12" UNIÓN MECÁNICA RDE 21</v>
          </cell>
        </row>
        <row r="463">
          <cell r="B463" t="str">
            <v>CODO GRAN RADIO 22½° PVC 2" UNIÓN MECÁNICA RDE 21</v>
          </cell>
        </row>
        <row r="464">
          <cell r="B464" t="str">
            <v>CODO GRAN RADIO 22½° PVC 2½" UNIÓN MECÁNICA RDE 21</v>
          </cell>
        </row>
        <row r="465">
          <cell r="B465" t="str">
            <v>CODO GRAN RADIO 22½° PVC 3" UNIÓN MECÁNICA RDE 21</v>
          </cell>
        </row>
        <row r="466">
          <cell r="B466" t="str">
            <v>CODO GRAN RADIO 22½° PVC 4" UNIÓN MECÁNICA RDE 21</v>
          </cell>
        </row>
        <row r="467">
          <cell r="B467" t="str">
            <v>CODO GRAN RADIO 22½° PVC 6" UNIÓN MECÁNICA RDE 21</v>
          </cell>
        </row>
        <row r="468">
          <cell r="B468" t="str">
            <v>CODO GRAN RADIO 22½° PVC 8" UNIÓN MECÁNICA RDE 21</v>
          </cell>
        </row>
        <row r="469">
          <cell r="B469" t="str">
            <v>CODO GRAN RADIO 22½° PVC 10" UNIÓN MECÁNICA RDE 21</v>
          </cell>
        </row>
        <row r="470">
          <cell r="B470" t="str">
            <v>CODO GRAN RADIO 22½° PVC 12" UNIÓN MECÁNICA RDE 21</v>
          </cell>
        </row>
        <row r="471">
          <cell r="B471" t="str">
            <v>CODO GRAN RADIO 11¼° PVC 2" UNIÓN MECÁNICA RDE 21</v>
          </cell>
        </row>
        <row r="472">
          <cell r="B472" t="str">
            <v>CODO GRAN RADIO 11¼° PVC 2½" UNIÓN MECÁNICA RDE 21</v>
          </cell>
        </row>
        <row r="473">
          <cell r="B473" t="str">
            <v>CODO GRAN RADIO 11¼° PVC 3" UNIÓN MECÁNICA RDE 21</v>
          </cell>
        </row>
        <row r="474">
          <cell r="B474" t="str">
            <v>CODO GRAN RADIO 11¼° PVC 4" UNIÓN MECÁNICA RDE 21</v>
          </cell>
        </row>
        <row r="475">
          <cell r="B475" t="str">
            <v>CODO GRAN RADIO 11¼° PVC 6" UNIÓN MECÁNICA RDE 21</v>
          </cell>
        </row>
        <row r="476">
          <cell r="B476" t="str">
            <v>CODO GRAN RADIO 11¼° PVC 8" UNIÓN MECÁNICA RDE 21</v>
          </cell>
        </row>
        <row r="477">
          <cell r="B477" t="str">
            <v>CODO GRAN RADIO 11¼° PVC 10" UNIÓN MECÁNICA RDE 21</v>
          </cell>
        </row>
        <row r="478">
          <cell r="B478" t="str">
            <v>CODO GRAN RADIO 11¼° PVC 12" UNIÓN MECÁNICA RDE 21</v>
          </cell>
        </row>
        <row r="479">
          <cell r="B479" t="str">
            <v>SUMINISTRO TEE PVC 3x3" SCH 40</v>
          </cell>
        </row>
        <row r="480">
          <cell r="B480" t="str">
            <v>SUMINISTRO TEE PVC 4x4" SCH 40</v>
          </cell>
        </row>
        <row r="481">
          <cell r="B481" t="str">
            <v>SUMINISTRO CODO PVC 4" X 90 SCH 40</v>
          </cell>
        </row>
        <row r="482">
          <cell r="B482" t="str">
            <v>SUMINISTRO CODO PVC 3" X 45 SCH 40</v>
          </cell>
        </row>
        <row r="483">
          <cell r="B483" t="str">
            <v>SUMINISTRO DE BUJE SOLDADO PVC 4x3" SCH 40</v>
          </cell>
        </row>
        <row r="484">
          <cell r="B484" t="str">
            <v>SUMINISTRO TAPON PVC 3" SCH 40</v>
          </cell>
        </row>
        <row r="485">
          <cell r="B485" t="str">
            <v>SUMINISTRO TAPON PVC 4" SCH 40</v>
          </cell>
        </row>
        <row r="486">
          <cell r="B486" t="str">
            <v>SUMINISTRO CODO PVC 3" X 90 SCH 40</v>
          </cell>
        </row>
        <row r="488">
          <cell r="B488" t="str">
            <v>Suministro Acueducto tuberias y accesorios PEAD</v>
          </cell>
        </row>
        <row r="489">
          <cell r="B489" t="str">
            <v>SUMINISTRO TUBERÍA PEAD 3" PE 100 PN 10</v>
          </cell>
        </row>
        <row r="490">
          <cell r="B490" t="str">
            <v>SUMINISTRO TUBERÍA PEAD 4" PE 100 PN 10</v>
          </cell>
        </row>
        <row r="491">
          <cell r="B491" t="str">
            <v>SUMINISTRO TUBERÍA PEAD 6" PE 100 PN 10</v>
          </cell>
        </row>
        <row r="492">
          <cell r="B492" t="str">
            <v>SUMINISTRO TUBERÍA PEAD 8" PE 100 PN 10</v>
          </cell>
        </row>
        <row r="493">
          <cell r="B493" t="str">
            <v>SUMINISTRO TUBERÍA PEAD 10" PE 100 PN 10</v>
          </cell>
        </row>
        <row r="494">
          <cell r="B494" t="str">
            <v>SUMINISTRO TEE PEAD 3x3" TERMOENSAMBLADA</v>
          </cell>
        </row>
        <row r="495">
          <cell r="B495" t="str">
            <v>SUMINISTRO TEE PEAD 6x3" TERMOENSAMBLADA</v>
          </cell>
        </row>
        <row r="496">
          <cell r="B496" t="str">
            <v>SUMINISTRO TEE PEAD 6x4" TERMOENSAMBLADA</v>
          </cell>
        </row>
        <row r="497">
          <cell r="B497" t="str">
            <v>SUMINISTRO TEE PEAD 8x3" TERMOENSAMBLADA</v>
          </cell>
        </row>
        <row r="498">
          <cell r="B498" t="str">
            <v>SUMINISTRO TEE PEAD 8x4" TERMOENSAMBLADA</v>
          </cell>
        </row>
        <row r="499">
          <cell r="B499" t="str">
            <v>SUMINISTRO TEE PEAD 8x6" TERMOENSAMBLADA</v>
          </cell>
        </row>
        <row r="500">
          <cell r="B500" t="str">
            <v>SUMINISTRO TEE PEAD 10x10" PE 100 PN 10 TERMOENSAMBLADA</v>
          </cell>
        </row>
        <row r="501">
          <cell r="B501" t="str">
            <v>SUMINISTRO REDUCCIÓN PEAD 4x3" PE 100 PN 10 TERMOFUSION</v>
          </cell>
        </row>
        <row r="502">
          <cell r="B502" t="str">
            <v>SUMINISTRO REDUCCIÓN PEAD 6x3" PE 100 PN 10 TERMOFUSION</v>
          </cell>
        </row>
        <row r="503">
          <cell r="B503" t="str">
            <v>SUMINISTRO REDUCCIÓN PEAD 6x4" PE 100 PN 10 TERMOFUSION</v>
          </cell>
        </row>
        <row r="504">
          <cell r="B504" t="str">
            <v>SUMINISTRO REDUCCIÓN PEAD 8x4" PE 100 PN 10 TERMOFUSION</v>
          </cell>
        </row>
        <row r="505">
          <cell r="B505" t="str">
            <v>SUMINISTRO REDUCCIÓN PEAD 8x6" PE 100 PN 10 TERMOFUSION</v>
          </cell>
        </row>
        <row r="506">
          <cell r="B506" t="str">
            <v>SUMINISTRO REDUCCIÓN PEAD 10x4" TERMOENSAMBLADA</v>
          </cell>
        </row>
        <row r="507">
          <cell r="B507" t="str">
            <v>SUMINISTRO REDUCCIÓN PEAD 10x6" TERMOENSAMBLADA</v>
          </cell>
        </row>
        <row r="508">
          <cell r="B508" t="str">
            <v>SUMINISTRO REDUCCIÓN PEAD 10x8" TERMOENSAMBLADA</v>
          </cell>
        </row>
        <row r="509">
          <cell r="B509" t="str">
            <v>SUMINISTRO TAPÓN PEAD 3" TERMOENSAMBLADA</v>
          </cell>
        </row>
        <row r="510">
          <cell r="B510" t="str">
            <v>SUMINISTRO CODO PEAD 90ª 10" TERMOENSAMBLADA</v>
          </cell>
        </row>
        <row r="511">
          <cell r="B511" t="str">
            <v xml:space="preserve">SUMINISTRO TUBERIA ACUEDUCTO GRP 24" DN600 PN10 SN2500 INCLUYE ACOPLES </v>
          </cell>
        </row>
        <row r="512">
          <cell r="B512" t="str">
            <v>UNIONES DE TRANSICIÓN EN ACERO AL CARBÓN Ø 24" CCP A GRP</v>
          </cell>
        </row>
        <row r="513">
          <cell r="B513" t="str">
            <v>SUMINISTRO CODO PEAD 90° 3" 90 mmTERMOENSAMBLADA</v>
          </cell>
        </row>
        <row r="514">
          <cell r="B514" t="str">
            <v>SUMINISTRO CODO PEAD 45° 3" 90 mmTERMOENSAMBLADA</v>
          </cell>
        </row>
        <row r="516">
          <cell r="B516" t="str">
            <v>Suministro Acueducto tuberias y accesorios HF</v>
          </cell>
        </row>
        <row r="517">
          <cell r="B517" t="str">
            <v>SUMINISTRO HIDRANTE TIPO MILÁN DN 3"</v>
          </cell>
        </row>
        <row r="518">
          <cell r="B518" t="str">
            <v>SUMINISTRO KIT DE NIVELACIÓN HIDRANTE TIPO MILÁN DN 3"</v>
          </cell>
        </row>
        <row r="519">
          <cell r="B519" t="str">
            <v>SUMINISTRO DE VALVULA  HF DE COMPUERTA ELASTICA 3" VNA EN ACERO INOXIDABLE TIPO CUADRANTE EXL</v>
          </cell>
        </row>
        <row r="520">
          <cell r="B520" t="str">
            <v>SUMINISTRO DE VALVULA  HF DE COMPUERTA ELASTICA 4" VNA EN ACERO INOXIDABLE TIPO CUADRANTE EXL</v>
          </cell>
        </row>
        <row r="521">
          <cell r="B521" t="str">
            <v>SUMINISTRO DE VALVULA  HF DE COMPUERTA ELASTICA 6" VNA EN ACERO INOXIDABLE TIPO CUADRANTE EXL</v>
          </cell>
        </row>
        <row r="522">
          <cell r="B522" t="str">
            <v>SUMINISTRO DE VALVULA  HF DE COMPUERTA ELASTICA 8" VNA EN ACERO INOXIDABLE TIPO CUADRANTE EXL</v>
          </cell>
        </row>
        <row r="523">
          <cell r="B523" t="str">
            <v>SUMINISTRO DE VALVULA  HF DE COMPUERTA ELASTICA 10" VNA EN ACERO INOXIDABLE TIPO CUADRANTE EXL</v>
          </cell>
        </row>
        <row r="524">
          <cell r="B524" t="str">
            <v>SUMINISTRO DE VALVULA  HF DE COMPUERTA ELASTICA 12" VNA EN ACERO INOXIDABLE TIPO CUADRANTE EXL</v>
          </cell>
        </row>
        <row r="525">
          <cell r="B525" t="str">
            <v>SUMINISTRO DE VALVULA  HF DE COMPUERTA ELASTICA 14" VNA SELLO DE BRONCE EXL PVC</v>
          </cell>
        </row>
        <row r="526">
          <cell r="B526" t="str">
            <v>SUMINISTRO DE VALVULA  HF DE COMPUERTA ELASTICA 16" VNA SELLO DE BRONCE EXL PVC</v>
          </cell>
        </row>
        <row r="527">
          <cell r="B527" t="str">
            <v>SUMINISTRO DE VALVULA  HF DE COMPUERTA ELASTICA 18" VNA SELLO DE BRONCE EXL PVC</v>
          </cell>
        </row>
        <row r="528">
          <cell r="B528" t="str">
            <v>SUMINISTRO DE VALVULA  HF DE COMPUERTA ELASTICA 20" VNA SELLO DE BRONCE EXL PVC</v>
          </cell>
        </row>
        <row r="529">
          <cell r="B529" t="str">
            <v>SUMINISTRO DE VALVULA  HF DE COMPUERTA ELASTICA 24" VNA SELLO DE BRONCE EXL PVC</v>
          </cell>
        </row>
        <row r="530">
          <cell r="B530" t="str">
            <v>SUMINISTRO TAPA VALVULAS, TIPO SEGURIDAD INCLUYE INSTALACION, CUELLO PVC Y LOSA CONCRETO</v>
          </cell>
        </row>
        <row r="531">
          <cell r="B531" t="str">
            <v>UNION ACOPLE UNIVERSAL 3" HF</v>
          </cell>
        </row>
        <row r="532">
          <cell r="B532" t="str">
            <v>UNION ACOPLE UNIVERSAL 4" HF</v>
          </cell>
        </row>
        <row r="533">
          <cell r="B533" t="str">
            <v>UNION ACOPLE UNIVERSAL 6" R1 HF</v>
          </cell>
        </row>
        <row r="534">
          <cell r="B534" t="str">
            <v>UNION ACOPLE UNIVERSAL 6" R2 HF</v>
          </cell>
        </row>
        <row r="535">
          <cell r="B535" t="str">
            <v>UNION ACOPLE UNIVERSAL 8" R1 HF</v>
          </cell>
        </row>
        <row r="536">
          <cell r="B536" t="str">
            <v>UNION ACOPLE UNIVERSAL 8" R2 HF</v>
          </cell>
        </row>
        <row r="537">
          <cell r="B537" t="str">
            <v>UNION ACOPLE UNIVERSAL 10" R1 HF</v>
          </cell>
        </row>
        <row r="538">
          <cell r="B538" t="str">
            <v>UNION ACOPLE UNIVERSAL 10" R2 HF</v>
          </cell>
        </row>
        <row r="539">
          <cell r="B539" t="str">
            <v>UNION ACOPLE UNIVERSAL 12" R1 HF</v>
          </cell>
        </row>
        <row r="540">
          <cell r="B540" t="str">
            <v>UNION ACOPLE UNIVERSAL 12" R2 HF</v>
          </cell>
        </row>
        <row r="541">
          <cell r="B541" t="str">
            <v>UNIÓN AC DE 3" CLASE 25</v>
          </cell>
        </row>
        <row r="542">
          <cell r="B542" t="str">
            <v xml:space="preserve">CODO 90° HF PARA PVC 2" </v>
          </cell>
        </row>
        <row r="543">
          <cell r="B543" t="str">
            <v xml:space="preserve">CODO 90° HF PARA PVC 3" </v>
          </cell>
        </row>
        <row r="544">
          <cell r="B544" t="str">
            <v xml:space="preserve">CODO 90° HF PARA PVC 4" </v>
          </cell>
        </row>
        <row r="545">
          <cell r="B545" t="str">
            <v xml:space="preserve">CODO 90° HF PARA PVC 6" </v>
          </cell>
        </row>
        <row r="546">
          <cell r="B546" t="str">
            <v xml:space="preserve">CODO 90° HF PARA PVC 8" </v>
          </cell>
        </row>
        <row r="547">
          <cell r="B547" t="str">
            <v xml:space="preserve">CODO 90° HF PARA PVC 10" </v>
          </cell>
        </row>
        <row r="548">
          <cell r="B548" t="str">
            <v xml:space="preserve">CODO 90° HF PARA PVC 12" </v>
          </cell>
        </row>
        <row r="549">
          <cell r="B549" t="str">
            <v xml:space="preserve">CODO 90° HF PARA PVC 14" </v>
          </cell>
        </row>
        <row r="550">
          <cell r="B550" t="str">
            <v xml:space="preserve">CODO 90° HF PARA PVC 16" </v>
          </cell>
        </row>
        <row r="551">
          <cell r="B551" t="str">
            <v xml:space="preserve">CODO 90° HF PARA PVC 18" </v>
          </cell>
        </row>
        <row r="552">
          <cell r="B552" t="str">
            <v>TAPONES LISO HF 2"</v>
          </cell>
        </row>
        <row r="553">
          <cell r="B553" t="str">
            <v>TAPONES LISO HF 3"</v>
          </cell>
        </row>
        <row r="554">
          <cell r="B554" t="str">
            <v>TAPONES LISO HF 4"</v>
          </cell>
        </row>
        <row r="555">
          <cell r="B555" t="str">
            <v>TAPONES LISO HF 6"</v>
          </cell>
        </row>
        <row r="556">
          <cell r="B556" t="str">
            <v>TAPONES LISO HF 8"</v>
          </cell>
        </row>
        <row r="557">
          <cell r="B557" t="str">
            <v>TAPONES LISO HF 10"</v>
          </cell>
        </row>
        <row r="558">
          <cell r="B558" t="str">
            <v>TAPONES LISO HF 12"</v>
          </cell>
        </row>
        <row r="559">
          <cell r="B559" t="str">
            <v>TAPONES LISO HF 16"</v>
          </cell>
        </row>
        <row r="560">
          <cell r="B560" t="str">
            <v>TAPONES LISO HF 18"</v>
          </cell>
        </row>
        <row r="561">
          <cell r="B561" t="str">
            <v>TAPONES LISO HF 20"</v>
          </cell>
        </row>
        <row r="562">
          <cell r="B562" t="str">
            <v>SUMINISTRO TEE 2X2" HF EXL</v>
          </cell>
        </row>
        <row r="563">
          <cell r="B563" t="str">
            <v>SUMINISTRO TEE 3X2" HF EXL</v>
          </cell>
        </row>
        <row r="564">
          <cell r="B564" t="str">
            <v>SUMINISTRO TEE 3X3" HF EXL</v>
          </cell>
        </row>
        <row r="565">
          <cell r="B565" t="str">
            <v>SUMINISTRO TEE 4X2" HF EXL</v>
          </cell>
        </row>
        <row r="566">
          <cell r="B566" t="str">
            <v>SUMINISTRO TEE 4X3" HF EXL</v>
          </cell>
        </row>
        <row r="567">
          <cell r="B567" t="str">
            <v>SUMINISTRO TEE 4X4" HF EXL</v>
          </cell>
        </row>
        <row r="568">
          <cell r="B568" t="str">
            <v>SUMINISTRO TEE 6X2" HF EXL</v>
          </cell>
        </row>
        <row r="569">
          <cell r="B569" t="str">
            <v>SUMINISTRO TEE 6X3" HF EXL</v>
          </cell>
        </row>
        <row r="570">
          <cell r="B570" t="str">
            <v>SUMINISTRO TEE 6X4" HF EXL</v>
          </cell>
        </row>
        <row r="571">
          <cell r="B571" t="str">
            <v>SUMINISTRO TEE 6X6" HF EXL</v>
          </cell>
        </row>
        <row r="572">
          <cell r="B572" t="str">
            <v>SUMINISTRO TEE 8X3" HF EXL</v>
          </cell>
        </row>
        <row r="573">
          <cell r="B573" t="str">
            <v>SUMINISTRO TEE 8X4" HF EXL</v>
          </cell>
        </row>
        <row r="574">
          <cell r="B574" t="str">
            <v>SUMINISTRO TEE 8X6" HF EXL</v>
          </cell>
        </row>
        <row r="575">
          <cell r="B575" t="str">
            <v>SUMINISTRO TEE 8X8" HF EXL</v>
          </cell>
        </row>
        <row r="576">
          <cell r="B576" t="str">
            <v>SUMINISTRO TEE 10X3" HF EXL</v>
          </cell>
        </row>
        <row r="577">
          <cell r="B577" t="str">
            <v>SUMINISTRO TEE 10X4" HF EXL</v>
          </cell>
        </row>
        <row r="578">
          <cell r="B578" t="str">
            <v>SUMINISTRO TEE 10X6" HF EXL</v>
          </cell>
        </row>
        <row r="579">
          <cell r="B579" t="str">
            <v>SUMINISTRO TEE 10X8" HF EXL</v>
          </cell>
        </row>
        <row r="580">
          <cell r="B580" t="str">
            <v>SUMINISTRO TEE 10X10" HF EXL</v>
          </cell>
        </row>
        <row r="581">
          <cell r="B581" t="str">
            <v>SUMINISTRO TEE 12X3" HF EXL</v>
          </cell>
        </row>
        <row r="582">
          <cell r="B582" t="str">
            <v>SUMINISTRO TEE 12X4" HF EXL</v>
          </cell>
        </row>
        <row r="583">
          <cell r="B583" t="str">
            <v>SUMINISTRO TEE 12X6" HF EXL</v>
          </cell>
        </row>
        <row r="584">
          <cell r="B584" t="str">
            <v>SUMINISTRO TEE 12X8" HF EXL</v>
          </cell>
        </row>
        <row r="585">
          <cell r="B585" t="str">
            <v>SUMINISTRO TEE 12X10" HF EXL</v>
          </cell>
        </row>
        <row r="586">
          <cell r="B586" t="str">
            <v>SUMINISTRO TEE 12X12" HF EXL</v>
          </cell>
        </row>
        <row r="587">
          <cell r="B587" t="str">
            <v>SUMINISTRO TEE 14X3" HF EXL</v>
          </cell>
        </row>
        <row r="588">
          <cell r="B588" t="str">
            <v>SUMINISTRO TEE 14X4" HF EXL</v>
          </cell>
        </row>
        <row r="589">
          <cell r="B589" t="str">
            <v>SUMINISTRO TEE 14X6" HF EXL</v>
          </cell>
        </row>
        <row r="590">
          <cell r="B590" t="str">
            <v>SUMINISTRO TEE 14X8" HF EXL</v>
          </cell>
        </row>
        <row r="591">
          <cell r="B591" t="str">
            <v>SUMINISTRO TEE 14x10" HF EXL</v>
          </cell>
        </row>
        <row r="592">
          <cell r="B592" t="str">
            <v>SUMINISTRO TEE 14x12" HF EXL</v>
          </cell>
        </row>
        <row r="593">
          <cell r="B593" t="str">
            <v>SUMINISTRO TEE 14x14" HF EXL</v>
          </cell>
        </row>
        <row r="594">
          <cell r="B594" t="str">
            <v>SUMINISTRO TEE 16x4" HF EXL</v>
          </cell>
        </row>
        <row r="595">
          <cell r="B595" t="str">
            <v>SUMINISTRO TEE 16x6" HF EXL</v>
          </cell>
        </row>
        <row r="596">
          <cell r="B596" t="str">
            <v>SUMINISTRO TEE 16x8" HF EXL</v>
          </cell>
        </row>
        <row r="597">
          <cell r="B597" t="str">
            <v>SUMINISTRO TEE 16x10" HF EXL</v>
          </cell>
        </row>
        <row r="598">
          <cell r="B598" t="str">
            <v>SUMINISTRO TEE 16x12" HF EXL</v>
          </cell>
        </row>
        <row r="599">
          <cell r="B599" t="str">
            <v>SUMINISTRO TEE 16x14" HF EXL</v>
          </cell>
        </row>
        <row r="600">
          <cell r="B600" t="str">
            <v>SUMINISTRO TEE 16x16" HF EXL</v>
          </cell>
        </row>
        <row r="601">
          <cell r="B601" t="str">
            <v>SUMINISTRO TEE 18x6" HF EXL</v>
          </cell>
        </row>
        <row r="602">
          <cell r="B602" t="str">
            <v>SUMINISTRO TEE 18x8" HF EXL</v>
          </cell>
        </row>
        <row r="603">
          <cell r="B603" t="str">
            <v>SUMINISTRO TEE 18x10" HF EXL</v>
          </cell>
        </row>
        <row r="604">
          <cell r="B604" t="str">
            <v>SUMINISTRO TEE 18x12" HF EXL</v>
          </cell>
        </row>
        <row r="605">
          <cell r="B605" t="str">
            <v>SUMINISTRO TEE 18x14" HF EXL</v>
          </cell>
        </row>
        <row r="606">
          <cell r="B606" t="str">
            <v>SUMINISTRO TEE 18x16" HF EXL</v>
          </cell>
        </row>
        <row r="607">
          <cell r="B607" t="str">
            <v>SUMINISTRO TEE 18x18" HF EXL</v>
          </cell>
        </row>
        <row r="608">
          <cell r="B608" t="str">
            <v>SUMINISTRO TEE 20x8" HF EXL</v>
          </cell>
        </row>
        <row r="609">
          <cell r="B609" t="str">
            <v>SUMINISTRO TEE 20x10" HF EXL</v>
          </cell>
        </row>
        <row r="610">
          <cell r="B610" t="str">
            <v>SUMINISTRO TEE 20x12" HF EXL</v>
          </cell>
        </row>
        <row r="611">
          <cell r="B611" t="str">
            <v>SUMINISTRO TEE 20x14" HF EXL</v>
          </cell>
        </row>
        <row r="612">
          <cell r="B612" t="str">
            <v>SUMINISTRO TEE 20x16" HF EXL</v>
          </cell>
        </row>
        <row r="613">
          <cell r="B613" t="str">
            <v>SUMINISTRO TEE 20x18" HF EXL</v>
          </cell>
        </row>
        <row r="614">
          <cell r="B614" t="str">
            <v>SUMINISTRO TEE 20x20" HF EXL</v>
          </cell>
        </row>
        <row r="615">
          <cell r="B615" t="str">
            <v>SUMINISTRO TEE 20x8" HF EXL</v>
          </cell>
        </row>
        <row r="616">
          <cell r="B616" t="str">
            <v>SUMINISTRO TEE 20x10" HF EXL</v>
          </cell>
        </row>
        <row r="617">
          <cell r="B617" t="str">
            <v>SUMINISTRO TEE 20x12" HF EXL</v>
          </cell>
        </row>
        <row r="618">
          <cell r="B618" t="str">
            <v>SUMINISTRO TEE 20x14" HF EXL</v>
          </cell>
        </row>
        <row r="619">
          <cell r="B619" t="str">
            <v>SUMINISTRO TEE 20x16" HF EXL</v>
          </cell>
        </row>
        <row r="620">
          <cell r="B620" t="str">
            <v>SUMINISTRO TEE 20x18" HF EXL</v>
          </cell>
        </row>
        <row r="621">
          <cell r="B621" t="str">
            <v>SUMINISTRO TEE 20x20" HF EXL</v>
          </cell>
        </row>
        <row r="622">
          <cell r="B622" t="str">
            <v>SUMINISTRO TEE 24x8" HF EXL</v>
          </cell>
        </row>
        <row r="623">
          <cell r="B623" t="str">
            <v>SUMINISTRO TEE 24x10" HF EXL</v>
          </cell>
        </row>
        <row r="624">
          <cell r="B624" t="str">
            <v>SUMINISTRO TEE 24x12" HF EXL</v>
          </cell>
        </row>
        <row r="625">
          <cell r="B625" t="str">
            <v>SUMINISTRO TEE 24x14" HF EXL</v>
          </cell>
        </row>
        <row r="626">
          <cell r="B626" t="str">
            <v>SUMINISTRO TEE 24x16" HF EXL</v>
          </cell>
        </row>
        <row r="627">
          <cell r="B627" t="str">
            <v>SUMINISTRO TEE 24x18" HF EXL</v>
          </cell>
        </row>
        <row r="628">
          <cell r="B628" t="str">
            <v>SUMINISTRO TEE 24x20" HF EXL</v>
          </cell>
        </row>
        <row r="629">
          <cell r="B629" t="str">
            <v>SUMINISTRO TEE 24x24" HF EXL</v>
          </cell>
        </row>
        <row r="630">
          <cell r="B630" t="str">
            <v>SUMINISTRO CRUZ 2X2" HF EXL</v>
          </cell>
        </row>
        <row r="631">
          <cell r="B631" t="str">
            <v>SUMINISTRO CRUZ 3X2" HF EXL</v>
          </cell>
        </row>
        <row r="632">
          <cell r="B632" t="str">
            <v>SUMINISTRO CRUZ 3X3" HF EXL</v>
          </cell>
        </row>
        <row r="633">
          <cell r="B633" t="str">
            <v>SUMINISTRO CRUZ 4X2" HF EXL</v>
          </cell>
        </row>
        <row r="634">
          <cell r="B634" t="str">
            <v>SUMINISTRO CRUZ 4X3" HF EXL</v>
          </cell>
        </row>
        <row r="635">
          <cell r="B635" t="str">
            <v>SUMINISTRO CRUZ 4X4" HF EXL</v>
          </cell>
        </row>
        <row r="636">
          <cell r="B636" t="str">
            <v>SUMINISTRO CRUZ 6X2" HF EXL</v>
          </cell>
        </row>
        <row r="637">
          <cell r="B637" t="str">
            <v>SUMINISTRO CRUZ 6X3" HF EXL</v>
          </cell>
        </row>
        <row r="638">
          <cell r="B638" t="str">
            <v>SUMINISTRO CRUZ 6X4" HF EXL</v>
          </cell>
        </row>
        <row r="639">
          <cell r="B639" t="str">
            <v>SUMINISTRO CRUZ 6X6" HF EXL</v>
          </cell>
        </row>
        <row r="640">
          <cell r="B640" t="str">
            <v>SUMINISTRO CRUZ 8X3" HF EXL</v>
          </cell>
        </row>
        <row r="641">
          <cell r="B641" t="str">
            <v>SUMINISTRO CRUZ 8X4" HF EXL</v>
          </cell>
        </row>
        <row r="642">
          <cell r="B642" t="str">
            <v>SUMINISTRO CRUZ 8X6" HF EXL</v>
          </cell>
        </row>
        <row r="643">
          <cell r="B643" t="str">
            <v>SUMINISTRO CRUZ 8X8" HF EXL</v>
          </cell>
        </row>
        <row r="644">
          <cell r="B644" t="str">
            <v>SUMINISTRO CRUZ 10x3" HF EXL</v>
          </cell>
        </row>
        <row r="645">
          <cell r="B645" t="str">
            <v>SUMINISTRO CRUZ 10x4" HF EXL</v>
          </cell>
        </row>
        <row r="646">
          <cell r="B646" t="str">
            <v>SUMINISTRO CRUZ 10x6" HF EXL</v>
          </cell>
        </row>
        <row r="647">
          <cell r="B647" t="str">
            <v>SUMINISTRO CRUZ 10x8" HF EXL</v>
          </cell>
        </row>
        <row r="648">
          <cell r="B648" t="str">
            <v>SUMINISTRO CRUZ 10x10" HF EXL</v>
          </cell>
        </row>
        <row r="649">
          <cell r="B649" t="str">
            <v>SUMINISTRO CRUZ 12x3" HF EXL</v>
          </cell>
        </row>
        <row r="650">
          <cell r="B650" t="str">
            <v>SUMINISTRO CRUZ 12x4" HF EXL</v>
          </cell>
        </row>
        <row r="651">
          <cell r="B651" t="str">
            <v>SUMINISTRO CRUZ 12x6" HF EXL</v>
          </cell>
        </row>
        <row r="652">
          <cell r="B652" t="str">
            <v>SUMINISTRO CRUZ 12x8" HF EXL</v>
          </cell>
        </row>
        <row r="653">
          <cell r="B653" t="str">
            <v>SUMINISTRO CRUZ 12x10" HF EXL</v>
          </cell>
        </row>
        <row r="654">
          <cell r="B654" t="str">
            <v>SUMINISTRO CRUZ 12x12" HF EXL</v>
          </cell>
        </row>
        <row r="655">
          <cell r="B655" t="str">
            <v>SUMINISTRO CRUZ 14x3" HF EXL</v>
          </cell>
        </row>
        <row r="656">
          <cell r="B656" t="str">
            <v>SUMINISTRO CRUZ 14x4" HF EXL</v>
          </cell>
        </row>
        <row r="657">
          <cell r="B657" t="str">
            <v>SUMINISTRO CRUZ 14x6" HF EXL</v>
          </cell>
        </row>
        <row r="658">
          <cell r="B658" t="str">
            <v>SUMINISTRO CRUZ 14x8" HF EXL</v>
          </cell>
        </row>
        <row r="659">
          <cell r="B659" t="str">
            <v>SUMINISTRO CRUZ 14x10" HF EXL</v>
          </cell>
        </row>
        <row r="660">
          <cell r="B660" t="str">
            <v>SUMINISTRO CRUZ 14x12" HF EXL</v>
          </cell>
        </row>
        <row r="661">
          <cell r="B661" t="str">
            <v>SUMINISTRO CRUZ 14x14" HF EXL</v>
          </cell>
        </row>
        <row r="662">
          <cell r="B662" t="str">
            <v>SUMINISTRO CRUZ 16x4" HF EXL</v>
          </cell>
        </row>
        <row r="663">
          <cell r="B663" t="str">
            <v>SUMINISTRO CRUZ 16x6" HF EXL</v>
          </cell>
        </row>
        <row r="664">
          <cell r="B664" t="str">
            <v>SUMINISTRO CRUZ 16x8" HF EXL</v>
          </cell>
        </row>
        <row r="665">
          <cell r="B665" t="str">
            <v>SUMINISTRO CRUZ 16x10" HF EXL</v>
          </cell>
        </row>
        <row r="666">
          <cell r="B666" t="str">
            <v>SUMINISTRO CRUZ 16x12" HF EXL</v>
          </cell>
        </row>
        <row r="667">
          <cell r="B667" t="str">
            <v>SUMINISTRO CRUZ 16x14" HF EXL</v>
          </cell>
        </row>
        <row r="668">
          <cell r="B668" t="str">
            <v>SUMINISTRO CRUZ 16x16" HF EXL</v>
          </cell>
        </row>
        <row r="669">
          <cell r="B669" t="str">
            <v>SUMINISTRO CRUZ 18x8" HF EXL</v>
          </cell>
        </row>
        <row r="670">
          <cell r="B670" t="str">
            <v>SUMINISTRO CRUZ 18x10" HF EXL</v>
          </cell>
        </row>
        <row r="671">
          <cell r="B671" t="str">
            <v>SUMINISTRO CRUZ 18x12" HF EXL</v>
          </cell>
        </row>
        <row r="672">
          <cell r="B672" t="str">
            <v>SUMINISTRO CRUZ 18x14" HF EXL</v>
          </cell>
        </row>
        <row r="673">
          <cell r="B673" t="str">
            <v>SUMINISTRO CRUZ 18x16" HF EXL</v>
          </cell>
        </row>
        <row r="674">
          <cell r="B674" t="str">
            <v>SUMINISTRO CRUZ 18x18" HF EXL</v>
          </cell>
        </row>
        <row r="675">
          <cell r="B675" t="str">
            <v>SUMINISTRO CRUZ 20x8" HF EXL</v>
          </cell>
        </row>
        <row r="676">
          <cell r="B676" t="str">
            <v>SUMINISTRO CRUZ 20x10" HF EXL</v>
          </cell>
        </row>
        <row r="677">
          <cell r="B677" t="str">
            <v>SUMINISTRO CRUZ 20x12" HF EXL</v>
          </cell>
        </row>
        <row r="678">
          <cell r="B678" t="str">
            <v>SUMINISTRO CRUZ 20x14" HF EXL</v>
          </cell>
        </row>
        <row r="679">
          <cell r="B679" t="str">
            <v>SUMINISTRO CRUZ 20x16" HF EXL</v>
          </cell>
        </row>
        <row r="680">
          <cell r="B680" t="str">
            <v>SUMINISTRO CRUZ 20x18" HF EXL</v>
          </cell>
        </row>
        <row r="681">
          <cell r="B681" t="str">
            <v>SUMINISTRO CRUZ 20x20" HF EXL</v>
          </cell>
        </row>
        <row r="682">
          <cell r="B682" t="str">
            <v>SUMINISTRO REDUCCIÓN HF 4x3" EXL PVC</v>
          </cell>
        </row>
        <row r="683">
          <cell r="B683" t="str">
            <v>SUMINISTRO REDUCCIÓN HF 6x3" EXL PVC</v>
          </cell>
        </row>
        <row r="684">
          <cell r="B684" t="str">
            <v>SUMINISTRO REDUCCIÓN HF 6x4" EXL PVC</v>
          </cell>
        </row>
        <row r="685">
          <cell r="B685" t="str">
            <v>SUMINISTRO REDUCCIÓN HF 8x3" EXL PVC</v>
          </cell>
        </row>
        <row r="686">
          <cell r="B686" t="str">
            <v>SUMINISTRO REDUCCIÓN HF 8x4" EXL PVC</v>
          </cell>
        </row>
        <row r="687">
          <cell r="B687" t="str">
            <v>SUMINISTRO REDUCCIÓN HF 8x6" EXL PVC</v>
          </cell>
        </row>
        <row r="688">
          <cell r="B688" t="str">
            <v>SUMINISTRO REDUCCIÓN HF 10x3" EXL PVC</v>
          </cell>
        </row>
        <row r="689">
          <cell r="B689" t="str">
            <v>SUMINISTRO REDUCCIÓN HF 10x4" EXL PVC</v>
          </cell>
        </row>
        <row r="690">
          <cell r="B690" t="str">
            <v>SUMINISTRO REDUCCIÓN HF 10x6" EXL  PVC</v>
          </cell>
        </row>
        <row r="691">
          <cell r="B691" t="str">
            <v>SUMINISTRO REDUCCIÓN HF 10x8" EXL PVC</v>
          </cell>
        </row>
        <row r="692">
          <cell r="B692" t="str">
            <v>SUMINISTRO REDUCCIÓN HF 12x3" EXL PVC</v>
          </cell>
        </row>
        <row r="693">
          <cell r="B693" t="str">
            <v>SUMINISTRO REDUCCIÓN HF 12x4" EXL PVC</v>
          </cell>
        </row>
        <row r="694">
          <cell r="B694" t="str">
            <v>SUMINISTRO REDUCCIÓN HF 12x6" EXL PVC</v>
          </cell>
        </row>
        <row r="695">
          <cell r="B695" t="str">
            <v>SUMINISTRO REDUCCIÓN HF 12x8" EXL PVC</v>
          </cell>
        </row>
        <row r="696">
          <cell r="B696" t="str">
            <v>SUMINISTRO REDUCCIÓN HF 12x10" EXL PVC</v>
          </cell>
        </row>
        <row r="697">
          <cell r="B697" t="str">
            <v>SUMINISTRO REDUCCIÓN HF 14x4" EXL PVC</v>
          </cell>
        </row>
        <row r="698">
          <cell r="B698" t="str">
            <v>SUMINISTRO REDUCCIÓN HF 14x6" EXL PVC</v>
          </cell>
        </row>
        <row r="699">
          <cell r="B699" t="str">
            <v>SUMINISTRO REDUCCIÓN HF 14x8" EXL PVC</v>
          </cell>
        </row>
        <row r="700">
          <cell r="B700" t="str">
            <v>SUMINISTRO REDUCCIÓN HF 14x10" EXL PVC</v>
          </cell>
        </row>
        <row r="701">
          <cell r="B701" t="str">
            <v>SUMINISTRO REDUCCIÓN HF 14x12" EXL PVC</v>
          </cell>
        </row>
        <row r="702">
          <cell r="B702" t="str">
            <v>SUMINISTRO REDUCCIÓN HF 16x6" EXL PVC</v>
          </cell>
        </row>
        <row r="703">
          <cell r="B703" t="str">
            <v>SUMINISTRO REDUCCIÓN HF 16x8" EXL PVC</v>
          </cell>
        </row>
        <row r="704">
          <cell r="B704" t="str">
            <v>SUMINISTRO REDUCCIÓN HF 16x10" EXL PVC</v>
          </cell>
        </row>
        <row r="705">
          <cell r="B705" t="str">
            <v>SUMINISTRO REDUCCIÓN HF 16x12" EXL PVC</v>
          </cell>
        </row>
        <row r="706">
          <cell r="B706" t="str">
            <v>SUMINISTRO REDUCCIÓN HF 16x14" EXL PVC</v>
          </cell>
        </row>
        <row r="707">
          <cell r="B707" t="str">
            <v>SUMINISTRO REDUCCIÓN HF 18x10" EXL PVC</v>
          </cell>
        </row>
        <row r="708">
          <cell r="B708" t="str">
            <v>SUMINISTRO REDUCCIÓN HF 18x12" EXL PVC</v>
          </cell>
        </row>
        <row r="709">
          <cell r="B709" t="str">
            <v>SUMINISTRO REDUCCIÓN HF 18x14" EXL PVC</v>
          </cell>
        </row>
        <row r="710">
          <cell r="B710" t="str">
            <v>SUMINISTRO REDUCCIÓN HF 18x16" EXL PVC</v>
          </cell>
        </row>
        <row r="711">
          <cell r="B711" t="str">
            <v>SUMINISTRO REDUCCIÓN HF 20x8" EXL PVC</v>
          </cell>
        </row>
        <row r="712">
          <cell r="B712" t="str">
            <v>SUMINISTRO REDUCCIÓN HF 20x10" EXL PVC</v>
          </cell>
        </row>
        <row r="713">
          <cell r="B713" t="str">
            <v>SUMINISTRO REDUCCIÓN HF 20x12" EXL PVC</v>
          </cell>
        </row>
        <row r="714">
          <cell r="B714" t="str">
            <v>SUMINISTRO REDUCCIÓN HF 20x14" EXL PVC</v>
          </cell>
        </row>
        <row r="715">
          <cell r="B715" t="str">
            <v>SUMINISTRO REDUCCIÓN HF 20x16" EXL PVC</v>
          </cell>
        </row>
        <row r="716">
          <cell r="B716" t="str">
            <v>SUMINISTRO REDUCCIÓN HF 20x18" EXL PVC</v>
          </cell>
        </row>
        <row r="717">
          <cell r="B717" t="str">
            <v>SUMINISTRO NIPLE DE ACERO 6" BxE L=0,50 M</v>
          </cell>
        </row>
        <row r="718">
          <cell r="B718" t="str">
            <v>CINTURON O COLLARÍN PARA TUBERÍA DE 20"</v>
          </cell>
        </row>
        <row r="719">
          <cell r="B719" t="str">
            <v>UNIÓN AC DE 4" CLASE 25</v>
          </cell>
        </row>
        <row r="720">
          <cell r="B720" t="str">
            <v>UNIÓN TIPO DRESSER 18"</v>
          </cell>
        </row>
        <row r="721">
          <cell r="B721" t="str">
            <v>UNIÓN TIPO DRESSER 24"</v>
          </cell>
        </row>
        <row r="722">
          <cell r="B722" t="str">
            <v>UNIÓN DE TRANSICIÓN HF 14" PVC-AC CL 25</v>
          </cell>
        </row>
        <row r="723">
          <cell r="B723" t="str">
            <v>CINTURON O COLLARÍN PARA TUBERÍA DE 24"</v>
          </cell>
        </row>
        <row r="724">
          <cell r="B724" t="str">
            <v>CINTURON O COLLARÍN PARA TUBERÍA DE 28"</v>
          </cell>
        </row>
        <row r="725">
          <cell r="B725" t="str">
            <v>CINTURON O COLLARÍN PARA TUBERÍA DE 30"</v>
          </cell>
        </row>
        <row r="726">
          <cell r="B726" t="str">
            <v>TAPA PARA VÁLVULA MADERPLAST 34,5cm*39,5cm*6,0cm</v>
          </cell>
        </row>
        <row r="727">
          <cell r="B727" t="str">
            <v xml:space="preserve">TAPA PARA VÁLVULA MADERPLAST 34,5cm*39,5cm* 20cms con cajilla plástica </v>
          </cell>
        </row>
        <row r="728">
          <cell r="B728" t="str">
            <v>SUMINISTRO DE VÁLVULA DE EXPULSIÓN Y ADMISIÓN DE AIRE (VENTOSA) CÁMARA SENCILLA DOBLE ACCIÓN 2"</v>
          </cell>
        </row>
        <row r="729">
          <cell r="B729" t="str">
            <v>SUMINISTRO DE VÁLVULA DE COMPUERTA SELLO DE BRONCE 8" VÁSTAGO NO ASCENDENTE TIPO CUADRANTE  EXL</v>
          </cell>
        </row>
        <row r="730">
          <cell r="B730" t="str">
            <v>SUMINISTRO FILTRO YEE EXTREMO BRIDA 6"</v>
          </cell>
        </row>
        <row r="731">
          <cell r="B731" t="str">
            <v xml:space="preserve">SUMINISTRO MACROMEDIDOR DE AGUA TIPO WOLMANN  6" CONEXION BRIDA </v>
          </cell>
        </row>
        <row r="732">
          <cell r="B732" t="str">
            <v xml:space="preserve">SUMINISTRO DE NIPLE HD DE 6" BxB DE 0,60 M </v>
          </cell>
        </row>
        <row r="733">
          <cell r="B733" t="str">
            <v xml:space="preserve">SUMINISTRO DE NIPLE HD DE 2" BxB DE 0,40 M </v>
          </cell>
        </row>
        <row r="734">
          <cell r="B734" t="str">
            <v xml:space="preserve">SUMINISTRO DE NIPLE HD DE 8" BxE DE 0,70 M </v>
          </cell>
        </row>
        <row r="735">
          <cell r="B735" t="str">
            <v xml:space="preserve">SUMINISTRO DE NIPLE PASAMURO HD DE 8" BxB DE 0,60 M </v>
          </cell>
        </row>
        <row r="736">
          <cell r="B736" t="str">
            <v xml:space="preserve">SUMINISTRO DE NIPLE HD DE 6" BxB DE 0,40 M </v>
          </cell>
        </row>
        <row r="737">
          <cell r="B737" t="str">
            <v>SUMINISTRO TEE 8X8" HF EXTREMO BRIDA</v>
          </cell>
        </row>
        <row r="738">
          <cell r="B738" t="str">
            <v>SUMINISTRO BRIDA UNIVERSAL 6"</v>
          </cell>
        </row>
        <row r="739">
          <cell r="B739" t="str">
            <v>SUMINISTRO TEE 8X2" HF ExExB SALIDA BRIDADA 2"</v>
          </cell>
        </row>
        <row r="740">
          <cell r="B740" t="str">
            <v>SUMINSTRO TAPA VÁLVULA SEGURIDAD CIERRE PERMANENTE</v>
          </cell>
        </row>
        <row r="741">
          <cell r="B741" t="str">
            <v>SUMINISTRO REDUCCIÓN HF 8x6" BxB</v>
          </cell>
        </row>
        <row r="742">
          <cell r="B742" t="str">
            <v>SUMINISTRO BRIDA UNIVERSAL 8"</v>
          </cell>
        </row>
        <row r="743">
          <cell r="B743" t="str">
            <v>SUMINISTRO DE VALVULA  HF DE COMPUERTA ELASTICA 6" VNA EN ACERO INOXIDABLE BxB CON VOLANTA</v>
          </cell>
        </row>
        <row r="744">
          <cell r="B744" t="str">
            <v>SUMINISTRO TEE 4X2" HF ExExB SALIDA BRIDADA 2"</v>
          </cell>
        </row>
        <row r="745">
          <cell r="B745" t="str">
            <v>SUMINISTRO REDUCCIÓN PVC 3x2"</v>
          </cell>
        </row>
        <row r="746">
          <cell r="B746" t="str">
            <v>UNION ACOPLE UNIVERSAL 2"</v>
          </cell>
        </row>
        <row r="747">
          <cell r="B747" t="str">
            <v>SUMINISTRO BRIDA UNIVERSAL 2"</v>
          </cell>
        </row>
        <row r="748">
          <cell r="B748" t="str">
            <v>SUMINISTRO TEE 3X2" HF ExExB SALIDA BRIDADA 2"</v>
          </cell>
        </row>
        <row r="749">
          <cell r="B749" t="str">
            <v>SUMINISTRO REDUCCIÓN HF 4x2" EXL PVC</v>
          </cell>
        </row>
        <row r="751">
          <cell r="B751" t="str">
            <v>ALCANTARILLADO SANITARIO</v>
          </cell>
        </row>
        <row r="752">
          <cell r="B752" t="str">
            <v>Estructura de Alcanterillado Sanitario</v>
          </cell>
        </row>
        <row r="753">
          <cell r="B753" t="str">
            <v>DEMOLICIÓN DE BASE Y CAÑUELA FONDO POZO DE INSPECCIÓN EXISTENTE</v>
          </cell>
        </row>
        <row r="754">
          <cell r="B754" t="str">
            <v>DEMOLICIÓN CAÑUELA PARA POZO DE INSPECCIÓN EXISTENTE</v>
          </cell>
        </row>
        <row r="755">
          <cell r="B755" t="str">
            <v>DEMOLICIÓN Y ADECUACIÓN ANILLO DE CORONA PARA POZO DE INSPECCIÓN EXISTENTE</v>
          </cell>
        </row>
        <row r="756">
          <cell r="B756" t="str">
            <v>RESANES Y REPARACIONES POZO DE INSPECCIÓN EXISTENTE PISO Y PAREDES.</v>
          </cell>
        </row>
        <row r="757">
          <cell r="B757" t="str">
            <v>SOLADO DE FONDO PARA POZOS 1500PSI e=0.005m</v>
          </cell>
        </row>
        <row r="758">
          <cell r="B758" t="str">
            <v xml:space="preserve">BASE REFORZADA POZO INSPECCIÓN D=2.00 M INCLUYE CAÑUELA EN CONCRETO Y EMBOQUILLADO </v>
          </cell>
        </row>
        <row r="759">
          <cell r="B759" t="str">
            <v>CUERPO REFORZADO POZO INSPECCIÓN D=1.2 M, H=1.0 a 2.0 M</v>
          </cell>
        </row>
        <row r="760">
          <cell r="B760" t="str">
            <v>CUERPO REFORZADO POZO INSPECCIÓN D=1.2 M, H=2.0 a 3.0 M</v>
          </cell>
        </row>
        <row r="761">
          <cell r="B761" t="str">
            <v>CUERPO REFORZADO POZO INSPECCIÓN D=1.2 M, H=3,0 a 4.0 M</v>
          </cell>
        </row>
        <row r="762">
          <cell r="B762" t="str">
            <v>CUERPO REFORZADO POZO INSPECCIÓN D=1.2 M, H=4,0 a 5.0 M</v>
          </cell>
        </row>
        <row r="763">
          <cell r="B763" t="str">
            <v>CUERPO REFORZADO POZO INSPECCIÓN D=1.2 M, H=5,0 a 6.0 M</v>
          </cell>
        </row>
        <row r="764">
          <cell r="B764" t="str">
            <v>CUERPO REFORZADO POZO INSPECCIÓN D=1.2 M, H=5,0 a 6.0 M</v>
          </cell>
        </row>
        <row r="765">
          <cell r="B765" t="str">
            <v xml:space="preserve">CORONA PARA POZO DE INSPECC. CONCR.  F´C=24 Mpa INST.  TAPA Y ARO </v>
          </cell>
        </row>
        <row r="766">
          <cell r="B766" t="str">
            <v>PELDAÑOS PARA POZO DE INSPECCION VAR 3/4 CADA 40CM</v>
          </cell>
        </row>
        <row r="767">
          <cell r="B767" t="str">
            <v>CAMBIO DE TAPA Y  ARO EN FERROCONCRETO PARA POZOS DE  INSPECCIÓN D=0.60M</v>
          </cell>
        </row>
        <row r="768">
          <cell r="B768" t="str">
            <v>CAJA INSPECCIÓN EN CONCRETO 0,50x 0,50x0,50 e=0,10 INCLUYE TAPA REFORZADA Y CAÑUELA</v>
          </cell>
        </row>
        <row r="769">
          <cell r="B769" t="str">
            <v xml:space="preserve">CAMA DE ARENA PARA TUBERIAS </v>
          </cell>
        </row>
        <row r="770">
          <cell r="B770" t="str">
            <v>CAMA DE PIEDRA PARA ACOMODAR TUBERÍA</v>
          </cell>
        </row>
        <row r="771">
          <cell r="B771" t="str">
            <v>INSTALACIÓN MANIJA ALCANTARILLADO TUBERÍA PVC 8" TIPO NOVAFORT</v>
          </cell>
        </row>
        <row r="772">
          <cell r="B772" t="str">
            <v>REPARACIÓN DE CAÑUELA D = 1.20</v>
          </cell>
        </row>
        <row r="773">
          <cell r="B773" t="str">
            <v>EMPALME DE TUBERIA A POZO EXISTENTE, INCLUYE DEMOLICION Y EMBOQUILLADO</v>
          </cell>
        </row>
        <row r="775">
          <cell r="B775" t="str">
            <v>Instalación tubería y accesorios</v>
          </cell>
        </row>
        <row r="776">
          <cell r="B776" t="str">
            <v>INSTALACION TUBERIA PVC ALCANTARILLADO  6" TIPO NOVAFORT</v>
          </cell>
        </row>
        <row r="777">
          <cell r="B777" t="str">
            <v>INSTALACION TUBERIA PVC ALCANTARILLADO  8" TIPO NOVAFORT</v>
          </cell>
        </row>
        <row r="778">
          <cell r="B778" t="str">
            <v>INSTALACION TUBERIA PVC ALCANTARILLADO 10" TIPO NOVAFORT</v>
          </cell>
        </row>
        <row r="779">
          <cell r="B779" t="str">
            <v>INSTALACION TUBERIA PVC ALCANTARILLADO 12" TIPO NOVAFORT</v>
          </cell>
        </row>
        <row r="780">
          <cell r="B780" t="str">
            <v>INSTALACION TUBERIA PVC ALCANTARILLADO 14" TIPO NOVAFORT</v>
          </cell>
        </row>
        <row r="781">
          <cell r="B781" t="str">
            <v>INSTALACION TUBERIA PVC ALCANTARILLADO 16" TIPO NOVAFORT</v>
          </cell>
        </row>
        <row r="782">
          <cell r="B782" t="str">
            <v>INSTALACION TUBERIA PVC ALCANTARILLADO 18" TIPO NOVAFORT</v>
          </cell>
        </row>
        <row r="783">
          <cell r="B783" t="str">
            <v>INSTALACION TUBERIA PVC ALCANTARILLADO 20" TIPO NOVAFORT</v>
          </cell>
        </row>
        <row r="784">
          <cell r="B784" t="str">
            <v>INSTALACION TUBERIA PVC ALCANTARILLADO 24" TIPO NOVALOC</v>
          </cell>
        </row>
        <row r="785">
          <cell r="B785" t="str">
            <v>INSTALACION TUBERIA PVC ALCANTARILLADO 27" TIPO NOVALOC</v>
          </cell>
        </row>
        <row r="786">
          <cell r="B786" t="str">
            <v>INSTALACION TUBERIA PVC ALCANTARILLADO 30" TIPO NOVALOC</v>
          </cell>
        </row>
        <row r="787">
          <cell r="B787" t="str">
            <v>INSTALACION TUBERIA PVC ALCANTARILLADO 33" TIPO NOVALOC</v>
          </cell>
        </row>
        <row r="788">
          <cell r="B788" t="str">
            <v>INSTALACION TUBERIA PVC ALCANTARILLADO 36" TIPO NOVALOC</v>
          </cell>
        </row>
        <row r="789">
          <cell r="B789" t="str">
            <v>INSTALACION TUBERIA PVC ALCANTARILLADO 39" TIPO NOVALOC</v>
          </cell>
        </row>
        <row r="790">
          <cell r="B790" t="str">
            <v>INSTALACION TUBERIA PVC ALCANTARILLADO 42" TIPO NOVALOC</v>
          </cell>
        </row>
        <row r="791">
          <cell r="B791" t="str">
            <v>INSTALACION TUBERIA PVC ALCANTARILLADO 45" TIPO NOVALOC</v>
          </cell>
        </row>
        <row r="792">
          <cell r="B792" t="str">
            <v>INSTALACION TUBERIA PVC ALCANTARILLADO 48" TIPO NOVALOC</v>
          </cell>
        </row>
        <row r="793">
          <cell r="B793" t="str">
            <v>INSTALACION TUBERIA PVC ALCANTARILLADO 51" TIPO NOVALOC</v>
          </cell>
        </row>
        <row r="794">
          <cell r="B794" t="str">
            <v>INSTALACION TUBERIA PVC ALCANTARILLADO 54" TIPO NOVALOC</v>
          </cell>
        </row>
        <row r="795">
          <cell r="B795" t="str">
            <v>INSTALACION TUBERIA PVC ALCANTARILLADO 60" TIPO NOVALOC</v>
          </cell>
        </row>
        <row r="796">
          <cell r="B796" t="str">
            <v>INSTALACION DE CAMARA DE CAIDA</v>
          </cell>
        </row>
        <row r="797">
          <cell r="B797" t="str">
            <v>INSTALACION DE SILLAS YEE 8x6"</v>
          </cell>
        </row>
        <row r="798">
          <cell r="B798" t="str">
            <v>INSTALACION DE SILLAS YEE 10x6"</v>
          </cell>
        </row>
        <row r="799">
          <cell r="B799" t="str">
            <v>INSTALACION DE SILLAS YEE 12x6"</v>
          </cell>
        </row>
        <row r="800">
          <cell r="B800" t="str">
            <v>IMPERMEABILIZACION DE PAREDES EXTERIORES POZOS</v>
          </cell>
        </row>
        <row r="801">
          <cell r="B801" t="str">
            <v>REPARACIÓN GENERAL CUERPO DE POZOS</v>
          </cell>
        </row>
        <row r="802">
          <cell r="B802" t="str">
            <v>INSTALACION COMPUERTAS DE CHARNELA 16"</v>
          </cell>
        </row>
        <row r="803">
          <cell r="B803" t="str">
            <v>INSTALACION COMPUERTAS DE CHARNELA 20"</v>
          </cell>
        </row>
        <row r="804">
          <cell r="B804" t="str">
            <v xml:space="preserve">CONSTRUCCION CAJAS COMPUERTAS 6 M3 CONCRETO </v>
          </cell>
        </row>
        <row r="805">
          <cell r="B805" t="str">
            <v>CONSTRUCCION CABEZALES CONCRETO TUBOS 4 M3</v>
          </cell>
        </row>
        <row r="806">
          <cell r="B806" t="str">
            <v xml:space="preserve">INSTALACIÓN TUBERÍA HD 3" </v>
          </cell>
        </row>
        <row r="807">
          <cell r="B807" t="str">
            <v xml:space="preserve">INSTALACIÓN TUBERÍA HD 4" </v>
          </cell>
        </row>
        <row r="808">
          <cell r="B808" t="str">
            <v xml:space="preserve">INSTALACIÓN TUBERÍA HD 6" </v>
          </cell>
        </row>
        <row r="809">
          <cell r="B809" t="str">
            <v xml:space="preserve">INSTALACIÓN TUBERÍA HD 8" </v>
          </cell>
        </row>
        <row r="810">
          <cell r="B810" t="str">
            <v xml:space="preserve">INSTALACIÓN TUBERÍA HD 10" </v>
          </cell>
        </row>
        <row r="811">
          <cell r="B811" t="str">
            <v xml:space="preserve">INSTALACIÓN TUBERÍA HD 12" </v>
          </cell>
        </row>
        <row r="812">
          <cell r="B812" t="str">
            <v xml:space="preserve">INSTALACIÓN TUBERÍA HD 16" </v>
          </cell>
        </row>
        <row r="813">
          <cell r="B813" t="str">
            <v xml:space="preserve">INSTALACIÓN TUBERÍA HD  18" </v>
          </cell>
        </row>
        <row r="814">
          <cell r="B814" t="str">
            <v>INSTALACIÓN GEOTEXTIL POLIPROPILENO A = 3,80 NT 3000</v>
          </cell>
        </row>
        <row r="815">
          <cell r="B815" t="str">
            <v>GEOTEXTIL TIPO FORTEX BX-30 O SIMILAR</v>
          </cell>
        </row>
        <row r="817">
          <cell r="B817" t="str">
            <v>Suministro tubería y accesorios</v>
          </cell>
        </row>
        <row r="818">
          <cell r="B818" t="str">
            <v>SUMINISTRO TUBERIA ALCANTARILLADO PVC 6" TIPO NOVAFORT</v>
          </cell>
        </row>
        <row r="819">
          <cell r="B819" t="str">
            <v>SUMINISTRO TUBERIA ALCANTARILLADO PVC 8" TIPO NOVAFORT</v>
          </cell>
        </row>
        <row r="820">
          <cell r="B820" t="str">
            <v>SUMINISTRO TUBERIA ALCANTARILLADO PVC 10" TIPO NOVAFORT</v>
          </cell>
        </row>
        <row r="821">
          <cell r="B821" t="str">
            <v>SUMINISTRO TUBERIA ALCANTARILLADO PVC 12" TIPO NOVAFORT</v>
          </cell>
        </row>
        <row r="822">
          <cell r="B822" t="str">
            <v>SUMINISTRO TUBERIA ALCANTARILLADO PVC 14" TIPO NOVAFORT</v>
          </cell>
        </row>
        <row r="823">
          <cell r="B823" t="str">
            <v>SUMINISTRO TUBERIA ALCANTARILLADO PVC 16" TIPO NOVAFORT</v>
          </cell>
        </row>
        <row r="824">
          <cell r="B824" t="str">
            <v>SUMINISTRO TUBERIA ALCANTARILLADO PVC 18" TIPO NOVAFORT</v>
          </cell>
        </row>
        <row r="825">
          <cell r="B825" t="str">
            <v>SUMINISTRO TUBERIA ALCANTARILLADO PVC 20" TIPO NOVAFORT</v>
          </cell>
        </row>
        <row r="826">
          <cell r="B826" t="str">
            <v>SUMINISTRO TUBERIA PVC ALCANTARILLADO 24" TIPO NOVAFORT</v>
          </cell>
        </row>
        <row r="827">
          <cell r="B827" t="str">
            <v>SUMINISTRO TUBERIA PVC ALCANTARILLADO 27" TIPO NOVAFORT</v>
          </cell>
        </row>
        <row r="828">
          <cell r="B828" t="str">
            <v>SUMINISTRO TUBERIA PVC ALCANTARILLADO 30" TIPO NOVAFORT</v>
          </cell>
        </row>
        <row r="829">
          <cell r="B829" t="str">
            <v>SUMINISTRO TUBERIA PVC ALCANTARILLADO 33" TIPO NOVALOC</v>
          </cell>
        </row>
        <row r="830">
          <cell r="B830" t="str">
            <v>SUMINISTRO TUBERIA PVC ALCANTARILLADO 36" TIPO NOVALOC</v>
          </cell>
        </row>
        <row r="831">
          <cell r="B831" t="str">
            <v>SUMINISTRO TUBERIA PVC ALCANTARILLADO 39" TIPO NOVALOC</v>
          </cell>
        </row>
        <row r="832">
          <cell r="B832" t="str">
            <v>SUMINISTRO TUBERIA PVC ALCANTARILLADO 42" TIPO NOVALOC</v>
          </cell>
        </row>
        <row r="833">
          <cell r="B833" t="str">
            <v>SUMINISTRO TUBERIA PVC ALCANTARILLADO 45" TIPO NOVALOC</v>
          </cell>
        </row>
        <row r="834">
          <cell r="B834" t="str">
            <v>SUMINISTRO TUBERIA PVC ALCANTARILLADO 48" TIPO NOVALOC</v>
          </cell>
        </row>
        <row r="835">
          <cell r="B835" t="str">
            <v>SUMINISTRO TUBERIA PVC ALCANTARILLADO 51" TIPO NOVALOC</v>
          </cell>
        </row>
        <row r="836">
          <cell r="B836" t="str">
            <v>SUMINISTRO TUBERIA PVC ALCANTARILLADO 54" TIPO NOVALOC</v>
          </cell>
        </row>
        <row r="837">
          <cell r="B837" t="str">
            <v>SUMINISTRO TUBERIA PVC ALCANTARILLADO 57" TIPO NOVALOC</v>
          </cell>
        </row>
        <row r="838">
          <cell r="B838" t="str">
            <v>SUMINISTRO TUBERIA PVC ALCANTARILLADO 60" TIPO NOVALOC</v>
          </cell>
        </row>
        <row r="839">
          <cell r="B839" t="str">
            <v>SUMINISTRO KIT SILLA YEE 8x6" INCLUYE ABRAZADERAS EMPAQUE Y ADHESIVO</v>
          </cell>
        </row>
        <row r="840">
          <cell r="B840" t="str">
            <v>SUMINISTRO KIT SILLA YEE 10x6" INCLUYE ABRAZADERAS EMPAQUE Y ADHESIVO</v>
          </cell>
        </row>
        <row r="841">
          <cell r="B841" t="str">
            <v>SUMINISTRO KIT SILLA YEE 12x6" INCLUYE ABRAZADERAS EMPAQUE Y ADHESIVO</v>
          </cell>
        </row>
        <row r="842">
          <cell r="B842" t="str">
            <v xml:space="preserve">SUMINISTRO DE UNIONES NOVAFORT DE 6" O SIMILAR </v>
          </cell>
        </row>
        <row r="843">
          <cell r="B843" t="str">
            <v xml:space="preserve">SUMINISTRO DE UNIONES NOVAFORT DE 8" O SIMILAR </v>
          </cell>
        </row>
        <row r="844">
          <cell r="B844" t="str">
            <v xml:space="preserve">SUMINISTRO DE UNIONES NOVAFORT DE 10" O SIMILAR </v>
          </cell>
        </row>
        <row r="845">
          <cell r="B845" t="str">
            <v xml:space="preserve">SUMINISTRO DE UNIONES NOVAFORT DE 12" O SIMILAR </v>
          </cell>
        </row>
        <row r="846">
          <cell r="B846" t="str">
            <v xml:space="preserve">SUMINISTRO DE UNIONES NOVAFORT DE 14" O SIMILAR </v>
          </cell>
        </row>
        <row r="847">
          <cell r="B847" t="str">
            <v xml:space="preserve">SUMINISTRO DE UNIONES NOVAFORT DE 16" O SIMILAR </v>
          </cell>
        </row>
        <row r="848">
          <cell r="B848" t="str">
            <v xml:space="preserve">SUMINISTRO DE UNIONES NOVAFORT DE 18" O SIMILAR </v>
          </cell>
        </row>
        <row r="849">
          <cell r="B849" t="str">
            <v xml:space="preserve">SUMINISTRO DE UNIONES NOVAFORT DE 20" O SIMILAR </v>
          </cell>
        </row>
        <row r="850">
          <cell r="B850" t="str">
            <v xml:space="preserve">SUMINISTRO DE UNIONES NOVAFORT DE 24" O SIMILAR </v>
          </cell>
        </row>
        <row r="851">
          <cell r="B851" t="str">
            <v xml:space="preserve">SUMINISTRO DE UNIONES NOVAFORT DE 27" O SIMILAR </v>
          </cell>
        </row>
        <row r="852">
          <cell r="B852" t="str">
            <v xml:space="preserve">SUMINISTRO DE UNIONES NOVAFORT DE 30" O SIMILAR </v>
          </cell>
        </row>
        <row r="853">
          <cell r="B853" t="str">
            <v xml:space="preserve">SUMINISTRO DE UNIONES NOVALOC DE 33" O SIMILAR </v>
          </cell>
        </row>
        <row r="854">
          <cell r="B854" t="str">
            <v xml:space="preserve">SUMINISTRO DE UNIONES NOVALOC DE 36" O SIMILAR </v>
          </cell>
        </row>
        <row r="855">
          <cell r="B855" t="str">
            <v xml:space="preserve">SUMINISTRO DE UNIONES NOVALOC DE 39" O SIMILAR </v>
          </cell>
        </row>
        <row r="856">
          <cell r="B856" t="str">
            <v xml:space="preserve">SUMINISTRO DE UNIONES NOVALOC DE 42" O SIMILAR </v>
          </cell>
        </row>
        <row r="857">
          <cell r="B857" t="str">
            <v xml:space="preserve">SUMINISTRO DE UNIONES NOVALOC DE 45" O SIMILAR </v>
          </cell>
        </row>
        <row r="858">
          <cell r="B858" t="str">
            <v xml:space="preserve">SUMINISTRO DE UNIONES NOVALOC DE 48" O SIMILAR </v>
          </cell>
        </row>
        <row r="859">
          <cell r="B859" t="str">
            <v xml:space="preserve">SUMINISTRO DE UNIONES NOVALOC DE 51" O SIMILAR </v>
          </cell>
        </row>
        <row r="860">
          <cell r="B860" t="str">
            <v xml:space="preserve">SUMINISTRO DE UNIONES NOVALOC DE 54" O SIMILAR </v>
          </cell>
        </row>
        <row r="861">
          <cell r="B861" t="str">
            <v xml:space="preserve">SUMINISTRO DE UNIONES NOVALOC DE 57" O SIMILAR </v>
          </cell>
        </row>
        <row r="862">
          <cell r="B862" t="str">
            <v xml:space="preserve">SUMINISTRO DE UNIONES NOVALOC DE 60" O SIMILAR </v>
          </cell>
        </row>
        <row r="863">
          <cell r="B863" t="str">
            <v xml:space="preserve">SUMINISTRO DE HIDROSELLOS NOVAFORT DE 6" O SIMILAR </v>
          </cell>
        </row>
        <row r="864">
          <cell r="B864" t="str">
            <v xml:space="preserve">SUMINISTRO DE HIDROSELLOS NOVAFORT DE 8" O SIMILAR </v>
          </cell>
        </row>
        <row r="865">
          <cell r="B865" t="str">
            <v xml:space="preserve">SUMINISTRO DE HIDROSELLOS NOVAFORT DE 10" O SIMILAR </v>
          </cell>
        </row>
        <row r="866">
          <cell r="B866" t="str">
            <v xml:space="preserve">SUMINISTRO DE HIDROSELLOS NOVAFORT DE 12" O SIMILAR </v>
          </cell>
        </row>
        <row r="867">
          <cell r="B867" t="str">
            <v xml:space="preserve">SUMINISTRO DE HIDROSELLOS NOVAFORT DE 14" O SIMILAR </v>
          </cell>
        </row>
        <row r="868">
          <cell r="B868" t="str">
            <v xml:space="preserve">SUMINISTRO DE HIDROSELLOS NOVAFORT DE 16" O SIMILAR </v>
          </cell>
        </row>
        <row r="869">
          <cell r="B869" t="str">
            <v xml:space="preserve">SUMINISTRO DE HIDROSELLOS NOVAFORT DE 18" O SIMILAR </v>
          </cell>
        </row>
        <row r="870">
          <cell r="B870" t="str">
            <v xml:space="preserve">SUMINISTRO DE HIDROSELLOS NOVAFORT DE 20" O SIMILAR </v>
          </cell>
        </row>
        <row r="871">
          <cell r="B871" t="str">
            <v xml:space="preserve">SUMINISTRO DE HIDROSELLOS NOVAFORT DE 24" O SIMILAR </v>
          </cell>
        </row>
        <row r="872">
          <cell r="B872" t="str">
            <v xml:space="preserve">SUMINISTRO DE HIDROSELLOS NOVAFORT DE 27" O SIMILAR </v>
          </cell>
        </row>
        <row r="873">
          <cell r="B873" t="str">
            <v xml:space="preserve">SUMINISTRO DE HIDROSELLOS NOVAFORT DE 30" O SIMILAR </v>
          </cell>
        </row>
        <row r="874">
          <cell r="B874" t="str">
            <v xml:space="preserve">SUMINISTRO DE HIDROSELLOS NOVALOC DE 33" O SIMILAR </v>
          </cell>
        </row>
        <row r="875">
          <cell r="B875" t="str">
            <v xml:space="preserve">SUMINISTRO DE HIDROSELLOS NOVALOC DE 36" O SIMILAR </v>
          </cell>
        </row>
        <row r="876">
          <cell r="B876" t="str">
            <v xml:space="preserve">SUMINISTRO DE HIDROSELLOS NOVALOC DE 39" O SIMILAR </v>
          </cell>
        </row>
        <row r="877">
          <cell r="B877" t="str">
            <v xml:space="preserve">SUMINISTRO DE HIDROSELLOS NOVALOC DE 42" O SIMILAR </v>
          </cell>
        </row>
        <row r="878">
          <cell r="B878" t="str">
            <v xml:space="preserve">SUMINISTRO DE HIDROSELLOS NOVALOC DE 45" O SIMILAR </v>
          </cell>
        </row>
        <row r="879">
          <cell r="B879" t="str">
            <v xml:space="preserve">SUMINISTRO DE HIDROSELLOS NOVALOC DE 48" O SIMILAR </v>
          </cell>
        </row>
        <row r="880">
          <cell r="B880" t="str">
            <v xml:space="preserve">SUMINISTRO DE HIDROSELLOS NOVALOC DE 51" O SIMILAR </v>
          </cell>
        </row>
        <row r="881">
          <cell r="B881" t="str">
            <v xml:space="preserve">SUMINISTRO DE HIDROSELLOS NOVALOC DE 54" O SIMILAR </v>
          </cell>
        </row>
        <row r="882">
          <cell r="B882" t="str">
            <v xml:space="preserve">SUMINISTRO DE HIDROSELLOS NOVALOC DE 60" O SIMILAR </v>
          </cell>
        </row>
        <row r="883">
          <cell r="B883" t="str">
            <v>SUMINISTRO TEE PVC 8x6" PARA CAMARA DE CAIDA</v>
          </cell>
        </row>
        <row r="884">
          <cell r="B884" t="str">
            <v>SUMINISTRO CODO 6" x 90° PARA CAMARA DE CAIDA</v>
          </cell>
        </row>
        <row r="885">
          <cell r="B885" t="str">
            <v>SUMINISTRO DE TAPA Y ARO EN FERROCONCRETO D=0,60</v>
          </cell>
        </row>
        <row r="886">
          <cell r="B886" t="str">
            <v>INSTALACIÓN PASAMURO HF B X E DE 60 CM Y 16"</v>
          </cell>
        </row>
        <row r="887">
          <cell r="B887" t="str">
            <v>COMPUERTAS CHARNELA O CHAPALETA DE 16" CIRCULAR</v>
          </cell>
        </row>
        <row r="888">
          <cell r="B888" t="str">
            <v>COMPUERTAS CHARNELA O CHAPALETA DE 20" CIRCULAR</v>
          </cell>
        </row>
        <row r="889">
          <cell r="B889" t="str">
            <v>TAPA ARO HF NUCLEO CONCETO TRAFICO PESADO</v>
          </cell>
        </row>
        <row r="890">
          <cell r="B890" t="str">
            <v xml:space="preserve">SUMINISTRO TUBERÍA HD 3" </v>
          </cell>
        </row>
        <row r="891">
          <cell r="B891" t="str">
            <v xml:space="preserve">SUMINISTRO TUBERÍA HD 4" </v>
          </cell>
        </row>
        <row r="892">
          <cell r="B892" t="str">
            <v xml:space="preserve">SUMINISTRO TUBERÍA HD 6" </v>
          </cell>
        </row>
        <row r="893">
          <cell r="B893" t="str">
            <v xml:space="preserve">SUMINISTRO TUBERÍA HD 8" </v>
          </cell>
        </row>
        <row r="894">
          <cell r="B894" t="str">
            <v xml:space="preserve">SUMINISTRO TUBERÍA HD 10" </v>
          </cell>
        </row>
        <row r="895">
          <cell r="B895" t="str">
            <v xml:space="preserve">SUMINISTRO TUBERÍA HD 12" </v>
          </cell>
        </row>
        <row r="896">
          <cell r="B896" t="str">
            <v xml:space="preserve">SUMINISTRO TUBERÍA HD 16" </v>
          </cell>
        </row>
        <row r="897">
          <cell r="B897" t="str">
            <v xml:space="preserve">SUMINISTRO TUBERÍA HD 18" </v>
          </cell>
        </row>
        <row r="898">
          <cell r="B898" t="str">
            <v>SUMINISTRO DE GEOTEXTIL POLIPROPILENO A = 3,80 NT 3000</v>
          </cell>
        </row>
        <row r="899">
          <cell r="B899" t="str">
            <v>GEOTEXTIL TIPO FORTEX BX-30 O SIMILAR</v>
          </cell>
        </row>
        <row r="900">
          <cell r="B900" t="str">
            <v>SUMINISTRO DE TAPA Y ARO POZO MADERPLAST D = 0,67</v>
          </cell>
        </row>
        <row r="901">
          <cell r="B901" t="str">
            <v>SUMINISTRO DE CIRCULAR  MADERPLAST D = 0,70</v>
          </cell>
        </row>
        <row r="902">
          <cell r="B902" t="str">
            <v>SUMINISTRO PASAMURO HF B X E DE 60 CM Y 16"</v>
          </cell>
        </row>
        <row r="904">
          <cell r="B904" t="str">
            <v>ALCANTARILLADO PLUVIAL</v>
          </cell>
        </row>
        <row r="905">
          <cell r="B905" t="str">
            <v>Estructura de alcantarillado</v>
          </cell>
        </row>
        <row r="906">
          <cell r="B906" t="str">
            <v>SOLADO DE FONDO 1500PSI e=0.005m</v>
          </cell>
        </row>
        <row r="907">
          <cell r="B907" t="str">
            <v>BASE REFORZADA POZO INSPECCIÓN D=2.00 M INCLUYE CAÑUELA EN CONCRETO Y EMBOQUILLADO REMATES</v>
          </cell>
        </row>
        <row r="908">
          <cell r="B908" t="str">
            <v>CUERPO REFORZADO POZO INSPECCIÓN D=1.2 M, H=1.0 a 2.0 M</v>
          </cell>
        </row>
        <row r="909">
          <cell r="B909" t="str">
            <v>CUERPO REFORZADO POZO INSPECCIÓN D=1.2 M, H=2.0 a 3.0 M</v>
          </cell>
        </row>
        <row r="910">
          <cell r="B910" t="str">
            <v>CUERPO REFORZADO POZO INSPECCIÓN D=1.2 M, H=3,0 a 4.0 M</v>
          </cell>
        </row>
        <row r="911">
          <cell r="B911" t="str">
            <v>CUERPO REFORZADO POZO INSPECCIÓN D=1.2 M, H=4,0 a 5.0 M</v>
          </cell>
        </row>
        <row r="912">
          <cell r="B912" t="str">
            <v>CUERPO REFORZADO POZO INSPECCIÓN D=1.2 M, H=5,0 a 6.0 M</v>
          </cell>
        </row>
        <row r="913">
          <cell r="B913" t="str">
            <v>CUERPO REFORZADO POZO INSPECCIÓN D=1.2 M, H=5,0 a 6.0 M</v>
          </cell>
        </row>
        <row r="914">
          <cell r="B914" t="str">
            <v>PELDAÑOS PARA POZO DE INSPECCION VAR 3/4 CADA 40CM</v>
          </cell>
        </row>
        <row r="915">
          <cell r="B915" t="str">
            <v xml:space="preserve">CORONA PARA POZO DE INSPECC. CONCR.  F´C=24 Mpa INST.  TAPA Y ARO </v>
          </cell>
        </row>
        <row r="916">
          <cell r="B916" t="str">
            <v xml:space="preserve">ANILLO DE CORONA PARA TRAMPA DE ARENAS CONCRETO F´C=24 Mpa CON INST. TAPA Y ARO </v>
          </cell>
        </row>
        <row r="917">
          <cell r="B917" t="str">
            <v>CONSTRUCCION CAJA INSPECCION EN CONCRETO  0,80x0,80x1,30 INCLUYE TAPA REFORZADA Y CAÑUELA</v>
          </cell>
        </row>
        <row r="918">
          <cell r="B918" t="str">
            <v>CONSTRUCCION SUMIDERO DE DIMENSIONES 2.30 X 0.60 INCLUYE REJA METALICA HF SEGÚN DISEÑOS</v>
          </cell>
        </row>
        <row r="919">
          <cell r="B919" t="str">
            <v>CONSTRUCCION SUMIDERO TRANSVERSAL DE 2.5 M3 CONCRETO</v>
          </cell>
        </row>
        <row r="920">
          <cell r="B920" t="str">
            <v xml:space="preserve">CAMA DE ARENA PARA TUBERIAS </v>
          </cell>
        </row>
        <row r="921">
          <cell r="B921" t="str">
            <v>EMPALME DE TUBERIA A POZO EXISTENTE, INCLUYE DEMOLICION Y EMBOQUILLADO</v>
          </cell>
        </row>
        <row r="922">
          <cell r="B922" t="str">
            <v>ACERO DE REFUERZO 60000 PSI</v>
          </cell>
        </row>
        <row r="924">
          <cell r="B924" t="str">
            <v>Instalación tubería y accesorios</v>
          </cell>
        </row>
        <row r="925">
          <cell r="B925" t="str">
            <v>INSTALACION TUBERIA PVC ALCANTARILLADO 10" TIPO NOVAFORT</v>
          </cell>
        </row>
        <row r="926">
          <cell r="B926" t="str">
            <v>INSTALACION TUBERIA PVC ALCANTARILLADO 12" TIPO NOVAFORT</v>
          </cell>
        </row>
        <row r="927">
          <cell r="B927" t="str">
            <v>INSTALACION TUBERIA PVC ALCANTARILLADO 14" TIPO NOVAFORT</v>
          </cell>
        </row>
        <row r="928">
          <cell r="B928" t="str">
            <v>INSTALACION TUBERIA PVC ALCANTARILLADO 16" TIPO NOVAFORT</v>
          </cell>
        </row>
        <row r="929">
          <cell r="B929" t="str">
            <v>INSTALACION TUBERIA PVC ALCANTARILLADO 18" TIPO NOVAFORT</v>
          </cell>
        </row>
        <row r="930">
          <cell r="B930" t="str">
            <v>INSTALACION TUBERIA PVC ALCANTARILLADO 20" TIPO NOVAFORT</v>
          </cell>
        </row>
        <row r="931">
          <cell r="B931" t="str">
            <v>INSTALACION TUBERIA PVC ALCANTARILLADO 24" TIPO NOVALOC</v>
          </cell>
        </row>
        <row r="932">
          <cell r="B932" t="str">
            <v>INSTALACION TUBERIA PVC ALCANTARILLADO 27" TIPO NOVALOC</v>
          </cell>
        </row>
        <row r="933">
          <cell r="B933" t="str">
            <v>INSTALACION TUBERIA PVC ALCANTARILLADO 30" TIPO NOVALOC</v>
          </cell>
        </row>
        <row r="934">
          <cell r="B934" t="str">
            <v>INSTALACION TUBERIA PVC ALCANTARILLADO 33" TIPO NOVALOC</v>
          </cell>
        </row>
        <row r="935">
          <cell r="B935" t="str">
            <v>INSTALACION TUBERIA PVC ALCANTARILLADO 36" TIPO NOVALOC</v>
          </cell>
        </row>
        <row r="936">
          <cell r="B936" t="str">
            <v>INSTALACION TUBERIA PVC ALCANTARILLADO 39" TIPO NOVALOC</v>
          </cell>
        </row>
        <row r="937">
          <cell r="B937" t="str">
            <v>INSTALACION TUBERIA PVC ALCANTARILLADO 42" TIPO NOVALOC</v>
          </cell>
        </row>
        <row r="938">
          <cell r="B938" t="str">
            <v>INSTALACION TUBERIA PVC ALCANTARILLADO 45" TIPO NOVALOC</v>
          </cell>
        </row>
        <row r="939">
          <cell r="B939" t="str">
            <v>INSTALACION TUBERIA PVC ALCANTARILLADO 48" TIPO NOVALOC</v>
          </cell>
        </row>
        <row r="940">
          <cell r="B940" t="str">
            <v>INSTALACION TUBERIA PVC ALCANTARILLADO 51" TIPO NOVALOC</v>
          </cell>
        </row>
        <row r="941">
          <cell r="B941" t="str">
            <v>INSTALACION TUBERIA PVC ALCANTARILLADO 54" TIPO NOVALOC</v>
          </cell>
        </row>
        <row r="942">
          <cell r="B942" t="str">
            <v>INSTALACION TUBERIA PVC ALCANTARILLADO 60" TIPO NOVALOC</v>
          </cell>
        </row>
        <row r="943">
          <cell r="B943" t="str">
            <v>EMPALME DE TUBERIA A POZO EXISTENTE, INCLUYE DEMOLICION Y EMBOQUILLADO</v>
          </cell>
        </row>
        <row r="944">
          <cell r="B944" t="str">
            <v xml:space="preserve"> INSTALACION VALVULA DE CHAPALETA 36" </v>
          </cell>
        </row>
        <row r="945">
          <cell r="B945" t="str">
            <v xml:space="preserve"> INSTALACION VALVULA DE CHAPALETA 38" </v>
          </cell>
        </row>
        <row r="946">
          <cell r="B946" t="str">
            <v xml:space="preserve"> INSTALACION VALVULA DE CHAPALETA 40" </v>
          </cell>
        </row>
        <row r="947">
          <cell r="B947" t="str">
            <v xml:space="preserve"> INSTALACION VALVULA DE CHAPALETA 42" </v>
          </cell>
        </row>
        <row r="948">
          <cell r="B948" t="str">
            <v xml:space="preserve"> INSTALACION VALVULA DE CHAPALETA 45" </v>
          </cell>
        </row>
        <row r="949">
          <cell r="B949" t="str">
            <v xml:space="preserve"> INSTALACION VALVULA DE CHAPALETA 48" </v>
          </cell>
        </row>
        <row r="950">
          <cell r="B950" t="str">
            <v xml:space="preserve"> INSTALACION VALVULA DE CHAPALETA 54" </v>
          </cell>
        </row>
        <row r="952">
          <cell r="B952" t="str">
            <v>Suministro tubería y accesorios</v>
          </cell>
        </row>
        <row r="953">
          <cell r="B953" t="str">
            <v>SUMINISTRO TUBERIA ALCANTARILLADO PVC 10" TIPO NOVAFORT</v>
          </cell>
        </row>
        <row r="954">
          <cell r="B954" t="str">
            <v>SUMINISTRO TUBERIA ALCANTARILLADO PVC 12" TIPO NOVAFORT</v>
          </cell>
        </row>
        <row r="955">
          <cell r="B955" t="str">
            <v>SUMINISTRO TUBERIA ALCANTARILLADO PVC 14" TIPO NOVAFORT</v>
          </cell>
        </row>
        <row r="956">
          <cell r="B956" t="str">
            <v>SUMINISTRO TUBERIA ALCANTARILLADO PVC 16" TIPO NOVAFORT</v>
          </cell>
        </row>
        <row r="957">
          <cell r="B957" t="str">
            <v>SUMINISTRO TUBERIA ALCANTARILLADO PVC 18" TIPO NOVAFORT</v>
          </cell>
        </row>
        <row r="958">
          <cell r="B958" t="str">
            <v>SUMINISTRO TUBERIA ALCANTARILLADO PVC 20" TIPO NOVAFORT</v>
          </cell>
        </row>
        <row r="959">
          <cell r="B959" t="str">
            <v>SUMINISTRO TUBERIA PVC ALCANTARILLADO 24" TIPO NOVAFORT</v>
          </cell>
        </row>
        <row r="960">
          <cell r="B960" t="str">
            <v>SUMINISTRO TUBERIA PVC ALCANTARILLADO 27" TIPO NOVAFORT</v>
          </cell>
        </row>
        <row r="961">
          <cell r="B961" t="str">
            <v>SUMINISTRO TUBERIA PVC ALCANTARILLADO 30" TIPO NOVAFORT</v>
          </cell>
        </row>
        <row r="962">
          <cell r="B962" t="str">
            <v>SUMINISTRO TUBERIA PVC ALCANTARILLADO 33" TIPO NOVALOC</v>
          </cell>
        </row>
        <row r="963">
          <cell r="B963" t="str">
            <v>SUMINISTRO TUBERIA PVC ALCANTARILLADO 36" TIPO NOVALOC</v>
          </cell>
        </row>
        <row r="964">
          <cell r="B964" t="str">
            <v>SUMINISTRO TUBERIA PVC ALCANTARILLADO 39" TIPO NOVALOC</v>
          </cell>
        </row>
        <row r="965">
          <cell r="B965" t="str">
            <v>SUMINISTRO TUBERIA PVC ALCANTARILLADO 42" TIPO NOVALOC</v>
          </cell>
        </row>
        <row r="966">
          <cell r="B966" t="str">
            <v>SUMINISTRO TUBERIA PVC ALCANTARILLADO 45" TIPO NOVALOC</v>
          </cell>
        </row>
        <row r="967">
          <cell r="B967" t="str">
            <v>SUMINISTRO TUBERIA PVC ALCANTARILLADO 48" TIPO NOVALOC</v>
          </cell>
        </row>
        <row r="968">
          <cell r="B968" t="str">
            <v>SUMINISTRO TUBERIA PVC ALCANTARILLADO 51" TIPO NOVALOC</v>
          </cell>
        </row>
        <row r="969">
          <cell r="B969" t="str">
            <v>SUMINISTRO TUBERIA PVC ALCANTARILLADO 54" TIPO NOVALOC</v>
          </cell>
        </row>
        <row r="970">
          <cell r="B970" t="str">
            <v>SUMINISTRO TUBERIA PVC ALCANTARILLADO 57" TIPO NOVALOC</v>
          </cell>
        </row>
        <row r="971">
          <cell r="B971" t="str">
            <v>SUMINISTRO TUBERIA PVC ALCANTARILLADO 60" TIPO NOVALOC</v>
          </cell>
        </row>
        <row r="972">
          <cell r="B972" t="str">
            <v xml:space="preserve">SUMINISTRO DE UNIONES NOVAFORT DE 10" O SIMILAR </v>
          </cell>
        </row>
        <row r="973">
          <cell r="B973" t="str">
            <v xml:space="preserve">SUMINISTRO DE UNIONES NOVAFORT DE 12" O SIMILAR </v>
          </cell>
        </row>
        <row r="974">
          <cell r="B974" t="str">
            <v xml:space="preserve">SUMINISTRO DE UNIONES NOVAFORT DE 14" O SIMILAR </v>
          </cell>
        </row>
        <row r="975">
          <cell r="B975" t="str">
            <v xml:space="preserve">SUMINISTRO DE UNIONES NOVAFORT DE 16" O SIMILAR </v>
          </cell>
        </row>
        <row r="976">
          <cell r="B976" t="str">
            <v xml:space="preserve">SUMINISTRO DE UNIONES NOVAFORT DE 18" O SIMILAR </v>
          </cell>
        </row>
        <row r="977">
          <cell r="B977" t="str">
            <v xml:space="preserve">SUMINISTRO DE UNIONES NOVAFORT DE 20" O SIMILAR </v>
          </cell>
        </row>
        <row r="978">
          <cell r="B978" t="str">
            <v xml:space="preserve">SUMINISTRO DE UNIONES NOVAFORT DE 24" O SIMILAR </v>
          </cell>
        </row>
        <row r="979">
          <cell r="B979" t="str">
            <v xml:space="preserve">SUMINISTRO DE UNIONES NOVAFORT DE 27" O SIMILAR </v>
          </cell>
        </row>
        <row r="980">
          <cell r="B980" t="str">
            <v xml:space="preserve">SUMINISTRO DE UNIONES NOVAFORT DE 30" O SIMILAR </v>
          </cell>
        </row>
        <row r="981">
          <cell r="B981" t="str">
            <v xml:space="preserve">SUMINISTRO DE UNIONES NOVALOC DE 33" O SIMILAR </v>
          </cell>
        </row>
        <row r="982">
          <cell r="B982" t="str">
            <v xml:space="preserve">SUMINISTRO DE UNIONES NOVALOC DE 36" O SIMILAR </v>
          </cell>
        </row>
        <row r="983">
          <cell r="B983" t="str">
            <v xml:space="preserve">SUMINISTRO DE UNIONES NOVALOC DE 39" O SIMILAR </v>
          </cell>
        </row>
        <row r="984">
          <cell r="B984" t="str">
            <v xml:space="preserve">SUMINISTRO DE UNIONES NOVALOC DE 42" O SIMILAR </v>
          </cell>
        </row>
        <row r="985">
          <cell r="B985" t="str">
            <v xml:space="preserve">SUMINISTRO DE UNIONES NOVALOC DE 45" O SIMILAR </v>
          </cell>
        </row>
        <row r="986">
          <cell r="B986" t="str">
            <v xml:space="preserve">SUMINISTRO DE UNIONES NOVALOC DE 48" O SIMILAR </v>
          </cell>
        </row>
        <row r="987">
          <cell r="B987" t="str">
            <v xml:space="preserve">SUMINISTRO DE UNIONES NOVALOC DE 51" O SIMILAR </v>
          </cell>
        </row>
        <row r="988">
          <cell r="B988" t="str">
            <v xml:space="preserve">SUMINISTRO DE UNIONES NOVALOC DE 54" O SIMILAR </v>
          </cell>
        </row>
        <row r="989">
          <cell r="B989" t="str">
            <v xml:space="preserve">SUMINISTRO DE UNIONES NOVALOC DE 57" O SIMILAR </v>
          </cell>
        </row>
        <row r="990">
          <cell r="B990" t="str">
            <v xml:space="preserve">SUMINISTRO DE UNIONES NOVALOC DE 60" O SIMILAR </v>
          </cell>
        </row>
        <row r="991">
          <cell r="B991" t="str">
            <v xml:space="preserve">SUMINISTRO DE HIDROSELLOS NOVAFORT DE 10" O SIMILAR </v>
          </cell>
        </row>
        <row r="992">
          <cell r="B992" t="str">
            <v xml:space="preserve">SUMINISTRO DE HIDROSELLOS NOVAFORT DE 12" O SIMILAR </v>
          </cell>
        </row>
        <row r="993">
          <cell r="B993" t="str">
            <v xml:space="preserve">SUMINISTRO DE HIDROSELLOS NOVAFORT DE 14" O SIMILAR </v>
          </cell>
        </row>
        <row r="994">
          <cell r="B994" t="str">
            <v xml:space="preserve">SUMINISTRO DE HIDROSELLOS NOVAFORT DE 16" O SIMILAR </v>
          </cell>
        </row>
        <row r="995">
          <cell r="B995" t="str">
            <v xml:space="preserve">SUMINISTRO DE HIDROSELLOS NOVAFORT DE 18" O SIMILAR </v>
          </cell>
        </row>
        <row r="996">
          <cell r="B996" t="str">
            <v xml:space="preserve">SUMINISTRO DE HIDROSELLOS NOVAFORT DE 20" O SIMILAR </v>
          </cell>
        </row>
        <row r="997">
          <cell r="B997" t="str">
            <v xml:space="preserve">SUMINISTRO DE HIDROSELLOS NOVAFORT DE 24" O SIMILAR </v>
          </cell>
        </row>
        <row r="998">
          <cell r="B998" t="str">
            <v xml:space="preserve">SUMINISTRO DE HIDROSELLOS NOVAFORT DE 27" O SIMILAR </v>
          </cell>
        </row>
        <row r="999">
          <cell r="B999" t="str">
            <v xml:space="preserve">SUMINISTRO DE HIDROSELLOS NOVAFORT DE 30" O SIMILAR </v>
          </cell>
        </row>
        <row r="1000">
          <cell r="B1000" t="str">
            <v xml:space="preserve">SUMINISTRO DE HIDROSELLOS NOVALOC DE 33" O SIMILAR </v>
          </cell>
        </row>
        <row r="1001">
          <cell r="B1001" t="str">
            <v xml:space="preserve">SUMINISTRO DE HIDROSELLOS NOVALOC DE 36" O SIMILAR </v>
          </cell>
        </row>
        <row r="1002">
          <cell r="B1002" t="str">
            <v xml:space="preserve">SUMINISTRO DE HIDROSELLOS NOVALOC DE 39" O SIMILAR </v>
          </cell>
        </row>
        <row r="1003">
          <cell r="B1003" t="str">
            <v xml:space="preserve">SUMINISTRO DE HIDROSELLOS NOVALOC DE 42" O SIMILAR </v>
          </cell>
        </row>
        <row r="1004">
          <cell r="B1004" t="str">
            <v xml:space="preserve">SUMINISTRO DE HIDROSELLOS NOVALOC DE 45" O SIMILAR </v>
          </cell>
        </row>
        <row r="1005">
          <cell r="B1005" t="str">
            <v xml:space="preserve">SUMINISTRO DE HIDROSELLOS NOVALOC DE 48" O SIMILAR </v>
          </cell>
        </row>
        <row r="1006">
          <cell r="B1006" t="str">
            <v xml:space="preserve">SUMINISTRO DE HIDROSELLOS NOVALOC DE 51" O SIMILAR </v>
          </cell>
        </row>
        <row r="1007">
          <cell r="B1007" t="str">
            <v xml:space="preserve">SUMINISTRO DE HIDROSELLOS NOVALOC DE 54" O SIMILAR </v>
          </cell>
        </row>
        <row r="1008">
          <cell r="B1008" t="str">
            <v xml:space="preserve">SUMINISTRO DE HIDROSELLOS NOVALOC DE 60" O SIMILAR </v>
          </cell>
        </row>
        <row r="1009">
          <cell r="B1009" t="str">
            <v>REJA DESMONTABLE EN HF DE DIMENSIONES 0,40 x 0,90 CON MARCO Y CONTRAMARCO</v>
          </cell>
        </row>
        <row r="1010">
          <cell r="B1010" t="str">
            <v>SUMINISTRO DE TAPA Y ARO EN FERROCONCRETO D=0,60</v>
          </cell>
        </row>
        <row r="1011">
          <cell r="B1011" t="str">
            <v>SUMINISTRO KIT SILLA YEE 8x6" INCLUYE ABRAZADERAS EMPAQUE Y ADHESIVO</v>
          </cell>
        </row>
        <row r="1012">
          <cell r="B1012" t="str">
            <v>SUMINISTRO KIT SILLA YEE 10x6" INCLUYE ABRAZADERAS EMPAQUE Y ADHESIVO</v>
          </cell>
        </row>
        <row r="1013">
          <cell r="B1013" t="str">
            <v>SUMINISTRO KIT SILLA YEE 12x6" INCLUYE ABRAZADERAS EMPAQUE Y ADHESIVO</v>
          </cell>
        </row>
        <row r="1014">
          <cell r="B1014" t="str">
            <v>SUMINISTRO DE GEOTEXTIL POLIPROPILENO A = 3,80 NT 3000</v>
          </cell>
        </row>
        <row r="1015">
          <cell r="B1015" t="str">
            <v>SUMINISTRO VALVULA DE CHAPALETA 36"</v>
          </cell>
        </row>
        <row r="1016">
          <cell r="B1016" t="str">
            <v xml:space="preserve">SUMINISTRO VALVULA DE CHAPALETA 38" </v>
          </cell>
        </row>
        <row r="1017">
          <cell r="B1017" t="str">
            <v xml:space="preserve">SUMINISTRO VALVULA DE CHAPALETA 40" </v>
          </cell>
        </row>
        <row r="1018">
          <cell r="B1018" t="str">
            <v xml:space="preserve">SUMINISTRO VALVULA DE CHAPALETA 42" </v>
          </cell>
        </row>
        <row r="1019">
          <cell r="B1019" t="str">
            <v xml:space="preserve">INSTALACION VALVULA DE CHAPALETA 45" </v>
          </cell>
        </row>
        <row r="1020">
          <cell r="B1020" t="str">
            <v xml:space="preserve">INSTALACION VALVULA DE CHAPALETA 48" </v>
          </cell>
        </row>
        <row r="1021">
          <cell r="B1021" t="str">
            <v xml:space="preserve">INSTALACION VALVULA DE CHAPALETA 54" </v>
          </cell>
        </row>
        <row r="1022">
          <cell r="B1022" t="str">
            <v>SUMINISTRO DE ACCESORIOS VARIOS</v>
          </cell>
        </row>
        <row r="1023">
          <cell r="B1023" t="str">
            <v>SUMINISTRO DE TAPA Y ARO POZO MADERPLAST D = 0,67</v>
          </cell>
        </row>
        <row r="1024">
          <cell r="B1024" t="str">
            <v>SUMINISTRO DE CIRCULAR  MADERPLAST D = 0,70</v>
          </cell>
        </row>
        <row r="1027">
          <cell r="B1027" t="str">
            <v>OBRAS DE URBANISMO</v>
          </cell>
        </row>
        <row r="1028">
          <cell r="B1028" t="str">
            <v>OBRA CIVIL COMPLEMENTARIA</v>
          </cell>
        </row>
        <row r="1029">
          <cell r="B1029" t="str">
            <v xml:space="preserve">BASE GRANULAR MOPT COMPACTADA EN CAPAS DE 10CM </v>
          </cell>
        </row>
        <row r="1030">
          <cell r="B1030" t="str">
            <v xml:space="preserve">SUB BASE GRANULAR MOPT COMPACTADA EN CAPAS DE 10CM </v>
          </cell>
        </row>
        <row r="1031">
          <cell r="B1031" t="str">
            <v>REPOSICIÓN LOSAS DE CONCRETO RÍGIDO 3000 PSI E= 0,15 INCLUYE REFUERZO Y JUNTAS EN LIGA ASFALTICA</v>
          </cell>
        </row>
        <row r="1032">
          <cell r="B1032" t="str">
            <v>CONSTRUCCION PAVIMENTO RIGIDO 3000 PSI  E= 0,20 INCLUYE REFUERZO Y JUNTAS EN ASFALTO</v>
          </cell>
        </row>
        <row r="1033">
          <cell r="B1033" t="str">
            <v>CONSTRUCCION PAVIMENTO RIGIDO 3500 PSI   E= 0,20 INCLUYE REFUERZO Y JUNTAS EN ASFALTO</v>
          </cell>
        </row>
        <row r="1034">
          <cell r="B1034" t="str">
            <v xml:space="preserve">PAVIMENTO EN CONCRETO ASFALTICO e=0.20 </v>
          </cell>
        </row>
        <row r="1035">
          <cell r="B1035" t="str">
            <v xml:space="preserve">CONSTRUCCION ANDEN EN CONCRETO f´c=21Mpa e=0.10 </v>
          </cell>
        </row>
        <row r="1036">
          <cell r="B1036" t="str">
            <v>CONSTRUCCION SARDINEL EN CONCRETO 3000psi 0.12*0.20M. INCLUYE REFUERZO</v>
          </cell>
        </row>
        <row r="1037">
          <cell r="B1037" t="str">
            <v>PISO CON ACABADOS EN GRAVILLA LAVADA Y GRES</v>
          </cell>
        </row>
        <row r="1038">
          <cell r="B1038" t="str">
            <v>CONSTRUCCIÓN DE CAJA EN CONCRETO REFORZADO PARA VÁLVULAS 3000 PSI e=0,15 S 1x1x1 LIBRE</v>
          </cell>
        </row>
        <row r="1039">
          <cell r="B1039" t="str">
            <v xml:space="preserve">ASEGURAMIENTO DE POSTES </v>
          </cell>
        </row>
        <row r="1040">
          <cell r="B1040" t="str">
            <v>CAMA DE ARENA PARA TUBERÍAS</v>
          </cell>
        </row>
        <row r="1041">
          <cell r="B1041" t="str">
            <v>BASE MATERIAL GRANULAR PARA CIMENTACIÓN</v>
          </cell>
        </row>
        <row r="1042">
          <cell r="B1042" t="str">
            <v>ENCAMADO EN CONCRETO DE 2000 PSI</v>
          </cell>
        </row>
        <row r="1043">
          <cell r="B1043" t="str">
            <v xml:space="preserve">REFUERZO EN MALLA PARA PROTECCIÓN DE UNIONES </v>
          </cell>
        </row>
        <row r="1044">
          <cell r="B1044" t="str">
            <v>INSTALACIÓN GEOTEXTIL POLIPROPILENO A = 3,80 NT 3000</v>
          </cell>
        </row>
        <row r="1045">
          <cell r="B1045" t="str">
            <v>PISO CON ACABADOS EN TABLETA DE GRESS 25x25</v>
          </cell>
        </row>
        <row r="1046">
          <cell r="B1046" t="str">
            <v>LLENOS LATERALES ZANJA Y LECHOS CON ARENA</v>
          </cell>
        </row>
        <row r="1047">
          <cell r="B1047" t="str">
            <v xml:space="preserve">PROTECIONES EN PIEDRA PEGADA Y CONCRETO CAUCES </v>
          </cell>
        </row>
        <row r="1048">
          <cell r="B1048" t="str">
            <v>PAVIMENTO EN CONCRETO DE 3000 psi e=0.2 M TODO COSTO</v>
          </cell>
        </row>
        <row r="1049">
          <cell r="B1049" t="str">
            <v xml:space="preserve">CONSTRUCCIÓN CUNETA O PAVIMENTO RIGIDO f´c=21 MPa e=0.20 INCLUYE REFUERZO Y JUNTAS EN ASFALTO </v>
          </cell>
        </row>
        <row r="1050">
          <cell r="B1050" t="str">
            <v>CONCRETO PARA ANCLAJES Y OBRA MENOR</v>
          </cell>
        </row>
        <row r="1051">
          <cell r="B1051" t="str">
            <v>CONSTRUCCIÓN DE CAJA EN CONCRETO REFORZADO PARA MACROMEDIDOR 3000 PSI 2,50 M3 e=0,15  3,20 x 1,30 x 1,50 Y 180 KG REF INCLUYE TAPA DE SEGURIDAD HD 0,60 Ø</v>
          </cell>
        </row>
        <row r="1052">
          <cell r="B1052" t="str">
            <v>CONSTRUCCIÓN DE CAJA EN CONCRETO REFORZADO PARA VENTOSAS 1,11 M3 CONCRETO DE 3000 PSI e=0,15 1x1x1 LIBRE, 36 KG REFUERZO</v>
          </cell>
        </row>
        <row r="1053">
          <cell r="B1053" t="str">
            <v>MATERIAL GRANULAR PARA SUBDREN INCLUYE FILTROS</v>
          </cell>
        </row>
        <row r="1054">
          <cell r="B1054" t="str">
            <v>SUMINISTRO E INSTALACIÓN DE GEOTEXTIL TIPO FORTEX BX 30 O SIMILAR</v>
          </cell>
        </row>
        <row r="1056">
          <cell r="B1056" t="str">
            <v>SEGURIDAD INDUSTRIAL Y SOCIALIZACIÓN DEL PROYECTO</v>
          </cell>
        </row>
        <row r="1057">
          <cell r="B1057" t="str">
            <v>SEGURIDAD INDUSTRIAL Y SOCIALIZACIÓN DEL PROYECTO</v>
          </cell>
        </row>
        <row r="1058">
          <cell r="B1058" t="str">
            <v xml:space="preserve">ADQUISICIÓN TERRENOS Y/O NEGOCIACIONES DE SERVIDUMBRE </v>
          </cell>
        </row>
        <row r="1060">
          <cell r="B1060" t="str">
            <v>OBRAS CIVILES</v>
          </cell>
        </row>
        <row r="1061">
          <cell r="B1061" t="str">
            <v>REPLANTEO, DESCAPOTE Y LIMPIEZA DEL TERRENO</v>
          </cell>
        </row>
        <row r="1062">
          <cell r="B1062" t="str">
            <v>EXCAVACIONES CON MÁQUINA  EN TERRENO SATURADO, INCLUYE ENTIBADOS DE CONTROL NECESARIOS</v>
          </cell>
        </row>
        <row r="1063">
          <cell r="B1063" t="str">
            <v>BOMBEO PERMANENTE DE AGUA DE ALTO VOLÚMEN HASTA 4"</v>
          </cell>
        </row>
        <row r="1064">
          <cell r="B1064" t="str">
            <v>BOMBEO PERMANENTE DE AGUA DE ALTO VOLÚMEN HASTA 6"</v>
          </cell>
        </row>
        <row r="1065">
          <cell r="B1065" t="str">
            <v>CAMAS DE PIEDRA PARA MEJORAMIENTO RASANTE</v>
          </cell>
        </row>
        <row r="1066">
          <cell r="B1066" t="str">
            <v>SOLADOS EN CONCRETO POBRE</v>
          </cell>
        </row>
        <row r="1067">
          <cell r="B1067" t="str">
            <v>CONCRETO CICLÓPEO PARA CIMENTACIONES</v>
          </cell>
        </row>
        <row r="1068">
          <cell r="B1068" t="str">
            <v>CONCRETO ESTRUCTURAL DE PLACAS CONTRAPISO</v>
          </cell>
        </row>
        <row r="1069">
          <cell r="B1069" t="str">
            <v>CONCRETO ESTRUCTURAL DE MUROS A LA VISTA</v>
          </cell>
        </row>
        <row r="1070">
          <cell r="B1070" t="str">
            <v xml:space="preserve">CONCRETO VISTO DE PLACAS DE ENTREPISO O CUBIERTA Y  VIGA AÉREA </v>
          </cell>
        </row>
        <row r="1071">
          <cell r="B1071" t="str">
            <v>CONCRETO ESTRUCTURAL PARA COLUMNAS A LA VISTA</v>
          </cell>
        </row>
        <row r="1072">
          <cell r="B1072" t="str">
            <v>CONCRETO PARA VIGAS O CINTAS DE AMARRE A LA VISTA</v>
          </cell>
        </row>
        <row r="1073">
          <cell r="B1073" t="str">
            <v>CINTA SELLO DE PVC DE 20 CM PARA JUNTAS DE CONSTRUCCIÓN</v>
          </cell>
        </row>
        <row r="1074">
          <cell r="B1074" t="str">
            <v>HIERRO DE REFUERZO FIGURADO DE 60000 PSI</v>
          </cell>
        </row>
        <row r="1075">
          <cell r="B1075" t="str">
            <v>MAMPOSTERÍA EN BLOQUE DE CEMENTO 15 CM VISTO X 2 CARAS</v>
          </cell>
        </row>
        <row r="1076">
          <cell r="B1076" t="str">
            <v>MAMPOSTERÍA EN BLOQUE DE CEMENTO CALADO VISTO X 2 CARAS</v>
          </cell>
        </row>
        <row r="1077">
          <cell r="B1077" t="str">
            <v>PISOS EN BALDOSIN DE GRES ANTIDESLIZANTE, INCLUYE ALISTADO</v>
          </cell>
        </row>
        <row r="1078">
          <cell r="B1078" t="str">
            <v>GUARDAESCOBAS EN TABLETA DE GRES DE 10 CM</v>
          </cell>
        </row>
        <row r="1079">
          <cell r="B1079" t="str">
            <v>ALFAGIAS O DINTELES EN CONCRETO A LA VISTA</v>
          </cell>
        </row>
        <row r="1080">
          <cell r="B1080" t="str">
            <v>REMATE DE FILOS O DILATACIONES EN CONCRETO O MAMPOSTERIA</v>
          </cell>
        </row>
        <row r="1081">
          <cell r="B1081" t="str">
            <v>PUERTAS DOBLES 1,8 M EN LÁMINA ACANALADA C-20 CON CERRADURA</v>
          </cell>
        </row>
        <row r="1082">
          <cell r="B1082" t="str">
            <v>PINTURA SOBRE MURO DE MAMPOSTERIA A LA VISTA O CONCRETO</v>
          </cell>
        </row>
        <row r="1083">
          <cell r="B1083" t="str">
            <v>IMPERMEABILIZACIÓN DE CUBIERTAS EN CONCRETO</v>
          </cell>
        </row>
        <row r="1084">
          <cell r="B1084" t="str">
            <v>CERRAMIENTO EN MALLA ESLABONADA REVESTIDA DE 1 M DE ALTURA, POSTES CON TUBO HG DE 2.5" PINTADOS, 7 HILOS DE ALAMPÚA REVESTIDO, CACHO DOBLE DE VENADO CON TAPONES Y MALLA CONCERTINA INOXIDABLE DE 18" FIJADA CON GRAPAS.</v>
          </cell>
        </row>
        <row r="1085">
          <cell r="B1085" t="str">
            <v>PORTÓN DOBLE EN TUBERÍA, LÁMINA Y MALLA ESLABONADA CON PASADORES Y CANDADOS PARA EL CERRAMIENTO</v>
          </cell>
        </row>
        <row r="1086">
          <cell r="B1086" t="str">
            <v>POZO COMPLETO EN CONCRETO DE 5 M INCLUYE TAPA</v>
          </cell>
        </row>
        <row r="1087">
          <cell r="B1087" t="str">
            <v>SUMINISTRO E INSTALACIÓN TUBERÍA GRP 1400 INCLUYE UNIONES DE EXTREMOS</v>
          </cell>
        </row>
        <row r="1088">
          <cell r="B1088" t="str">
            <v>RELLENOS CON MATERIAL DE PRESTAMO COMÚN</v>
          </cell>
        </row>
        <row r="1089">
          <cell r="B1089" t="str">
            <v>RELLENOS CON MATERIAL PARA CAMAS DE ARENA SUELTA</v>
          </cell>
        </row>
        <row r="1090">
          <cell r="B1090" t="str">
            <v>RELLENOS CON MATERIAL TIPO SUBBASE GRANULAR</v>
          </cell>
        </row>
        <row r="1091">
          <cell r="B1091" t="str">
            <v>RELLENOS CON MATERIAL TIPO BASE GRANULAR</v>
          </cell>
        </row>
        <row r="1092">
          <cell r="B1092" t="str">
            <v>RETIRO DE MATERIAL EXCEDENTE Y ESCOMBROS EN VOLQUETA</v>
          </cell>
        </row>
        <row r="1093">
          <cell r="B1093" t="str">
            <v>GEOTEXTIL NO TEJIDO PARA ESTABILIZACIÓN</v>
          </cell>
        </row>
        <row r="1094">
          <cell r="B1094" t="str">
            <v>GEOTEXTIL TEJIDO PARA REFUERZO RASANTE</v>
          </cell>
        </row>
        <row r="1095">
          <cell r="B1095" t="str">
            <v>PAVIMENTOS EN CONCRETO DE 3000 PSI DE 20 CM DE ESPESOR</v>
          </cell>
        </row>
        <row r="1096">
          <cell r="B1096" t="str">
            <v>ANDENES EN CONCRETO DE 3000 PSI DE 10 CM DE ESPESOR</v>
          </cell>
        </row>
        <row r="1097">
          <cell r="B1097" t="str">
            <v>BORDILLOS EN CONCRETO DE 3000 PSI DE 15*20 CM</v>
          </cell>
        </row>
        <row r="1098">
          <cell r="B1098" t="str">
            <v>CONSTRUCCIÓN CUNETA EN CONCRETO 0,60x0,80 26 M3</v>
          </cell>
        </row>
        <row r="1099">
          <cell r="B1099" t="str">
            <v>ACERO DE REFUERZO 60000 PSI CUNETA</v>
          </cell>
        </row>
      </sheetData>
      <sheetData sheetId="3">
        <row r="4">
          <cell r="A4">
            <v>100</v>
          </cell>
          <cell r="B4" t="str">
            <v>PERSONAL PROFESIONAL</v>
          </cell>
        </row>
        <row r="5">
          <cell r="A5">
            <v>101</v>
          </cell>
          <cell r="B5" t="str">
            <v>INGENIERO CIVIL ESPECIALISTA (Director de Proyecto)</v>
          </cell>
          <cell r="C5" t="str">
            <v xml:space="preserve">MES </v>
          </cell>
        </row>
        <row r="6">
          <cell r="A6">
            <v>102</v>
          </cell>
          <cell r="B6" t="str">
            <v>INGENIERO CIVIL ESPECIALISTA (Estructuras, Suelos, Hidrología ó Hidráulica)</v>
          </cell>
          <cell r="C6" t="str">
            <v xml:space="preserve">MES </v>
          </cell>
        </row>
        <row r="7">
          <cell r="A7">
            <v>103</v>
          </cell>
          <cell r="B7" t="str">
            <v>INGENIEROS QUÍMICOS, MECÁNICOS, ELÉCTRICOS O ELECTRÓNICOS</v>
          </cell>
          <cell r="C7" t="str">
            <v xml:space="preserve">MES </v>
          </cell>
        </row>
        <row r="8">
          <cell r="A8">
            <v>104</v>
          </cell>
          <cell r="B8" t="str">
            <v>INGENIERO CIVIL (Residente en Campo)</v>
          </cell>
          <cell r="C8" t="str">
            <v xml:space="preserve">MES </v>
          </cell>
        </row>
        <row r="9">
          <cell r="A9">
            <v>105</v>
          </cell>
          <cell r="B9" t="str">
            <v>INGENIERO ESTRUCTURAL</v>
          </cell>
          <cell r="C9" t="str">
            <v xml:space="preserve">MES </v>
          </cell>
        </row>
        <row r="10">
          <cell r="A10">
            <v>106</v>
          </cell>
          <cell r="B10" t="str">
            <v>INGENIERO HIDRÁULICO</v>
          </cell>
          <cell r="C10" t="str">
            <v xml:space="preserve">MES </v>
          </cell>
        </row>
        <row r="11">
          <cell r="A11">
            <v>107</v>
          </cell>
          <cell r="B11" t="str">
            <v>INGENIERO MECÁNICO</v>
          </cell>
          <cell r="C11" t="str">
            <v xml:space="preserve">MES </v>
          </cell>
        </row>
        <row r="12">
          <cell r="A12">
            <v>108</v>
          </cell>
          <cell r="B12" t="str">
            <v>INGENIERO ELÉCTRICO</v>
          </cell>
          <cell r="C12" t="str">
            <v xml:space="preserve">MES </v>
          </cell>
        </row>
        <row r="13">
          <cell r="A13">
            <v>109</v>
          </cell>
          <cell r="B13" t="str">
            <v>INGENIERO QUIMICO</v>
          </cell>
          <cell r="C13" t="str">
            <v xml:space="preserve">MES </v>
          </cell>
        </row>
        <row r="14">
          <cell r="A14">
            <v>110</v>
          </cell>
          <cell r="B14" t="str">
            <v>INGENIERO AMBIENTAL</v>
          </cell>
          <cell r="C14" t="str">
            <v xml:space="preserve">MES </v>
          </cell>
        </row>
        <row r="15">
          <cell r="A15">
            <v>111</v>
          </cell>
          <cell r="B15" t="str">
            <v>TRABAJADORA SOCIAL (Estudio Impacto social)</v>
          </cell>
          <cell r="C15" t="str">
            <v xml:space="preserve">MES </v>
          </cell>
        </row>
        <row r="16">
          <cell r="A16">
            <v>112</v>
          </cell>
          <cell r="B16" t="str">
            <v>ABOGADO</v>
          </cell>
          <cell r="C16" t="str">
            <v xml:space="preserve">MES </v>
          </cell>
        </row>
        <row r="18">
          <cell r="A18">
            <v>200</v>
          </cell>
          <cell r="B18" t="str">
            <v>PERSONAL TÉCNICO Y AUXILIAR</v>
          </cell>
        </row>
        <row r="19">
          <cell r="A19">
            <v>201</v>
          </cell>
          <cell r="B19" t="str">
            <v>COMISIÓN TOPOGRÁFICA     (Topografo - cadeneros)</v>
          </cell>
          <cell r="C19" t="str">
            <v>MES</v>
          </cell>
        </row>
        <row r="20">
          <cell r="A20">
            <v>202</v>
          </cell>
          <cell r="B20" t="str">
            <v>TÉCNICO AUXILIAR PLOMERIA</v>
          </cell>
          <cell r="C20" t="str">
            <v>MES</v>
          </cell>
        </row>
        <row r="21">
          <cell r="A21">
            <v>203</v>
          </cell>
          <cell r="B21" t="str">
            <v>AYUDANTES (4)</v>
          </cell>
          <cell r="C21" t="str">
            <v>MES</v>
          </cell>
        </row>
        <row r="22">
          <cell r="A22">
            <v>204</v>
          </cell>
          <cell r="B22" t="str">
            <v xml:space="preserve">SECRETARIA  </v>
          </cell>
          <cell r="C22" t="str">
            <v>MES</v>
          </cell>
        </row>
        <row r="23">
          <cell r="A23">
            <v>205</v>
          </cell>
          <cell r="B23" t="str">
            <v>CONDUCTOR</v>
          </cell>
          <cell r="C23" t="str">
            <v>MES</v>
          </cell>
        </row>
        <row r="24">
          <cell r="A24">
            <v>206</v>
          </cell>
          <cell r="B24" t="str">
            <v>DIBUJANTE</v>
          </cell>
          <cell r="C24" t="str">
            <v xml:space="preserve">MES </v>
          </cell>
        </row>
        <row r="25">
          <cell r="A25">
            <v>207</v>
          </cell>
          <cell r="B25" t="str">
            <v>OPERADOR GEOFONO</v>
          </cell>
          <cell r="C25" t="str">
            <v>MES</v>
          </cell>
        </row>
        <row r="26">
          <cell r="A26">
            <v>208</v>
          </cell>
          <cell r="B26" t="str">
            <v>ENCUESTADOR</v>
          </cell>
          <cell r="C26" t="str">
            <v>MES</v>
          </cell>
        </row>
        <row r="28">
          <cell r="A28">
            <v>300</v>
          </cell>
          <cell r="B28" t="str">
            <v>COSTOS LOGÍSTICOS ADICIONALES</v>
          </cell>
        </row>
        <row r="29">
          <cell r="A29">
            <v>301</v>
          </cell>
          <cell r="B29" t="str">
            <v>TRANSPORTE AÉREO</v>
          </cell>
          <cell r="C29" t="str">
            <v>UND</v>
          </cell>
        </row>
        <row r="30">
          <cell r="A30">
            <v>302</v>
          </cell>
          <cell r="B30" t="str">
            <v>VIATICOS PERSONAL PROFESIONAL</v>
          </cell>
          <cell r="C30" t="str">
            <v>MES</v>
          </cell>
        </row>
        <row r="31">
          <cell r="A31">
            <v>303</v>
          </cell>
          <cell r="B31" t="str">
            <v>GASTOS COMUNICACIONES</v>
          </cell>
          <cell r="C31" t="str">
            <v>MES</v>
          </cell>
        </row>
        <row r="32">
          <cell r="A32">
            <v>304</v>
          </cell>
          <cell r="B32" t="str">
            <v>EDICIÓN DE INFORMES</v>
          </cell>
          <cell r="C32" t="str">
            <v>UND</v>
          </cell>
        </row>
        <row r="33">
          <cell r="A33">
            <v>305</v>
          </cell>
          <cell r="B33" t="str">
            <v>EDICIÓN DE PLANOS</v>
          </cell>
          <cell r="C33" t="str">
            <v>UND</v>
          </cell>
        </row>
        <row r="34">
          <cell r="A34">
            <v>306</v>
          </cell>
          <cell r="B34" t="str">
            <v>TRANSPORTES TERRESTRES</v>
          </cell>
          <cell r="C34" t="str">
            <v>DÍA</v>
          </cell>
        </row>
        <row r="35">
          <cell r="A35">
            <v>307</v>
          </cell>
          <cell r="B35" t="str">
            <v>EQUIPO DE OFICINA Y OTROS</v>
          </cell>
          <cell r="C35" t="str">
            <v>GLB</v>
          </cell>
        </row>
        <row r="36">
          <cell r="A36">
            <v>308</v>
          </cell>
          <cell r="B36" t="str">
            <v>EQUIPO DE OFICINA</v>
          </cell>
          <cell r="C36" t="str">
            <v>GLB</v>
          </cell>
        </row>
        <row r="37">
          <cell r="A37">
            <v>309</v>
          </cell>
          <cell r="B37" t="str">
            <v>EDICIÓN DE PLANOS GRANDE ESCALA</v>
          </cell>
          <cell r="C37" t="str">
            <v>UND</v>
          </cell>
        </row>
        <row r="38">
          <cell r="A38">
            <v>310</v>
          </cell>
          <cell r="B38" t="str">
            <v>CARACTERIZACION DE SUELO</v>
          </cell>
          <cell r="C38" t="str">
            <v>SONDEO</v>
          </cell>
        </row>
        <row r="39">
          <cell r="A39">
            <v>311</v>
          </cell>
          <cell r="B39" t="str">
            <v>MANOMETROS</v>
          </cell>
          <cell r="C39" t="str">
            <v>UND</v>
          </cell>
        </row>
        <row r="40">
          <cell r="A40">
            <v>312</v>
          </cell>
          <cell r="B40" t="str">
            <v>GEOFONO</v>
          </cell>
          <cell r="C40" t="str">
            <v>MES</v>
          </cell>
        </row>
        <row r="41">
          <cell r="A41">
            <v>313</v>
          </cell>
          <cell r="B41" t="str">
            <v>TRANSPORTE AÉREO</v>
          </cell>
          <cell r="C41" t="str">
            <v>UND</v>
          </cell>
        </row>
        <row r="42">
          <cell r="A42">
            <v>314</v>
          </cell>
          <cell r="B42" t="str">
            <v>EQUIPO DE COMPUTADOR Y PLOTER</v>
          </cell>
          <cell r="C42" t="str">
            <v>MES</v>
          </cell>
        </row>
        <row r="43">
          <cell r="A43">
            <v>315</v>
          </cell>
          <cell r="B43" t="str">
            <v>EDICIÓN DE INFORMES (2 COPIAS)</v>
          </cell>
          <cell r="C43" t="str">
            <v>UND</v>
          </cell>
        </row>
        <row r="44">
          <cell r="A44">
            <v>316</v>
          </cell>
          <cell r="B44" t="str">
            <v>DOCUMENTACION FOTOCOPIAS Y REPRODUCCIONES</v>
          </cell>
          <cell r="C44" t="str">
            <v>UND</v>
          </cell>
        </row>
        <row r="45">
          <cell r="A45">
            <v>317</v>
          </cell>
          <cell r="B45" t="str">
            <v>OFICINA</v>
          </cell>
          <cell r="C45" t="str">
            <v>MES</v>
          </cell>
        </row>
        <row r="46">
          <cell r="A46">
            <v>318</v>
          </cell>
          <cell r="B46" t="str">
            <v>CAMPERO + GASOLINA</v>
          </cell>
          <cell r="C46" t="str">
            <v>MES</v>
          </cell>
        </row>
        <row r="47">
          <cell r="A47">
            <v>319</v>
          </cell>
          <cell r="B47" t="str">
            <v>VIÁTICOS PERSONAL PROFESIONAL</v>
          </cell>
          <cell r="C47" t="str">
            <v>MES</v>
          </cell>
        </row>
        <row r="48">
          <cell r="A48">
            <v>320</v>
          </cell>
          <cell r="B48" t="str">
            <v>EXPRESOS TRANSPORTES TERRESTRES</v>
          </cell>
          <cell r="C48" t="str">
            <v>DÍA</v>
          </cell>
        </row>
        <row r="49">
          <cell r="A49">
            <v>321</v>
          </cell>
          <cell r="B49" t="str">
            <v>GASTOS COMUNICACIONES</v>
          </cell>
          <cell r="C49" t="str">
            <v>MES</v>
          </cell>
        </row>
        <row r="50">
          <cell r="A50">
            <v>322</v>
          </cell>
          <cell r="B50" t="str">
            <v>EDICIÓN DE INFORMES</v>
          </cell>
          <cell r="C50" t="str">
            <v>UND</v>
          </cell>
        </row>
        <row r="51">
          <cell r="A51">
            <v>323</v>
          </cell>
          <cell r="B51" t="str">
            <v>EDICIÓN DE PLANOS</v>
          </cell>
          <cell r="C51" t="str">
            <v>UND</v>
          </cell>
        </row>
        <row r="52">
          <cell r="A52">
            <v>324</v>
          </cell>
          <cell r="B52" t="str">
            <v>TRANSPORTES TERRESTRES</v>
          </cell>
          <cell r="C52" t="str">
            <v>DÍA</v>
          </cell>
        </row>
        <row r="53">
          <cell r="A53">
            <v>325</v>
          </cell>
          <cell r="B53" t="str">
            <v>EQUIPO DE OFICINA Y OTROS</v>
          </cell>
          <cell r="C53" t="str">
            <v>GLB</v>
          </cell>
        </row>
        <row r="54">
          <cell r="A54">
            <v>326</v>
          </cell>
          <cell r="B54" t="str">
            <v>TRANSPORTE AÉREO</v>
          </cell>
          <cell r="C54" t="str">
            <v>UND</v>
          </cell>
        </row>
        <row r="55">
          <cell r="A55">
            <v>327</v>
          </cell>
          <cell r="B55" t="str">
            <v>EQUIPO DE COMUNICACIÓN</v>
          </cell>
          <cell r="C55" t="str">
            <v>MES</v>
          </cell>
        </row>
        <row r="56">
          <cell r="A56">
            <v>328</v>
          </cell>
          <cell r="B56" t="str">
            <v>EQUIPO DE COMPUTADOR Y PLOTER</v>
          </cell>
          <cell r="C56" t="str">
            <v>MES</v>
          </cell>
        </row>
        <row r="57">
          <cell r="A57">
            <v>329</v>
          </cell>
          <cell r="B57" t="str">
            <v>EDICION DE INFORMES (2 COPIAS)</v>
          </cell>
          <cell r="C57" t="str">
            <v>UND</v>
          </cell>
        </row>
        <row r="58">
          <cell r="A58">
            <v>330</v>
          </cell>
          <cell r="B58" t="str">
            <v>PAPELERIA FOTOCOPIAS Y REPRODUCCIONES</v>
          </cell>
          <cell r="C58" t="str">
            <v>MES</v>
          </cell>
        </row>
        <row r="59">
          <cell r="A59">
            <v>331</v>
          </cell>
          <cell r="B59" t="str">
            <v>ESTACION COMPLETA</v>
          </cell>
          <cell r="C59" t="str">
            <v>MES</v>
          </cell>
        </row>
        <row r="60">
          <cell r="A60">
            <v>332</v>
          </cell>
          <cell r="B60" t="str">
            <v>CAMPERO + GASOLINA</v>
          </cell>
          <cell r="C60" t="str">
            <v>MES</v>
          </cell>
        </row>
        <row r="61">
          <cell r="A61">
            <v>333</v>
          </cell>
          <cell r="B61" t="str">
            <v>OFICINA</v>
          </cell>
          <cell r="C61" t="str">
            <v>MES</v>
          </cell>
        </row>
        <row r="63">
          <cell r="A63">
            <v>400</v>
          </cell>
          <cell r="B63" t="str">
            <v xml:space="preserve">EQUIPOS </v>
          </cell>
        </row>
        <row r="64">
          <cell r="A64">
            <v>401</v>
          </cell>
          <cell r="B64" t="str">
            <v>EQUIPO DE TOPOGRAFÍA</v>
          </cell>
          <cell r="C64" t="str">
            <v>MES</v>
          </cell>
        </row>
        <row r="65">
          <cell r="A65">
            <v>402</v>
          </cell>
          <cell r="B65" t="str">
            <v>ESTACION COMPLETA</v>
          </cell>
          <cell r="C65" t="str">
            <v>MES</v>
          </cell>
        </row>
        <row r="66">
          <cell r="A66">
            <v>403</v>
          </cell>
          <cell r="B66" t="str">
            <v>MANOMETROS</v>
          </cell>
          <cell r="C66" t="str">
            <v>UND</v>
          </cell>
        </row>
        <row r="67">
          <cell r="A67">
            <v>404</v>
          </cell>
          <cell r="B67" t="str">
            <v>GEOFONO</v>
          </cell>
          <cell r="C67" t="str">
            <v>MES</v>
          </cell>
        </row>
        <row r="68">
          <cell r="A68">
            <v>405</v>
          </cell>
          <cell r="B68" t="str">
            <v>TRANSPORTE AÉREO</v>
          </cell>
          <cell r="C68" t="str">
            <v>UND</v>
          </cell>
        </row>
        <row r="69">
          <cell r="A69">
            <v>406</v>
          </cell>
          <cell r="B69" t="str">
            <v>EQUIPO DE COMPUTADOR Y PLOTER</v>
          </cell>
          <cell r="C69" t="str">
            <v>MES</v>
          </cell>
        </row>
        <row r="70">
          <cell r="A70">
            <v>407</v>
          </cell>
          <cell r="B70" t="str">
            <v>EQUIPO DE OFICINA Y OTROS</v>
          </cell>
          <cell r="C70" t="str">
            <v>GLB</v>
          </cell>
        </row>
        <row r="71">
          <cell r="A71">
            <v>408</v>
          </cell>
          <cell r="B71" t="str">
            <v>TRANSPORTE AÉREO</v>
          </cell>
          <cell r="C71" t="str">
            <v>UND</v>
          </cell>
        </row>
        <row r="72">
          <cell r="A72">
            <v>409</v>
          </cell>
          <cell r="B72" t="str">
            <v>EQUIPO DE COMUNICACIÓN</v>
          </cell>
          <cell r="C72" t="str">
            <v>MES</v>
          </cell>
        </row>
        <row r="73">
          <cell r="A73">
            <v>410</v>
          </cell>
          <cell r="B73" t="str">
            <v>EQUIPO DE COMPUTADOR Y PLOTER</v>
          </cell>
          <cell r="C73" t="str">
            <v>MES</v>
          </cell>
        </row>
        <row r="74">
          <cell r="A74">
            <v>411</v>
          </cell>
          <cell r="B74" t="str">
            <v>CAMPERO + GASOLINA</v>
          </cell>
          <cell r="C74" t="str">
            <v>MES</v>
          </cell>
        </row>
        <row r="75">
          <cell r="A75">
            <v>412</v>
          </cell>
          <cell r="B75" t="str">
            <v>OFICINA</v>
          </cell>
          <cell r="C75" t="str">
            <v>MES</v>
          </cell>
        </row>
        <row r="76">
          <cell r="A76">
            <v>413</v>
          </cell>
          <cell r="B76" t="str">
            <v>VIATICOS PERSONAL PROFESIONAL</v>
          </cell>
          <cell r="C76" t="str">
            <v>MES</v>
          </cell>
        </row>
        <row r="77">
          <cell r="A77">
            <v>414</v>
          </cell>
          <cell r="B77" t="str">
            <v>ELABORACION E IMPRESIÓN DE PLANOS CATASTRALES EN AUTOCAD (3 JG)</v>
          </cell>
          <cell r="C77" t="str">
            <v>GLB</v>
          </cell>
        </row>
        <row r="78">
          <cell r="A78">
            <v>415</v>
          </cell>
          <cell r="B78" t="str">
            <v>ELABORACION Y EDICION DE INFORMES (3 JG)</v>
          </cell>
          <cell r="C78" t="str">
            <v>GLB</v>
          </cell>
        </row>
        <row r="79">
          <cell r="A79">
            <v>416</v>
          </cell>
          <cell r="B79" t="str">
            <v>ACTUALIZACION CATASTRO Y TOPOLOGIA EN ARC-VIEW Y SIG</v>
          </cell>
          <cell r="C79" t="str">
            <v>GLB</v>
          </cell>
        </row>
        <row r="81">
          <cell r="A81">
            <v>500</v>
          </cell>
          <cell r="B81" t="str">
            <v xml:space="preserve">ENSAYOS </v>
          </cell>
        </row>
        <row r="82">
          <cell r="A82">
            <v>501</v>
          </cell>
          <cell r="B82" t="str">
            <v>CARACTERIZACION DE SUELO</v>
          </cell>
          <cell r="C82" t="str">
            <v>SOND</v>
          </cell>
        </row>
        <row r="83">
          <cell r="A83">
            <v>502</v>
          </cell>
          <cell r="B83" t="str">
            <v>SONDEOS</v>
          </cell>
        </row>
        <row r="84">
          <cell r="A84">
            <v>503</v>
          </cell>
          <cell r="B84" t="str">
            <v>ENSAYOS DE SUELOS Y CONPLEMENTARIOS</v>
          </cell>
          <cell r="C84" t="str">
            <v>GLB</v>
          </cell>
        </row>
        <row r="85">
          <cell r="A85">
            <v>504</v>
          </cell>
          <cell r="B85" t="str">
            <v>ENSAYOS CALIDAD DEL AGUA Y COMPLEMENTARIOS</v>
          </cell>
          <cell r="C85" t="str">
            <v>GLB</v>
          </cell>
        </row>
        <row r="86">
          <cell r="A86">
            <v>505</v>
          </cell>
          <cell r="B86" t="str">
            <v>CONSECUCIÓN INFORMACIÓN TÉCNICA</v>
          </cell>
          <cell r="C86" t="str">
            <v>GLB</v>
          </cell>
        </row>
        <row r="87">
          <cell r="A87">
            <v>506</v>
          </cell>
          <cell r="B87" t="str">
            <v>CURVAS INTENSIDAD FRECUENCIA DURACIÓN</v>
          </cell>
          <cell r="C87" t="str">
            <v>UND</v>
          </cell>
        </row>
        <row r="90">
          <cell r="A90">
            <v>600</v>
          </cell>
          <cell r="B90" t="str">
            <v>ESTUDIOS Y DISEÑOS</v>
          </cell>
        </row>
        <row r="91">
          <cell r="A91">
            <v>601</v>
          </cell>
          <cell r="B91" t="str">
            <v>DISEÑO GENERAL DEL SISTEMA DE TRATAMIENTO</v>
          </cell>
          <cell r="C91" t="str">
            <v>UN</v>
          </cell>
        </row>
        <row r="92">
          <cell r="A92">
            <v>602</v>
          </cell>
          <cell r="B92" t="str">
            <v>DISEÑO ESTRUCTURAL DE COMPONENETES DEL SISTEMA</v>
          </cell>
          <cell r="C92" t="str">
            <v>UN</v>
          </cell>
        </row>
        <row r="93">
          <cell r="A93">
            <v>603</v>
          </cell>
          <cell r="B93" t="str">
            <v>DISEÑO GENERAL SISTEMA DE CONDUCCIÓN</v>
          </cell>
          <cell r="C93" t="str">
            <v>KM</v>
          </cell>
        </row>
        <row r="94">
          <cell r="A94">
            <v>604</v>
          </cell>
          <cell r="B94" t="str">
            <v>DISEÑO ARQUITECTÓNICO FACILIDADES TRATAMIENTO</v>
          </cell>
          <cell r="C94" t="str">
            <v>GLB</v>
          </cell>
        </row>
        <row r="95">
          <cell r="A95">
            <v>605</v>
          </cell>
          <cell r="B95" t="str">
            <v>DISEÑO ELECTROMECÁNICO Y DE CONTROL SISTEMA</v>
          </cell>
          <cell r="C95" t="str">
            <v>GLB</v>
          </cell>
        </row>
        <row r="96">
          <cell r="A96">
            <v>606</v>
          </cell>
          <cell r="B96" t="str">
            <v>ESTUDIO DE TRATABILIDAD Y VULNERABILIDAD</v>
          </cell>
          <cell r="C96" t="str">
            <v>UN</v>
          </cell>
        </row>
        <row r="97">
          <cell r="A97">
            <v>607</v>
          </cell>
          <cell r="B97" t="str">
            <v>DISEÑO OBRAS OPTIMIZACIÓN PLANTA</v>
          </cell>
          <cell r="C97" t="str">
            <v>UN</v>
          </cell>
        </row>
        <row r="98">
          <cell r="A98">
            <v>608</v>
          </cell>
          <cell r="B98" t="str">
            <v>DISEÑO ELECTROMECÁNICO</v>
          </cell>
          <cell r="C98" t="str">
            <v>UN</v>
          </cell>
        </row>
        <row r="99">
          <cell r="A99">
            <v>609</v>
          </cell>
          <cell r="B99" t="str">
            <v>DISEÑO ESTRUCTURAL OBRAS</v>
          </cell>
          <cell r="C99" t="str">
            <v>UN</v>
          </cell>
        </row>
        <row r="100">
          <cell r="A100">
            <v>610</v>
          </cell>
          <cell r="B100" t="str">
            <v>ESTUDIO CAMPO PROBLEMAS  CONDUCCIÓN</v>
          </cell>
          <cell r="C100" t="str">
            <v>KM</v>
          </cell>
        </row>
        <row r="101">
          <cell r="A101">
            <v>611</v>
          </cell>
          <cell r="B101" t="str">
            <v>DISEÑO OBRAS OPTIMIZACIÓN CONDUCCIÓN</v>
          </cell>
          <cell r="C101" t="str">
            <v>UN</v>
          </cell>
        </row>
        <row r="102">
          <cell r="A102">
            <v>612</v>
          </cell>
          <cell r="B102" t="str">
            <v>ANALISIS DEL CATASTRO DE REDES</v>
          </cell>
          <cell r="C102" t="str">
            <v>UN</v>
          </cell>
        </row>
        <row r="103">
          <cell r="A103">
            <v>613</v>
          </cell>
          <cell r="B103" t="str">
            <v>BALANCE GESTIÓN OFERTA / DEMANDA</v>
          </cell>
          <cell r="C103" t="str">
            <v>UN</v>
          </cell>
        </row>
        <row r="104">
          <cell r="A104">
            <v>614</v>
          </cell>
          <cell r="B104" t="str">
            <v>MODELAMIENTO URBANO DE REDES</v>
          </cell>
          <cell r="C104" t="str">
            <v>UN</v>
          </cell>
        </row>
        <row r="105">
          <cell r="A105">
            <v>615</v>
          </cell>
          <cell r="B105" t="str">
            <v>DISEÑO OPTIMIZACIÓN DISTRITOS DE SERVICIO</v>
          </cell>
          <cell r="C105" t="str">
            <v>UN</v>
          </cell>
        </row>
        <row r="106">
          <cell r="A106">
            <v>616</v>
          </cell>
          <cell r="B106" t="str">
            <v>APIQUES MANUALES EN TIERRA (INCLUYE EXCAVACION Y TAPADO)</v>
          </cell>
          <cell r="C106" t="str">
            <v>UN</v>
          </cell>
        </row>
        <row r="107">
          <cell r="A107">
            <v>617</v>
          </cell>
          <cell r="B107" t="str">
            <v xml:space="preserve">CORTE DE PAVIMENTO </v>
          </cell>
          <cell r="C107" t="str">
            <v xml:space="preserve"> M </v>
          </cell>
        </row>
        <row r="108">
          <cell r="A108">
            <v>618</v>
          </cell>
          <cell r="B108" t="str">
            <v>DEMOLICIÓN DE PAVIMENTO INCLUYE RETIRO</v>
          </cell>
          <cell r="C108" t="str">
            <v xml:space="preserve"> M2 </v>
          </cell>
        </row>
        <row r="109">
          <cell r="A109">
            <v>619</v>
          </cell>
          <cell r="B109" t="str">
            <v>DEMOLICION DE ANDEN EN CONCRETO INCLUYE RETIRO</v>
          </cell>
          <cell r="C109" t="str">
            <v>M2</v>
          </cell>
        </row>
        <row r="110">
          <cell r="A110">
            <v>620</v>
          </cell>
          <cell r="B110" t="str">
            <v xml:space="preserve">SUB BASE GRANULAR MOPT COMPACTADA EN CAPAS DE 10CM </v>
          </cell>
          <cell r="C110" t="str">
            <v xml:space="preserve"> M3 </v>
          </cell>
        </row>
        <row r="111">
          <cell r="A111">
            <v>621</v>
          </cell>
          <cell r="B111" t="str">
            <v xml:space="preserve">PAVIMENTO RIGIDO f´c=21 MPa e=0.15 INCLUYE REFUERZO Y JUNTAS EN ASFALTO </v>
          </cell>
          <cell r="C111" t="str">
            <v xml:space="preserve"> M2 </v>
          </cell>
        </row>
        <row r="112">
          <cell r="A112">
            <v>622</v>
          </cell>
          <cell r="B112" t="str">
            <v xml:space="preserve">ANDEN EN CONCRETO DE 3000psi e=0.1M </v>
          </cell>
          <cell r="C112" t="str">
            <v xml:space="preserve"> M2 </v>
          </cell>
        </row>
        <row r="113">
          <cell r="A113">
            <v>623</v>
          </cell>
          <cell r="B113" t="str">
            <v xml:space="preserve">SARDINEL EN CONCRETO f'c=21MPa DIMENSIONES (0.35X0.15), INCLUYE REFUERZO </v>
          </cell>
          <cell r="C113" t="str">
            <v xml:space="preserve"> M </v>
          </cell>
        </row>
        <row r="114">
          <cell r="A114">
            <v>624</v>
          </cell>
          <cell r="B114" t="str">
            <v>RETIRO DE ESCOMBROS</v>
          </cell>
          <cell r="C114" t="str">
            <v xml:space="preserve"> M3 </v>
          </cell>
        </row>
        <row r="115">
          <cell r="A115">
            <v>625</v>
          </cell>
          <cell r="B115" t="str">
            <v>LEVANTAMIENTO TOPOGRÁFICO CORREDOR CONDUCCIÓN</v>
          </cell>
          <cell r="C115" t="str">
            <v xml:space="preserve"> M3 </v>
          </cell>
        </row>
        <row r="116">
          <cell r="A116">
            <v>626</v>
          </cell>
          <cell r="B116" t="str">
            <v>LEVANTAMIENTO TOPOGRÁFICO LOTES PLANTA TRATAMIENTO</v>
          </cell>
          <cell r="C116" t="str">
            <v>Ha</v>
          </cell>
        </row>
        <row r="117">
          <cell r="A117">
            <v>627</v>
          </cell>
          <cell r="B117" t="str">
            <v>ESTUDIO HIDROLÓGICO CUENCAS DE ABASTECIMIENTO</v>
          </cell>
          <cell r="C117" t="str">
            <v>UN</v>
          </cell>
        </row>
        <row r="118">
          <cell r="A118">
            <v>628</v>
          </cell>
          <cell r="B118" t="str">
            <v>ESTUDIO FOTOGRAMÉTRICO CON SOBREVUELO CORREDOR</v>
          </cell>
          <cell r="C118" t="str">
            <v>KM</v>
          </cell>
        </row>
        <row r="119">
          <cell r="A119">
            <v>629</v>
          </cell>
          <cell r="B119" t="str">
            <v>ESTUDIO DE IMPACTO AMBIENTAL DEL PROYECTO</v>
          </cell>
          <cell r="C119" t="str">
            <v>UN</v>
          </cell>
        </row>
        <row r="120">
          <cell r="A120">
            <v>630</v>
          </cell>
          <cell r="B120" t="str">
            <v>ESTUDIO DE TRATABILIDAD DEL AFLUENTE IN SITU</v>
          </cell>
          <cell r="C120" t="str">
            <v>UN</v>
          </cell>
        </row>
        <row r="121">
          <cell r="A121">
            <v>631</v>
          </cell>
          <cell r="B121" t="str">
            <v>ESTUDIO GEOTÉCNICO DEL CORREDOR CONDUCCIÓN</v>
          </cell>
          <cell r="C121" t="str">
            <v>KM</v>
          </cell>
        </row>
        <row r="122">
          <cell r="A122">
            <v>632</v>
          </cell>
          <cell r="B122" t="str">
            <v>ESTUDIO DE SUELOS PLANTA Y CORREDOR CONDUCCIÓN</v>
          </cell>
          <cell r="C122" t="str">
            <v>SOND</v>
          </cell>
        </row>
        <row r="123">
          <cell r="A123">
            <v>633</v>
          </cell>
          <cell r="B123" t="str">
            <v>DISEÑO GENERAL DEL SISTEMA DE TRATAMIENTO</v>
          </cell>
          <cell r="C123" t="str">
            <v>UN</v>
          </cell>
        </row>
        <row r="124">
          <cell r="A124">
            <v>634</v>
          </cell>
          <cell r="B124" t="str">
            <v>DISEÑO ESTRUCTURAL DE COMPONENETES DEL SISTEMA</v>
          </cell>
          <cell r="C124" t="str">
            <v>UN</v>
          </cell>
        </row>
        <row r="125">
          <cell r="A125">
            <v>635</v>
          </cell>
          <cell r="B125" t="str">
            <v>DISEÑO GENERAL SISTEMA DE CONDUCCIÓN</v>
          </cell>
          <cell r="C125" t="str">
            <v>KM</v>
          </cell>
        </row>
        <row r="126">
          <cell r="A126">
            <v>636</v>
          </cell>
          <cell r="B126" t="str">
            <v>DISEÑO ARQUITECTÓNICO FACILIDADES TRATAMIENTO</v>
          </cell>
          <cell r="C126" t="str">
            <v>GLB</v>
          </cell>
        </row>
        <row r="127">
          <cell r="A127">
            <v>637</v>
          </cell>
          <cell r="B127" t="str">
            <v>DISEÑO ELECTROMECÁNICO Y DE CONTROL SISTEMA</v>
          </cell>
          <cell r="C127" t="str">
            <v>GLB</v>
          </cell>
        </row>
        <row r="128">
          <cell r="A128">
            <v>638</v>
          </cell>
          <cell r="B128" t="str">
            <v>REFERENCIACIÓN TOPOGRÁFICA DE PROBLEMAS CORREDOR</v>
          </cell>
          <cell r="C128" t="str">
            <v>KM</v>
          </cell>
        </row>
        <row r="129">
          <cell r="A129">
            <v>639</v>
          </cell>
          <cell r="B129" t="str">
            <v>EXCAVACIONES MANUALES PARA VERIFICACIÓN</v>
          </cell>
          <cell r="C129" t="str">
            <v xml:space="preserve"> M3 </v>
          </cell>
        </row>
        <row r="130">
          <cell r="A130">
            <v>640</v>
          </cell>
          <cell r="B130" t="str">
            <v>ESTUDIO HIDROLÓGICO CUENCAS DE ABASTECIMIENTO</v>
          </cell>
          <cell r="C130" t="str">
            <v>Und</v>
          </cell>
        </row>
        <row r="131">
          <cell r="A131">
            <v>641</v>
          </cell>
          <cell r="B131" t="str">
            <v>ESTUDIO FOTOGRAMÉTRICO CON SOBREVUELO CORREDOR</v>
          </cell>
          <cell r="C131" t="str">
            <v>Km</v>
          </cell>
        </row>
        <row r="132">
          <cell r="A132">
            <v>642</v>
          </cell>
          <cell r="B132" t="str">
            <v>ESTUDIO DE IMPACTO AMBIENTAL DEL PROYECTO</v>
          </cell>
          <cell r="C132" t="str">
            <v>Und</v>
          </cell>
        </row>
        <row r="133">
          <cell r="A133">
            <v>643</v>
          </cell>
          <cell r="B133" t="str">
            <v>ESTUDIO DE TRATABILIDAD DEL AFLUENTE IN SITU</v>
          </cell>
          <cell r="C133" t="str">
            <v>Und</v>
          </cell>
        </row>
        <row r="134">
          <cell r="A134">
            <v>644</v>
          </cell>
          <cell r="B134" t="str">
            <v>ESTUDIO GEOTÉCNICO DEL CORREDOR CONDUCCIÓN</v>
          </cell>
          <cell r="C134" t="str">
            <v>Km</v>
          </cell>
        </row>
        <row r="135">
          <cell r="A135">
            <v>645</v>
          </cell>
          <cell r="B135" t="str">
            <v>ESTUDIO DE SUELOS PLANTA Y CORREDOR CONDUCCIÓN</v>
          </cell>
          <cell r="C135" t="str">
            <v>Sondeo</v>
          </cell>
        </row>
        <row r="136">
          <cell r="A136">
            <v>646</v>
          </cell>
          <cell r="B136" t="str">
            <v>ESTUDIO DE TRATABILIDAD Y VULNERABILIDAD</v>
          </cell>
          <cell r="C136" t="str">
            <v>UN</v>
          </cell>
        </row>
        <row r="137">
          <cell r="A137">
            <v>647</v>
          </cell>
          <cell r="B137" t="str">
            <v>DISEÑO BÁSICO OBRAS OPTIMIZACIÓN PLANTA</v>
          </cell>
          <cell r="C137" t="str">
            <v>UN</v>
          </cell>
        </row>
        <row r="138">
          <cell r="A138">
            <v>648</v>
          </cell>
          <cell r="B138" t="str">
            <v>DISEÑO ELECTROMECÁNICO</v>
          </cell>
          <cell r="C138" t="str">
            <v>UN</v>
          </cell>
        </row>
        <row r="139">
          <cell r="A139">
            <v>649</v>
          </cell>
          <cell r="B139" t="str">
            <v>DISEÑO ESTRUCTURAL OBRAS</v>
          </cell>
          <cell r="C139" t="str">
            <v>UN</v>
          </cell>
        </row>
        <row r="140">
          <cell r="A140">
            <v>650</v>
          </cell>
          <cell r="B140" t="str">
            <v>ELABORACIÓN DISEÑOS Y PRESUPUESTOS</v>
          </cell>
          <cell r="C140" t="str">
            <v>GLB</v>
          </cell>
        </row>
        <row r="143">
          <cell r="A143">
            <v>700</v>
          </cell>
          <cell r="B143" t="str">
            <v>APOYO LOGÍSTICO</v>
          </cell>
        </row>
        <row r="144">
          <cell r="A144">
            <v>701</v>
          </cell>
          <cell r="B144" t="str">
            <v>TRANSPORTE AÉREO</v>
          </cell>
          <cell r="C144" t="str">
            <v>UND</v>
          </cell>
        </row>
        <row r="145">
          <cell r="A145">
            <v>702</v>
          </cell>
          <cell r="B145" t="str">
            <v>VIATICOS PERSONAL PROFESIONAL</v>
          </cell>
          <cell r="C145" t="str">
            <v>DÍA</v>
          </cell>
        </row>
        <row r="146">
          <cell r="A146">
            <v>703</v>
          </cell>
          <cell r="B146" t="str">
            <v>GASTOS COMUNICACIONES</v>
          </cell>
          <cell r="C146" t="str">
            <v>MES</v>
          </cell>
        </row>
        <row r="147">
          <cell r="A147">
            <v>704</v>
          </cell>
          <cell r="B147" t="str">
            <v>EDICIÓN DE INFORMES</v>
          </cell>
          <cell r="C147" t="str">
            <v>UND</v>
          </cell>
        </row>
        <row r="148">
          <cell r="A148">
            <v>705</v>
          </cell>
          <cell r="B148" t="str">
            <v>EDICIÓN DE PLANOS</v>
          </cell>
          <cell r="C148" t="str">
            <v>UND</v>
          </cell>
        </row>
        <row r="149">
          <cell r="A149">
            <v>706</v>
          </cell>
          <cell r="B149" t="str">
            <v>TRANSPORTES TERRESTRES</v>
          </cell>
          <cell r="C149" t="str">
            <v>DÍA</v>
          </cell>
        </row>
        <row r="150">
          <cell r="A150">
            <v>707</v>
          </cell>
          <cell r="B150" t="str">
            <v>EQUIPO DE OFICINA Y OTROS</v>
          </cell>
          <cell r="C150" t="str">
            <v>GLB</v>
          </cell>
        </row>
        <row r="151">
          <cell r="A151">
            <v>708</v>
          </cell>
          <cell r="B151" t="str">
            <v>EQUIPO DE OFICINA</v>
          </cell>
          <cell r="C151" t="str">
            <v>GLB</v>
          </cell>
        </row>
        <row r="152">
          <cell r="A152">
            <v>709</v>
          </cell>
          <cell r="B152" t="str">
            <v>EDICIÓN DE PLANOS GRANDE ESCALA</v>
          </cell>
          <cell r="C152" t="str">
            <v>UND</v>
          </cell>
        </row>
        <row r="153">
          <cell r="A153">
            <v>710</v>
          </cell>
          <cell r="B153" t="str">
            <v>CARACTERIZACION DE SUELO</v>
          </cell>
          <cell r="C153" t="str">
            <v>SONDEO</v>
          </cell>
        </row>
        <row r="154">
          <cell r="A154">
            <v>711</v>
          </cell>
          <cell r="B154" t="str">
            <v>MANOMETROS</v>
          </cell>
          <cell r="C154" t="str">
            <v>UND</v>
          </cell>
        </row>
        <row r="155">
          <cell r="A155">
            <v>712</v>
          </cell>
          <cell r="B155" t="str">
            <v>GEOFONO</v>
          </cell>
          <cell r="C155" t="str">
            <v>MES</v>
          </cell>
        </row>
        <row r="156">
          <cell r="A156">
            <v>713</v>
          </cell>
          <cell r="B156" t="str">
            <v>TRANSPORTE AÉREO</v>
          </cell>
          <cell r="C156" t="str">
            <v>UND</v>
          </cell>
        </row>
        <row r="157">
          <cell r="A157">
            <v>714</v>
          </cell>
          <cell r="B157" t="str">
            <v>EQUIPO DE COMPUTADOR Y PLOTER</v>
          </cell>
          <cell r="C157" t="str">
            <v>MES</v>
          </cell>
        </row>
        <row r="158">
          <cell r="A158">
            <v>715</v>
          </cell>
          <cell r="B158" t="str">
            <v>EDICIÓN DE INFORMES (2 COPIAS)</v>
          </cell>
          <cell r="C158" t="str">
            <v>UND</v>
          </cell>
        </row>
        <row r="159">
          <cell r="A159">
            <v>716</v>
          </cell>
          <cell r="B159" t="str">
            <v>DOCUMENTACION FOTOCOPIAS Y REPRODUCCIONES</v>
          </cell>
          <cell r="C159" t="str">
            <v>UND</v>
          </cell>
        </row>
        <row r="160">
          <cell r="A160">
            <v>717</v>
          </cell>
          <cell r="B160" t="str">
            <v>OFICINA</v>
          </cell>
          <cell r="C160" t="str">
            <v>MES</v>
          </cell>
        </row>
        <row r="161">
          <cell r="A161">
            <v>718</v>
          </cell>
          <cell r="B161" t="str">
            <v>CAMPERO + GASOLINA</v>
          </cell>
          <cell r="C161" t="str">
            <v>MES</v>
          </cell>
        </row>
        <row r="162">
          <cell r="A162">
            <v>719</v>
          </cell>
          <cell r="B162" t="str">
            <v>VIÁTICOS PERSONAL PROFESIONAL</v>
          </cell>
          <cell r="C162" t="str">
            <v>MES</v>
          </cell>
        </row>
        <row r="163">
          <cell r="A163">
            <v>720</v>
          </cell>
          <cell r="B163" t="str">
            <v>EXPRESOS TRANSPORTES TERRESTRES</v>
          </cell>
          <cell r="C163" t="str">
            <v>DÍA</v>
          </cell>
        </row>
        <row r="164">
          <cell r="A164">
            <v>721</v>
          </cell>
          <cell r="B164" t="str">
            <v>GASTOS COMUNICACIONES</v>
          </cell>
          <cell r="C164" t="str">
            <v>MES</v>
          </cell>
        </row>
        <row r="165">
          <cell r="A165">
            <v>722</v>
          </cell>
          <cell r="B165" t="str">
            <v>EDICIÓN DE INFORMES</v>
          </cell>
          <cell r="C165" t="str">
            <v>UND</v>
          </cell>
        </row>
        <row r="166">
          <cell r="A166">
            <v>723</v>
          </cell>
          <cell r="B166" t="str">
            <v>EDICIÓN DE PLANOS</v>
          </cell>
          <cell r="C166" t="str">
            <v>UND</v>
          </cell>
        </row>
        <row r="167">
          <cell r="A167">
            <v>724</v>
          </cell>
          <cell r="B167" t="str">
            <v>TRANSPORTES TERRESTRES</v>
          </cell>
          <cell r="C167" t="str">
            <v>DÍA</v>
          </cell>
        </row>
        <row r="168">
          <cell r="A168">
            <v>725</v>
          </cell>
          <cell r="B168" t="str">
            <v>EQUIPO DE OFICINA Y OTROS</v>
          </cell>
          <cell r="C168" t="str">
            <v>GLB</v>
          </cell>
        </row>
        <row r="169">
          <cell r="A169">
            <v>726</v>
          </cell>
          <cell r="B169" t="str">
            <v>TRANSPORTE AÉREO</v>
          </cell>
          <cell r="C169" t="str">
            <v>UND</v>
          </cell>
        </row>
        <row r="170">
          <cell r="A170">
            <v>727</v>
          </cell>
          <cell r="B170" t="str">
            <v>EQUIPO DE COMUNICACIÓN</v>
          </cell>
          <cell r="C170" t="str">
            <v>MES</v>
          </cell>
        </row>
        <row r="171">
          <cell r="A171">
            <v>728</v>
          </cell>
          <cell r="B171" t="str">
            <v>EQUIPO DE COMPUTADOR Y PLOTER</v>
          </cell>
          <cell r="C171" t="str">
            <v>MES</v>
          </cell>
        </row>
        <row r="172">
          <cell r="A172">
            <v>729</v>
          </cell>
          <cell r="B172" t="str">
            <v>EDICION DE INFORMES (2 COPIAS)</v>
          </cell>
          <cell r="C172" t="str">
            <v>UND</v>
          </cell>
        </row>
        <row r="173">
          <cell r="A173">
            <v>730</v>
          </cell>
          <cell r="B173" t="str">
            <v>PAPELERIA FOTOCOPIAS Y REPRODUCCIONES</v>
          </cell>
          <cell r="C173" t="str">
            <v>MES</v>
          </cell>
        </row>
        <row r="174">
          <cell r="A174">
            <v>731</v>
          </cell>
          <cell r="B174" t="str">
            <v>ESTACION COMPLETA</v>
          </cell>
          <cell r="C174" t="str">
            <v>MES</v>
          </cell>
        </row>
        <row r="175">
          <cell r="A175">
            <v>732</v>
          </cell>
          <cell r="B175" t="str">
            <v>CAMPERO + GASOLINA</v>
          </cell>
          <cell r="C175" t="str">
            <v>MES</v>
          </cell>
        </row>
        <row r="176">
          <cell r="A176">
            <v>733</v>
          </cell>
          <cell r="B176" t="str">
            <v>OFICINA</v>
          </cell>
          <cell r="C176" t="str">
            <v>MES</v>
          </cell>
        </row>
        <row r="177">
          <cell r="A177">
            <v>734</v>
          </cell>
          <cell r="B177" t="str">
            <v>VIATICOS PERSONAL PROFESIONAL</v>
          </cell>
          <cell r="C177" t="str">
            <v>MES</v>
          </cell>
        </row>
        <row r="178">
          <cell r="A178">
            <v>735</v>
          </cell>
          <cell r="B178" t="str">
            <v>TRANSPORTE AÉREO</v>
          </cell>
          <cell r="C178" t="str">
            <v>MES</v>
          </cell>
        </row>
        <row r="179">
          <cell r="A179">
            <v>736</v>
          </cell>
          <cell r="B179" t="str">
            <v>ESTACION TOPOGRAFICA</v>
          </cell>
          <cell r="C179" t="str">
            <v>MES</v>
          </cell>
        </row>
        <row r="180">
          <cell r="A180">
            <v>737</v>
          </cell>
          <cell r="B180" t="str">
            <v>EQUIPO DE COMPUTADOR Y PLOTER</v>
          </cell>
          <cell r="C180" t="str">
            <v>MES</v>
          </cell>
        </row>
        <row r="181">
          <cell r="A181">
            <v>738</v>
          </cell>
          <cell r="B181" t="str">
            <v>EDICIÓN DE INFORMES (2 COPIAS)</v>
          </cell>
          <cell r="C181" t="str">
            <v>UND</v>
          </cell>
        </row>
        <row r="182">
          <cell r="A182">
            <v>739</v>
          </cell>
          <cell r="B182" t="str">
            <v>DOCUMENTACION FOTOCOPIAS Y REPRODUCCIONES</v>
          </cell>
          <cell r="C182" t="str">
            <v>UND</v>
          </cell>
        </row>
        <row r="183">
          <cell r="A183">
            <v>740</v>
          </cell>
          <cell r="B183" t="str">
            <v>OFICINA</v>
          </cell>
          <cell r="C183" t="str">
            <v>MES</v>
          </cell>
        </row>
        <row r="184">
          <cell r="A184">
            <v>741</v>
          </cell>
          <cell r="B184" t="str">
            <v>CAMPERO + GASOLINA</v>
          </cell>
          <cell r="C184" t="str">
            <v>MES</v>
          </cell>
        </row>
        <row r="185">
          <cell r="A185">
            <v>742</v>
          </cell>
          <cell r="B185" t="str">
            <v>VIÁTICOS PERSONAL PROFESIONAL</v>
          </cell>
          <cell r="C185" t="str">
            <v>MES</v>
          </cell>
        </row>
        <row r="186">
          <cell r="A186">
            <v>743</v>
          </cell>
          <cell r="B186" t="str">
            <v>TRANSPORTE AÉREO</v>
          </cell>
          <cell r="C186" t="str">
            <v>UND</v>
          </cell>
        </row>
        <row r="187">
          <cell r="A187">
            <v>744</v>
          </cell>
          <cell r="B187" t="str">
            <v>ESTACION TOPOGRAFICA</v>
          </cell>
          <cell r="C187" t="str">
            <v>MES</v>
          </cell>
        </row>
        <row r="188">
          <cell r="A188">
            <v>745</v>
          </cell>
          <cell r="B188" t="str">
            <v>EQUIPO DE COMPUTADOR Y PLOTER</v>
          </cell>
          <cell r="C188" t="str">
            <v>MES</v>
          </cell>
        </row>
        <row r="189">
          <cell r="A189">
            <v>746</v>
          </cell>
          <cell r="B189" t="str">
            <v>EDICIÓN DE INFORMES (2 COPIAS)</v>
          </cell>
          <cell r="C189" t="str">
            <v>UND</v>
          </cell>
        </row>
        <row r="190">
          <cell r="A190">
            <v>747</v>
          </cell>
          <cell r="B190" t="str">
            <v>CURVAS INTENSIDAD FRACUENCIA DURACION</v>
          </cell>
          <cell r="C190" t="str">
            <v>UND</v>
          </cell>
        </row>
        <row r="191">
          <cell r="A191">
            <v>748</v>
          </cell>
          <cell r="B191" t="str">
            <v>OFICINA</v>
          </cell>
          <cell r="C191" t="str">
            <v>MES</v>
          </cell>
        </row>
        <row r="192">
          <cell r="A192">
            <v>749</v>
          </cell>
          <cell r="B192" t="str">
            <v>CAMPERO + GASOLINA</v>
          </cell>
          <cell r="C192" t="str">
            <v>MES</v>
          </cell>
        </row>
        <row r="193">
          <cell r="A193">
            <v>750</v>
          </cell>
          <cell r="B193" t="str">
            <v>VIÁTICOS PERSONAL PROFESIONAL</v>
          </cell>
          <cell r="C193" t="str">
            <v>MES</v>
          </cell>
        </row>
        <row r="196">
          <cell r="A196">
            <v>800</v>
          </cell>
          <cell r="B196" t="str">
            <v>TRABAJOS VARIOS DE CAMPO</v>
          </cell>
        </row>
        <row r="197">
          <cell r="A197">
            <v>801</v>
          </cell>
          <cell r="B197" t="str">
            <v>LABORES DE CATASTRO EN APIQUES</v>
          </cell>
          <cell r="C197" t="str">
            <v>UN</v>
          </cell>
        </row>
        <row r="198">
          <cell r="A198">
            <v>802</v>
          </cell>
          <cell r="B198" t="str">
            <v>TOPOGRAFIA Y DATOS GEOREFERENCIADOS TOPOLOGIA DENSIDAD AL 100%</v>
          </cell>
          <cell r="C198" t="str">
            <v>Ha</v>
          </cell>
        </row>
        <row r="199">
          <cell r="A199">
            <v>803</v>
          </cell>
          <cell r="B199" t="str">
            <v>TOPOGRAFIA Y DATOS GEOREFERENCIADOS TOPOLOGIA DENSIDAD AL 50%</v>
          </cell>
          <cell r="C199" t="str">
            <v>Ha</v>
          </cell>
        </row>
        <row r="200">
          <cell r="A200">
            <v>804</v>
          </cell>
          <cell r="B200" t="str">
            <v>TOPOGRAFIA Y DATOS GEOREFERENCIADOS TOPOLOGIA DENSIDAD AL 25%</v>
          </cell>
          <cell r="C200" t="str">
            <v>Ha</v>
          </cell>
        </row>
        <row r="201">
          <cell r="A201">
            <v>805</v>
          </cell>
          <cell r="B201" t="str">
            <v>RECONOCIMIENTO URBANO CATASTRAL EN SUPERFICIE PARA TOPOLOGIA</v>
          </cell>
          <cell r="C201" t="str">
            <v>Ha</v>
          </cell>
        </row>
        <row r="202">
          <cell r="A202">
            <v>806</v>
          </cell>
          <cell r="B202" t="str">
            <v>LIMPIEZA INTERNA ESPECIAL DE COLECTORES</v>
          </cell>
          <cell r="C202" t="str">
            <v>M</v>
          </cell>
        </row>
        <row r="203">
          <cell r="A203">
            <v>807</v>
          </cell>
          <cell r="B203" t="str">
            <v>INSPECCIÓN INTERNA CON CÁMARAS</v>
          </cell>
          <cell r="C203" t="str">
            <v>M</v>
          </cell>
        </row>
        <row r="204">
          <cell r="A204">
            <v>808</v>
          </cell>
        </row>
        <row r="205">
          <cell r="A205">
            <v>900</v>
          </cell>
          <cell r="B205" t="str">
            <v>OTRAS LABORES</v>
          </cell>
        </row>
        <row r="206">
          <cell r="A206">
            <v>901</v>
          </cell>
          <cell r="B206" t="str">
            <v>ELABORACION E IMPRESIÓN DE PLANOS CATASTRALES EN AUTOCAD (3 JG)</v>
          </cell>
          <cell r="C206" t="str">
            <v>GLB</v>
          </cell>
        </row>
        <row r="207">
          <cell r="A207">
            <v>902</v>
          </cell>
          <cell r="B207" t="str">
            <v>ELABORACION Y EDICION DE INFORMES (3 JG)</v>
          </cell>
          <cell r="C207" t="str">
            <v>GLB</v>
          </cell>
        </row>
        <row r="208">
          <cell r="A208">
            <v>903</v>
          </cell>
          <cell r="B208" t="str">
            <v>ACTUALIZACION CATASTRO Y TOPOLOGIA EN ARC-VIEW Y SIG</v>
          </cell>
          <cell r="C208" t="str">
            <v>GLB</v>
          </cell>
        </row>
        <row r="210">
          <cell r="A210">
            <v>1000</v>
          </cell>
          <cell r="B210" t="str">
            <v>PERSONAL TÉCNICO Y DE APOYO</v>
          </cell>
        </row>
        <row r="211">
          <cell r="A211">
            <v>1001</v>
          </cell>
          <cell r="B211" t="str">
            <v>DIRECTOR DE PROYECTO - INGENIERO CIVIL</v>
          </cell>
          <cell r="C211" t="str">
            <v>MES</v>
          </cell>
        </row>
        <row r="212">
          <cell r="A212">
            <v>1002</v>
          </cell>
          <cell r="B212" t="str">
            <v>INGENIERO CIVIL AUXILIAR - ESTUDIO DE CAMPO</v>
          </cell>
          <cell r="C212" t="str">
            <v>MES</v>
          </cell>
        </row>
        <row r="213">
          <cell r="A213">
            <v>1003</v>
          </cell>
          <cell r="B213" t="str">
            <v xml:space="preserve">TRABAJADORA SOCIAL - ESTUDIO IMPACTO SOCIAL </v>
          </cell>
          <cell r="C213" t="str">
            <v>MES</v>
          </cell>
        </row>
        <row r="214">
          <cell r="A214">
            <v>1004</v>
          </cell>
          <cell r="B214" t="str">
            <v xml:space="preserve">SECRETARIA  </v>
          </cell>
          <cell r="C214" t="str">
            <v>MES</v>
          </cell>
        </row>
        <row r="215">
          <cell r="A215">
            <v>1005</v>
          </cell>
          <cell r="B215" t="str">
            <v>DIBUJANTE</v>
          </cell>
          <cell r="C215" t="str">
            <v>MES</v>
          </cell>
        </row>
        <row r="216">
          <cell r="A216">
            <v>1006</v>
          </cell>
          <cell r="B216" t="str">
            <v>CONDUCTOR</v>
          </cell>
          <cell r="C216" t="str">
            <v>MES</v>
          </cell>
        </row>
        <row r="217">
          <cell r="A217">
            <v>1007</v>
          </cell>
          <cell r="B217" t="str">
            <v>DIRECTOR DE PROYECTO</v>
          </cell>
          <cell r="C217" t="str">
            <v>MES</v>
          </cell>
        </row>
        <row r="218">
          <cell r="A218">
            <v>1008</v>
          </cell>
          <cell r="B218" t="str">
            <v xml:space="preserve">INGENIERO CIVIL </v>
          </cell>
          <cell r="C218" t="str">
            <v>MES</v>
          </cell>
        </row>
        <row r="219">
          <cell r="A219">
            <v>1009</v>
          </cell>
          <cell r="B219" t="str">
            <v>INGENIERO HIDRAULICO</v>
          </cell>
          <cell r="C219" t="str">
            <v>MES</v>
          </cell>
        </row>
        <row r="220">
          <cell r="A220">
            <v>1010</v>
          </cell>
          <cell r="B220" t="str">
            <v>INGENIERO ESTRUCTURAL</v>
          </cell>
          <cell r="C220" t="str">
            <v>MES</v>
          </cell>
        </row>
        <row r="221">
          <cell r="A221">
            <v>1011</v>
          </cell>
          <cell r="B221" t="str">
            <v xml:space="preserve">SECRETARIA  </v>
          </cell>
          <cell r="C221" t="str">
            <v>MES</v>
          </cell>
        </row>
        <row r="222">
          <cell r="A222">
            <v>1012</v>
          </cell>
          <cell r="B222" t="str">
            <v>COMISION TOPOGRÁFICA</v>
          </cell>
          <cell r="C222" t="str">
            <v>MES</v>
          </cell>
        </row>
        <row r="223">
          <cell r="A223">
            <v>1013</v>
          </cell>
          <cell r="B223" t="str">
            <v>DIBUJANTE</v>
          </cell>
          <cell r="C223" t="str">
            <v>MES</v>
          </cell>
        </row>
        <row r="224">
          <cell r="A224">
            <v>1014</v>
          </cell>
          <cell r="B224" t="str">
            <v>CONDUCTOR</v>
          </cell>
          <cell r="C224" t="str">
            <v>MES</v>
          </cell>
        </row>
        <row r="225">
          <cell r="A225">
            <v>1015</v>
          </cell>
          <cell r="B225" t="str">
            <v>INGENIERO MECÁNICO</v>
          </cell>
          <cell r="C225" t="str">
            <v>MES</v>
          </cell>
        </row>
        <row r="226">
          <cell r="A226">
            <v>1016</v>
          </cell>
          <cell r="B226" t="str">
            <v>INGENIERO ELÉCTRICO</v>
          </cell>
          <cell r="C226" t="str">
            <v>MES</v>
          </cell>
        </row>
        <row r="227">
          <cell r="A227">
            <v>1017</v>
          </cell>
          <cell r="B227" t="str">
            <v>AUXILIAR DE INGENIERÍA</v>
          </cell>
          <cell r="C227" t="str">
            <v>MES</v>
          </cell>
        </row>
        <row r="228">
          <cell r="A228">
            <v>1018</v>
          </cell>
          <cell r="B228" t="str">
            <v>INGENIERO AMBIENTAL</v>
          </cell>
          <cell r="C228" t="str">
            <v>MES</v>
          </cell>
        </row>
        <row r="229">
          <cell r="A229">
            <v>1019</v>
          </cell>
          <cell r="B229" t="str">
            <v>INGENIERO CIVIL - HIDRAULICO</v>
          </cell>
          <cell r="C229" t="str">
            <v>MES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14">
          <cell r="K14">
            <v>1522500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PRO"/>
      <sheetName val="DATOS"/>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FACTORES"/>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q med"/>
      <sheetName val="Caudales"/>
      <sheetName val="IDF"/>
      <sheetName val="TABLA"/>
      <sheetName val="Base de Diseño"/>
      <sheetName val="Diseño"/>
      <sheetName val="Impresion diseño"/>
      <sheetName val="Cant Obra"/>
      <sheetName val="C.O. y ppto Calle Bolivar"/>
      <sheetName val="C.O. y ppto Guayabito"/>
      <sheetName val="C.O. y ppto veredas"/>
      <sheetName val="C.O. y ppto bombeo"/>
      <sheetName val="C.O. y ppto inflado"/>
      <sheetName val="C.O. y ppto"/>
      <sheetName val="Plantilla C.O aldo"/>
      <sheetName val="Cant Obra (imp)"/>
      <sheetName val="Informacion Plano"/>
      <sheetName val="BALANCE DE TRAMOS (2)"/>
      <sheetName val="BALANCE DE TRAMOS"/>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Datos del 2005 CONTR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PSM05-055"/>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s"/>
      <sheetName val="Verificaciones"/>
      <sheetName val="BD"/>
      <sheetName val="POA"/>
      <sheetName val="Capacidad Financiera"/>
      <sheetName val="Puntaje Exp"/>
      <sheetName val="Puntaje CT"/>
      <sheetName val="Puntaje CF"/>
      <sheetName val="Saldo Ctos Ejecución"/>
      <sheetName val="PO"/>
      <sheetName val="Formato Contratos En Ejecucion"/>
      <sheetName val="Hoja1"/>
    </sheetNames>
    <sheetDataSet>
      <sheetData sheetId="0" refreshError="1">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ajustado2)"/>
      <sheetName val="CANTIDADES"/>
      <sheetName val="TRAMOS"/>
      <sheetName val="FICHA TÉCNICA"/>
      <sheetName val="1.1"/>
      <sheetName val="1.2"/>
      <sheetName val="1.3"/>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SEG"/>
      <sheetName val="SOC"/>
      <sheetName val="3.14"/>
      <sheetName val="3.15"/>
      <sheetName val="3.16"/>
      <sheetName val="3.17"/>
    </sheetNames>
    <sheetDataSet>
      <sheetData sheetId="0">
        <row r="9">
          <cell r="C9">
            <v>1</v>
          </cell>
          <cell r="D9">
            <v>0</v>
          </cell>
          <cell r="E9" t="str">
            <v xml:space="preserve">PRELIMINARES </v>
          </cell>
          <cell r="F9">
            <v>0</v>
          </cell>
          <cell r="G9">
            <v>0</v>
          </cell>
          <cell r="H9">
            <v>0</v>
          </cell>
          <cell r="I9">
            <v>0</v>
          </cell>
          <cell r="J9">
            <v>0</v>
          </cell>
          <cell r="K9">
            <v>0</v>
          </cell>
          <cell r="L9">
            <v>0</v>
          </cell>
          <cell r="M9">
            <v>0</v>
          </cell>
          <cell r="N9">
            <v>0</v>
          </cell>
        </row>
        <row r="10">
          <cell r="C10" t="str">
            <v>1.1</v>
          </cell>
          <cell r="D10" t="str">
            <v>ETG-02-03</v>
          </cell>
          <cell r="E10" t="str">
            <v>Localizacion y replanteo</v>
          </cell>
          <cell r="F10">
            <v>0</v>
          </cell>
          <cell r="G10">
            <v>0</v>
          </cell>
          <cell r="H10">
            <v>0</v>
          </cell>
          <cell r="I10">
            <v>0</v>
          </cell>
          <cell r="J10">
            <v>0</v>
          </cell>
          <cell r="K10" t="str">
            <v>ML</v>
          </cell>
          <cell r="L10">
            <v>1163.4400000000003</v>
          </cell>
          <cell r="M10">
            <v>1914</v>
          </cell>
          <cell r="N10">
            <v>2226824.1600000006</v>
          </cell>
        </row>
        <row r="11">
          <cell r="C11" t="str">
            <v>1.2</v>
          </cell>
          <cell r="D11" t="str">
            <v>ETG-02-05</v>
          </cell>
          <cell r="E11" t="str">
            <v>Apiques para verificación de redes hasta 1m3</v>
          </cell>
          <cell r="F11">
            <v>0</v>
          </cell>
          <cell r="G11">
            <v>0</v>
          </cell>
          <cell r="H11">
            <v>0</v>
          </cell>
          <cell r="I11">
            <v>0</v>
          </cell>
          <cell r="J11">
            <v>0</v>
          </cell>
          <cell r="K11" t="str">
            <v>UND</v>
          </cell>
          <cell r="L11">
            <v>10</v>
          </cell>
          <cell r="M11">
            <v>14477</v>
          </cell>
          <cell r="N11">
            <v>144770</v>
          </cell>
        </row>
        <row r="12">
          <cell r="C12" t="str">
            <v>1.3</v>
          </cell>
          <cell r="D12" t="str">
            <v>ETG-02-07</v>
          </cell>
          <cell r="E12" t="str">
            <v>Valla publicitaria en estructura metálica, marco 2.5 x 4.0 m</v>
          </cell>
          <cell r="F12">
            <v>0</v>
          </cell>
          <cell r="G12">
            <v>0</v>
          </cell>
          <cell r="H12">
            <v>0</v>
          </cell>
          <cell r="I12">
            <v>0</v>
          </cell>
          <cell r="J12">
            <v>0</v>
          </cell>
          <cell r="K12" t="str">
            <v>UND</v>
          </cell>
          <cell r="L12">
            <v>1</v>
          </cell>
          <cell r="M12">
            <v>1666873</v>
          </cell>
          <cell r="N12">
            <v>1666873</v>
          </cell>
        </row>
        <row r="13">
          <cell r="C13" t="str">
            <v xml:space="preserve">SUBTOTAL       </v>
          </cell>
          <cell r="D13">
            <v>0</v>
          </cell>
          <cell r="E13">
            <v>0</v>
          </cell>
          <cell r="F13">
            <v>0</v>
          </cell>
          <cell r="G13">
            <v>0</v>
          </cell>
          <cell r="H13">
            <v>0</v>
          </cell>
          <cell r="I13">
            <v>0</v>
          </cell>
          <cell r="J13">
            <v>0</v>
          </cell>
          <cell r="K13">
            <v>0</v>
          </cell>
          <cell r="L13">
            <v>0</v>
          </cell>
          <cell r="M13">
            <v>0</v>
          </cell>
          <cell r="N13">
            <v>4038467.1600000006</v>
          </cell>
        </row>
        <row r="14">
          <cell r="C14">
            <v>2</v>
          </cell>
          <cell r="D14">
            <v>0</v>
          </cell>
          <cell r="E14" t="str">
            <v>MOVIMIENTOS DE TIERRAS</v>
          </cell>
          <cell r="F14">
            <v>0</v>
          </cell>
          <cell r="G14">
            <v>0</v>
          </cell>
          <cell r="H14">
            <v>0</v>
          </cell>
          <cell r="I14">
            <v>0</v>
          </cell>
          <cell r="J14">
            <v>0</v>
          </cell>
          <cell r="K14">
            <v>0</v>
          </cell>
          <cell r="L14">
            <v>0</v>
          </cell>
          <cell r="M14">
            <v>0</v>
          </cell>
          <cell r="N14">
            <v>0</v>
          </cell>
        </row>
        <row r="15">
          <cell r="C15" t="str">
            <v>2.1</v>
          </cell>
          <cell r="D15" t="str">
            <v>ETG-03-00</v>
          </cell>
          <cell r="E15" t="str">
            <v>Excavación en material común, colector domiciliarias y redes de acueducto  (h=0-2m) sin entibado</v>
          </cell>
          <cell r="F15">
            <v>0</v>
          </cell>
          <cell r="G15">
            <v>0</v>
          </cell>
          <cell r="H15">
            <v>0</v>
          </cell>
          <cell r="I15">
            <v>0</v>
          </cell>
          <cell r="J15">
            <v>0</v>
          </cell>
          <cell r="K15" t="str">
            <v>M3</v>
          </cell>
          <cell r="L15">
            <v>1093.998</v>
          </cell>
          <cell r="M15">
            <v>20577</v>
          </cell>
          <cell r="N15">
            <v>22511196.846000001</v>
          </cell>
        </row>
        <row r="16">
          <cell r="C16" t="str">
            <v>2.2</v>
          </cell>
          <cell r="D16" t="str">
            <v>ETG-03-00</v>
          </cell>
          <cell r="E16" t="str">
            <v>Relleno conformado y vibrocompactado en capas de 10 cm con material de préstamo.</v>
          </cell>
          <cell r="F16">
            <v>0</v>
          </cell>
          <cell r="G16">
            <v>0</v>
          </cell>
          <cell r="H16">
            <v>0</v>
          </cell>
          <cell r="I16">
            <v>0</v>
          </cell>
          <cell r="J16">
            <v>0</v>
          </cell>
          <cell r="K16" t="str">
            <v>M3</v>
          </cell>
          <cell r="L16">
            <v>40.914899999999996</v>
          </cell>
          <cell r="M16">
            <v>69722</v>
          </cell>
          <cell r="N16">
            <v>2852668.6577999997</v>
          </cell>
        </row>
        <row r="17">
          <cell r="C17" t="str">
            <v>2.3</v>
          </cell>
          <cell r="D17" t="str">
            <v>ETG-03-00</v>
          </cell>
          <cell r="E17" t="str">
            <v>Relleno conformado y vibrocompactado con material seleccionado  de excavación</v>
          </cell>
          <cell r="F17">
            <v>0</v>
          </cell>
          <cell r="G17">
            <v>0</v>
          </cell>
          <cell r="H17">
            <v>0</v>
          </cell>
          <cell r="I17">
            <v>0</v>
          </cell>
          <cell r="J17">
            <v>0</v>
          </cell>
          <cell r="K17" t="str">
            <v>M3</v>
          </cell>
          <cell r="L17">
            <v>825.12296046688755</v>
          </cell>
          <cell r="M17">
            <v>17576</v>
          </cell>
          <cell r="N17">
            <v>14502361.153166015</v>
          </cell>
        </row>
        <row r="18">
          <cell r="C18" t="str">
            <v>2.4</v>
          </cell>
          <cell r="D18" t="str">
            <v>ETG-03-06</v>
          </cell>
          <cell r="E18" t="str">
            <v>Retiro y disposición de material sobrante y/o escombros.</v>
          </cell>
          <cell r="F18">
            <v>0</v>
          </cell>
          <cell r="G18">
            <v>0</v>
          </cell>
          <cell r="H18">
            <v>0</v>
          </cell>
          <cell r="I18">
            <v>0</v>
          </cell>
          <cell r="J18">
            <v>0</v>
          </cell>
          <cell r="K18" t="str">
            <v>M3</v>
          </cell>
          <cell r="L18">
            <v>135.07503953311229</v>
          </cell>
          <cell r="M18">
            <v>28216</v>
          </cell>
          <cell r="N18">
            <v>3811277.3154662964</v>
          </cell>
        </row>
        <row r="19">
          <cell r="C19" t="str">
            <v xml:space="preserve">SUBTOTAL       </v>
          </cell>
          <cell r="D19">
            <v>0</v>
          </cell>
          <cell r="E19">
            <v>0</v>
          </cell>
          <cell r="F19">
            <v>0</v>
          </cell>
          <cell r="G19">
            <v>0</v>
          </cell>
          <cell r="H19">
            <v>0</v>
          </cell>
          <cell r="I19">
            <v>0</v>
          </cell>
          <cell r="J19">
            <v>0</v>
          </cell>
          <cell r="K19">
            <v>0</v>
          </cell>
          <cell r="L19">
            <v>0</v>
          </cell>
          <cell r="M19">
            <v>0</v>
          </cell>
          <cell r="N19">
            <v>43677503.972432315</v>
          </cell>
        </row>
        <row r="20">
          <cell r="C20">
            <v>3</v>
          </cell>
          <cell r="D20">
            <v>0</v>
          </cell>
          <cell r="E20" t="str">
            <v>INSTALACION RED DE ACUEDUCTO</v>
          </cell>
          <cell r="F20">
            <v>0</v>
          </cell>
          <cell r="G20">
            <v>0</v>
          </cell>
          <cell r="H20">
            <v>0</v>
          </cell>
          <cell r="I20">
            <v>0</v>
          </cell>
          <cell r="J20">
            <v>0</v>
          </cell>
          <cell r="K20">
            <v>0</v>
          </cell>
          <cell r="L20">
            <v>0</v>
          </cell>
          <cell r="M20">
            <v>0</v>
          </cell>
          <cell r="N20">
            <v>0</v>
          </cell>
        </row>
        <row r="21">
          <cell r="C21" t="str">
            <v>3.1</v>
          </cell>
          <cell r="D21" t="str">
            <v>ETG-08-01.6</v>
          </cell>
          <cell r="E21" t="str">
            <v>Suministro e instalación tubería PEAD 90mm (3") PN 10 PE 100, incluye prueba hidrostatica</v>
          </cell>
          <cell r="F21">
            <v>0</v>
          </cell>
          <cell r="G21">
            <v>0</v>
          </cell>
          <cell r="H21">
            <v>0</v>
          </cell>
          <cell r="I21">
            <v>0</v>
          </cell>
          <cell r="J21">
            <v>0</v>
          </cell>
          <cell r="K21" t="str">
            <v>ML</v>
          </cell>
          <cell r="L21">
            <v>1163.4400000000003</v>
          </cell>
          <cell r="M21">
            <v>26333</v>
          </cell>
          <cell r="N21">
            <v>30636865.520000007</v>
          </cell>
        </row>
        <row r="22">
          <cell r="C22" t="str">
            <v>3.2</v>
          </cell>
          <cell r="D22" t="str">
            <v>ETG-08-01.6</v>
          </cell>
          <cell r="E22" t="str">
            <v>Suministro e instalacion tuberia PEAD 110 mm 4" PN 10 PE 100, incluye prueba hidrostatica</v>
          </cell>
          <cell r="F22">
            <v>0</v>
          </cell>
          <cell r="G22">
            <v>0</v>
          </cell>
          <cell r="H22">
            <v>0</v>
          </cell>
          <cell r="I22">
            <v>0</v>
          </cell>
          <cell r="J22">
            <v>0</v>
          </cell>
          <cell r="K22" t="str">
            <v>ML</v>
          </cell>
          <cell r="L22">
            <v>200.39</v>
          </cell>
          <cell r="M22">
            <v>37166</v>
          </cell>
          <cell r="N22">
            <v>7447694.7399999993</v>
          </cell>
        </row>
        <row r="23">
          <cell r="C23" t="str">
            <v>3.3</v>
          </cell>
          <cell r="D23" t="str">
            <v>ETG-03-00</v>
          </cell>
          <cell r="E23" t="str">
            <v>Cama de arena para tubería e= 0,1 m</v>
          </cell>
          <cell r="F23">
            <v>0</v>
          </cell>
          <cell r="G23">
            <v>0</v>
          </cell>
          <cell r="H23">
            <v>0</v>
          </cell>
          <cell r="I23">
            <v>0</v>
          </cell>
          <cell r="J23">
            <v>0</v>
          </cell>
          <cell r="K23" t="str">
            <v>M3</v>
          </cell>
          <cell r="L23">
            <v>95.479799999999997</v>
          </cell>
          <cell r="M23">
            <v>63068</v>
          </cell>
          <cell r="N23">
            <v>6021720.0263999999</v>
          </cell>
        </row>
        <row r="24">
          <cell r="C24" t="str">
            <v>3.4</v>
          </cell>
          <cell r="D24" t="str">
            <v>ETG-08-09</v>
          </cell>
          <cell r="E24" t="str">
            <v>Suministro e instalacion acometida domiciliaria (tramo largo hasta 6m de longitud) D=1/2" (20 mm) sobre tuberia madre hasta D=12". (incluye tendido y medidor). No incluye empalme en instalacion de abrazadera) sin pavimento.</v>
          </cell>
          <cell r="F24">
            <v>0</v>
          </cell>
          <cell r="G24">
            <v>0</v>
          </cell>
          <cell r="H24">
            <v>0</v>
          </cell>
          <cell r="I24">
            <v>0</v>
          </cell>
          <cell r="J24">
            <v>0</v>
          </cell>
          <cell r="K24" t="str">
            <v xml:space="preserve"> UND</v>
          </cell>
          <cell r="L24">
            <v>100</v>
          </cell>
          <cell r="M24">
            <v>664380</v>
          </cell>
          <cell r="N24">
            <v>66438000</v>
          </cell>
        </row>
        <row r="25">
          <cell r="C25" t="str">
            <v>3.5</v>
          </cell>
          <cell r="D25" t="str">
            <v>ETG-08-01.2</v>
          </cell>
          <cell r="E25" t="str">
            <v xml:space="preserve">Suministro e instalación tee bridada 3" </v>
          </cell>
          <cell r="F25">
            <v>0</v>
          </cell>
          <cell r="G25">
            <v>0</v>
          </cell>
          <cell r="H25">
            <v>0</v>
          </cell>
          <cell r="I25">
            <v>0</v>
          </cell>
          <cell r="J25">
            <v>0</v>
          </cell>
          <cell r="K25" t="str">
            <v xml:space="preserve"> UND</v>
          </cell>
          <cell r="L25">
            <v>4</v>
          </cell>
          <cell r="M25">
            <v>300213</v>
          </cell>
          <cell r="N25">
            <v>1200852</v>
          </cell>
        </row>
        <row r="26">
          <cell r="C26" t="str">
            <v>3.6</v>
          </cell>
          <cell r="D26" t="str">
            <v>ETG-08-01.2</v>
          </cell>
          <cell r="E26" t="str">
            <v xml:space="preserve">Suministro e instalación cruz bridada  (3") </v>
          </cell>
          <cell r="F26">
            <v>0</v>
          </cell>
          <cell r="G26">
            <v>0</v>
          </cell>
          <cell r="H26">
            <v>0</v>
          </cell>
          <cell r="I26">
            <v>0</v>
          </cell>
          <cell r="J26">
            <v>0</v>
          </cell>
          <cell r="K26" t="str">
            <v xml:space="preserve"> UND</v>
          </cell>
          <cell r="L26">
            <v>1</v>
          </cell>
          <cell r="M26">
            <v>162602</v>
          </cell>
          <cell r="N26">
            <v>162602</v>
          </cell>
        </row>
        <row r="27">
          <cell r="C27" t="str">
            <v>3.7</v>
          </cell>
          <cell r="D27" t="str">
            <v>ETG-08-01.6</v>
          </cell>
          <cell r="E27" t="str">
            <v>Suministro e instalacion tee PEAD 3" PE100 PN10</v>
          </cell>
          <cell r="F27">
            <v>0</v>
          </cell>
          <cell r="G27">
            <v>0</v>
          </cell>
          <cell r="H27">
            <v>0</v>
          </cell>
          <cell r="I27">
            <v>0</v>
          </cell>
          <cell r="J27">
            <v>0</v>
          </cell>
          <cell r="K27" t="str">
            <v xml:space="preserve"> UND</v>
          </cell>
          <cell r="L27">
            <v>16</v>
          </cell>
          <cell r="M27">
            <v>80347</v>
          </cell>
          <cell r="N27">
            <v>1285552</v>
          </cell>
        </row>
        <row r="28">
          <cell r="C28" t="str">
            <v>3.8</v>
          </cell>
          <cell r="D28" t="str">
            <v>ETG-08-01.6</v>
          </cell>
          <cell r="E28" t="str">
            <v>Suministro e instalacion reduccion PEAD 4X3" PE100 PN10</v>
          </cell>
          <cell r="F28">
            <v>0</v>
          </cell>
          <cell r="G28">
            <v>0</v>
          </cell>
          <cell r="H28">
            <v>0</v>
          </cell>
          <cell r="I28">
            <v>0</v>
          </cell>
          <cell r="J28">
            <v>0</v>
          </cell>
          <cell r="K28" t="str">
            <v xml:space="preserve"> UND</v>
          </cell>
          <cell r="L28">
            <v>1</v>
          </cell>
          <cell r="M28">
            <v>59876</v>
          </cell>
          <cell r="N28">
            <v>59876</v>
          </cell>
        </row>
        <row r="29">
          <cell r="C29" t="str">
            <v>3.9</v>
          </cell>
          <cell r="D29" t="str">
            <v>ETG-08-01.6</v>
          </cell>
          <cell r="E29" t="str">
            <v>Suministro e instalacion codo 90° PEAD 90mm (3") PN 10 PE 100</v>
          </cell>
          <cell r="F29">
            <v>0</v>
          </cell>
          <cell r="G29">
            <v>0</v>
          </cell>
          <cell r="H29">
            <v>0</v>
          </cell>
          <cell r="I29">
            <v>0</v>
          </cell>
          <cell r="J29">
            <v>0</v>
          </cell>
          <cell r="K29" t="str">
            <v xml:space="preserve"> UND</v>
          </cell>
          <cell r="L29">
            <v>2</v>
          </cell>
          <cell r="M29">
            <v>50641</v>
          </cell>
          <cell r="N29">
            <v>101282</v>
          </cell>
        </row>
        <row r="30">
          <cell r="C30" t="str">
            <v>3.10</v>
          </cell>
          <cell r="D30" t="str">
            <v>ETG-08-01.6</v>
          </cell>
          <cell r="E30" t="str">
            <v>Suministro e instalacion codo 45° PEAD 110mm (4") PN 10 PE 100</v>
          </cell>
          <cell r="F30">
            <v>0</v>
          </cell>
          <cell r="G30">
            <v>0</v>
          </cell>
          <cell r="H30">
            <v>0</v>
          </cell>
          <cell r="I30">
            <v>0</v>
          </cell>
          <cell r="J30">
            <v>0</v>
          </cell>
          <cell r="K30" t="str">
            <v xml:space="preserve"> UND</v>
          </cell>
          <cell r="L30">
            <v>1</v>
          </cell>
          <cell r="M30">
            <v>95575</v>
          </cell>
          <cell r="N30">
            <v>95575</v>
          </cell>
        </row>
        <row r="31">
          <cell r="C31" t="str">
            <v>3.11</v>
          </cell>
          <cell r="D31" t="str">
            <v>ETG-08-01.2</v>
          </cell>
          <cell r="E31" t="str">
            <v>Suministro e instalacion tee junta rapida o extremo liso para PVC 12x12"</v>
          </cell>
          <cell r="F31">
            <v>0</v>
          </cell>
          <cell r="G31">
            <v>0</v>
          </cell>
          <cell r="H31">
            <v>0</v>
          </cell>
          <cell r="I31">
            <v>0</v>
          </cell>
          <cell r="J31">
            <v>0</v>
          </cell>
          <cell r="K31" t="str">
            <v xml:space="preserve"> UND</v>
          </cell>
          <cell r="L31">
            <v>1</v>
          </cell>
          <cell r="M31">
            <v>2647749</v>
          </cell>
          <cell r="N31">
            <v>2647749</v>
          </cell>
        </row>
        <row r="32">
          <cell r="C32" t="str">
            <v>3.12</v>
          </cell>
          <cell r="D32" t="str">
            <v>ETG-08-01.2</v>
          </cell>
          <cell r="E32" t="str">
            <v>Suministro e instalacion reduccion junta rapida extremo liso 12x4" PE100 PN10</v>
          </cell>
          <cell r="F32">
            <v>0</v>
          </cell>
          <cell r="G32">
            <v>0</v>
          </cell>
          <cell r="H32">
            <v>0</v>
          </cell>
          <cell r="I32">
            <v>0</v>
          </cell>
          <cell r="J32">
            <v>0</v>
          </cell>
          <cell r="K32" t="str">
            <v xml:space="preserve"> UND</v>
          </cell>
          <cell r="L32">
            <v>1</v>
          </cell>
          <cell r="M32">
            <v>785865</v>
          </cell>
          <cell r="N32">
            <v>785865</v>
          </cell>
        </row>
        <row r="33">
          <cell r="C33" t="str">
            <v>3.13</v>
          </cell>
          <cell r="D33" t="str">
            <v>ETG-08-02</v>
          </cell>
          <cell r="E33" t="str">
            <v>Suministro e instalacion de valvula de compuerta elastica extremo liso 4"</v>
          </cell>
          <cell r="F33">
            <v>0</v>
          </cell>
          <cell r="G33">
            <v>0</v>
          </cell>
          <cell r="H33">
            <v>0</v>
          </cell>
          <cell r="I33">
            <v>0</v>
          </cell>
          <cell r="J33">
            <v>0</v>
          </cell>
          <cell r="K33" t="str">
            <v xml:space="preserve"> UND</v>
          </cell>
          <cell r="L33">
            <v>1</v>
          </cell>
          <cell r="M33">
            <v>600584</v>
          </cell>
          <cell r="N33">
            <v>600584</v>
          </cell>
        </row>
        <row r="34">
          <cell r="C34" t="str">
            <v>3.14</v>
          </cell>
          <cell r="D34" t="str">
            <v>ETG-08-01.2</v>
          </cell>
          <cell r="E34" t="str">
            <v>Suministro e instalacion de union universal 3" PE100 PN10</v>
          </cell>
          <cell r="F34">
            <v>0</v>
          </cell>
          <cell r="G34">
            <v>0</v>
          </cell>
          <cell r="H34">
            <v>0</v>
          </cell>
          <cell r="I34">
            <v>0</v>
          </cell>
          <cell r="J34">
            <v>0</v>
          </cell>
          <cell r="K34" t="str">
            <v xml:space="preserve"> UND</v>
          </cell>
          <cell r="L34">
            <v>9</v>
          </cell>
          <cell r="M34">
            <v>108993</v>
          </cell>
          <cell r="N34">
            <v>980937</v>
          </cell>
        </row>
        <row r="35">
          <cell r="C35" t="str">
            <v>3.15</v>
          </cell>
          <cell r="D35" t="str">
            <v>ETG-08-01.2</v>
          </cell>
          <cell r="E35" t="str">
            <v>Suministro e instalacion de union universal para PEAD 3" PE100 PN10</v>
          </cell>
          <cell r="F35">
            <v>0</v>
          </cell>
          <cell r="G35">
            <v>0</v>
          </cell>
          <cell r="H35">
            <v>0</v>
          </cell>
          <cell r="I35">
            <v>0</v>
          </cell>
          <cell r="J35">
            <v>0</v>
          </cell>
          <cell r="K35" t="str">
            <v xml:space="preserve"> UND</v>
          </cell>
          <cell r="L35">
            <v>7</v>
          </cell>
          <cell r="M35">
            <v>156553</v>
          </cell>
          <cell r="N35">
            <v>1095871</v>
          </cell>
        </row>
        <row r="36">
          <cell r="C36" t="str">
            <v>3.16</v>
          </cell>
          <cell r="D36" t="str">
            <v>ETG-08-01.2</v>
          </cell>
          <cell r="E36" t="str">
            <v>Suministro e instalacion de union universal 4" PE100 PN10</v>
          </cell>
          <cell r="F36">
            <v>0</v>
          </cell>
          <cell r="G36">
            <v>0</v>
          </cell>
          <cell r="H36">
            <v>0</v>
          </cell>
          <cell r="I36">
            <v>0</v>
          </cell>
          <cell r="J36">
            <v>0</v>
          </cell>
          <cell r="K36" t="str">
            <v xml:space="preserve"> UND</v>
          </cell>
          <cell r="L36">
            <v>2</v>
          </cell>
          <cell r="M36">
            <v>127640</v>
          </cell>
          <cell r="N36">
            <v>255280</v>
          </cell>
        </row>
        <row r="37">
          <cell r="C37" t="str">
            <v>3.17</v>
          </cell>
          <cell r="D37" t="str">
            <v>ETG-08-01.6</v>
          </cell>
          <cell r="E37" t="str">
            <v>suministro e instalacion collarin de derivacion PEAD 90x1/2"</v>
          </cell>
          <cell r="F37">
            <v>0</v>
          </cell>
          <cell r="G37">
            <v>0</v>
          </cell>
          <cell r="H37">
            <v>0</v>
          </cell>
          <cell r="I37">
            <v>0</v>
          </cell>
          <cell r="J37">
            <v>0</v>
          </cell>
          <cell r="K37" t="str">
            <v xml:space="preserve"> UND</v>
          </cell>
          <cell r="L37">
            <v>100</v>
          </cell>
          <cell r="M37">
            <v>33430</v>
          </cell>
          <cell r="N37">
            <v>3343000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cios-básicos2002"/>
      <sheetName val="ITEMS"/>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2"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3" refreshError="1"/>
      <sheetData sheetId="4" refreshError="1"/>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 val="Hoja1"/>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CLAJES PENDIENTE"/>
      <sheetName val="TABLA"/>
      <sheetName val="Base de Diseño"/>
      <sheetName val="Diseño"/>
      <sheetName val="Cant Obra (imp)"/>
      <sheetName val="2.1 Impresion diseño"/>
      <sheetName val="Cant Obra"/>
      <sheetName val="RED ETAPA UNO"/>
      <sheetName val="EBAR"/>
      <sheetName val="Index"/>
      <sheetName val="NPV Summary"/>
      <sheetName val="Equip Data"/>
      <sheetName val="Royalties"/>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ACU-FEB-05"/>
      <sheetName val="REPOSICION REDES"/>
      <sheetName val="Comunas 8&amp;9"/>
      <sheetName val="NUEVO CAMPO DE POZOS"/>
      <sheetName val="POZO 49 1000M OFICIALES"/>
      <sheetName val="POZO 50 1000M OFICIALES"/>
      <sheetName val="Pres. aduccion p49 12&quot; P.M.V"/>
      <sheetName val="Pres. aduccion p50 12&quot; P.M.V"/>
      <sheetName val="Aduccion TQ conc. rebomb P.M.V"/>
      <sheetName val="ESTACION REBOMBEO COROZAL P.M.V"/>
      <sheetName val="OBRAS O. M.E"/>
      <sheetName val="T. CRECIMIENTO SINCELEJO DANE"/>
      <sheetName val="promedio caudales facturados"/>
      <sheetName val="actividades"/>
      <sheetName val="TOTAL OBRAS FASE 1 PRODUCCION "/>
      <sheetName val="TOTAL OBRAS FASE 1 PRODUC 2006"/>
      <sheetName val="TOTAL OBRAS FASE 1 PRODUC 2007"/>
      <sheetName val="TOTAL OBRAS FASE 1 PRODUC 2008"/>
      <sheetName val="TOTAL OBRAS FASE 1 PRODUC 2011"/>
      <sheetName val="OBRAS PRODUCCION FASE 1 ALT2"/>
      <sheetName val="REPOSICION TUBERIA SINCELEJO"/>
      <sheetName val="P1_Normalizaciones_$ Costo"/>
      <sheetName val="P2_Micromedición"/>
      <sheetName val="rehabilitacion sistema rebombeo"/>
      <sheetName val="RESUMEN INVER. ALCANTARILLADO. "/>
      <sheetName val="CONSOLIDADO"/>
      <sheetName val="1 CONTROL CALIDAD"/>
      <sheetName val="2 COBERTURA ACU"/>
      <sheetName val="3 COBERTURA ALC"/>
      <sheetName val="4 COBERTURA MICROMED"/>
      <sheetName val="5 CONTINUIDAD"/>
      <sheetName val="6 IANC"/>
      <sheetName val="6.1 Curvas IANC"/>
      <sheetName val="7 PRESION"/>
      <sheetName val="10 Proy Indices Sincelejo"/>
      <sheetName val="Evolución Indicadores"/>
      <sheetName val="ANUAL CONCESIONES"/>
      <sheetName val="9 Demanda Media_Real"/>
      <sheetName val="POI-2003-2022"/>
      <sheetName val="POI-2006-2022"/>
      <sheetName val="Población"/>
      <sheetName val="Parámetros"/>
      <sheetName val="Acciones"/>
      <sheetName val="Suscriptores"/>
      <sheetName val="Consumos-Vertimientos"/>
      <sheetName val="Costos-Gastos"/>
      <sheetName val="Personal"/>
      <sheetName val="Ingresos"/>
      <sheetName val="Tarifas"/>
      <sheetName val="Deudores"/>
      <sheetName val="Deuda"/>
      <sheetName val="FSRI"/>
      <sheetName val="Renta"/>
      <sheetName val="ADESA"/>
      <sheetName val="Indicadores"/>
      <sheetName val="Resumen"/>
      <sheetName val="PUC-ADESA-SINCELEJO"/>
      <sheetName val="PUC-AC"/>
      <sheetName val="PUC-ALC"/>
      <sheetName val="ValidacionPuc"/>
      <sheetName val="CMA"/>
      <sheetName val="CMO-C"/>
      <sheetName val="CMO-P"/>
      <sheetName val="VPI"/>
      <sheetName val="VPIrerA"/>
      <sheetName val="VPIrerAl"/>
      <sheetName val="VPDac"/>
      <sheetName val="VPDal"/>
      <sheetName val="VidasUtilesACU"/>
      <sheetName val="VidasUtilesALC"/>
      <sheetName val="CMITac"/>
      <sheetName val="CMITal"/>
      <sheetName val="CMIcalculo"/>
      <sheetName val="TasasAmbientales"/>
      <sheetName val="CEac"/>
      <sheetName val="CEal"/>
      <sheetName val="Variables Falt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5">
          <cell r="E15">
            <v>878.91845624563939</v>
          </cell>
        </row>
        <row r="24">
          <cell r="E24">
            <v>532.63115626054923</v>
          </cell>
        </row>
      </sheetData>
      <sheetData sheetId="73">
        <row r="12">
          <cell r="C12">
            <v>4.9709078571428575</v>
          </cell>
          <cell r="F12">
            <v>18.046509946936951</v>
          </cell>
        </row>
      </sheetData>
      <sheetData sheetId="74"/>
      <sheetData sheetId="75"/>
      <sheetData sheetId="7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Versión_Final_Telecomun"/>
      <sheetName val="Versión_Final_EAAB"/>
      <sheetName val="Versión_Final_IDU"/>
      <sheetName val="Mano_de_Obra"/>
      <sheetName val="Presupuestos_Daños_IDU"/>
      <sheetName val="Workings"/>
      <sheetName val="Inputs-SUMMARY"/>
      <sheetName val="Tax"/>
      <sheetName val="AIU"/>
      <sheetName val="Hoja1"/>
      <sheetName val="PRESUPUESTO"/>
      <sheetName val="ANÁL MERCADO"/>
      <sheetName val="Equipos"/>
      <sheetName val="Transporte"/>
      <sheetName val="APU"/>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sheetData sheetId="111"/>
      <sheetData sheetId="112"/>
      <sheetData sheetId="113" refreshError="1"/>
      <sheetData sheetId="1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 val="Circuito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row>
      </sheetData>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LISTA INSUMOS "/>
      <sheetName val="LISTA MANO DE OBRA"/>
      <sheetName val="LISTA EQUIPO"/>
      <sheetName val="LISTA 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MI"/>
      <sheetName val="VPI y VA"/>
      <sheetName val="DF1"/>
      <sheetName val="DF1 (2)"/>
      <sheetName val="DF2"/>
      <sheetName val="DF2 (2)"/>
      <sheetName val="VPD"/>
      <sheetName val="VFz"/>
      <sheetName val="IANCz"/>
      <sheetName val="HVPD"/>
      <sheetName val="CMIT"/>
    </sheetNames>
    <sheetDataSet>
      <sheetData sheetId="0">
        <row r="23">
          <cell r="C23">
            <v>359.9947028652748</v>
          </cell>
        </row>
      </sheetData>
      <sheetData sheetId="1">
        <row r="30">
          <cell r="D30">
            <v>19406934917.178959</v>
          </cell>
        </row>
      </sheetData>
      <sheetData sheetId="2">
        <row r="3">
          <cell r="B3">
            <v>17034242755.231287</v>
          </cell>
        </row>
      </sheetData>
      <sheetData sheetId="3"/>
      <sheetData sheetId="4">
        <row r="3">
          <cell r="B3">
            <v>2372692161.9476728</v>
          </cell>
        </row>
      </sheetData>
      <sheetData sheetId="5"/>
      <sheetData sheetId="6">
        <row r="4">
          <cell r="F4">
            <v>209173895.3250905</v>
          </cell>
        </row>
      </sheetData>
      <sheetData sheetId="7"/>
      <sheetData sheetId="8"/>
      <sheetData sheetId="9">
        <row r="22">
          <cell r="G22">
            <v>29</v>
          </cell>
        </row>
      </sheetData>
      <sheetData sheetId="10">
        <row r="11">
          <cell r="C11">
            <v>3.9806269236709708</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zos trans"/>
      <sheetName val="Graf.CMA"/>
      <sheetName val="Graf.CMOI"/>
      <sheetName val="Graf.CMA manual"/>
      <sheetName val="Graf.CMOI manual"/>
      <sheetName val="Parámetros"/>
      <sheetName val="Compensación"/>
      <sheetName val="Ejemp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7">
          <cell r="C17">
            <v>0</v>
          </cell>
          <cell r="E17">
            <v>0</v>
          </cell>
        </row>
        <row r="30">
          <cell r="D30">
            <v>9.9999999999999794E-3</v>
          </cell>
        </row>
        <row r="32">
          <cell r="D32">
            <v>9.9999999999999794E-3</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 val="INPUT_TEMP"/>
      <sheetName val="ASSUMPTIONS"/>
      <sheetName val="W_REV"/>
      <sheetName val="W_OPEX"/>
      <sheetName val="W_CAPEX"/>
    </sheetNames>
    <sheetDataSet>
      <sheetData sheetId="0"/>
      <sheetData sheetId="1">
        <row r="1">
          <cell r="A1" t="str">
            <v>DISELECSA LTDA</v>
          </cell>
        </row>
      </sheetData>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 val="PRESUP"/>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APU's"/>
    </sheetNames>
    <sheetDataSet>
      <sheetData sheetId="0"/>
      <sheetData sheetId="1">
        <row r="1">
          <cell r="A1" t="str">
            <v>NIC</v>
          </cell>
        </row>
      </sheetData>
      <sheetData sheetId="2">
        <row r="1">
          <cell r="A1" t="str">
            <v>NIS_RAD</v>
          </cell>
        </row>
      </sheetData>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 val="consumo1"/>
      <sheetName val="deud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
      <sheetName val="Ppto_total"/>
      <sheetName val="Resumen_tubería"/>
      <sheetName val="Tabla_4_1_Distrito_Nº1"/>
      <sheetName val="Tabla_4_2_Distrito_Nº2"/>
      <sheetName val="Tabal_4_3_Resumén_distritos"/>
      <sheetName val="Tabla_4_4_Sistemas"/>
      <sheetName val="Ppto_alcantarillado"/>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ab"/>
      <sheetName val="AMPACITY"/>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ow r="1">
          <cell r="A1" t="str">
            <v>Name</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NODOS"/>
      <sheetName val="TUBERIAS"/>
      <sheetName val="CANTOBRA"/>
      <sheetName val="PPTO AREA URBANA"/>
      <sheetName val="PPTO_AREA_URBANA3"/>
      <sheetName val="PPTO_AREA_URBANA"/>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 val="Base de Diseño"/>
      <sheetName val="Base_de_Diseño"/>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3"/>
      <sheetName val="PPTO_AREA_URBANA"/>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 val="Hoja1"/>
      <sheetName val="Equipo"/>
      <sheetName val="INDICE"/>
      <sheetName val="Materiales"/>
      <sheetName val="Otro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row>
      </sheetData>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 val="Viabilidad"/>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Bocatoma"/>
      <sheetName val="Condución PVC"/>
      <sheetName val="Tanque"/>
      <sheetName val="PTO BOCA-COND"/>
      <sheetName val="PTO TANQ.DE ALM"/>
      <sheetName val="PTO REDES"/>
      <sheetName val="PTO REDES BA"/>
      <sheetName val="Inversión Acdto"/>
      <sheetName val="CANT OBRA "/>
      <sheetName val="APU "/>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 val="DATOS EPANET"/>
      <sheetName val="PTO_REDES_A"/>
      <sheetName val="DATOS_EPANET"/>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1">
          <cell r="A1" t="str">
            <v>Name</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sheetData sheetId="20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3"/>
      <sheetName val="PTO_BOCA-COND3"/>
      <sheetName val="PTO_TANQ_DE_ALM3"/>
      <sheetName val="PTO_REDES3"/>
      <sheetName val="PTO_REDES_BA3"/>
      <sheetName val="Inversión_Acdto3"/>
      <sheetName val="CANT_OBRA_3"/>
      <sheetName val="APU_3"/>
      <sheetName val="Base_de_Diseño3"/>
      <sheetName val="Condución_PVC"/>
      <sheetName val="PTO_BOCA-COND"/>
      <sheetName val="PTO_TANQ_DE_ALM"/>
      <sheetName val="PTO_REDES"/>
      <sheetName val="PTO_REDES_BA"/>
      <sheetName val="Inversión_Acdto"/>
      <sheetName val="CANT_OBRA_"/>
      <sheetName val="APU_"/>
      <sheetName val="Base_de_Diseño"/>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Base_de_Diseño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CONTROL"/>
    </sheetNames>
    <sheetDataSet>
      <sheetData sheetId="0">
        <row r="2">
          <cell r="E2" t="str">
            <v>A1-001</v>
          </cell>
        </row>
      </sheetData>
      <sheetData sheetId="1"/>
      <sheetData sheetId="2">
        <row r="4">
          <cell r="D4" t="str">
            <v>Administrative</v>
          </cell>
        </row>
      </sheetData>
      <sheetData sheetId="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MOLICIONES"/>
      <sheetName val="2.1"/>
      <sheetName val="2,1"/>
      <sheetName val="2.2"/>
      <sheetName val="2,2"/>
      <sheetName val="2,3"/>
      <sheetName val="2.3"/>
      <sheetName val="2.4"/>
      <sheetName val="2.5"/>
      <sheetName val="2.6"/>
      <sheetName val="2.7"/>
      <sheetName val="2.8"/>
      <sheetName val="2.9"/>
    </sheetNames>
    <sheetDataSet>
      <sheetData sheetId="0">
        <row r="7">
          <cell r="D7">
            <v>2.1</v>
          </cell>
          <cell r="E7" t="str">
            <v>ETG-07-01</v>
          </cell>
          <cell r="F7" t="str">
            <v>DEMOLICION DE PAVIMENTO FLEXIBLE O RÍGIDO INCLUYE RETIRO</v>
          </cell>
          <cell r="G7" t="str">
            <v>M2</v>
          </cell>
          <cell r="H7">
            <v>19260</v>
          </cell>
        </row>
        <row r="8">
          <cell r="D8">
            <v>2.2000000000000002</v>
          </cell>
          <cell r="E8" t="str">
            <v>ETG-07-01</v>
          </cell>
          <cell r="F8" t="str">
            <v>DEMOLICION DE CONCRETO MANUAL INCLUYE RETIRO</v>
          </cell>
          <cell r="G8" t="str">
            <v>M3</v>
          </cell>
          <cell r="H8">
            <v>97899</v>
          </cell>
        </row>
        <row r="9">
          <cell r="D9">
            <v>2.2999999999999998</v>
          </cell>
          <cell r="E9" t="str">
            <v>ETG-07-01</v>
          </cell>
          <cell r="F9" t="str">
            <v>DEMOLICION DE MUROS EN MAMPOSTERIA INCLUYE RETIRO</v>
          </cell>
          <cell r="G9" t="str">
            <v>M2</v>
          </cell>
          <cell r="H9">
            <v>18967</v>
          </cell>
        </row>
        <row r="10">
          <cell r="D10">
            <v>2.4</v>
          </cell>
          <cell r="E10" t="str">
            <v>ETG-07-01</v>
          </cell>
          <cell r="F10" t="str">
            <v>DEMOLICION DE ANDENES INCLUYE RETIRO</v>
          </cell>
          <cell r="G10" t="str">
            <v>M2</v>
          </cell>
          <cell r="H10">
            <v>14755</v>
          </cell>
        </row>
        <row r="11">
          <cell r="D11">
            <v>2.5</v>
          </cell>
          <cell r="E11" t="str">
            <v>ETG-07-01</v>
          </cell>
          <cell r="F11" t="str">
            <v>DEMOLICION DE SARDINELES INCLUYE RETIRO</v>
          </cell>
          <cell r="G11" t="str">
            <v>ML</v>
          </cell>
          <cell r="H11">
            <v>7753</v>
          </cell>
        </row>
        <row r="12">
          <cell r="D12">
            <v>2.6</v>
          </cell>
          <cell r="E12" t="str">
            <v>ETG-07-01</v>
          </cell>
          <cell r="F12" t="str">
            <v>DEMOLICION DE POZOS EXISTENTES EN CONCRETO O LADRILLO INCLUYE RETIRO</v>
          </cell>
          <cell r="G12" t="str">
            <v>ML</v>
          </cell>
          <cell r="H12">
            <v>80371</v>
          </cell>
        </row>
        <row r="13">
          <cell r="D13">
            <v>2.7</v>
          </cell>
          <cell r="E13" t="str">
            <v>ETG-07-01</v>
          </cell>
          <cell r="F13" t="str">
            <v>DEMOLICIÓN Y ADECUACIÓN ANILLO DE CORONA PARA POZO DE INSPECCIÓN EXISTENTE INCLUYE RETIRO</v>
          </cell>
          <cell r="G13" t="str">
            <v>UND</v>
          </cell>
          <cell r="H13">
            <v>71564</v>
          </cell>
        </row>
        <row r="14">
          <cell r="D14">
            <v>2.8</v>
          </cell>
          <cell r="E14" t="str">
            <v>ETG-07-01</v>
          </cell>
          <cell r="F14" t="str">
            <v>DEMOLICIÓN DE DOMICILIARIA ALCANTARILLADO (0,60x0,50x0,50 m), INCLUYE RETIRO</v>
          </cell>
          <cell r="G14" t="str">
            <v>UND</v>
          </cell>
          <cell r="H14">
            <v>15887</v>
          </cell>
        </row>
        <row r="15">
          <cell r="D15">
            <v>2.9</v>
          </cell>
          <cell r="E15" t="str">
            <v>ETG-07-01</v>
          </cell>
          <cell r="F15" t="str">
            <v xml:space="preserve">DEMOLICION DE REGISTRO SANITARIO </v>
          </cell>
          <cell r="G15" t="str">
            <v>UND</v>
          </cell>
          <cell r="H15">
            <v>13209</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 val="DATOS"/>
      <sheetName val="Circuitos"/>
    </sheetNames>
    <sheetDataSet>
      <sheetData sheetId="0" refreshError="1"/>
      <sheetData sheetId="1" refreshError="1"/>
      <sheetData sheetId="2">
        <row r="522">
          <cell r="A522" t="str">
            <v>2.4.22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s>
    <sheetDataSet>
      <sheetData sheetId="0" refreshError="1"/>
      <sheetData sheetId="1">
        <row r="1">
          <cell r="A1" t="str">
            <v>NIC</v>
          </cell>
        </row>
      </sheetData>
      <sheetData sheetId="2" refreshError="1"/>
      <sheetData sheetId="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deu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 val="DATOS EPANET"/>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s>
    <sheetDataSet>
      <sheetData sheetId="0"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O 1"/>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Paral.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CONDU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2"/>
      <sheetName val="May-Dic_Contrato2"/>
      <sheetName val="Ene-Dic_EEPPM"/>
      <sheetName val="May-Dic_Contrato"/>
      <sheetName val="Ene-Dic_EEPPM1"/>
      <sheetName val="May-Dic_Contrat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Ene-Feb"/>
      <sheetName val="Jul-Ago"/>
      <sheetName val="Mar-Abr"/>
      <sheetName val="May-Jun"/>
      <sheetName val="Nov-Dic"/>
      <sheetName val="Sep-O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MARZ"/>
      <sheetName val="Equipo"/>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LISTAS"/>
      <sheetName val="Sheet1"/>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 val="TARIF2002"/>
    </sheetNames>
    <sheetDataSet>
      <sheetData sheetId="0"/>
      <sheetData sheetId="1"/>
      <sheetData sheetId="2"/>
      <sheetData sheetId="3"/>
      <sheetData sheetId="4"/>
      <sheetData sheetId="5"/>
      <sheetData sheetId="6">
        <row r="1">
          <cell r="I1" t="str">
            <v>Aprobada</v>
          </cell>
        </row>
      </sheetData>
      <sheetData sheetId="7">
        <row r="2">
          <cell r="B2" t="str">
            <v>0100 INTERSUBSECTORIAL  DEFENSA Y SEGURIDAD</v>
          </cell>
        </row>
      </sheetData>
      <sheetData sheetId="8"/>
      <sheetData sheetId="9"/>
      <sheetData sheetId="10">
        <row r="1">
          <cell r="A1" t="str">
            <v>Proyectos Ambientales</v>
          </cell>
        </row>
      </sheetData>
      <sheetData sheetId="11"/>
      <sheetData sheetId="12"/>
      <sheetData sheetId="13">
        <row r="2">
          <cell r="A2" t="str">
            <v>ACTUALIZACION</v>
          </cell>
        </row>
      </sheetData>
      <sheetData sheetId="1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Excavación Mat. Común Estacione"/>
      <sheetName val=" AdoV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 val="Formulario No.1 "/>
      <sheetName val="200P1"/>
      <sheetName val="200P2"/>
      <sheetName val="600.5"/>
      <sheetName val="621.1"/>
      <sheetName val="642.1"/>
      <sheetName val="320.1"/>
      <sheetName val="450.2P  Vía 9003"/>
      <sheetName val="632.1P "/>
      <sheetName val="201.7"/>
      <sheetName val="600.1"/>
      <sheetName val="201.15"/>
      <sheetName val="610.1"/>
      <sheetName val="610.1P"/>
      <sheetName val="465.1"/>
      <sheetName val="630.4 Vía 9003"/>
      <sheetName val="630.6 Vía 7801"/>
      <sheetName val="700.1"/>
    </sheetNames>
    <sheetDataSet>
      <sheetData sheetId="0" refreshError="1">
        <row r="52">
          <cell r="H52">
            <v>17695</v>
          </cell>
        </row>
      </sheetData>
      <sheetData sheetId="1" refreshError="1">
        <row r="52">
          <cell r="H52">
            <v>117768</v>
          </cell>
        </row>
      </sheetData>
      <sheetData sheetId="2" refreshError="1">
        <row r="50">
          <cell r="H50">
            <v>4886</v>
          </cell>
        </row>
      </sheetData>
      <sheetData sheetId="3" refreshError="1">
        <row r="49">
          <cell r="H49">
            <v>103467</v>
          </cell>
        </row>
      </sheetData>
      <sheetData sheetId="4" refreshError="1">
        <row r="53">
          <cell r="H53">
            <v>6579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 val="Vía 9004"/>
      <sheetName val="201.7"/>
      <sheetName val="600.1"/>
      <sheetName val="610.1"/>
      <sheetName val="630.4"/>
      <sheetName val="630.6"/>
      <sheetName val="680P"/>
      <sheetName val="201.15"/>
      <sheetName val="465.1"/>
      <sheetName val="630.7"/>
      <sheetName val="450.9 "/>
      <sheetName val="640.1.2"/>
      <sheetName val="673.2"/>
      <sheetName val="681.1"/>
      <sheetName val="460.1P"/>
      <sheetName val="450.2"/>
      <sheetName val="450.9P  "/>
      <sheetName val="330.1P"/>
      <sheetName val="225P"/>
      <sheetName val="701.1"/>
      <sheetName val="420.1"/>
      <sheetName val="466.1"/>
      <sheetName val="900.4P"/>
    </sheetNames>
    <sheetDataSet>
      <sheetData sheetId="0" refreshError="1">
        <row r="52">
          <cell r="H52">
            <v>146785</v>
          </cell>
        </row>
      </sheetData>
      <sheetData sheetId="1" refreshError="1">
        <row r="52">
          <cell r="H52">
            <v>177657</v>
          </cell>
        </row>
      </sheetData>
      <sheetData sheetId="2" refreshError="1">
        <row r="52">
          <cell r="H52">
            <v>1783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0.1 (2)"/>
      <sheetName val="610.1 (2)"/>
      <sheetName val="630.6 (2)"/>
      <sheetName val="630.7 (2)"/>
      <sheetName val="640.1 (2)"/>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30.4"/>
      <sheetName val="630.4P"/>
      <sheetName val="630.5"/>
      <sheetName val="671.1"/>
      <sheetName val="801.1"/>
      <sheetName val="801.6"/>
      <sheetName val="900.2P(2)"/>
      <sheetName val="320.1 (2)"/>
      <sheetName val="642P2.1"/>
    </sheetNames>
    <sheetDataSet>
      <sheetData sheetId="0" refreshError="1">
        <row r="49">
          <cell r="H49">
            <v>19435</v>
          </cell>
        </row>
      </sheetData>
      <sheetData sheetId="1" refreshError="1">
        <row r="52">
          <cell r="H52">
            <v>92955</v>
          </cell>
        </row>
      </sheetData>
      <sheetData sheetId="2" refreshError="1">
        <row r="51">
          <cell r="H51">
            <v>450161</v>
          </cell>
        </row>
      </sheetData>
      <sheetData sheetId="3" refreshError="1">
        <row r="52">
          <cell r="H52">
            <v>348837</v>
          </cell>
        </row>
      </sheetData>
      <sheetData sheetId="4" refreshError="1">
        <row r="49">
          <cell r="H49">
            <v>4519</v>
          </cell>
        </row>
      </sheetData>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EV-28"/>
      <sheetName val="Guias_Sectoriales"/>
      <sheetName val="procesos"/>
      <sheetName val="Subprograma"/>
    </sheetNames>
    <sheetDataSet>
      <sheetData sheetId="0"/>
      <sheetData sheetId="1" refreshError="1"/>
      <sheetData sheetId="2">
        <row r="12">
          <cell r="A12">
            <v>10008</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 val="Análisis Unit"/>
      <sheetName val="ResumenMateri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 val="COSTOS OFICINA"/>
      <sheetName val="COSTOS CAMPAMENTO"/>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s>
    <sheetDataSet>
      <sheetData sheetId="0">
        <row r="52">
          <cell r="H52">
            <v>46548</v>
          </cell>
        </row>
      </sheetData>
      <sheetData sheetId="1"/>
      <sheetData sheetId="2"/>
      <sheetData sheetId="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Hoja2"/>
      <sheetName val="Intensidades"/>
      <sheetName val="PARAMETROS"/>
      <sheetName val="INTENSIDAD"/>
      <sheetName val="TABLA"/>
      <sheetName val="DISEÑO"/>
      <sheetName val="CIMENTACIÓN"/>
      <sheetName val="PTO TOTAL"/>
      <sheetName val="cost 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s>
    <sheetDataSet>
      <sheetData sheetId="0"/>
      <sheetData sheetId="1"/>
      <sheetData sheetId="2"/>
      <sheetData sheetId="3"/>
      <sheetData sheetId="4" refreshError="1"/>
      <sheetData sheetId="5"/>
      <sheetData sheetId="6" refreshError="1"/>
      <sheetData sheetId="7"/>
      <sheetData sheetId="8"/>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sheetData sheetId="3" refreshError="1"/>
      <sheetData sheetId="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 val="CONS"/>
      <sheetName val="EQUI"/>
      <sheetName val="OTROS MO"/>
    </sheetNames>
    <sheetDataSet>
      <sheetData sheetId="0"/>
      <sheetData sheetId="1"/>
      <sheetData sheetId="2"/>
      <sheetData sheetId="3"/>
      <sheetData sheetId="4"/>
      <sheetData sheetId="5"/>
      <sheetData sheetId="6"/>
      <sheetData sheetId="7">
        <row r="1">
          <cell r="A1" t="str">
            <v>Nacional</v>
          </cell>
        </row>
      </sheetData>
      <sheetData sheetId="8">
        <row r="1">
          <cell r="A1" t="str">
            <v>Recursos Ordinarios</v>
          </cell>
        </row>
      </sheetData>
      <sheetData sheetId="9"/>
      <sheetData sheetId="10"/>
      <sheetData sheetId="11"/>
      <sheetData sheetId="12">
        <row r="1">
          <cell r="A1" t="str">
            <v>amperio</v>
          </cell>
        </row>
      </sheetData>
      <sheetData sheetId="13"/>
      <sheetData sheetId="14"/>
      <sheetData sheetId="15">
        <row r="2">
          <cell r="B2" t="str">
            <v>01000000 SECTOR DEFENSA Y SEGURIDAD</v>
          </cell>
        </row>
      </sheetData>
      <sheetData sheetId="16">
        <row r="4">
          <cell r="B4" t="str">
            <v>Costa Atlántica</v>
          </cell>
        </row>
      </sheetData>
      <sheetData sheetId="17">
        <row r="2">
          <cell r="B2" t="str">
            <v>Abejorral</v>
          </cell>
        </row>
      </sheetData>
      <sheetData sheetId="18" refreshError="1"/>
      <sheetData sheetId="19" refreshError="1"/>
      <sheetData sheetId="2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s>
    <sheetDataSet>
      <sheetData sheetId="0"/>
      <sheetData sheetId="1">
        <row r="2">
          <cell r="A2" t="str">
            <v>REGIONAL CUNDINAMARCA</v>
          </cell>
        </row>
      </sheetData>
      <sheetData sheetId="2">
        <row r="2">
          <cell r="A2" t="str">
            <v>REGIONAL CUNDINAMARCA</v>
          </cell>
        </row>
      </sheetData>
      <sheetData sheetId="3">
        <row r="9">
          <cell r="E9" t="str">
            <v>EDGAR EDUARDO HERNANDEZ Q.</v>
          </cell>
        </row>
      </sheetData>
      <sheetData sheetId="4">
        <row r="9">
          <cell r="E9" t="str">
            <v>EDGAR EDUARDO HERNANDEZ Q.</v>
          </cell>
        </row>
      </sheetData>
      <sheetData sheetId="5"/>
      <sheetData sheetId="6"/>
      <sheetData sheetId="7">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GAS"/>
      <sheetName val="DATOS DE PROYECTO"/>
      <sheetName val="PESO MUROS"/>
      <sheetName val="ESPECTRO RIGIDEZ"/>
      <sheetName val="ESPECTRO RESISTENCIA"/>
      <sheetName val="CARGAS X PISO"/>
      <sheetName val="MATERIALES"/>
      <sheetName val="MODULO DE ELASTICIDAD"/>
      <sheetName val="COMBINACIONES B1"/>
      <sheetName val="COMBINACIONES B2"/>
      <sheetName val="AJUSTE BASAL. B1"/>
      <sheetName val="REACCIONES TANQUE"/>
      <sheetName val="ELEM NO ESTRU B1"/>
      <sheetName val="FUERZAS E.N.E."/>
      <sheetName val="ESCALERA"/>
      <sheetName val="METODO ELASTICO"/>
      <sheetName val="METODO RESISTENCIA ULTIMA"/>
      <sheetName val="Hoja4"/>
      <sheetName val="CONTROL DE DEFLEXIONES"/>
      <sheetName val="DIESEÑO COLUMNAS"/>
      <sheetName val="AJUSTE BASAL"/>
      <sheetName val="Hoja1"/>
      <sheetName val="Hoja2"/>
      <sheetName val="Hoja3"/>
      <sheetName val="acero en losas"/>
      <sheetName val="MEMORIAS CABEZOTE"/>
      <sheetName val="MEMORIAS ALIVIADERO 1"/>
      <sheetName val="ACERO ALIVIADERO 1"/>
      <sheetName val="MEMORIAS ALIVIADERO 2"/>
      <sheetName val="ACERO ALIVIADERO 2"/>
      <sheetName val="GENERALIDADES "/>
    </sheetNames>
    <sheetDataSet>
      <sheetData sheetId="0" refreshError="1"/>
      <sheetData sheetId="1" refreshError="1"/>
      <sheetData sheetId="2" refreshError="1"/>
      <sheetData sheetId="3" refreshError="1"/>
      <sheetData sheetId="4">
        <row r="72">
          <cell r="B72" t="str">
            <v>A</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LOQUES"/>
      <sheetName val="DATOS DE PROYECTO"/>
      <sheetName val="CARGAS"/>
      <sheetName val="PARAMETROS ESPECTRO"/>
      <sheetName val="ESPECTRO RIGIDEZ"/>
      <sheetName val="ESPECTRO RESISTENCIA"/>
      <sheetName val="COMBINACIONES"/>
      <sheetName val="COMBINACIONES memorias"/>
      <sheetName val="CARGAS POLI"/>
      <sheetName val="CONFIG ESTRUC"/>
      <sheetName val="MATERIALES"/>
      <sheetName val="A.B.B2"/>
      <sheetName val="DYNAMICS B1"/>
      <sheetName val="DYNAMICS B2"/>
      <sheetName val="DYNAMICS RAMPA"/>
      <sheetName val="REACCIONES B1"/>
      <sheetName val="REACCIONES B2"/>
      <sheetName val="REACCIONES rampa"/>
      <sheetName val="REACCIONES rampa2.00"/>
      <sheetName val="VIGAS DE CIMENTACION"/>
      <sheetName val="CORREAS SOLDADURA"/>
      <sheetName val="ELEM NO ESTRU B1"/>
      <sheetName val="ELEM NO ESTRU"/>
      <sheetName val="deflexiones"/>
      <sheetName val="RESORTES PILOTES"/>
    </sheetNames>
    <sheetDataSet>
      <sheetData sheetId="0"/>
      <sheetData sheetId="1"/>
      <sheetData sheetId="2"/>
      <sheetData sheetId="3"/>
      <sheetData sheetId="4">
        <row r="6">
          <cell r="R6">
            <v>0</v>
          </cell>
        </row>
      </sheetData>
      <sheetData sheetId="5">
        <row r="72">
          <cell r="B72" t="str">
            <v>A</v>
          </cell>
        </row>
        <row r="85">
          <cell r="B85" t="str">
            <v>I</v>
          </cell>
        </row>
        <row r="86">
          <cell r="B86" t="str">
            <v>II</v>
          </cell>
        </row>
        <row r="87">
          <cell r="B87" t="str">
            <v>III</v>
          </cell>
        </row>
        <row r="88">
          <cell r="B88" t="str">
            <v>IV</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ESPECTRO RESIS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9,01"/>
      <sheetName val="10,9,02"/>
      <sheetName val="10,6,17777"/>
      <sheetName val="10,6,05B"/>
      <sheetName val="10,6,05D"/>
      <sheetName val="10,6,06"/>
      <sheetName val="10,6,07"/>
      <sheetName val="10,6,08"/>
      <sheetName val="10,6,10"/>
      <sheetName val="10,6,12"/>
      <sheetName val="10,6,01"/>
      <sheetName val="10,6,02"/>
      <sheetName val="10,6,03"/>
      <sheetName val="10,6,04"/>
      <sheetName val="10,6,05"/>
      <sheetName val="10,5,04"/>
      <sheetName val="10,5,08"/>
      <sheetName val="10,5,08A"/>
      <sheetName val="10,01,16"/>
      <sheetName val="10,01,17"/>
      <sheetName val="10,01,18"/>
      <sheetName val="10,01,19"/>
      <sheetName val="10,1,20"/>
      <sheetName val="10,1,22"/>
      <sheetName val="10,1,21"/>
      <sheetName val="10,1,23"/>
      <sheetName val="10,1,24"/>
      <sheetName val="10,1,25"/>
      <sheetName val="10,1,26"/>
      <sheetName val="10,1,27"/>
      <sheetName val="10,5,10NO"/>
      <sheetName val="3,14"/>
      <sheetName val="4,05"/>
      <sheetName val="3,29"/>
      <sheetName val="3,30"/>
      <sheetName val="3,20"/>
      <sheetName val="3,07"/>
      <sheetName val="2,11"/>
      <sheetName val="10,2,122"/>
      <sheetName val="CONDUIT"/>
      <sheetName val="calculos"/>
      <sheetName val="CANTIDADES"/>
      <sheetName val="4-4"/>
      <sheetName val="3-6"/>
      <sheetName val="Hoja1"/>
      <sheetName val="3-10"/>
      <sheetName val="BALANCE"/>
      <sheetName val="Hoja2"/>
      <sheetName val="Hoja3"/>
      <sheetName val="D"/>
      <sheetName val="E"/>
      <sheetName val="COSTOS viviendas"/>
      <sheetName val="1,1"/>
      <sheetName val="1,2"/>
      <sheetName val="2,1"/>
      <sheetName val="2,2"/>
      <sheetName val="3,1"/>
      <sheetName val="3,2"/>
      <sheetName val="3,3"/>
      <sheetName val="3,4"/>
      <sheetName val="3,5"/>
      <sheetName val="3,6"/>
      <sheetName val="3,7"/>
      <sheetName val="4,1"/>
      <sheetName val="4,3"/>
      <sheetName val="5,1"/>
      <sheetName val="5,2"/>
      <sheetName val="6,1"/>
      <sheetName val="CAPITULOS"/>
      <sheetName val="SECTORES"/>
      <sheetName val="MAT MO HERR"/>
      <sheetName val="POR FAMILIA"/>
      <sheetName val="1,1,1"/>
      <sheetName val="1,3,1"/>
      <sheetName val="1,3,3"/>
      <sheetName val="1,3,4"/>
      <sheetName val="1,3,5"/>
      <sheetName val="1,3,6"/>
      <sheetName val="1,3,7"/>
      <sheetName val="1,3,8"/>
      <sheetName val="1,3,9"/>
      <sheetName val="2,1,1"/>
      <sheetName val="2,1,2"/>
      <sheetName val="2,2,1"/>
      <sheetName val="2,2,2"/>
      <sheetName val="2,2,3"/>
      <sheetName val="2,2,4"/>
      <sheetName val="2,2,5"/>
      <sheetName val="2,3,1"/>
      <sheetName val="2,3,2"/>
      <sheetName val="2,3,3"/>
      <sheetName val="2,5,1"/>
      <sheetName val="2,5,2"/>
      <sheetName val="2,6,1"/>
      <sheetName val="2,7,1"/>
      <sheetName val="2,7,2"/>
      <sheetName val="2,7,3"/>
      <sheetName val="3,111"/>
      <sheetName val="3,333"/>
      <sheetName val="3,555"/>
      <sheetName val="3,666"/>
      <sheetName val="3,777"/>
      <sheetName val="3,8"/>
      <sheetName val="3,9"/>
      <sheetName val="4,1,1"/>
      <sheetName val="4,1,2"/>
      <sheetName val="4,1,3"/>
      <sheetName val="4,1,4"/>
      <sheetName val="4,1,5"/>
      <sheetName val="4,2,1"/>
      <sheetName val="4,2,2"/>
      <sheetName val="4,2,3"/>
      <sheetName val="4,3,1"/>
      <sheetName val="7,1,1"/>
      <sheetName val="7,1,2"/>
      <sheetName val="7,1,3"/>
      <sheetName val="7,1,4"/>
      <sheetName val="7,1,5"/>
      <sheetName val="7,1,6"/>
      <sheetName val="7,1,7"/>
      <sheetName val="7,1,8"/>
      <sheetName val="7,1,9"/>
      <sheetName val="7,4,1"/>
      <sheetName val="7,4,2"/>
      <sheetName val="PRESUPUESTO TOTAL 150KVA"/>
      <sheetName val="MEDIDORES"/>
      <sheetName val="5-1"/>
      <sheetName val="-5,4"/>
      <sheetName val="5,6"/>
      <sheetName val="ACOMETIDAS T. MEDIDORES"/>
      <sheetName val="6,-1"/>
      <sheetName val="6,-2"/>
      <sheetName val="6,-3"/>
      <sheetName val="6,-4"/>
      <sheetName val="ACOMETIDA A VIVIENDAS"/>
      <sheetName val="  ACOMETIDA S E    "/>
      <sheetName val="Electrico"/>
      <sheetName val="Hoja2 (2)"/>
      <sheetName val="tpte"/>
      <sheetName val="herr"/>
      <sheetName val="RESUMEN"/>
      <sheetName val="mo"/>
      <sheetName val="mat"/>
      <sheetName val="DESDE AQUI"/>
      <sheetName val="C"/>
      <sheetName val="10,1,01"/>
      <sheetName val="10,1,02"/>
      <sheetName val="10,1,03"/>
      <sheetName val="10,1,04"/>
      <sheetName val="10,1,05"/>
      <sheetName val="10,1,06"/>
      <sheetName val="10,1,07"/>
      <sheetName val="10,01,8"/>
      <sheetName val="10,01,9"/>
      <sheetName val="10,01,10"/>
      <sheetName val="10,01,11"/>
      <sheetName val="10,01,12"/>
      <sheetName val="10,01,13"/>
      <sheetName val="10,1,14"/>
      <sheetName val="10,01,15"/>
      <sheetName val="10,01,15A"/>
      <sheetName val="10,01,15B"/>
      <sheetName val="10,2,01"/>
      <sheetName val="10,2,02"/>
      <sheetName val="10,2,03"/>
      <sheetName val="10,2,04"/>
      <sheetName val="10,2,05"/>
      <sheetName val="10,2,06"/>
      <sheetName val="10,2,07"/>
      <sheetName val="10,2,08"/>
      <sheetName val="10,2,09"/>
      <sheetName val="10,2,10"/>
      <sheetName val="10,2,11"/>
      <sheetName val="10,2,12"/>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4,01"/>
      <sheetName val="10,4,02"/>
      <sheetName val="10,4,03"/>
      <sheetName val="10,4,04"/>
      <sheetName val="10,4,05"/>
      <sheetName val="10,5,01"/>
      <sheetName val="10,5,02"/>
      <sheetName val="10,5,03"/>
      <sheetName val="10,5,05"/>
      <sheetName val="10,5,06"/>
      <sheetName val="10,5,07"/>
      <sheetName val="10,5,08B"/>
      <sheetName val="10,5,09"/>
      <sheetName val="10,5,10"/>
      <sheetName val="10,5,11"/>
      <sheetName val="10,5,12"/>
      <sheetName val="10,5,13"/>
      <sheetName val="10,5,14"/>
      <sheetName val="10,5,15"/>
      <sheetName val="10,5,16"/>
      <sheetName val="10,6,05A"/>
      <sheetName val="10,6,09"/>
      <sheetName val="10,6,11"/>
      <sheetName val="10,6,13"/>
      <sheetName val="10,6,14"/>
      <sheetName val="10,6,15"/>
      <sheetName val="10,6,16"/>
      <sheetName val="10,6,05C"/>
      <sheetName val="10,6,17"/>
      <sheetName val="10,6,18"/>
      <sheetName val="10,6,19"/>
      <sheetName val="10,6,20"/>
      <sheetName val="10,6,21"/>
      <sheetName val="10,7,01"/>
      <sheetName val="10,7,02"/>
      <sheetName val="10,7,03"/>
      <sheetName val="10,7,04"/>
      <sheetName val="10,7,05"/>
      <sheetName val="10,7,06"/>
      <sheetName val="10,8,01"/>
      <sheetName val="10,8,02"/>
      <sheetName val="10,8,03"/>
      <sheetName val="10,8,04"/>
      <sheetName val="10,9,03"/>
      <sheetName val="10,9,04"/>
      <sheetName val="10,9,05"/>
      <sheetName val="10,9,06"/>
      <sheetName val="10,9,07"/>
      <sheetName val="10,9,08"/>
      <sheetName val="10,9,09"/>
      <sheetName val="10,10,01"/>
      <sheetName val="10,10,02"/>
      <sheetName val="10,10,03"/>
      <sheetName val="10,10,04"/>
      <sheetName val="10,10,05"/>
      <sheetName val="10,10,06"/>
      <sheetName val="10,10,07"/>
      <sheetName val="10,10,08"/>
      <sheetName val="10,10,09"/>
      <sheetName val="10,10,10"/>
      <sheetName val="10,10,11"/>
      <sheetName val="10,10,13"/>
      <sheetName val="10,10,14"/>
      <sheetName val="10,10,15"/>
      <sheetName val="10,10,16"/>
      <sheetName val="10,11,01"/>
      <sheetName val="10,11,02"/>
      <sheetName val="10,11,03"/>
      <sheetName val="10,11,04"/>
      <sheetName val="10,11,05"/>
      <sheetName val="10,11,06"/>
      <sheetName val="10,11,07"/>
      <sheetName val="10,11,08"/>
      <sheetName val="10,11,09"/>
      <sheetName val="10,12,01"/>
      <sheetName val="10,12,02"/>
      <sheetName val="10,12,03"/>
      <sheetName val="10,12,04"/>
      <sheetName val="10,12,05"/>
      <sheetName val="10,12,5A"/>
      <sheetName val="10,12,06"/>
      <sheetName val="10,12,07"/>
      <sheetName val="10,12,08"/>
      <sheetName val="10,12,09"/>
      <sheetName val="10,12,10"/>
      <sheetName val="10,13,01"/>
      <sheetName val="10,13,02"/>
      <sheetName val="10,13,03"/>
      <sheetName val="10,13,04"/>
      <sheetName val="10,13,05"/>
      <sheetName val="10,13,06"/>
      <sheetName val="10,13,07"/>
      <sheetName val="10,13,08"/>
      <sheetName val="10,13,09"/>
      <sheetName val="10,13,10"/>
      <sheetName val="10,13,11"/>
      <sheetName val="10,13,12"/>
      <sheetName val="10,13,13"/>
      <sheetName val="10,13,14"/>
      <sheetName val="10,13,15"/>
      <sheetName val="10,13,16"/>
      <sheetName val="HASTA AQUI"/>
      <sheetName val="5,22"/>
      <sheetName val="6,03"/>
      <sheetName val="6,04"/>
      <sheetName val="6,05"/>
      <sheetName val="6,06"/>
      <sheetName val="6,07"/>
      <sheetName val="6,08"/>
      <sheetName val="6,09"/>
      <sheetName val="6,10"/>
      <sheetName val="6,11"/>
      <sheetName val="6,13"/>
      <sheetName val="6,14"/>
      <sheetName val="6,15"/>
      <sheetName val="6,16"/>
      <sheetName val="6,17"/>
      <sheetName val="6,18"/>
      <sheetName val="ANTERIOR"/>
      <sheetName val="3,311"/>
      <sheetName val="2,066"/>
      <sheetName val="3,011"/>
      <sheetName val="3,0222"/>
      <sheetName val="3,0333"/>
      <sheetName val="3,0444"/>
      <sheetName val="3,05555"/>
      <sheetName val="3,0888"/>
      <sheetName val="3,0999"/>
      <sheetName val="3,1110"/>
      <sheetName val="3,11111"/>
      <sheetName val="4,001"/>
      <sheetName val="4,002"/>
      <sheetName val="4,003"/>
      <sheetName val="4,005"/>
      <sheetName val="5,002"/>
      <sheetName val="5,003"/>
      <sheetName val="5,005"/>
      <sheetName val="5,006"/>
      <sheetName val="5,007"/>
      <sheetName val="5,009"/>
      <sheetName val="5,10"/>
      <sheetName val="5,11"/>
      <sheetName val="5,12"/>
      <sheetName val="5,13"/>
      <sheetName val="5,14"/>
      <sheetName val="5,15"/>
      <sheetName val="5,16"/>
      <sheetName val="5,17"/>
      <sheetName val="5,18"/>
      <sheetName val="5,19"/>
      <sheetName val="5,20"/>
      <sheetName val="5,21"/>
      <sheetName val="5,23"/>
      <sheetName val="7,02"/>
      <sheetName val="7,033"/>
      <sheetName val="7,04"/>
      <sheetName val="7,08"/>
      <sheetName val="7,09"/>
      <sheetName val="7,10"/>
      <sheetName val="8,01"/>
      <sheetName val="8,02"/>
      <sheetName val="8,03"/>
      <sheetName val="8,04"/>
      <sheetName val="9,01"/>
      <sheetName val="9,02"/>
      <sheetName val="9,03"/>
      <sheetName val="9,04"/>
      <sheetName val="2,0777"/>
      <sheetName val="7,05"/>
      <sheetName val="7,06"/>
      <sheetName val="7,07"/>
      <sheetName val="2,23"/>
      <sheetName val="2,29"/>
      <sheetName val="2,25"/>
      <sheetName val="2,30"/>
      <sheetName val="2,34"/>
      <sheetName val="2,35"/>
      <sheetName val="2,36"/>
      <sheetName val="2,37"/>
      <sheetName val="3,044"/>
      <sheetName val="3,022"/>
      <sheetName val="3,033"/>
      <sheetName val="3,06a"/>
      <sheetName val="3,077"/>
      <sheetName val="3,088"/>
      <sheetName val="3,099"/>
      <sheetName val="4,006"/>
      <sheetName val="4,008"/>
      <sheetName val="4,009"/>
      <sheetName val="4,100"/>
      <sheetName val="4,11"/>
      <sheetName val="4,12"/>
      <sheetName val="4,13"/>
      <sheetName val="5,077"/>
      <sheetName val="5,099"/>
      <sheetName val="5,088"/>
      <sheetName val="5,08 (2)"/>
      <sheetName val="5,09 (2)"/>
      <sheetName val="5,133"/>
      <sheetName val="5,144"/>
      <sheetName val="5,155"/>
      <sheetName val="5,177"/>
      <sheetName val="5,199"/>
      <sheetName val="5,220"/>
      <sheetName val="5,211"/>
      <sheetName val="5,222"/>
      <sheetName val="5,266"/>
      <sheetName val="5,288"/>
      <sheetName val="5,28a"/>
      <sheetName val="5,28c"/>
      <sheetName val="5,299"/>
      <sheetName val="5,322"/>
      <sheetName val="5,333"/>
      <sheetName val="5,344"/>
      <sheetName val="5,35"/>
      <sheetName val="5,36"/>
      <sheetName val="5,37"/>
      <sheetName val="5,38"/>
      <sheetName val="5,39"/>
      <sheetName val="5,40"/>
      <sheetName val="5,41"/>
      <sheetName val="5,42"/>
      <sheetName val="5,43"/>
      <sheetName val="5,44"/>
      <sheetName val="5,45"/>
      <sheetName val="5,46"/>
      <sheetName val="5,47"/>
      <sheetName val="7,11"/>
      <sheetName val="7,12"/>
      <sheetName val="7,13"/>
      <sheetName val="7,14"/>
      <sheetName val="5,55"/>
      <sheetName val="PreUniCap.rpt"/>
      <sheetName val="6,001"/>
      <sheetName val="6,007"/>
      <sheetName val="6,002"/>
      <sheetName val="6,003"/>
      <sheetName val="6,004"/>
      <sheetName val="6,005"/>
      <sheetName val="6,006"/>
      <sheetName val="6,008"/>
      <sheetName val="6,009"/>
      <sheetName val="6,100"/>
      <sheetName val="Hoja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3">
          <cell r="G23">
            <v>2054517.4439999999</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23">
          <cell r="G23">
            <v>347827.20000000001</v>
          </cell>
        </row>
      </sheetData>
      <sheetData sheetId="98" refreshError="1"/>
      <sheetData sheetId="99" refreshError="1"/>
      <sheetData sheetId="100" refreshError="1"/>
      <sheetData sheetId="101" refreshError="1"/>
      <sheetData sheetId="102" refreshError="1"/>
      <sheetData sheetId="103" refreshError="1"/>
      <sheetData sheetId="104">
        <row r="23">
          <cell r="G23">
            <v>2054.5174440000001</v>
          </cell>
        </row>
      </sheetData>
      <sheetData sheetId="105" refreshError="1"/>
      <sheetData sheetId="106">
        <row r="23">
          <cell r="G23">
            <v>328722.79103999998</v>
          </cell>
        </row>
      </sheetData>
      <sheetData sheetId="107" refreshError="1"/>
      <sheetData sheetId="108" refreshError="1"/>
      <sheetData sheetId="109">
        <row r="23">
          <cell r="G23">
            <v>117400.99680000001</v>
          </cell>
        </row>
      </sheetData>
      <sheetData sheetId="110">
        <row r="23">
          <cell r="G23">
            <v>136967.8296</v>
          </cell>
        </row>
      </sheetData>
      <sheetData sheetId="111" refreshError="1"/>
      <sheetData sheetId="112" refreshError="1"/>
      <sheetData sheetId="113">
        <row r="23">
          <cell r="G23">
            <v>2348.0199359999997</v>
          </cell>
        </row>
      </sheetData>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ow r="1">
          <cell r="E1">
            <v>0.5</v>
          </cell>
        </row>
      </sheetData>
      <sheetData sheetId="140">
        <row r="15">
          <cell r="C15">
            <v>0.4</v>
          </cell>
        </row>
        <row r="37">
          <cell r="D37">
            <v>0.99999000009999894</v>
          </cell>
        </row>
        <row r="39">
          <cell r="D39">
            <v>0.99999000009999894</v>
          </cell>
        </row>
        <row r="52">
          <cell r="D52">
            <v>1</v>
          </cell>
        </row>
      </sheetData>
      <sheetData sheetId="141">
        <row r="1">
          <cell r="D1">
            <v>0.4</v>
          </cell>
        </row>
      </sheetData>
      <sheetData sheetId="142">
        <row r="1">
          <cell r="D1">
            <v>2155369752.9240761</v>
          </cell>
        </row>
      </sheetData>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 val="CAT-D7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SUB_APU6"/>
      <sheetName val="Cantidades_de_Obra6"/>
      <sheetName val="Itemes_Renovación1"/>
      <sheetName val="experiencia especifica"/>
      <sheetName val="experiencia general"/>
      <sheetName val="FORMULARIO N° 14"/>
      <sheetName val="FORMULARIO N°7"/>
      <sheetName val="contrato en ejecución"/>
      <sheetName val="Calculo capacidad residual"/>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TABLAS"/>
    </sheetNames>
    <sheetDataSet>
      <sheetData sheetId="0">
        <row r="1">
          <cell r="A1" t="str">
            <v>CODIGO</v>
          </cell>
        </row>
      </sheetData>
      <sheetData sheetId="1">
        <row r="1">
          <cell r="A1" t="str">
            <v>CODIGO</v>
          </cell>
        </row>
      </sheetData>
      <sheetData sheetId="2" refreshError="1">
        <row r="1">
          <cell r="A1" t="str">
            <v>CODIGO</v>
          </cell>
        </row>
        <row r="8">
          <cell r="A8" t="str">
            <v>M060</v>
          </cell>
        </row>
        <row r="9">
          <cell r="A9" t="str">
            <v>M070</v>
          </cell>
        </row>
        <row r="10">
          <cell r="A10" t="str">
            <v>M080</v>
          </cell>
        </row>
        <row r="11">
          <cell r="A11" t="str">
            <v>M090</v>
          </cell>
        </row>
        <row r="12">
          <cell r="A12" t="str">
            <v>M100</v>
          </cell>
        </row>
        <row r="13">
          <cell r="A13" t="str">
            <v>M110</v>
          </cell>
        </row>
        <row r="14">
          <cell r="A14" t="str">
            <v>M120</v>
          </cell>
        </row>
        <row r="15">
          <cell r="A15" t="str">
            <v>M130</v>
          </cell>
        </row>
        <row r="16">
          <cell r="A16" t="str">
            <v>M140</v>
          </cell>
        </row>
        <row r="17">
          <cell r="A17" t="str">
            <v>M150</v>
          </cell>
        </row>
        <row r="18">
          <cell r="A18" t="str">
            <v>M160</v>
          </cell>
        </row>
        <row r="19">
          <cell r="A19" t="str">
            <v>M170</v>
          </cell>
        </row>
        <row r="20">
          <cell r="A20" t="str">
            <v>M180</v>
          </cell>
        </row>
        <row r="21">
          <cell r="A21" t="str">
            <v>M190</v>
          </cell>
        </row>
        <row r="22">
          <cell r="A22" t="str">
            <v>M200</v>
          </cell>
        </row>
        <row r="23">
          <cell r="A23" t="str">
            <v>M210</v>
          </cell>
        </row>
        <row r="24">
          <cell r="A24" t="str">
            <v>M220</v>
          </cell>
        </row>
        <row r="25">
          <cell r="A25" t="str">
            <v>M230</v>
          </cell>
        </row>
        <row r="26">
          <cell r="A26" t="str">
            <v>M240</v>
          </cell>
        </row>
        <row r="27">
          <cell r="A27" t="str">
            <v>M250</v>
          </cell>
        </row>
        <row r="28">
          <cell r="A28" t="str">
            <v>M260</v>
          </cell>
        </row>
        <row r="29">
          <cell r="A29" t="str">
            <v>M270</v>
          </cell>
        </row>
        <row r="30">
          <cell r="A30" t="str">
            <v>M280</v>
          </cell>
        </row>
        <row r="31">
          <cell r="A31" t="str">
            <v>M290</v>
          </cell>
        </row>
        <row r="32">
          <cell r="A32" t="str">
            <v>M300</v>
          </cell>
        </row>
        <row r="33">
          <cell r="A33" t="str">
            <v>M310</v>
          </cell>
        </row>
        <row r="34">
          <cell r="A34" t="str">
            <v>M320</v>
          </cell>
        </row>
        <row r="35">
          <cell r="A35" t="str">
            <v>M330</v>
          </cell>
        </row>
        <row r="36">
          <cell r="A36" t="str">
            <v>M340</v>
          </cell>
        </row>
        <row r="37">
          <cell r="A37" t="str">
            <v>M350</v>
          </cell>
        </row>
        <row r="38">
          <cell r="A38" t="str">
            <v>M360</v>
          </cell>
        </row>
        <row r="39">
          <cell r="A39" t="str">
            <v>M370</v>
          </cell>
        </row>
        <row r="40">
          <cell r="A40" t="str">
            <v>M380</v>
          </cell>
        </row>
      </sheetData>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s>
    <sheetDataSet>
      <sheetData sheetId="0" refreshError="1"/>
      <sheetData sheetId="1">
        <row r="4">
          <cell r="A4" t="str">
            <v>INSUMOS</v>
          </cell>
        </row>
      </sheetData>
      <sheetData sheetId="2">
        <row r="7">
          <cell r="B7" t="str">
            <v xml:space="preserve"> SUELDOS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7-2002"/>
      <sheetName val="Cotización"/>
      <sheetName val="Base Datos Insumos"/>
      <sheetName val="Base Datos Sueld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sheetData sheetId="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7-2002"/>
      <sheetName val="ESTADO RED"/>
      <sheetName val="CARRETERAS"/>
      <sheetName val="GENERALIDADES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F90">
            <v>0</v>
          </cell>
          <cell r="G90">
            <v>0</v>
          </cell>
        </row>
        <row r="91">
          <cell r="A91">
            <v>632.20000000000005</v>
          </cell>
          <cell r="B91" t="str">
            <v>Desisntalación BARANDA EN CONCRETO</v>
          </cell>
          <cell r="C91" t="str">
            <v>ML</v>
          </cell>
          <cell r="D91">
            <v>149763</v>
          </cell>
          <cell r="F91">
            <v>0</v>
          </cell>
          <cell r="G91">
            <v>0</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G102">
            <v>0</v>
          </cell>
          <cell r="K102">
            <v>0</v>
          </cell>
        </row>
        <row r="103">
          <cell r="A103">
            <v>674.2</v>
          </cell>
          <cell r="B103" t="str">
            <v>Nivelación y reconstrucción de sumideros</v>
          </cell>
          <cell r="C103" t="str">
            <v>U</v>
          </cell>
          <cell r="G103">
            <v>0</v>
          </cell>
          <cell r="K103">
            <v>0</v>
          </cell>
        </row>
        <row r="104">
          <cell r="A104">
            <v>674.3</v>
          </cell>
          <cell r="B104" t="str">
            <v>Nivelación y reconstrucción de cajas de válvulas de la EAAB</v>
          </cell>
          <cell r="C104" t="str">
            <v>U</v>
          </cell>
          <cell r="G104">
            <v>0</v>
          </cell>
          <cell r="K104">
            <v>0</v>
          </cell>
        </row>
        <row r="105">
          <cell r="A105">
            <v>674.4</v>
          </cell>
          <cell r="B105" t="str">
            <v>Nivelación y reconstrucción de cajas de energía de CODENSA</v>
          </cell>
          <cell r="C105" t="str">
            <v>U</v>
          </cell>
          <cell r="G105">
            <v>0</v>
          </cell>
          <cell r="K105">
            <v>0</v>
          </cell>
        </row>
        <row r="106">
          <cell r="A106">
            <v>674.5</v>
          </cell>
          <cell r="B106" t="str">
            <v>Nivelación y reconstrucción de cajas de la ETB</v>
          </cell>
          <cell r="C106" t="str">
            <v>U</v>
          </cell>
          <cell r="G106">
            <v>0</v>
          </cell>
          <cell r="K106">
            <v>0</v>
          </cell>
        </row>
        <row r="107">
          <cell r="A107">
            <v>674.6</v>
          </cell>
          <cell r="B107" t="str">
            <v>Reubicación de postes de CODENSA</v>
          </cell>
          <cell r="C107" t="str">
            <v>U</v>
          </cell>
          <cell r="G107">
            <v>0</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F120">
            <v>0</v>
          </cell>
          <cell r="G120">
            <v>0</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F127">
            <v>0</v>
          </cell>
          <cell r="G127">
            <v>0</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5" refreshError="1"/>
      <sheetData sheetId="6" refreshError="1"/>
      <sheetData sheetId="7" refreshError="1"/>
      <sheetData sheetId="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No Previstos Ful Precios"/>
      <sheetName val="Apu Item no Previsto"/>
      <sheetName val="Cotización Pavco Lista"/>
      <sheetName val="Cotización MH"/>
      <sheetName val="Item´s No Previstos Precio ESES"/>
      <sheetName val="Apu Item no Previsto Nos Cuesta"/>
      <sheetName val="COTIZACION PAVCO ESES"/>
      <sheetName val="Cotización MH -25%"/>
      <sheetName val="COTIZACION"/>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Jul-Ago"/>
      <sheetName val="May-Jun"/>
      <sheetName val="Sep-Oc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sheetData>
      <sheetData sheetId="27" refreshError="1"/>
      <sheetData sheetId="28" refreshError="1"/>
      <sheetData sheetId="2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 val="LISTA DE PRECIOS"/>
    </sheetNames>
    <sheetDataSet>
      <sheetData sheetId="0"/>
      <sheetData sheetId="1"/>
      <sheetData sheetId="2">
        <row r="3">
          <cell r="A3" t="str">
            <v>EXPANSION</v>
          </cell>
        </row>
      </sheetData>
      <sheetData sheetId="3" refreshError="1"/>
      <sheetData sheetId="4" refreshError="1"/>
      <sheetData sheetId="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Hoja2"/>
    </sheetNames>
    <sheetDataSet>
      <sheetData sheetId="0" refreshError="1"/>
      <sheetData sheetId="1" refreshError="1"/>
      <sheetData sheetId="2" refreshError="1"/>
      <sheetData sheetId="3" refreshError="1"/>
      <sheetData sheetId="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TO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BASE DE DATOS ORIG"/>
    </sheetNames>
    <sheetDataSet>
      <sheetData sheetId="0"/>
      <sheetData sheetId="1"/>
      <sheetData sheetId="2"/>
      <sheetData sheetId="3">
        <row r="2">
          <cell r="A2" t="str">
            <v>.</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Densidades"/>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idad de Obra y Presupuesto"/>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Index"/>
    </sheetNames>
    <sheetDataSet>
      <sheetData sheetId="0"/>
      <sheetData sheetId="1"/>
      <sheetData sheetId="2"/>
      <sheetData sheetId="3"/>
      <sheetData sheetId="4"/>
      <sheetData sheetId="5">
        <row r="1">
          <cell r="A1" t="str">
            <v>MATERIALES</v>
          </cell>
        </row>
      </sheetData>
      <sheetData sheetId="6">
        <row r="1">
          <cell r="A1" t="str">
            <v>ADMINISTRACION</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s>
    <sheetDataSet>
      <sheetData sheetId="0"/>
      <sheetData sheetId="1">
        <row r="4">
          <cell r="B4" t="str">
            <v>Septiembre 30 de 1999</v>
          </cell>
        </row>
      </sheetData>
      <sheetData sheetId="2"/>
      <sheetData sheetId="3">
        <row r="3">
          <cell r="A3" t="str">
            <v>CODIGO</v>
          </cell>
        </row>
        <row r="152">
          <cell r="A152" t="str">
            <v>CODIGO</v>
          </cell>
          <cell r="B152" t="str">
            <v>DESCRIPCION</v>
          </cell>
          <cell r="C152" t="str">
            <v>ZONA 1</v>
          </cell>
          <cell r="E152" t="str">
            <v>PRESTACIONES</v>
          </cell>
          <cell r="F152" t="str">
            <v>JORNAL TOTAL</v>
          </cell>
        </row>
        <row r="153">
          <cell r="A153" t="str">
            <v>O0001</v>
          </cell>
          <cell r="B153" t="str">
            <v>CUADRILLA 1</v>
          </cell>
          <cell r="E153">
            <v>0.7</v>
          </cell>
          <cell r="F153">
            <v>0</v>
          </cell>
        </row>
        <row r="154">
          <cell r="A154" t="str">
            <v>O0002</v>
          </cell>
          <cell r="B154" t="str">
            <v>CUADRILLA 2</v>
          </cell>
          <cell r="E154">
            <v>0.7</v>
          </cell>
          <cell r="F154">
            <v>0</v>
          </cell>
        </row>
        <row r="155">
          <cell r="A155" t="str">
            <v>O0003</v>
          </cell>
          <cell r="B155" t="str">
            <v>CUADRILLA 3</v>
          </cell>
          <cell r="E155">
            <v>0.7</v>
          </cell>
          <cell r="F155">
            <v>0</v>
          </cell>
        </row>
        <row r="156">
          <cell r="A156" t="str">
            <v>O0004</v>
          </cell>
          <cell r="B156" t="str">
            <v>CUADRILLA 4</v>
          </cell>
          <cell r="E156">
            <v>0.7</v>
          </cell>
          <cell r="F156">
            <v>0</v>
          </cell>
        </row>
        <row r="157">
          <cell r="A157" t="str">
            <v>O0005</v>
          </cell>
          <cell r="B157" t="str">
            <v>CUADRILLA 5</v>
          </cell>
          <cell r="E157">
            <v>0.7</v>
          </cell>
          <cell r="F157">
            <v>0</v>
          </cell>
        </row>
        <row r="158">
          <cell r="A158" t="str">
            <v>O0006</v>
          </cell>
          <cell r="B158" t="str">
            <v>CUADRILLA 6</v>
          </cell>
          <cell r="E158">
            <v>0.7</v>
          </cell>
          <cell r="F158">
            <v>0</v>
          </cell>
        </row>
        <row r="159">
          <cell r="A159" t="str">
            <v>O0007</v>
          </cell>
          <cell r="B159" t="str">
            <v>CUAD. 3 (PRODUCCION)</v>
          </cell>
          <cell r="E159">
            <v>0.7</v>
          </cell>
          <cell r="F159">
            <v>0</v>
          </cell>
        </row>
        <row r="160">
          <cell r="A160" t="str">
            <v>O0008</v>
          </cell>
          <cell r="B160" t="str">
            <v>CUAD. 2 (TRANSP-COLOCAC)</v>
          </cell>
          <cell r="E160">
            <v>0.7</v>
          </cell>
          <cell r="F160">
            <v>0</v>
          </cell>
        </row>
        <row r="161">
          <cell r="A161" t="str">
            <v>O0009</v>
          </cell>
          <cell r="B161" t="str">
            <v>2 CUAD. 3 (Prod, Transp y Coloc)</v>
          </cell>
          <cell r="E161">
            <v>0.7</v>
          </cell>
          <cell r="F161">
            <v>0</v>
          </cell>
        </row>
        <row r="162">
          <cell r="A162" t="str">
            <v>O0010</v>
          </cell>
          <cell r="B162" t="str">
            <v xml:space="preserve">2 CUAD. 3 </v>
          </cell>
          <cell r="E162">
            <v>0.7</v>
          </cell>
          <cell r="F162">
            <v>0</v>
          </cell>
        </row>
        <row r="163">
          <cell r="A163" t="str">
            <v>O0011</v>
          </cell>
          <cell r="B163" t="str">
            <v>MAMPOSTERIA CUADRILLA</v>
          </cell>
          <cell r="E163">
            <v>0.7</v>
          </cell>
          <cell r="F163">
            <v>0</v>
          </cell>
        </row>
        <row r="164">
          <cell r="A164" t="str">
            <v>O0020</v>
          </cell>
          <cell r="B164" t="str">
            <v>MAESTRO GENERAL</v>
          </cell>
          <cell r="C164">
            <v>25000</v>
          </cell>
          <cell r="E164">
            <v>0.7</v>
          </cell>
          <cell r="F164">
            <v>42500</v>
          </cell>
        </row>
        <row r="165">
          <cell r="A165" t="str">
            <v>O0021</v>
          </cell>
          <cell r="B165" t="str">
            <v>ORNAMENTADOR</v>
          </cell>
          <cell r="C165">
            <v>24000</v>
          </cell>
          <cell r="E165">
            <v>0.7</v>
          </cell>
          <cell r="F165">
            <v>40800</v>
          </cell>
        </row>
        <row r="166">
          <cell r="A166" t="str">
            <v>O0022</v>
          </cell>
          <cell r="B166" t="str">
            <v>OFICIAL</v>
          </cell>
          <cell r="C166">
            <v>19000</v>
          </cell>
          <cell r="E166">
            <v>0.7</v>
          </cell>
          <cell r="F166">
            <v>32300</v>
          </cell>
        </row>
        <row r="167">
          <cell r="A167" t="str">
            <v>O0023</v>
          </cell>
          <cell r="B167" t="str">
            <v>EBANISTERIA</v>
          </cell>
          <cell r="E167">
            <v>0.7</v>
          </cell>
          <cell r="F167">
            <v>0</v>
          </cell>
        </row>
        <row r="168">
          <cell r="A168" t="str">
            <v>O0024</v>
          </cell>
          <cell r="B168" t="str">
            <v>AYUDANTE</v>
          </cell>
          <cell r="C168">
            <v>9200</v>
          </cell>
          <cell r="E168">
            <v>0.7</v>
          </cell>
          <cell r="F168">
            <v>15640</v>
          </cell>
        </row>
        <row r="169">
          <cell r="A169" t="str">
            <v>O0025</v>
          </cell>
          <cell r="B169" t="str">
            <v>OPERADOR (1)</v>
          </cell>
          <cell r="C169">
            <v>25000</v>
          </cell>
          <cell r="E169">
            <v>0.7</v>
          </cell>
          <cell r="F169">
            <v>42500</v>
          </cell>
        </row>
        <row r="170">
          <cell r="A170" t="str">
            <v>O0026</v>
          </cell>
          <cell r="B170" t="str">
            <v>MACHINERO/TACADOR</v>
          </cell>
          <cell r="C170">
            <v>20000</v>
          </cell>
          <cell r="E170">
            <v>0.7</v>
          </cell>
          <cell r="F170">
            <v>34000</v>
          </cell>
        </row>
        <row r="171">
          <cell r="A171" t="str">
            <v>O0027</v>
          </cell>
          <cell r="B171" t="str">
            <v>2 AYUDANTES</v>
          </cell>
          <cell r="C171">
            <v>18400</v>
          </cell>
          <cell r="E171">
            <v>0.7</v>
          </cell>
          <cell r="F171">
            <v>31280</v>
          </cell>
        </row>
        <row r="172">
          <cell r="A172" t="str">
            <v>O0028</v>
          </cell>
          <cell r="B172" t="str">
            <v>OPERADOR (2)</v>
          </cell>
          <cell r="C172">
            <v>50000</v>
          </cell>
          <cell r="E172">
            <v>0.7</v>
          </cell>
          <cell r="F172">
            <v>85000</v>
          </cell>
        </row>
        <row r="173">
          <cell r="A173" t="str">
            <v>O0029</v>
          </cell>
          <cell r="B173" t="str">
            <v>3 AYUDANTES</v>
          </cell>
          <cell r="C173">
            <v>27600</v>
          </cell>
          <cell r="E173">
            <v>0.7</v>
          </cell>
          <cell r="F173">
            <v>46920</v>
          </cell>
        </row>
        <row r="174">
          <cell r="A174" t="str">
            <v>O0030</v>
          </cell>
          <cell r="B174" t="str">
            <v>4 AYUDANTES</v>
          </cell>
          <cell r="C174">
            <v>36800</v>
          </cell>
          <cell r="E174">
            <v>0.7</v>
          </cell>
          <cell r="F174">
            <v>62560</v>
          </cell>
        </row>
        <row r="175">
          <cell r="A175" t="str">
            <v>O0031</v>
          </cell>
          <cell r="B175" t="str">
            <v>5 AYUDANTES</v>
          </cell>
          <cell r="C175">
            <v>46000</v>
          </cell>
          <cell r="E175">
            <v>0.7</v>
          </cell>
          <cell r="F175">
            <v>78200</v>
          </cell>
        </row>
        <row r="176">
          <cell r="A176" t="str">
            <v>O0032</v>
          </cell>
          <cell r="B176" t="str">
            <v>6 AYUDANTES</v>
          </cell>
          <cell r="C176">
            <v>55200</v>
          </cell>
          <cell r="E176">
            <v>0.7</v>
          </cell>
          <cell r="F176">
            <v>93840</v>
          </cell>
        </row>
        <row r="177">
          <cell r="A177" t="str">
            <v>O0033</v>
          </cell>
          <cell r="B177" t="str">
            <v>7 AYUDANTES</v>
          </cell>
          <cell r="C177">
            <v>64400</v>
          </cell>
          <cell r="E177">
            <v>0.7</v>
          </cell>
          <cell r="F177">
            <v>109480</v>
          </cell>
        </row>
        <row r="178">
          <cell r="A178" t="str">
            <v xml:space="preserve">O0034 </v>
          </cell>
          <cell r="B178" t="str">
            <v>8 AYUDANTES</v>
          </cell>
          <cell r="C178">
            <v>73600</v>
          </cell>
          <cell r="E178">
            <v>0.7</v>
          </cell>
          <cell r="F178">
            <v>125120</v>
          </cell>
        </row>
        <row r="179">
          <cell r="A179" t="str">
            <v>O0035</v>
          </cell>
          <cell r="B179" t="str">
            <v>TUBERO</v>
          </cell>
          <cell r="E179">
            <v>0.7</v>
          </cell>
          <cell r="F179">
            <v>0</v>
          </cell>
        </row>
        <row r="180">
          <cell r="A180" t="str">
            <v>O0050</v>
          </cell>
          <cell r="B180" t="str">
            <v>COMISION DE TOPOGRAFIA</v>
          </cell>
          <cell r="C180">
            <v>60000</v>
          </cell>
          <cell r="E180">
            <v>0.7</v>
          </cell>
          <cell r="F180">
            <v>102000</v>
          </cell>
        </row>
        <row r="181">
          <cell r="A181" t="str">
            <v>O0051</v>
          </cell>
          <cell r="B181" t="str">
            <v>INSPECTOR OFICIAL</v>
          </cell>
          <cell r="C181">
            <v>20000</v>
          </cell>
          <cell r="E181">
            <v>0.7</v>
          </cell>
          <cell r="F181">
            <v>34000</v>
          </cell>
        </row>
        <row r="182">
          <cell r="A182" t="str">
            <v>O0053</v>
          </cell>
          <cell r="B182" t="str">
            <v xml:space="preserve">METALICA </v>
          </cell>
          <cell r="E182">
            <v>0.7</v>
          </cell>
          <cell r="F182">
            <v>0</v>
          </cell>
        </row>
        <row r="183">
          <cell r="A183" t="str">
            <v>O9999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Informe Semanal 1"/>
    </sheetNames>
    <sheetDataSet>
      <sheetData sheetId="0">
        <row r="1">
          <cell r="A1">
            <v>1</v>
          </cell>
        </row>
      </sheetData>
      <sheetData sheetId="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ALC SANIT ESP. CLL 23 1"/>
      <sheetName val="TRAMO ALC SANIT ESP CLL 22 2"/>
      <sheetName val="CONEX EXT RED A RED ACUED 3"/>
      <sheetName val="RED ABA TALLO PAL ESPOL CLL23 4"/>
      <sheetName val="RED ABA TALO PPAL ESPOL CL 22 5"/>
      <sheetName val="RED ABA SUMIN EMBARC  6"/>
      <sheetName val="EQUP PRESION XA SUIN INT AGU 7 "/>
      <sheetName val="INSUMOS"/>
      <sheetName val="Hoja2"/>
      <sheetName val="ANALISIS 2"/>
      <sheetName val="basicos"/>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v>1</v>
          </cell>
          <cell r="B5" t="str">
            <v>Adaptador macho de 1/2"</v>
          </cell>
          <cell r="C5" t="str">
            <v>Und</v>
          </cell>
          <cell r="D5">
            <v>380</v>
          </cell>
        </row>
        <row r="6">
          <cell r="A6">
            <v>2</v>
          </cell>
          <cell r="B6" t="str">
            <v>Adoquin de concreto vehícular e=8 cms</v>
          </cell>
          <cell r="C6" t="str">
            <v>M2</v>
          </cell>
          <cell r="D6">
            <v>25000</v>
          </cell>
        </row>
        <row r="7">
          <cell r="A7">
            <v>3</v>
          </cell>
          <cell r="B7" t="str">
            <v>Agua de Construcción</v>
          </cell>
          <cell r="C7" t="str">
            <v>Lt</v>
          </cell>
          <cell r="D7">
            <v>15</v>
          </cell>
        </row>
        <row r="8">
          <cell r="A8">
            <v>4</v>
          </cell>
          <cell r="B8" t="str">
            <v>Alambre recocido No. 18</v>
          </cell>
          <cell r="C8" t="str">
            <v>KG</v>
          </cell>
          <cell r="D8">
            <v>3300</v>
          </cell>
        </row>
        <row r="9">
          <cell r="A9">
            <v>5</v>
          </cell>
          <cell r="B9" t="str">
            <v>Alquiler carrotanque</v>
          </cell>
          <cell r="C9" t="str">
            <v>Hora</v>
          </cell>
          <cell r="D9">
            <v>55000</v>
          </cell>
        </row>
        <row r="10">
          <cell r="A10">
            <v>6</v>
          </cell>
          <cell r="B10" t="str">
            <v>Alquiler de compresor con un martillo</v>
          </cell>
          <cell r="C10" t="str">
            <v>Hora</v>
          </cell>
          <cell r="D10">
            <v>80000</v>
          </cell>
        </row>
        <row r="11">
          <cell r="A11">
            <v>7</v>
          </cell>
          <cell r="B11" t="str">
            <v>Alquiler de equipo de topografía</v>
          </cell>
          <cell r="C11" t="str">
            <v>Día</v>
          </cell>
          <cell r="D11">
            <v>100000</v>
          </cell>
        </row>
        <row r="12">
          <cell r="A12">
            <v>8</v>
          </cell>
          <cell r="B12" t="str">
            <v>Alquiler de motobomba a gasolina</v>
          </cell>
          <cell r="C12" t="str">
            <v>Día</v>
          </cell>
          <cell r="D12">
            <v>25000</v>
          </cell>
        </row>
        <row r="13">
          <cell r="A13">
            <v>9</v>
          </cell>
          <cell r="B13" t="str">
            <v>Alquiler de motoniveladora</v>
          </cell>
          <cell r="C13" t="str">
            <v>Hora</v>
          </cell>
          <cell r="D13">
            <v>55000</v>
          </cell>
        </row>
        <row r="14">
          <cell r="A14">
            <v>10</v>
          </cell>
          <cell r="B14" t="str">
            <v>Alquiler de volteo de 5 m3</v>
          </cell>
          <cell r="C14" t="str">
            <v>Viaje</v>
          </cell>
          <cell r="D14">
            <v>60000</v>
          </cell>
        </row>
        <row r="15">
          <cell r="A15">
            <v>11</v>
          </cell>
          <cell r="B15" t="str">
            <v>Alquiler rodillo compactador</v>
          </cell>
          <cell r="C15" t="str">
            <v>Hora</v>
          </cell>
          <cell r="D15">
            <v>55000</v>
          </cell>
        </row>
        <row r="16">
          <cell r="A16">
            <v>12</v>
          </cell>
          <cell r="B16" t="str">
            <v>Antisol Rojo</v>
          </cell>
          <cell r="C16" t="str">
            <v>Kg</v>
          </cell>
          <cell r="D16">
            <v>5000</v>
          </cell>
        </row>
        <row r="17">
          <cell r="A17">
            <v>13</v>
          </cell>
          <cell r="B17" t="str">
            <v>Arena</v>
          </cell>
          <cell r="C17" t="str">
            <v>M3</v>
          </cell>
          <cell r="D17">
            <v>30000</v>
          </cell>
        </row>
        <row r="18">
          <cell r="A18">
            <v>14</v>
          </cell>
          <cell r="B18" t="str">
            <v>Canaleta 45 de Acesco</v>
          </cell>
          <cell r="C18" t="str">
            <v>M2</v>
          </cell>
          <cell r="D18">
            <v>37183.561643835616</v>
          </cell>
        </row>
        <row r="19">
          <cell r="A19">
            <v>15</v>
          </cell>
          <cell r="B19" t="str">
            <v>Chazas de .70x1.40x H=11 cms</v>
          </cell>
          <cell r="C19" t="str">
            <v>DIA</v>
          </cell>
          <cell r="D19">
            <v>150</v>
          </cell>
        </row>
        <row r="20">
          <cell r="A20">
            <v>16</v>
          </cell>
          <cell r="B20" t="str">
            <v>Cerchas de 3 mts.</v>
          </cell>
          <cell r="C20" t="str">
            <v>DIA</v>
          </cell>
          <cell r="D20">
            <v>950</v>
          </cell>
        </row>
        <row r="21">
          <cell r="A21">
            <v>17</v>
          </cell>
          <cell r="B21" t="str">
            <v>Tijeras</v>
          </cell>
          <cell r="C21" t="str">
            <v>DIA</v>
          </cell>
          <cell r="D21">
            <v>60</v>
          </cell>
        </row>
        <row r="22">
          <cell r="A22">
            <v>18</v>
          </cell>
          <cell r="B22" t="str">
            <v>Gatos metalicos hasta 4 mts</v>
          </cell>
          <cell r="C22" t="str">
            <v>DIA</v>
          </cell>
          <cell r="D22">
            <v>150</v>
          </cell>
        </row>
        <row r="23">
          <cell r="A23">
            <v>19</v>
          </cell>
          <cell r="B23" t="str">
            <v>Andamio Colgante Cabl 50 m.</v>
          </cell>
          <cell r="C23" t="str">
            <v>DIA</v>
          </cell>
          <cell r="D23">
            <v>2000</v>
          </cell>
        </row>
        <row r="24">
          <cell r="A24">
            <v>20</v>
          </cell>
          <cell r="B24" t="str">
            <v>Andamio tub. Tijera  1,50x1.50 m.</v>
          </cell>
          <cell r="C24" t="str">
            <v>DIA</v>
          </cell>
          <cell r="D24">
            <v>600</v>
          </cell>
        </row>
        <row r="25">
          <cell r="A25">
            <v>21</v>
          </cell>
          <cell r="B25" t="str">
            <v>Tablones de Madera</v>
          </cell>
          <cell r="C25" t="str">
            <v>DIA</v>
          </cell>
          <cell r="D25">
            <v>400</v>
          </cell>
        </row>
        <row r="26">
          <cell r="A26">
            <v>22</v>
          </cell>
          <cell r="B26" t="str">
            <v>Bloque de concreto de 20x20x40</v>
          </cell>
          <cell r="C26" t="str">
            <v>Und</v>
          </cell>
          <cell r="D26">
            <v>2300</v>
          </cell>
        </row>
        <row r="27">
          <cell r="A27">
            <v>23</v>
          </cell>
          <cell r="B27" t="str">
            <v>Operario equipo</v>
          </cell>
          <cell r="C27" t="str">
            <v>DIA</v>
          </cell>
          <cell r="D27">
            <v>25000</v>
          </cell>
        </row>
        <row r="28">
          <cell r="A28">
            <v>24</v>
          </cell>
          <cell r="B28" t="str">
            <v>Pluma Grua de 300Kl con Balde</v>
          </cell>
          <cell r="C28" t="str">
            <v>DIA</v>
          </cell>
          <cell r="D28">
            <v>25000</v>
          </cell>
        </row>
        <row r="29">
          <cell r="A29">
            <v>25</v>
          </cell>
          <cell r="B29" t="str">
            <v>Bloque de entrepiso de 25x60x40  cms</v>
          </cell>
          <cell r="C29" t="str">
            <v>Und</v>
          </cell>
          <cell r="D29">
            <v>2800</v>
          </cell>
        </row>
        <row r="30">
          <cell r="A30">
            <v>26</v>
          </cell>
          <cell r="B30" t="str">
            <v>Bloque vibrop. 10x20x40 en obra</v>
          </cell>
          <cell r="C30" t="str">
            <v>Und</v>
          </cell>
          <cell r="D30">
            <v>750</v>
          </cell>
        </row>
        <row r="31">
          <cell r="A31">
            <v>27</v>
          </cell>
          <cell r="B31" t="str">
            <v>Buje soldado de 3/4" x 1/2"</v>
          </cell>
          <cell r="C31" t="str">
            <v>Und</v>
          </cell>
          <cell r="D31">
            <v>348</v>
          </cell>
        </row>
        <row r="32">
          <cell r="A32">
            <v>28</v>
          </cell>
          <cell r="B32" t="str">
            <v>Buldozer D6</v>
          </cell>
          <cell r="C32" t="str">
            <v>Hora</v>
          </cell>
          <cell r="D32">
            <v>70000</v>
          </cell>
        </row>
        <row r="33">
          <cell r="A33">
            <v>29</v>
          </cell>
          <cell r="B33" t="str">
            <v>Cal hidratada de 25 Kg</v>
          </cell>
          <cell r="C33" t="str">
            <v>Und</v>
          </cell>
          <cell r="D33">
            <v>3200</v>
          </cell>
        </row>
        <row r="34">
          <cell r="A34">
            <v>30</v>
          </cell>
          <cell r="B34" t="str">
            <v>Cargador tipo 930 caterpiller</v>
          </cell>
          <cell r="C34" t="str">
            <v>Hora</v>
          </cell>
          <cell r="D34">
            <v>65000</v>
          </cell>
        </row>
        <row r="35">
          <cell r="A35">
            <v>31</v>
          </cell>
          <cell r="B35" t="str">
            <v>Casetón de madera de 90 cms</v>
          </cell>
          <cell r="C35" t="str">
            <v>ML</v>
          </cell>
          <cell r="D35">
            <v>5500</v>
          </cell>
        </row>
        <row r="36">
          <cell r="A36">
            <v>32</v>
          </cell>
          <cell r="B36" t="str">
            <v>Cemento Blanco</v>
          </cell>
          <cell r="C36" t="str">
            <v>Kg</v>
          </cell>
          <cell r="D36">
            <v>1200</v>
          </cell>
        </row>
        <row r="37">
          <cell r="A37">
            <v>33</v>
          </cell>
          <cell r="B37" t="str">
            <v>Cercha Principal</v>
          </cell>
          <cell r="C37" t="str">
            <v>Ml</v>
          </cell>
          <cell r="D37">
            <v>52542</v>
          </cell>
        </row>
        <row r="38">
          <cell r="A38">
            <v>34</v>
          </cell>
          <cell r="B38" t="str">
            <v>Cercha Secundaria</v>
          </cell>
          <cell r="C38" t="str">
            <v>Ml</v>
          </cell>
          <cell r="D38">
            <v>46715</v>
          </cell>
        </row>
        <row r="39">
          <cell r="A39">
            <v>35</v>
          </cell>
          <cell r="B39" t="str">
            <v>Correas principal y secundaria</v>
          </cell>
          <cell r="C39" t="str">
            <v>Ml</v>
          </cell>
          <cell r="D39">
            <v>14849</v>
          </cell>
        </row>
        <row r="40">
          <cell r="A40">
            <v>36</v>
          </cell>
          <cell r="B40" t="str">
            <v>Cemento gris</v>
          </cell>
          <cell r="C40" t="str">
            <v>KG</v>
          </cell>
          <cell r="D40">
            <v>500</v>
          </cell>
        </row>
        <row r="41">
          <cell r="A41">
            <v>37</v>
          </cell>
          <cell r="B41" t="str">
            <v>Cortador de pavimento</v>
          </cell>
          <cell r="C41" t="str">
            <v>Día</v>
          </cell>
          <cell r="D41">
            <v>150000</v>
          </cell>
        </row>
        <row r="42">
          <cell r="A42">
            <v>38</v>
          </cell>
          <cell r="B42" t="str">
            <v>Cerradura de acceso duralock</v>
          </cell>
          <cell r="C42" t="str">
            <v>Und</v>
          </cell>
          <cell r="D42">
            <v>21000</v>
          </cell>
        </row>
        <row r="43">
          <cell r="A43">
            <v>39</v>
          </cell>
          <cell r="B43" t="str">
            <v>Cinta PVC C22</v>
          </cell>
          <cell r="C43" t="str">
            <v>Ml</v>
          </cell>
          <cell r="D43">
            <v>35000</v>
          </cell>
        </row>
        <row r="44">
          <cell r="A44">
            <v>40</v>
          </cell>
          <cell r="B44" t="str">
            <v>Cinta teflón</v>
          </cell>
          <cell r="C44" t="str">
            <v>Und</v>
          </cell>
          <cell r="D44">
            <v>1200</v>
          </cell>
        </row>
        <row r="45">
          <cell r="A45">
            <v>41</v>
          </cell>
          <cell r="B45" t="str">
            <v>Cinta PVC B-15</v>
          </cell>
          <cell r="C45" t="str">
            <v>Ml</v>
          </cell>
          <cell r="D45">
            <v>487000</v>
          </cell>
        </row>
        <row r="46">
          <cell r="A46">
            <v>42</v>
          </cell>
          <cell r="B46" t="str">
            <v>Perfil abierto Acesco de 120x60x1,2 mm</v>
          </cell>
          <cell r="C46" t="str">
            <v>Und</v>
          </cell>
          <cell r="D46">
            <v>145000</v>
          </cell>
        </row>
        <row r="47">
          <cell r="A47">
            <v>43</v>
          </cell>
          <cell r="B47" t="str">
            <v>Codo de 2x90º</v>
          </cell>
          <cell r="C47" t="str">
            <v>Und</v>
          </cell>
          <cell r="D47">
            <v>1560</v>
          </cell>
        </row>
        <row r="48">
          <cell r="A48">
            <v>44</v>
          </cell>
          <cell r="B48" t="str">
            <v>Codo de 4" x 45º</v>
          </cell>
          <cell r="C48" t="str">
            <v>Und</v>
          </cell>
          <cell r="D48">
            <v>5160</v>
          </cell>
        </row>
        <row r="49">
          <cell r="A49">
            <v>45</v>
          </cell>
          <cell r="B49" t="str">
            <v>Codo de 4" x 90º reventilado</v>
          </cell>
          <cell r="C49" t="str">
            <v>Und</v>
          </cell>
          <cell r="D49">
            <v>7920</v>
          </cell>
        </row>
        <row r="50">
          <cell r="A50">
            <v>46</v>
          </cell>
          <cell r="B50" t="str">
            <v>Codo de 90º x 1"</v>
          </cell>
          <cell r="C50" t="str">
            <v>Und</v>
          </cell>
          <cell r="D50">
            <v>1424</v>
          </cell>
        </row>
        <row r="51">
          <cell r="A51">
            <v>47</v>
          </cell>
          <cell r="B51" t="str">
            <v>Codo 3" Gran Radio 90º UP</v>
          </cell>
          <cell r="C51" t="str">
            <v>Und</v>
          </cell>
          <cell r="D51">
            <v>47099</v>
          </cell>
        </row>
        <row r="52">
          <cell r="A52">
            <v>48</v>
          </cell>
          <cell r="B52" t="str">
            <v>Codo 6" Gran Radio 90º UP</v>
          </cell>
          <cell r="C52" t="str">
            <v>Und</v>
          </cell>
          <cell r="D52">
            <v>240879</v>
          </cell>
        </row>
        <row r="53">
          <cell r="A53">
            <v>49</v>
          </cell>
          <cell r="B53" t="str">
            <v>Codo de 90º x 1/2"</v>
          </cell>
          <cell r="C53" t="str">
            <v>Und</v>
          </cell>
          <cell r="D53">
            <v>432</v>
          </cell>
        </row>
        <row r="54">
          <cell r="A54">
            <v>50</v>
          </cell>
          <cell r="B54" t="str">
            <v>Codo galvanizado de 1/2" x 90º</v>
          </cell>
          <cell r="C54" t="str">
            <v>Und</v>
          </cell>
          <cell r="D54">
            <v>1300</v>
          </cell>
        </row>
        <row r="55">
          <cell r="A55">
            <v>51</v>
          </cell>
          <cell r="B55" t="str">
            <v>Perfil abierto Acesco de 220x80x1,9 mm</v>
          </cell>
          <cell r="C55" t="str">
            <v>Und</v>
          </cell>
          <cell r="D55">
            <v>165000</v>
          </cell>
        </row>
        <row r="56">
          <cell r="A56">
            <v>52</v>
          </cell>
          <cell r="B56" t="str">
            <v>Concreto premezclado de 3000 PSI</v>
          </cell>
          <cell r="C56" t="str">
            <v>M3</v>
          </cell>
          <cell r="D56">
            <v>256592</v>
          </cell>
        </row>
        <row r="57">
          <cell r="A57">
            <v>53</v>
          </cell>
          <cell r="B57" t="str">
            <v>Ducha sencilla</v>
          </cell>
          <cell r="C57" t="str">
            <v>Und</v>
          </cell>
          <cell r="D57">
            <v>27360</v>
          </cell>
        </row>
        <row r="58">
          <cell r="A58">
            <v>54</v>
          </cell>
          <cell r="B58" t="str">
            <v>Ensayo proctor</v>
          </cell>
          <cell r="C58" t="str">
            <v>Und</v>
          </cell>
          <cell r="D58">
            <v>85000</v>
          </cell>
        </row>
        <row r="59">
          <cell r="A59">
            <v>55</v>
          </cell>
          <cell r="B59" t="str">
            <v>Ensayos de densidad</v>
          </cell>
          <cell r="C59" t="str">
            <v>Und</v>
          </cell>
          <cell r="D59">
            <v>22000</v>
          </cell>
        </row>
        <row r="60">
          <cell r="A60">
            <v>56</v>
          </cell>
          <cell r="B60" t="str">
            <v>Entibado en madera</v>
          </cell>
          <cell r="C60" t="str">
            <v>M2</v>
          </cell>
          <cell r="D60">
            <v>30000</v>
          </cell>
        </row>
        <row r="61">
          <cell r="A61">
            <v>57</v>
          </cell>
          <cell r="B61" t="str">
            <v>Equipo de compactación (rana)</v>
          </cell>
          <cell r="C61" t="str">
            <v>Día</v>
          </cell>
          <cell r="D61">
            <v>45000</v>
          </cell>
        </row>
        <row r="62">
          <cell r="A62">
            <v>58</v>
          </cell>
          <cell r="B62" t="str">
            <v>Estacas y pintura para topografía</v>
          </cell>
          <cell r="C62" t="str">
            <v>Gl</v>
          </cell>
          <cell r="D62">
            <v>15000</v>
          </cell>
        </row>
        <row r="63">
          <cell r="A63">
            <v>59</v>
          </cell>
          <cell r="B63" t="str">
            <v>Estopa alquitranada</v>
          </cell>
          <cell r="C63" t="str">
            <v>Ml</v>
          </cell>
          <cell r="D63">
            <v>2000</v>
          </cell>
        </row>
        <row r="64">
          <cell r="A64">
            <v>60</v>
          </cell>
          <cell r="B64" t="str">
            <v>Guarderas</v>
          </cell>
          <cell r="C64" t="str">
            <v>Día</v>
          </cell>
          <cell r="D64">
            <v>120</v>
          </cell>
        </row>
        <row r="65">
          <cell r="A65">
            <v>61</v>
          </cell>
          <cell r="B65" t="str">
            <v xml:space="preserve">Hierro de 1" Corrugado </v>
          </cell>
          <cell r="C65" t="str">
            <v>Vlla</v>
          </cell>
          <cell r="D65">
            <v>66000</v>
          </cell>
        </row>
        <row r="66">
          <cell r="A66">
            <v>62</v>
          </cell>
          <cell r="B66" t="str">
            <v>Acero de refuerzo 60.000 psi</v>
          </cell>
          <cell r="C66" t="str">
            <v>Kg</v>
          </cell>
          <cell r="D66">
            <v>3200</v>
          </cell>
        </row>
        <row r="67">
          <cell r="A67">
            <v>63</v>
          </cell>
          <cell r="B67" t="str">
            <v>Hierro de 1/4" liso</v>
          </cell>
          <cell r="C67" t="str">
            <v>Vlla</v>
          </cell>
          <cell r="D67">
            <v>5500</v>
          </cell>
        </row>
        <row r="68">
          <cell r="A68">
            <v>64</v>
          </cell>
          <cell r="B68" t="str">
            <v xml:space="preserve">Hierro de 3/4" Corrugado </v>
          </cell>
          <cell r="C68" t="str">
            <v>Vlla</v>
          </cell>
          <cell r="D68">
            <v>34100</v>
          </cell>
        </row>
        <row r="69">
          <cell r="A69">
            <v>65</v>
          </cell>
          <cell r="B69" t="str">
            <v xml:space="preserve">Hierro de 3/8" </v>
          </cell>
          <cell r="C69" t="str">
            <v>Vlla</v>
          </cell>
          <cell r="D69">
            <v>9350</v>
          </cell>
        </row>
        <row r="70">
          <cell r="A70">
            <v>66</v>
          </cell>
          <cell r="B70" t="str">
            <v xml:space="preserve">Hierro de 5/8" Corrugado </v>
          </cell>
          <cell r="C70" t="str">
            <v>Vlla</v>
          </cell>
          <cell r="D70">
            <v>23100</v>
          </cell>
        </row>
        <row r="71">
          <cell r="A71">
            <v>67</v>
          </cell>
          <cell r="B71" t="str">
            <v xml:space="preserve">Hierro de 7/8" Corrugado </v>
          </cell>
          <cell r="C71" t="str">
            <v>Vlla</v>
          </cell>
          <cell r="D71">
            <v>46750</v>
          </cell>
        </row>
        <row r="72">
          <cell r="A72">
            <v>68</v>
          </cell>
          <cell r="B72" t="str">
            <v>Jabón lubricante</v>
          </cell>
          <cell r="C72" t="str">
            <v>Und</v>
          </cell>
          <cell r="D72">
            <v>1500</v>
          </cell>
        </row>
        <row r="73">
          <cell r="A73">
            <v>69</v>
          </cell>
          <cell r="B73" t="str">
            <v>Rieles para pavimento</v>
          </cell>
          <cell r="C73" t="str">
            <v>Día</v>
          </cell>
          <cell r="D73">
            <v>2000</v>
          </cell>
        </row>
        <row r="74">
          <cell r="A74">
            <v>70</v>
          </cell>
          <cell r="B74" t="str">
            <v>Pisadora de concreto o burro</v>
          </cell>
          <cell r="C74" t="str">
            <v>Día</v>
          </cell>
          <cell r="D74">
            <v>600</v>
          </cell>
        </row>
        <row r="75">
          <cell r="A75">
            <v>71</v>
          </cell>
          <cell r="B75" t="str">
            <v>Juego sanitario línea acuario completo</v>
          </cell>
          <cell r="C75" t="str">
            <v>Und</v>
          </cell>
          <cell r="D75">
            <v>280000</v>
          </cell>
        </row>
        <row r="76">
          <cell r="A76">
            <v>72</v>
          </cell>
          <cell r="B76" t="str">
            <v>Ladrillo tolete e= 9 Cms.</v>
          </cell>
          <cell r="C76" t="str">
            <v>UND</v>
          </cell>
          <cell r="D76">
            <v>250</v>
          </cell>
        </row>
        <row r="77">
          <cell r="A77">
            <v>73</v>
          </cell>
          <cell r="B77" t="str">
            <v>Ladrillo tolete e= 15 Cms.</v>
          </cell>
          <cell r="C77" t="str">
            <v>UND</v>
          </cell>
          <cell r="D77">
            <v>320</v>
          </cell>
        </row>
        <row r="78">
          <cell r="A78">
            <v>74</v>
          </cell>
          <cell r="B78" t="str">
            <v>Ladrillo tolete 25</v>
          </cell>
          <cell r="C78" t="str">
            <v>UND</v>
          </cell>
          <cell r="D78">
            <v>380</v>
          </cell>
        </row>
        <row r="79">
          <cell r="A79">
            <v>75</v>
          </cell>
          <cell r="B79" t="str">
            <v>Lámina AC No 4</v>
          </cell>
          <cell r="C79" t="str">
            <v>Und</v>
          </cell>
          <cell r="D79">
            <v>13650</v>
          </cell>
        </row>
        <row r="80">
          <cell r="A80">
            <v>76</v>
          </cell>
          <cell r="B80" t="str">
            <v>Lámina AC No 6</v>
          </cell>
          <cell r="C80" t="str">
            <v>Und</v>
          </cell>
          <cell r="D80">
            <v>21580</v>
          </cell>
        </row>
        <row r="81">
          <cell r="A81">
            <v>77</v>
          </cell>
          <cell r="B81" t="str">
            <v>Lámina de Asesco</v>
          </cell>
          <cell r="C81" t="str">
            <v>Und</v>
          </cell>
          <cell r="D81">
            <v>10000</v>
          </cell>
        </row>
        <row r="82">
          <cell r="A82">
            <v>78</v>
          </cell>
          <cell r="B82" t="str">
            <v>Pintura anticorrosiva gris</v>
          </cell>
          <cell r="C82" t="str">
            <v>Gl</v>
          </cell>
          <cell r="D82">
            <v>49480.799999999996</v>
          </cell>
        </row>
        <row r="83">
          <cell r="A83">
            <v>79</v>
          </cell>
          <cell r="B83" t="str">
            <v>Rejilla jardineras Tipo cúpula C-4”x2” de Colrejillas en Al.</v>
          </cell>
          <cell r="C83" t="str">
            <v>Und</v>
          </cell>
          <cell r="D83">
            <v>8000</v>
          </cell>
        </row>
        <row r="84">
          <cell r="A84">
            <v>80</v>
          </cell>
          <cell r="B84" t="str">
            <v>Manto Edil con poliester de  3mm</v>
          </cell>
          <cell r="C84" t="str">
            <v>M2</v>
          </cell>
          <cell r="D84">
            <v>10277</v>
          </cell>
        </row>
        <row r="85">
          <cell r="A85">
            <v>81</v>
          </cell>
          <cell r="B85" t="str">
            <v xml:space="preserve">Pintura de Alumol </v>
          </cell>
          <cell r="C85" t="str">
            <v>Cñte</v>
          </cell>
          <cell r="D85">
            <v>125000</v>
          </cell>
        </row>
        <row r="86">
          <cell r="A86">
            <v>82</v>
          </cell>
          <cell r="B86" t="str">
            <v>Piso en tablón de gres 30x30 cm antideslizante</v>
          </cell>
          <cell r="C86" t="str">
            <v>M2</v>
          </cell>
          <cell r="D86">
            <v>6500</v>
          </cell>
        </row>
        <row r="87">
          <cell r="A87">
            <v>83</v>
          </cell>
          <cell r="B87" t="str">
            <v>Sika color</v>
          </cell>
          <cell r="C87" t="str">
            <v>Gl</v>
          </cell>
          <cell r="D87">
            <v>29500</v>
          </cell>
        </row>
        <row r="88">
          <cell r="A88">
            <v>84</v>
          </cell>
          <cell r="B88" t="str">
            <v>Sellante Sikaflex 1A</v>
          </cell>
          <cell r="C88" t="str">
            <v>gr</v>
          </cell>
          <cell r="D88">
            <v>32</v>
          </cell>
        </row>
        <row r="89">
          <cell r="A89">
            <v>85</v>
          </cell>
          <cell r="B89" t="str">
            <v>Codo de 45º PVC RL de Φ 3"</v>
          </cell>
          <cell r="C89" t="str">
            <v>Und</v>
          </cell>
          <cell r="D89">
            <v>13700</v>
          </cell>
        </row>
        <row r="90">
          <cell r="A90">
            <v>86</v>
          </cell>
          <cell r="B90" t="str">
            <v>Aislante Sikarod  L=.25 m</v>
          </cell>
          <cell r="C90" t="str">
            <v>Und</v>
          </cell>
          <cell r="D90">
            <v>7769</v>
          </cell>
        </row>
        <row r="91">
          <cell r="A91">
            <v>87</v>
          </cell>
          <cell r="B91" t="str">
            <v>Sikatop 77</v>
          </cell>
          <cell r="C91" t="str">
            <v>Kg</v>
          </cell>
          <cell r="D91">
            <v>14375</v>
          </cell>
        </row>
        <row r="92">
          <cell r="A92">
            <v>88</v>
          </cell>
          <cell r="B92" t="str">
            <v>Colorante rojo</v>
          </cell>
          <cell r="C92" t="str">
            <v>Kg</v>
          </cell>
          <cell r="D92">
            <v>3500</v>
          </cell>
        </row>
        <row r="93">
          <cell r="A93">
            <v>89</v>
          </cell>
          <cell r="B93" t="str">
            <v>Piedra china</v>
          </cell>
          <cell r="C93" t="str">
            <v>Kg</v>
          </cell>
          <cell r="D93">
            <v>85</v>
          </cell>
        </row>
        <row r="94">
          <cell r="A94">
            <v>90</v>
          </cell>
          <cell r="B94" t="str">
            <v>Siliconita Hidrófuga repelente al agua</v>
          </cell>
          <cell r="C94" t="str">
            <v>Gl</v>
          </cell>
          <cell r="D94">
            <v>24410</v>
          </cell>
        </row>
        <row r="95">
          <cell r="A95">
            <v>91</v>
          </cell>
          <cell r="B95" t="str">
            <v xml:space="preserve">Pirlán en aluminio </v>
          </cell>
          <cell r="C95" t="str">
            <v>Ml</v>
          </cell>
          <cell r="D95">
            <v>2700</v>
          </cell>
        </row>
        <row r="96">
          <cell r="A96">
            <v>92</v>
          </cell>
          <cell r="B96" t="str">
            <v>Imprimante Primer Emulsión</v>
          </cell>
          <cell r="C96" t="str">
            <v>Cñte</v>
          </cell>
          <cell r="D96">
            <v>38000</v>
          </cell>
        </row>
        <row r="97">
          <cell r="A97">
            <v>93</v>
          </cell>
          <cell r="B97" t="str">
            <v>Manto Roof Insulation de Fiberglass</v>
          </cell>
          <cell r="C97" t="str">
            <v>M2</v>
          </cell>
          <cell r="D97">
            <v>12138</v>
          </cell>
        </row>
        <row r="98">
          <cell r="A98">
            <v>94</v>
          </cell>
          <cell r="B98" t="str">
            <v>Speridutil</v>
          </cell>
          <cell r="C98" t="str">
            <v>Cñte</v>
          </cell>
          <cell r="D98">
            <v>60000</v>
          </cell>
        </row>
        <row r="99">
          <cell r="A99">
            <v>95</v>
          </cell>
          <cell r="B99" t="str">
            <v xml:space="preserve">geotextil NT 1.600 </v>
          </cell>
          <cell r="C99" t="str">
            <v>M2</v>
          </cell>
          <cell r="D99">
            <v>1550</v>
          </cell>
        </row>
        <row r="100">
          <cell r="A100">
            <v>96</v>
          </cell>
          <cell r="B100" t="str">
            <v>Manto estándar 3 mm</v>
          </cell>
          <cell r="C100" t="str">
            <v>M2</v>
          </cell>
          <cell r="D100">
            <v>7236</v>
          </cell>
        </row>
        <row r="101">
          <cell r="A101">
            <v>97</v>
          </cell>
          <cell r="B101" t="str">
            <v>Cilindro de Gas propano</v>
          </cell>
          <cell r="C101" t="str">
            <v>Und</v>
          </cell>
          <cell r="D101">
            <v>20000</v>
          </cell>
        </row>
        <row r="102">
          <cell r="A102">
            <v>98</v>
          </cell>
          <cell r="B102" t="str">
            <v xml:space="preserve">Listón de 2"x4" en caracolí </v>
          </cell>
          <cell r="C102" t="str">
            <v>Und</v>
          </cell>
          <cell r="D102">
            <v>12000</v>
          </cell>
        </row>
        <row r="103">
          <cell r="A103">
            <v>99</v>
          </cell>
          <cell r="B103" t="str">
            <v>Mechones iluminadores de zanja</v>
          </cell>
          <cell r="C103" t="str">
            <v>Und</v>
          </cell>
          <cell r="D103">
            <v>5000</v>
          </cell>
        </row>
        <row r="104">
          <cell r="A104">
            <v>100</v>
          </cell>
          <cell r="B104" t="str">
            <v>Mezcladora Gasol Saco y medio</v>
          </cell>
          <cell r="C104" t="str">
            <v>DIA</v>
          </cell>
          <cell r="D104">
            <v>45000</v>
          </cell>
        </row>
        <row r="105">
          <cell r="A105">
            <v>101</v>
          </cell>
          <cell r="B105" t="str">
            <v>Paraguitas</v>
          </cell>
          <cell r="C105" t="str">
            <v>Und</v>
          </cell>
          <cell r="D105">
            <v>70</v>
          </cell>
        </row>
        <row r="106">
          <cell r="A106">
            <v>102</v>
          </cell>
          <cell r="B106" t="str">
            <v>Soldadura Líquida  PVC 1/4 Gl</v>
          </cell>
          <cell r="C106" t="str">
            <v>Und</v>
          </cell>
          <cell r="D106">
            <v>64045.919999999998</v>
          </cell>
        </row>
        <row r="107">
          <cell r="A107">
            <v>103</v>
          </cell>
          <cell r="B107" t="str">
            <v>Piedra media zonga</v>
          </cell>
          <cell r="C107" t="str">
            <v>M3</v>
          </cell>
          <cell r="D107">
            <v>28000</v>
          </cell>
        </row>
        <row r="108">
          <cell r="A108">
            <v>104</v>
          </cell>
          <cell r="B108" t="str">
            <v xml:space="preserve">Pintura vinilico </v>
          </cell>
          <cell r="C108" t="str">
            <v>Gl</v>
          </cell>
          <cell r="D108">
            <v>30840</v>
          </cell>
        </row>
        <row r="109">
          <cell r="A109">
            <v>105</v>
          </cell>
          <cell r="B109" t="str">
            <v>Pisones de concreto de 18 Kg</v>
          </cell>
          <cell r="C109" t="str">
            <v>Und</v>
          </cell>
          <cell r="D109">
            <v>15000</v>
          </cell>
        </row>
        <row r="110">
          <cell r="A110">
            <v>106</v>
          </cell>
          <cell r="B110" t="str">
            <v>Pintura anticorrosiva rojo</v>
          </cell>
          <cell r="C110" t="str">
            <v>Gl</v>
          </cell>
          <cell r="D110">
            <v>43441.2</v>
          </cell>
        </row>
        <row r="111">
          <cell r="A111">
            <v>107</v>
          </cell>
          <cell r="B111" t="str">
            <v>Prueba hidráulica</v>
          </cell>
          <cell r="C111" t="str">
            <v>Und</v>
          </cell>
          <cell r="D111">
            <v>35000</v>
          </cell>
        </row>
        <row r="112">
          <cell r="A112">
            <v>108</v>
          </cell>
          <cell r="B112" t="str">
            <v>Puerta en lámina cal 18 de 1x2.3 m.</v>
          </cell>
          <cell r="C112" t="str">
            <v>Und</v>
          </cell>
          <cell r="D112">
            <v>170000</v>
          </cell>
        </row>
        <row r="113">
          <cell r="A113">
            <v>109</v>
          </cell>
          <cell r="B113" t="str">
            <v>Puerta entamborada economica</v>
          </cell>
          <cell r="C113" t="str">
            <v>Und</v>
          </cell>
          <cell r="D113">
            <v>90000</v>
          </cell>
        </row>
        <row r="114">
          <cell r="A114">
            <v>110</v>
          </cell>
          <cell r="B114" t="str">
            <v>Puerta metálica incluye marco</v>
          </cell>
          <cell r="C114" t="str">
            <v>Und</v>
          </cell>
          <cell r="D114">
            <v>230000</v>
          </cell>
        </row>
        <row r="115">
          <cell r="A115">
            <v>111</v>
          </cell>
          <cell r="B115" t="str">
            <v>Pulidora</v>
          </cell>
          <cell r="C115" t="str">
            <v>Día</v>
          </cell>
          <cell r="D115">
            <v>25000</v>
          </cell>
        </row>
        <row r="116">
          <cell r="A116">
            <v>112</v>
          </cell>
          <cell r="B116" t="str">
            <v>Pirlan en bronce</v>
          </cell>
          <cell r="C116" t="str">
            <v>Ml</v>
          </cell>
          <cell r="D116">
            <v>7500</v>
          </cell>
        </row>
        <row r="117">
          <cell r="A117">
            <v>113</v>
          </cell>
          <cell r="B117" t="str">
            <v>Puntillas 2 1/2" - 3 1/2" - 4"</v>
          </cell>
          <cell r="C117" t="str">
            <v>LB</v>
          </cell>
          <cell r="D117">
            <v>3000</v>
          </cell>
        </row>
        <row r="118">
          <cell r="A118">
            <v>114</v>
          </cell>
          <cell r="B118" t="str">
            <v>Refuerzo Hierro de 37.000 PSI</v>
          </cell>
          <cell r="C118" t="str">
            <v>KG</v>
          </cell>
          <cell r="D118">
            <v>2780</v>
          </cell>
        </row>
        <row r="119">
          <cell r="A119">
            <v>115</v>
          </cell>
          <cell r="B119" t="str">
            <v>Refuerzo Hierro de 60.000 PSI</v>
          </cell>
          <cell r="C119" t="str">
            <v>KG</v>
          </cell>
          <cell r="D119">
            <v>2780</v>
          </cell>
        </row>
        <row r="120">
          <cell r="A120">
            <v>116</v>
          </cell>
          <cell r="B120" t="str">
            <v>Rejilla piso PIT-2” Bronce de Colrejillas</v>
          </cell>
          <cell r="C120" t="str">
            <v>Und</v>
          </cell>
          <cell r="D120">
            <v>85000</v>
          </cell>
        </row>
        <row r="121">
          <cell r="A121">
            <v>117</v>
          </cell>
          <cell r="B121" t="str">
            <v>Relleno seleccionado</v>
          </cell>
          <cell r="C121" t="str">
            <v>M3</v>
          </cell>
          <cell r="D121">
            <v>17000</v>
          </cell>
        </row>
        <row r="122">
          <cell r="A122">
            <v>118</v>
          </cell>
          <cell r="B122" t="str">
            <v>Retroexcavadora cat 428 llant.</v>
          </cell>
          <cell r="C122" t="str">
            <v>Hora</v>
          </cell>
          <cell r="D122">
            <v>85000</v>
          </cell>
        </row>
        <row r="123">
          <cell r="A123">
            <v>119</v>
          </cell>
          <cell r="B123" t="str">
            <v>Diferencial de güalla de 2 ton</v>
          </cell>
          <cell r="C123" t="str">
            <v>Und</v>
          </cell>
          <cell r="D123">
            <v>54000</v>
          </cell>
        </row>
        <row r="124">
          <cell r="A124">
            <v>120</v>
          </cell>
          <cell r="B124" t="str">
            <v>Rollo de cinta preventiva</v>
          </cell>
          <cell r="C124" t="str">
            <v>Ml</v>
          </cell>
          <cell r="D124">
            <v>400</v>
          </cell>
        </row>
        <row r="125">
          <cell r="A125">
            <v>121</v>
          </cell>
          <cell r="B125" t="str">
            <v>Servicio de bombeo</v>
          </cell>
          <cell r="C125" t="str">
            <v>M3</v>
          </cell>
          <cell r="D125">
            <v>18000</v>
          </cell>
        </row>
        <row r="126">
          <cell r="A126">
            <v>122</v>
          </cell>
          <cell r="B126" t="str">
            <v>Compuerta ascente de 0.40 x 0.50</v>
          </cell>
          <cell r="C126" t="str">
            <v>Und</v>
          </cell>
          <cell r="D126">
            <v>960000</v>
          </cell>
        </row>
        <row r="127">
          <cell r="A127">
            <v>123</v>
          </cell>
          <cell r="B127" t="str">
            <v>Pasamuro de acero al carbono SCH 40 Ø = 10" EB L=0,5 m.</v>
          </cell>
          <cell r="C127" t="str">
            <v>Und</v>
          </cell>
          <cell r="D127">
            <v>695520</v>
          </cell>
        </row>
        <row r="128">
          <cell r="A128">
            <v>124</v>
          </cell>
          <cell r="B128" t="str">
            <v>Reducción PVC de 6" x 4" UP</v>
          </cell>
          <cell r="C128" t="str">
            <v>Und</v>
          </cell>
          <cell r="D128">
            <v>244159</v>
          </cell>
        </row>
        <row r="129">
          <cell r="A129">
            <v>125</v>
          </cell>
          <cell r="B129" t="str">
            <v>Reducción PVC de 4" x 3" UP</v>
          </cell>
          <cell r="C129" t="str">
            <v>Und</v>
          </cell>
          <cell r="D129">
            <v>99909</v>
          </cell>
        </row>
        <row r="130">
          <cell r="A130">
            <v>126</v>
          </cell>
          <cell r="B130" t="str">
            <v>Reducción excentrica en HF de 10"x 4" EB</v>
          </cell>
          <cell r="C130" t="str">
            <v>Und</v>
          </cell>
          <cell r="D130">
            <v>280418.40000000002</v>
          </cell>
        </row>
        <row r="131">
          <cell r="A131">
            <v>127</v>
          </cell>
          <cell r="B131" t="str">
            <v>Codo en HF Ø = 10" x 90º EB</v>
          </cell>
          <cell r="C131" t="str">
            <v>Und</v>
          </cell>
          <cell r="D131">
            <v>1300128</v>
          </cell>
        </row>
        <row r="132">
          <cell r="A132">
            <v>128</v>
          </cell>
          <cell r="B132" t="str">
            <v>Niple de acero al carbono SCH 40 Ø = 10" EB  L= 3,9 m.</v>
          </cell>
          <cell r="C132" t="str">
            <v>Und</v>
          </cell>
          <cell r="D132">
            <v>2481840</v>
          </cell>
        </row>
        <row r="133">
          <cell r="A133">
            <v>129</v>
          </cell>
          <cell r="B133" t="str">
            <v>Válvula de pie  en HF Ø = 10" EB</v>
          </cell>
          <cell r="C133" t="str">
            <v>Und</v>
          </cell>
          <cell r="D133">
            <v>2784000</v>
          </cell>
        </row>
        <row r="134">
          <cell r="A134">
            <v>130</v>
          </cell>
          <cell r="B134" t="str">
            <v>Pasamuro de acero al carbono SCH 40 Ø = 8" EB L=0,5 m.</v>
          </cell>
          <cell r="C134" t="str">
            <v>Und</v>
          </cell>
          <cell r="D134">
            <v>487620</v>
          </cell>
        </row>
        <row r="135">
          <cell r="A135">
            <v>131</v>
          </cell>
          <cell r="B135" t="str">
            <v>Reducción excentrica en HF de 8"x4" EB</v>
          </cell>
          <cell r="C135" t="str">
            <v>Und</v>
          </cell>
          <cell r="D135">
            <v>161193.60000000001</v>
          </cell>
        </row>
        <row r="136">
          <cell r="A136">
            <v>132</v>
          </cell>
          <cell r="B136" t="str">
            <v>Codo en HF Ø = 8" x 90º EB</v>
          </cell>
          <cell r="C136" t="str">
            <v>Und</v>
          </cell>
          <cell r="D136">
            <v>825456</v>
          </cell>
        </row>
        <row r="137">
          <cell r="A137">
            <v>133</v>
          </cell>
          <cell r="B137" t="str">
            <v>Niple de acero al carbono SCH 40 Ø = 8" EB  L= 3,9 m.</v>
          </cell>
          <cell r="C137" t="str">
            <v>Und</v>
          </cell>
          <cell r="D137">
            <v>1849500</v>
          </cell>
        </row>
        <row r="138">
          <cell r="A138">
            <v>134</v>
          </cell>
          <cell r="B138" t="str">
            <v>Válvula de pie en HF Ø = 8" EB</v>
          </cell>
          <cell r="C138" t="str">
            <v>Und</v>
          </cell>
          <cell r="D138">
            <v>1531200</v>
          </cell>
        </row>
        <row r="139">
          <cell r="A139">
            <v>135</v>
          </cell>
          <cell r="B139" t="str">
            <v>Ampliación en HF de 12"x4" EB</v>
          </cell>
          <cell r="C139" t="str">
            <v>Und</v>
          </cell>
          <cell r="D139">
            <v>385444.8</v>
          </cell>
        </row>
        <row r="140">
          <cell r="A140">
            <v>136</v>
          </cell>
          <cell r="B140" t="str">
            <v>Niple de acero Ø = 12" EB L=0.50 m</v>
          </cell>
          <cell r="C140" t="str">
            <v>Und</v>
          </cell>
          <cell r="D140">
            <v>529200</v>
          </cell>
        </row>
        <row r="141">
          <cell r="A141">
            <v>137</v>
          </cell>
          <cell r="B141" t="str">
            <v>Válvula de retención en HF Ø = 12" EB</v>
          </cell>
          <cell r="C141" t="str">
            <v>Und</v>
          </cell>
          <cell r="D141">
            <v>3555655.2</v>
          </cell>
        </row>
        <row r="142">
          <cell r="A142">
            <v>138</v>
          </cell>
          <cell r="B142" t="str">
            <v>Válvula de doble compuerta Ø = 12" EB</v>
          </cell>
          <cell r="C142" t="str">
            <v>Und</v>
          </cell>
          <cell r="D142">
            <v>3758400</v>
          </cell>
        </row>
        <row r="143">
          <cell r="A143">
            <v>139</v>
          </cell>
          <cell r="B143" t="str">
            <v>Codo  en HF Ø = 12" x 45º EB</v>
          </cell>
          <cell r="C143" t="str">
            <v>Und</v>
          </cell>
          <cell r="D143">
            <v>1597104</v>
          </cell>
        </row>
        <row r="144">
          <cell r="A144">
            <v>140</v>
          </cell>
          <cell r="B144" t="str">
            <v>Yee en HF Ø = 12"x12" EB</v>
          </cell>
          <cell r="C144" t="str">
            <v>Und</v>
          </cell>
          <cell r="D144">
            <v>1491249.6</v>
          </cell>
        </row>
        <row r="145">
          <cell r="A145">
            <v>141</v>
          </cell>
          <cell r="B145" t="str">
            <v>Niple de acero al carbono SCH 40 Ø = 12" EB  L= 1,0 m.</v>
          </cell>
          <cell r="C145" t="str">
            <v>Und</v>
          </cell>
          <cell r="D145">
            <v>1058400</v>
          </cell>
        </row>
        <row r="146">
          <cell r="A146">
            <v>142</v>
          </cell>
          <cell r="B146" t="str">
            <v>Niple de acero al carbono SCH 40 Ø = 12" EB  L= 1,2 m.</v>
          </cell>
          <cell r="C146" t="str">
            <v>Und</v>
          </cell>
          <cell r="D146">
            <v>1224720</v>
          </cell>
        </row>
        <row r="147">
          <cell r="A147">
            <v>143</v>
          </cell>
          <cell r="B147" t="str">
            <v>Niple de acero al carbono SCH 40 Ø = 12" EBxEL  L= 0,6 m.</v>
          </cell>
          <cell r="C147" t="str">
            <v>Und</v>
          </cell>
          <cell r="D147">
            <v>612360</v>
          </cell>
        </row>
        <row r="148">
          <cell r="A148">
            <v>144</v>
          </cell>
          <cell r="B148" t="str">
            <v>Tubería PVC P RDE 41 Ø = 12"</v>
          </cell>
          <cell r="C148" t="str">
            <v>Und</v>
          </cell>
          <cell r="D148">
            <v>964500</v>
          </cell>
        </row>
        <row r="149">
          <cell r="A149">
            <v>145</v>
          </cell>
          <cell r="B149" t="str">
            <v>Codo en HF Ø = 12" x 90º  EL</v>
          </cell>
          <cell r="C149" t="str">
            <v>Und</v>
          </cell>
          <cell r="D149">
            <v>411162</v>
          </cell>
        </row>
        <row r="150">
          <cell r="A150">
            <v>146</v>
          </cell>
          <cell r="B150" t="str">
            <v>Brida ciega de 12"</v>
          </cell>
          <cell r="C150" t="str">
            <v>Und</v>
          </cell>
          <cell r="D150">
            <v>129038.39999999999</v>
          </cell>
        </row>
        <row r="151">
          <cell r="A151">
            <v>147</v>
          </cell>
          <cell r="B151" t="str">
            <v>Sifón completo de 2"</v>
          </cell>
          <cell r="C151" t="str">
            <v>Und</v>
          </cell>
          <cell r="D151">
            <v>4076.4</v>
          </cell>
        </row>
        <row r="152">
          <cell r="A152">
            <v>148</v>
          </cell>
          <cell r="B152" t="str">
            <v>Sifón completo de 4"</v>
          </cell>
          <cell r="C152" t="str">
            <v>Und</v>
          </cell>
          <cell r="D152">
            <v>18326.400000000001</v>
          </cell>
        </row>
        <row r="153">
          <cell r="A153">
            <v>149</v>
          </cell>
          <cell r="B153" t="str">
            <v>Icopor no recuperable tipo A</v>
          </cell>
          <cell r="C153" t="str">
            <v>M3</v>
          </cell>
          <cell r="D153">
            <v>115000</v>
          </cell>
        </row>
        <row r="154">
          <cell r="A154">
            <v>150</v>
          </cell>
          <cell r="B154" t="str">
            <v>Icopor  recuperable tipo A</v>
          </cell>
          <cell r="C154" t="str">
            <v>M3</v>
          </cell>
          <cell r="D154">
            <v>96000</v>
          </cell>
        </row>
        <row r="155">
          <cell r="A155">
            <v>151</v>
          </cell>
          <cell r="B155" t="str">
            <v xml:space="preserve">Regilla metálica de 50x50 </v>
          </cell>
          <cell r="C155" t="str">
            <v>Und</v>
          </cell>
          <cell r="D155">
            <v>90000</v>
          </cell>
        </row>
        <row r="156">
          <cell r="A156">
            <v>152</v>
          </cell>
          <cell r="B156" t="str">
            <v>Sika 1</v>
          </cell>
          <cell r="C156" t="str">
            <v>KG</v>
          </cell>
          <cell r="D156">
            <v>5500</v>
          </cell>
        </row>
        <row r="157">
          <cell r="A157">
            <v>153</v>
          </cell>
          <cell r="B157" t="str">
            <v>Silla de 250x160 mm</v>
          </cell>
          <cell r="C157" t="str">
            <v>Und</v>
          </cell>
          <cell r="D157">
            <v>64610</v>
          </cell>
        </row>
        <row r="158">
          <cell r="A158">
            <v>154</v>
          </cell>
          <cell r="B158" t="str">
            <v>Mosaico blanco liso de 20x20</v>
          </cell>
          <cell r="C158" t="str">
            <v>M2</v>
          </cell>
          <cell r="D158">
            <v>9800</v>
          </cell>
        </row>
        <row r="159">
          <cell r="A159">
            <v>155</v>
          </cell>
          <cell r="B159" t="str">
            <v>Enchape acuacer 20x20</v>
          </cell>
          <cell r="C159" t="str">
            <v>M2</v>
          </cell>
          <cell r="D159">
            <v>12500</v>
          </cell>
        </row>
        <row r="160">
          <cell r="A160">
            <v>156</v>
          </cell>
          <cell r="B160" t="str">
            <v>Canaleta 90  L=6,00 m</v>
          </cell>
          <cell r="C160" t="str">
            <v>Und</v>
          </cell>
          <cell r="D160">
            <v>205800</v>
          </cell>
        </row>
        <row r="161">
          <cell r="A161">
            <v>157</v>
          </cell>
          <cell r="B161" t="str">
            <v>Sobrecosto concreto Impermea.</v>
          </cell>
          <cell r="C161" t="str">
            <v>M3</v>
          </cell>
          <cell r="D161">
            <v>15000</v>
          </cell>
        </row>
        <row r="162">
          <cell r="A162">
            <v>158</v>
          </cell>
          <cell r="B162" t="str">
            <v>Tabla de caracolí</v>
          </cell>
          <cell r="C162" t="str">
            <v>UND</v>
          </cell>
          <cell r="D162">
            <v>8000</v>
          </cell>
        </row>
        <row r="163">
          <cell r="A163">
            <v>159</v>
          </cell>
          <cell r="B163" t="str">
            <v>Gancho para fijar canaletas</v>
          </cell>
          <cell r="C163" t="str">
            <v>Und</v>
          </cell>
          <cell r="D163">
            <v>3000</v>
          </cell>
        </row>
        <row r="164">
          <cell r="A164">
            <v>160</v>
          </cell>
          <cell r="B164" t="str">
            <v>Tablón de madera en caracolí</v>
          </cell>
          <cell r="C164" t="str">
            <v>Und</v>
          </cell>
          <cell r="D164">
            <v>24000</v>
          </cell>
        </row>
        <row r="165">
          <cell r="A165">
            <v>161</v>
          </cell>
          <cell r="B165" t="str">
            <v>Tapa manhol en HF  Ø = 0.61 m</v>
          </cell>
          <cell r="C165" t="str">
            <v>Und</v>
          </cell>
          <cell r="D165">
            <v>420000</v>
          </cell>
        </row>
        <row r="166">
          <cell r="A166">
            <v>162</v>
          </cell>
          <cell r="B166" t="str">
            <v>Tapón soldado PVC de 3" UP</v>
          </cell>
          <cell r="C166" t="str">
            <v>Und</v>
          </cell>
          <cell r="D166">
            <v>83926</v>
          </cell>
        </row>
        <row r="167">
          <cell r="A167">
            <v>163</v>
          </cell>
          <cell r="B167" t="str">
            <v>Tee de 1"</v>
          </cell>
          <cell r="C167" t="str">
            <v>Und</v>
          </cell>
          <cell r="D167">
            <v>1776</v>
          </cell>
        </row>
        <row r="168">
          <cell r="A168">
            <v>164</v>
          </cell>
          <cell r="B168" t="str">
            <v>Tee de 1/2"</v>
          </cell>
          <cell r="C168" t="str">
            <v>Und</v>
          </cell>
          <cell r="D168">
            <v>560</v>
          </cell>
        </row>
        <row r="169">
          <cell r="A169">
            <v>165</v>
          </cell>
          <cell r="B169" t="str">
            <v>Triturado</v>
          </cell>
          <cell r="C169" t="str">
            <v>M3</v>
          </cell>
          <cell r="D169">
            <v>55000</v>
          </cell>
        </row>
        <row r="170">
          <cell r="A170">
            <v>166</v>
          </cell>
          <cell r="B170" t="str">
            <v>Tubería de 1/2" PVC RDE 9</v>
          </cell>
          <cell r="C170" t="str">
            <v>Und</v>
          </cell>
          <cell r="D170">
            <v>8361</v>
          </cell>
        </row>
        <row r="171">
          <cell r="A171">
            <v>167</v>
          </cell>
          <cell r="B171" t="str">
            <v>Tubería de 2" PVC RDE 26</v>
          </cell>
          <cell r="C171" t="str">
            <v>Und</v>
          </cell>
          <cell r="D171">
            <v>50559</v>
          </cell>
        </row>
        <row r="172">
          <cell r="A172">
            <v>168</v>
          </cell>
          <cell r="B172" t="str">
            <v>Tubería de 2.5" PVC RDE 26</v>
          </cell>
          <cell r="C172" t="str">
            <v>Und</v>
          </cell>
          <cell r="D172">
            <v>72506</v>
          </cell>
        </row>
        <row r="173">
          <cell r="A173">
            <v>169</v>
          </cell>
          <cell r="B173" t="str">
            <v xml:space="preserve">Tubería de 3" PVC RDE 32.5 </v>
          </cell>
          <cell r="C173" t="str">
            <v>Und</v>
          </cell>
          <cell r="D173">
            <v>85138</v>
          </cell>
        </row>
        <row r="174">
          <cell r="A174">
            <v>170</v>
          </cell>
          <cell r="B174" t="str">
            <v>Caladado de 10x20x40 con transporte</v>
          </cell>
          <cell r="C174" t="str">
            <v>Und</v>
          </cell>
          <cell r="D174">
            <v>1050</v>
          </cell>
        </row>
        <row r="175">
          <cell r="A175">
            <v>171</v>
          </cell>
          <cell r="B175" t="str">
            <v xml:space="preserve">Tubería de 6" PVC-SAN </v>
          </cell>
          <cell r="C175" t="str">
            <v>Und</v>
          </cell>
          <cell r="D175">
            <v>143096</v>
          </cell>
        </row>
        <row r="176">
          <cell r="A176">
            <v>172</v>
          </cell>
          <cell r="B176" t="str">
            <v xml:space="preserve">Tubería de 8" PVC-SAN </v>
          </cell>
          <cell r="C176" t="str">
            <v>Und</v>
          </cell>
          <cell r="D176">
            <v>213075</v>
          </cell>
        </row>
        <row r="177">
          <cell r="A177">
            <v>173</v>
          </cell>
          <cell r="B177" t="str">
            <v>Tubería Novafort de 160 mm</v>
          </cell>
          <cell r="C177" t="str">
            <v>Ml</v>
          </cell>
          <cell r="D177">
            <v>17853</v>
          </cell>
        </row>
        <row r="178">
          <cell r="A178">
            <v>174</v>
          </cell>
          <cell r="B178" t="str">
            <v>Tubería Novafort de 200 mm</v>
          </cell>
          <cell r="C178" t="str">
            <v>Ml</v>
          </cell>
          <cell r="D178">
            <v>37708.800000000003</v>
          </cell>
        </row>
        <row r="179">
          <cell r="A179">
            <v>175</v>
          </cell>
          <cell r="B179" t="str">
            <v>Tubería Novafort de 250 mm</v>
          </cell>
          <cell r="C179" t="str">
            <v>Ml</v>
          </cell>
          <cell r="D179">
            <v>55471.199999999997</v>
          </cell>
        </row>
        <row r="180">
          <cell r="A180">
            <v>176</v>
          </cell>
          <cell r="B180" t="str">
            <v>Tubería Novafort de 315 mm</v>
          </cell>
          <cell r="C180" t="str">
            <v>Ml</v>
          </cell>
          <cell r="D180">
            <v>78651.600000000006</v>
          </cell>
        </row>
        <row r="181">
          <cell r="A181">
            <v>177</v>
          </cell>
          <cell r="B181" t="str">
            <v>Tubería PVC P RDE 13,5 Ø = 3/4"</v>
          </cell>
          <cell r="C181" t="str">
            <v>Und</v>
          </cell>
          <cell r="D181">
            <v>18042</v>
          </cell>
        </row>
        <row r="182">
          <cell r="A182">
            <v>178</v>
          </cell>
          <cell r="B182" t="str">
            <v>Tubería PVC P RDE 9 Ø = 1/2"</v>
          </cell>
          <cell r="C182" t="str">
            <v>Und</v>
          </cell>
          <cell r="D182">
            <v>8563</v>
          </cell>
        </row>
        <row r="183">
          <cell r="A183">
            <v>179</v>
          </cell>
          <cell r="B183" t="str">
            <v>Tubo de 3" para Aguas lluvias</v>
          </cell>
          <cell r="C183" t="str">
            <v>Und</v>
          </cell>
          <cell r="D183">
            <v>30000</v>
          </cell>
        </row>
        <row r="184">
          <cell r="A184">
            <v>180</v>
          </cell>
          <cell r="B184" t="str">
            <v>Tubo de gres de 10"</v>
          </cell>
          <cell r="C184" t="str">
            <v>Ml</v>
          </cell>
          <cell r="D184">
            <v>17000</v>
          </cell>
        </row>
        <row r="185">
          <cell r="A185">
            <v>181</v>
          </cell>
          <cell r="B185" t="str">
            <v>Tubo de gres de 6"</v>
          </cell>
          <cell r="C185" t="str">
            <v>Ml</v>
          </cell>
          <cell r="D185">
            <v>8000</v>
          </cell>
        </row>
        <row r="186">
          <cell r="A186">
            <v>182</v>
          </cell>
          <cell r="B186" t="str">
            <v>Tubo de gres de 8"</v>
          </cell>
          <cell r="C186" t="str">
            <v>Ml</v>
          </cell>
          <cell r="D186">
            <v>11000</v>
          </cell>
        </row>
        <row r="187">
          <cell r="A187">
            <v>183</v>
          </cell>
          <cell r="B187" t="str">
            <v>Tubo sanitario de 2"</v>
          </cell>
          <cell r="C187" t="str">
            <v>Und</v>
          </cell>
          <cell r="D187">
            <v>33600</v>
          </cell>
        </row>
        <row r="188">
          <cell r="A188">
            <v>184</v>
          </cell>
          <cell r="B188" t="str">
            <v>Tubo sanitario de 4"</v>
          </cell>
          <cell r="C188" t="str">
            <v>Ml</v>
          </cell>
          <cell r="D188">
            <v>18317.327999999998</v>
          </cell>
        </row>
        <row r="189">
          <cell r="A189">
            <v>185</v>
          </cell>
          <cell r="B189" t="str">
            <v>Unión de 1"</v>
          </cell>
          <cell r="C189" t="str">
            <v>Und</v>
          </cell>
          <cell r="D189">
            <v>777</v>
          </cell>
        </row>
        <row r="190">
          <cell r="A190">
            <v>186</v>
          </cell>
          <cell r="B190" t="str">
            <v>Unión de 1/2"</v>
          </cell>
          <cell r="C190" t="str">
            <v>Und</v>
          </cell>
          <cell r="D190">
            <v>309</v>
          </cell>
        </row>
        <row r="191">
          <cell r="A191">
            <v>187</v>
          </cell>
          <cell r="B191" t="str">
            <v>Unión de 4" sanitaria</v>
          </cell>
          <cell r="C191" t="str">
            <v>Und</v>
          </cell>
          <cell r="D191">
            <v>3960</v>
          </cell>
        </row>
        <row r="192">
          <cell r="A192">
            <v>188</v>
          </cell>
          <cell r="B192" t="str">
            <v>Valla de protección</v>
          </cell>
          <cell r="C192" t="str">
            <v>Und</v>
          </cell>
          <cell r="D192">
            <v>95000</v>
          </cell>
        </row>
        <row r="193">
          <cell r="A193">
            <v>189</v>
          </cell>
          <cell r="B193" t="str">
            <v>Valla informativa al tránsito</v>
          </cell>
          <cell r="C193" t="str">
            <v>Und</v>
          </cell>
          <cell r="D193">
            <v>125000</v>
          </cell>
        </row>
        <row r="194">
          <cell r="A194">
            <v>190</v>
          </cell>
          <cell r="B194" t="str">
            <v>Ventana en aluminio economica</v>
          </cell>
          <cell r="C194" t="str">
            <v>Und</v>
          </cell>
          <cell r="D194">
            <v>95000</v>
          </cell>
        </row>
        <row r="195">
          <cell r="A195">
            <v>191</v>
          </cell>
          <cell r="B195" t="str">
            <v>Vibrador eléctrico y gasolina 3 hp</v>
          </cell>
          <cell r="C195" t="str">
            <v>DIA</v>
          </cell>
          <cell r="D195">
            <v>45000</v>
          </cell>
        </row>
        <row r="196">
          <cell r="A196">
            <v>192</v>
          </cell>
          <cell r="B196" t="str">
            <v>Yee de 10" x 6" en gres</v>
          </cell>
          <cell r="C196" t="str">
            <v>Und</v>
          </cell>
          <cell r="D196">
            <v>19000</v>
          </cell>
        </row>
        <row r="197">
          <cell r="A197">
            <v>193</v>
          </cell>
          <cell r="B197" t="str">
            <v>Yee de 2" Sanitaria</v>
          </cell>
          <cell r="C197" t="str">
            <v>Und</v>
          </cell>
          <cell r="D197">
            <v>2520</v>
          </cell>
        </row>
        <row r="198">
          <cell r="A198">
            <v>194</v>
          </cell>
          <cell r="B198" t="str">
            <v>Yee de 4"x2" Sanitaria</v>
          </cell>
          <cell r="C198" t="str">
            <v>Und</v>
          </cell>
          <cell r="D198">
            <v>5400</v>
          </cell>
        </row>
        <row r="199">
          <cell r="A199">
            <v>195</v>
          </cell>
          <cell r="B199" t="str">
            <v>Yee de 4"x4" Sanitaria</v>
          </cell>
          <cell r="C199" t="str">
            <v>Und</v>
          </cell>
          <cell r="D199">
            <v>9360</v>
          </cell>
        </row>
        <row r="200">
          <cell r="A200">
            <v>196</v>
          </cell>
          <cell r="B200" t="str">
            <v>Yee de 6"x4"</v>
          </cell>
          <cell r="C200" t="str">
            <v>Und</v>
          </cell>
          <cell r="D200">
            <v>36879</v>
          </cell>
        </row>
        <row r="201">
          <cell r="A201">
            <v>197</v>
          </cell>
          <cell r="B201" t="str">
            <v>Yee de 8" x 6" en gres</v>
          </cell>
          <cell r="C201" t="str">
            <v>Und</v>
          </cell>
          <cell r="D201">
            <v>13000</v>
          </cell>
        </row>
        <row r="202">
          <cell r="A202">
            <v>198</v>
          </cell>
          <cell r="B202" t="str">
            <v>Yee de 8"x4"</v>
          </cell>
          <cell r="C202" t="str">
            <v>Und</v>
          </cell>
          <cell r="D202">
            <v>51040</v>
          </cell>
        </row>
        <row r="203">
          <cell r="A203">
            <v>199</v>
          </cell>
          <cell r="B203" t="str">
            <v>Tubería Presión UP RDE 21 de 3"</v>
          </cell>
          <cell r="C203" t="str">
            <v>Ml</v>
          </cell>
          <cell r="D203">
            <v>14568</v>
          </cell>
        </row>
        <row r="204">
          <cell r="A204">
            <v>200</v>
          </cell>
          <cell r="B204" t="str">
            <v>Tubería de Ø = 3" PVC Unión Platino RDE 26</v>
          </cell>
          <cell r="C204" t="str">
            <v>Ml</v>
          </cell>
          <cell r="D204">
            <v>14342</v>
          </cell>
        </row>
        <row r="205">
          <cell r="A205">
            <v>201</v>
          </cell>
          <cell r="B205" t="str">
            <v>Codo Gran radio de 90º  UP  de 3"</v>
          </cell>
          <cell r="C205" t="str">
            <v>Und</v>
          </cell>
          <cell r="D205">
            <v>47465.666666666664</v>
          </cell>
        </row>
        <row r="206">
          <cell r="A206">
            <v>202</v>
          </cell>
          <cell r="B206" t="str">
            <v>Tee  UP  de 3" x 3"</v>
          </cell>
          <cell r="C206" t="str">
            <v>Und</v>
          </cell>
          <cell r="D206">
            <v>148220</v>
          </cell>
        </row>
        <row r="207">
          <cell r="A207">
            <v>203</v>
          </cell>
          <cell r="B207" t="str">
            <v xml:space="preserve">Collar de derivación de 3" x 1/2" </v>
          </cell>
          <cell r="C207" t="str">
            <v>Und</v>
          </cell>
          <cell r="D207">
            <v>13227</v>
          </cell>
        </row>
        <row r="208">
          <cell r="A208">
            <v>204</v>
          </cell>
          <cell r="B208" t="str">
            <v>Kit Silla Yee 200 mm x 110 mm</v>
          </cell>
          <cell r="C208" t="str">
            <v>Und</v>
          </cell>
          <cell r="D208">
            <v>47488</v>
          </cell>
        </row>
        <row r="209">
          <cell r="A209">
            <v>205</v>
          </cell>
          <cell r="B209" t="str">
            <v>Kit Silla Yee 250 mm x 110 mm</v>
          </cell>
          <cell r="C209" t="str">
            <v>Und</v>
          </cell>
          <cell r="D209">
            <v>100497</v>
          </cell>
        </row>
        <row r="210">
          <cell r="A210">
            <v>206</v>
          </cell>
          <cell r="B210" t="str">
            <v>Kit Silla Yee 315 mm x 110 mm</v>
          </cell>
          <cell r="C210" t="str">
            <v>Und</v>
          </cell>
          <cell r="D210">
            <v>126626</v>
          </cell>
        </row>
        <row r="211">
          <cell r="A211">
            <v>207</v>
          </cell>
          <cell r="B211" t="str">
            <v>Kit Silla Yee 200 mm x 160 mm</v>
          </cell>
          <cell r="C211" t="str">
            <v>Und</v>
          </cell>
          <cell r="D211">
            <v>59569</v>
          </cell>
        </row>
        <row r="212">
          <cell r="A212">
            <v>208</v>
          </cell>
          <cell r="B212" t="str">
            <v>Kit Silla Yee 250 mm x 160 mm</v>
          </cell>
          <cell r="C212" t="str">
            <v>Und</v>
          </cell>
          <cell r="D212">
            <v>175790.11199999996</v>
          </cell>
        </row>
        <row r="213">
          <cell r="A213">
            <v>209</v>
          </cell>
          <cell r="B213" t="str">
            <v>Kit Silla Yee 315 mm x 160 mm</v>
          </cell>
          <cell r="C213" t="str">
            <v>Und</v>
          </cell>
          <cell r="D213">
            <v>251030.49599999998</v>
          </cell>
        </row>
        <row r="214">
          <cell r="A214">
            <v>210</v>
          </cell>
          <cell r="B214" t="str">
            <v>Tee UP de 4"x 3" x 4"</v>
          </cell>
          <cell r="C214" t="str">
            <v>Und</v>
          </cell>
          <cell r="D214">
            <v>96320</v>
          </cell>
        </row>
        <row r="215">
          <cell r="A215">
            <v>211</v>
          </cell>
          <cell r="B215" t="str">
            <v>Llave de paso RW de 1/2"</v>
          </cell>
          <cell r="C215" t="str">
            <v>Und</v>
          </cell>
          <cell r="D215">
            <v>22517</v>
          </cell>
        </row>
        <row r="216">
          <cell r="A216">
            <v>212</v>
          </cell>
          <cell r="B216" t="str">
            <v>Cajilla prefabricada para contador</v>
          </cell>
          <cell r="C216" t="str">
            <v>Und</v>
          </cell>
          <cell r="D216">
            <v>45000</v>
          </cell>
        </row>
        <row r="217">
          <cell r="A217">
            <v>213</v>
          </cell>
          <cell r="B217" t="str">
            <v>Válvula de control de 3"</v>
          </cell>
          <cell r="C217" t="str">
            <v>Und</v>
          </cell>
          <cell r="D217">
            <v>198000</v>
          </cell>
        </row>
        <row r="218">
          <cell r="A218">
            <v>214</v>
          </cell>
          <cell r="B218" t="str">
            <v>Unión Presión de 3"</v>
          </cell>
          <cell r="C218" t="str">
            <v>Und</v>
          </cell>
          <cell r="D218">
            <v>7000</v>
          </cell>
        </row>
        <row r="219">
          <cell r="A219">
            <v>215</v>
          </cell>
          <cell r="B219" t="str">
            <v>Adaptador macho de 3"</v>
          </cell>
          <cell r="C219" t="str">
            <v>Und</v>
          </cell>
          <cell r="D219">
            <v>7650</v>
          </cell>
        </row>
        <row r="220">
          <cell r="A220">
            <v>216</v>
          </cell>
          <cell r="B220" t="str">
            <v>Uniones Novafort de PVC  200 mm</v>
          </cell>
          <cell r="C220" t="str">
            <v>Und</v>
          </cell>
          <cell r="D220">
            <v>19614</v>
          </cell>
        </row>
        <row r="221">
          <cell r="A221">
            <v>217</v>
          </cell>
          <cell r="B221" t="str">
            <v>Uniones Novafort de PVC 250 mm</v>
          </cell>
          <cell r="C221" t="str">
            <v>Und</v>
          </cell>
          <cell r="D221">
            <v>52689</v>
          </cell>
        </row>
        <row r="222">
          <cell r="A222">
            <v>218</v>
          </cell>
          <cell r="B222" t="str">
            <v>Uniones Novafort de PVC  315 mm</v>
          </cell>
          <cell r="C222" t="str">
            <v>Und</v>
          </cell>
          <cell r="D222">
            <v>85472</v>
          </cell>
        </row>
        <row r="223">
          <cell r="A223">
            <v>219</v>
          </cell>
          <cell r="B223" t="str">
            <v>Tubería Novafort de 110 mm</v>
          </cell>
          <cell r="C223" t="str">
            <v>Ml</v>
          </cell>
          <cell r="D223">
            <v>14877</v>
          </cell>
        </row>
        <row r="224">
          <cell r="A224">
            <v>220</v>
          </cell>
          <cell r="B224" t="str">
            <v>Concreto de 2500 psi hecho en obra</v>
          </cell>
          <cell r="C224" t="str">
            <v>M3</v>
          </cell>
          <cell r="D224">
            <v>380000</v>
          </cell>
        </row>
        <row r="225">
          <cell r="A225">
            <v>221</v>
          </cell>
          <cell r="B225" t="str">
            <v>Concreto de 3000 psi hecho en obra</v>
          </cell>
          <cell r="C225" t="str">
            <v>M3</v>
          </cell>
          <cell r="D225">
            <v>405000</v>
          </cell>
        </row>
        <row r="226">
          <cell r="A226">
            <v>222</v>
          </cell>
          <cell r="B226" t="str">
            <v>Mortero de pega 1:4 hecho en obra</v>
          </cell>
          <cell r="C226" t="str">
            <v>M3</v>
          </cell>
          <cell r="D226">
            <v>250520</v>
          </cell>
        </row>
        <row r="227">
          <cell r="A227">
            <v>223</v>
          </cell>
          <cell r="B227" t="str">
            <v>Plastocrete DM</v>
          </cell>
          <cell r="C227" t="str">
            <v>Kg</v>
          </cell>
          <cell r="D227">
            <v>15600</v>
          </cell>
        </row>
        <row r="228">
          <cell r="A228">
            <v>224</v>
          </cell>
          <cell r="B228" t="str">
            <v>Formaleta para Manholl</v>
          </cell>
          <cell r="C228" t="str">
            <v>Día</v>
          </cell>
          <cell r="D228">
            <v>37000</v>
          </cell>
        </row>
        <row r="229">
          <cell r="A229">
            <v>225</v>
          </cell>
          <cell r="B229" t="str">
            <v>Tubería Novafort de 400 mm</v>
          </cell>
          <cell r="C229" t="str">
            <v>Ml</v>
          </cell>
          <cell r="D229">
            <v>103399.5</v>
          </cell>
        </row>
        <row r="230">
          <cell r="A230">
            <v>226</v>
          </cell>
          <cell r="B230" t="str">
            <v>Uniones Novafort de PVC  400 mm</v>
          </cell>
          <cell r="C230" t="str">
            <v>Und</v>
          </cell>
          <cell r="D230">
            <v>201544</v>
          </cell>
        </row>
        <row r="231">
          <cell r="A231">
            <v>227</v>
          </cell>
          <cell r="B231" t="str">
            <v>Kit Silla Yee 400 mm x 110 mm</v>
          </cell>
          <cell r="C231" t="str">
            <v>Und</v>
          </cell>
          <cell r="D231">
            <v>171976</v>
          </cell>
        </row>
        <row r="232">
          <cell r="A232">
            <v>228</v>
          </cell>
          <cell r="B232" t="str">
            <v>Tubería Presión UZ RDE 26 de 4"</v>
          </cell>
          <cell r="C232" t="str">
            <v>Ml</v>
          </cell>
          <cell r="D232">
            <v>23670</v>
          </cell>
        </row>
        <row r="233">
          <cell r="A233">
            <v>229</v>
          </cell>
          <cell r="B233" t="str">
            <v>Tubería de Ø = 6"  PVC Unión Platino RDE 26</v>
          </cell>
          <cell r="C233" t="str">
            <v>Ml</v>
          </cell>
          <cell r="D233">
            <v>51281</v>
          </cell>
        </row>
        <row r="234">
          <cell r="A234">
            <v>230</v>
          </cell>
          <cell r="B234" t="str">
            <v>Codo Gran radio de 90º  UP  de 4"</v>
          </cell>
          <cell r="C234" t="str">
            <v>Und</v>
          </cell>
          <cell r="D234">
            <v>108519</v>
          </cell>
        </row>
        <row r="235">
          <cell r="A235">
            <v>231</v>
          </cell>
          <cell r="B235" t="str">
            <v>Tee  UP  de 4" x 4"</v>
          </cell>
          <cell r="C235" t="str">
            <v>Und</v>
          </cell>
          <cell r="D235">
            <v>234116</v>
          </cell>
        </row>
        <row r="236">
          <cell r="A236">
            <v>232</v>
          </cell>
          <cell r="B236" t="str">
            <v xml:space="preserve">Collar de derivación de 4" x 1/2" </v>
          </cell>
          <cell r="C236" t="str">
            <v>Und</v>
          </cell>
          <cell r="D236">
            <v>14972</v>
          </cell>
        </row>
        <row r="237">
          <cell r="A237">
            <v>233</v>
          </cell>
          <cell r="B237" t="str">
            <v>Codo Gran radio de 90º  UP  de 6"</v>
          </cell>
          <cell r="C237" t="str">
            <v>Und</v>
          </cell>
          <cell r="D237">
            <v>289054</v>
          </cell>
        </row>
        <row r="238">
          <cell r="A238">
            <v>234</v>
          </cell>
          <cell r="B238" t="str">
            <v>Tee  UP  de  6"x 6"</v>
          </cell>
          <cell r="C238" t="str">
            <v>Und</v>
          </cell>
          <cell r="D238">
            <v>520221</v>
          </cell>
        </row>
        <row r="239">
          <cell r="A239">
            <v>235</v>
          </cell>
          <cell r="B239" t="str">
            <v xml:space="preserve">Collar de derivación de 6" x 1/2" </v>
          </cell>
          <cell r="C239" t="str">
            <v>Und</v>
          </cell>
          <cell r="D239">
            <v>19032</v>
          </cell>
        </row>
        <row r="240">
          <cell r="A240">
            <v>236</v>
          </cell>
          <cell r="B240" t="str">
            <v>Tee 6" x 3" Acero al carbón</v>
          </cell>
          <cell r="C240" t="str">
            <v>Und</v>
          </cell>
          <cell r="D240">
            <v>286334</v>
          </cell>
        </row>
        <row r="241">
          <cell r="A241">
            <v>237</v>
          </cell>
          <cell r="B241" t="str">
            <v>Tubería de Ø = 6" PVC  PVC PEAD PE 100</v>
          </cell>
          <cell r="C241" t="str">
            <v>Ml</v>
          </cell>
          <cell r="D241">
            <v>47000</v>
          </cell>
        </row>
        <row r="242">
          <cell r="A242">
            <v>238</v>
          </cell>
          <cell r="B242" t="str">
            <v>Reducción de  6" x 3" Acero al carbón</v>
          </cell>
          <cell r="C242" t="str">
            <v>Und</v>
          </cell>
          <cell r="D242">
            <v>137808</v>
          </cell>
        </row>
        <row r="243">
          <cell r="A243">
            <v>239</v>
          </cell>
          <cell r="B243" t="str">
            <v>Tubería PF-UAD de Ø = 1/2"</v>
          </cell>
          <cell r="C243" t="str">
            <v>Ml</v>
          </cell>
          <cell r="D243">
            <v>1398</v>
          </cell>
        </row>
        <row r="244">
          <cell r="A244">
            <v>240</v>
          </cell>
          <cell r="B244" t="str">
            <v>Micromedidor</v>
          </cell>
          <cell r="C244" t="str">
            <v>Und</v>
          </cell>
          <cell r="D244">
            <v>50000</v>
          </cell>
        </row>
        <row r="245">
          <cell r="A245">
            <v>241</v>
          </cell>
          <cell r="B245" t="str">
            <v xml:space="preserve">Adaptador macho  PF-UAD de Ø = 1/2" </v>
          </cell>
          <cell r="C245" t="str">
            <v>Und</v>
          </cell>
          <cell r="D245">
            <v>1750</v>
          </cell>
        </row>
        <row r="246">
          <cell r="A246">
            <v>242</v>
          </cell>
          <cell r="B246" t="str">
            <v>Registro de corte de Ø = 1/2"</v>
          </cell>
          <cell r="C246" t="str">
            <v>Und</v>
          </cell>
          <cell r="D246">
            <v>15992</v>
          </cell>
        </row>
        <row r="247">
          <cell r="A247">
            <v>243</v>
          </cell>
          <cell r="B247" t="str">
            <v>Uniones PVC UP de Ø 3"</v>
          </cell>
          <cell r="C247" t="str">
            <v>Und</v>
          </cell>
          <cell r="D247">
            <v>32778</v>
          </cell>
        </row>
        <row r="248">
          <cell r="A248">
            <v>244</v>
          </cell>
          <cell r="B248" t="str">
            <v>Uniones PVC UP de Ø 6"</v>
          </cell>
          <cell r="C248" t="str">
            <v>Und</v>
          </cell>
          <cell r="D248">
            <v>118487</v>
          </cell>
        </row>
        <row r="249">
          <cell r="A249">
            <v>245</v>
          </cell>
          <cell r="B249" t="str">
            <v>Uniones PVC UP de Ø 10"</v>
          </cell>
          <cell r="C249" t="str">
            <v>Und</v>
          </cell>
          <cell r="D249">
            <v>408390</v>
          </cell>
        </row>
        <row r="250">
          <cell r="A250">
            <v>246</v>
          </cell>
          <cell r="B250" t="str">
            <v>Reducción de  10" x 6" Acero al carbón</v>
          </cell>
          <cell r="C250" t="str">
            <v>Und</v>
          </cell>
          <cell r="D250">
            <v>568381</v>
          </cell>
        </row>
        <row r="251">
          <cell r="A251">
            <v>247</v>
          </cell>
          <cell r="B251" t="str">
            <v>Tubos de concreto sin refuerzo Clase 1 o 2 D=16" (400 mm)</v>
          </cell>
          <cell r="C251" t="str">
            <v>Ml</v>
          </cell>
          <cell r="D251">
            <v>123786</v>
          </cell>
        </row>
        <row r="252">
          <cell r="A252">
            <v>248</v>
          </cell>
          <cell r="B252" t="str">
            <v>Tubos de concreto sin refuerzo Clase 1 o 2 D=18" (450 mm)</v>
          </cell>
          <cell r="C252" t="str">
            <v>Ml</v>
          </cell>
          <cell r="D252">
            <v>154091</v>
          </cell>
        </row>
        <row r="253">
          <cell r="A253">
            <v>249</v>
          </cell>
          <cell r="B253" t="str">
            <v>Alquiler de Retroexcavadora</v>
          </cell>
          <cell r="C253" t="str">
            <v>Hora</v>
          </cell>
          <cell r="D253">
            <v>85000</v>
          </cell>
        </row>
        <row r="254">
          <cell r="A254">
            <v>250</v>
          </cell>
          <cell r="B254" t="str">
            <v>Tubo de 2" galvanizado calibre 59</v>
          </cell>
          <cell r="C254" t="str">
            <v>Und</v>
          </cell>
          <cell r="D254">
            <v>80000</v>
          </cell>
        </row>
        <row r="255">
          <cell r="A255">
            <v>251</v>
          </cell>
          <cell r="B255" t="str">
            <v>Tubo de 1 1/2" galvanizado calibre 59</v>
          </cell>
          <cell r="C255" t="str">
            <v>Und</v>
          </cell>
          <cell r="D255">
            <v>60000</v>
          </cell>
        </row>
        <row r="256">
          <cell r="A256">
            <v>252</v>
          </cell>
          <cell r="B256" t="str">
            <v>Soldadura 6011</v>
          </cell>
          <cell r="C256" t="str">
            <v>KG</v>
          </cell>
          <cell r="D256">
            <v>5000</v>
          </cell>
        </row>
        <row r="257">
          <cell r="A257">
            <v>253</v>
          </cell>
          <cell r="B257" t="str">
            <v>Malla de 2"x2" calibre 10</v>
          </cell>
          <cell r="C257" t="str">
            <v>M2</v>
          </cell>
          <cell r="D257">
            <v>15840</v>
          </cell>
        </row>
        <row r="258">
          <cell r="A258">
            <v>254</v>
          </cell>
          <cell r="B258" t="str">
            <v>Canaleta 90  L=9,00 m</v>
          </cell>
          <cell r="C258" t="str">
            <v>Und</v>
          </cell>
          <cell r="D258">
            <v>284400</v>
          </cell>
        </row>
        <row r="259">
          <cell r="A259">
            <v>255</v>
          </cell>
          <cell r="B259" t="str">
            <v>Fijador para canaletas</v>
          </cell>
          <cell r="C259" t="str">
            <v>Und</v>
          </cell>
          <cell r="D259">
            <v>2500</v>
          </cell>
        </row>
        <row r="260">
          <cell r="A260">
            <v>256</v>
          </cell>
          <cell r="B260" t="str">
            <v>Gaviones 2x1x1 m</v>
          </cell>
          <cell r="C260" t="str">
            <v>Und</v>
          </cell>
          <cell r="D260">
            <v>45000</v>
          </cell>
        </row>
        <row r="261">
          <cell r="A261">
            <v>257</v>
          </cell>
          <cell r="B261" t="str">
            <v>Piedra zonga de río</v>
          </cell>
          <cell r="C261" t="str">
            <v>M3</v>
          </cell>
          <cell r="D261">
            <v>40000</v>
          </cell>
        </row>
        <row r="262">
          <cell r="A262">
            <v>258</v>
          </cell>
          <cell r="B262" t="str">
            <v>Tajadit</v>
          </cell>
          <cell r="C262" t="str">
            <v>Gl</v>
          </cell>
          <cell r="D262">
            <v>60000</v>
          </cell>
        </row>
        <row r="263">
          <cell r="A263">
            <v>259</v>
          </cell>
          <cell r="B263" t="str">
            <v>Angulo en aluminio de 1"x1"</v>
          </cell>
          <cell r="C263" t="str">
            <v>Und</v>
          </cell>
          <cell r="D263">
            <v>8500</v>
          </cell>
        </row>
        <row r="264">
          <cell r="A264">
            <v>260</v>
          </cell>
          <cell r="B264" t="str">
            <v>Silicona</v>
          </cell>
          <cell r="C264" t="str">
            <v>Tubo</v>
          </cell>
          <cell r="D264">
            <v>10500</v>
          </cell>
        </row>
        <row r="265">
          <cell r="A265">
            <v>261</v>
          </cell>
          <cell r="B265" t="str">
            <v>Tornillos lámina # 10 x 1,5"</v>
          </cell>
          <cell r="C265" t="str">
            <v>Und</v>
          </cell>
          <cell r="D265">
            <v>50</v>
          </cell>
        </row>
        <row r="266">
          <cell r="A266">
            <v>262</v>
          </cell>
          <cell r="B266" t="str">
            <v>Tornillos lámina # 8 x 1"</v>
          </cell>
          <cell r="C266" t="str">
            <v>Und</v>
          </cell>
          <cell r="D266">
            <v>35</v>
          </cell>
        </row>
        <row r="267">
          <cell r="A267">
            <v>263</v>
          </cell>
          <cell r="B267" t="str">
            <v>Chazos plásticos de 5/16"</v>
          </cell>
          <cell r="C267" t="str">
            <v>Und</v>
          </cell>
          <cell r="D267">
            <v>35</v>
          </cell>
        </row>
        <row r="268">
          <cell r="A268">
            <v>264</v>
          </cell>
          <cell r="B268" t="str">
            <v>Resina</v>
          </cell>
          <cell r="C268" t="str">
            <v>Cñete</v>
          </cell>
          <cell r="D268">
            <v>50000</v>
          </cell>
        </row>
        <row r="269">
          <cell r="A269">
            <v>265</v>
          </cell>
          <cell r="B269" t="str">
            <v>Broca Muro de 5/16"</v>
          </cell>
          <cell r="C269" t="str">
            <v>Und</v>
          </cell>
          <cell r="D269">
            <v>3000</v>
          </cell>
        </row>
        <row r="270">
          <cell r="A270">
            <v>266</v>
          </cell>
          <cell r="B270" t="str">
            <v>Broca lámina de 1/4"</v>
          </cell>
          <cell r="C270" t="str">
            <v>Und</v>
          </cell>
          <cell r="D270">
            <v>3500</v>
          </cell>
        </row>
        <row r="271">
          <cell r="A271">
            <v>267</v>
          </cell>
          <cell r="B271" t="str">
            <v>Tablas de zapán</v>
          </cell>
          <cell r="C271" t="str">
            <v>Und</v>
          </cell>
          <cell r="D271">
            <v>28000</v>
          </cell>
        </row>
        <row r="272">
          <cell r="A272">
            <v>268</v>
          </cell>
          <cell r="B272" t="str">
            <v>Listón de abarcon rojo 2x4</v>
          </cell>
          <cell r="C272" t="str">
            <v>Und</v>
          </cell>
          <cell r="D272">
            <v>7000</v>
          </cell>
        </row>
        <row r="273">
          <cell r="A273">
            <v>269</v>
          </cell>
          <cell r="B273" t="str">
            <v>Clavos de acero de 3"</v>
          </cell>
          <cell r="C273" t="str">
            <v>Kg</v>
          </cell>
          <cell r="D273">
            <v>10000</v>
          </cell>
        </row>
        <row r="274">
          <cell r="A274">
            <v>270</v>
          </cell>
          <cell r="B274" t="str">
            <v>Puntillas de 2 1/2"</v>
          </cell>
          <cell r="C274" t="str">
            <v>Lb</v>
          </cell>
          <cell r="D274">
            <v>9000</v>
          </cell>
        </row>
        <row r="275">
          <cell r="A275">
            <v>271</v>
          </cell>
          <cell r="B275" t="str">
            <v>Lámina plana Superboard Colombit de 4' x 8' e= 6 mm</v>
          </cell>
          <cell r="C275" t="str">
            <v>Und</v>
          </cell>
          <cell r="D275">
            <v>30000</v>
          </cell>
        </row>
        <row r="276">
          <cell r="A276">
            <v>272</v>
          </cell>
          <cell r="B276" t="str">
            <v>Lámina plana Colombit de 1,20 x 1,20 m, e=4 mm</v>
          </cell>
          <cell r="C276" t="str">
            <v>Und</v>
          </cell>
          <cell r="D276">
            <v>11500</v>
          </cell>
        </row>
        <row r="277">
          <cell r="A277">
            <v>273</v>
          </cell>
          <cell r="B277" t="str">
            <v>Lámina plana Superboard Colombit de de 4' x 8' e=10 mm</v>
          </cell>
          <cell r="C277" t="str">
            <v>Und</v>
          </cell>
          <cell r="D277">
            <v>50000</v>
          </cell>
        </row>
        <row r="278">
          <cell r="A278">
            <v>274</v>
          </cell>
          <cell r="B278" t="str">
            <v>Tornillos Inos de 1/4" x 3/4"</v>
          </cell>
          <cell r="C278" t="str">
            <v>Und</v>
          </cell>
          <cell r="D278">
            <v>290</v>
          </cell>
        </row>
        <row r="279">
          <cell r="A279">
            <v>275</v>
          </cell>
          <cell r="B279" t="str">
            <v>Tuercas Inos de 1/4"</v>
          </cell>
          <cell r="C279" t="str">
            <v>Und</v>
          </cell>
          <cell r="D279">
            <v>190</v>
          </cell>
        </row>
        <row r="280">
          <cell r="A280">
            <v>276</v>
          </cell>
          <cell r="B280" t="str">
            <v>Arandelas de 5/16 x 1/4"</v>
          </cell>
          <cell r="C280" t="str">
            <v>Und</v>
          </cell>
          <cell r="D280">
            <v>100</v>
          </cell>
        </row>
        <row r="281">
          <cell r="A281">
            <v>277</v>
          </cell>
          <cell r="B281" t="str">
            <v>Censor Automático de arranque</v>
          </cell>
          <cell r="C281" t="str">
            <v>Und</v>
          </cell>
          <cell r="D281">
            <v>65000</v>
          </cell>
        </row>
        <row r="282">
          <cell r="A282">
            <v>278</v>
          </cell>
          <cell r="B282" t="str">
            <v>Motobomba Pedroyo de 3/4 HP</v>
          </cell>
          <cell r="C282" t="str">
            <v>UNd</v>
          </cell>
          <cell r="D282">
            <v>185000</v>
          </cell>
        </row>
        <row r="283">
          <cell r="A283">
            <v>279</v>
          </cell>
          <cell r="B283" t="str">
            <v>Motobomba sumergible para aguas lodosas de 0,40 HP, 20 GPM y 6,0 m de ADT a 110 volt</v>
          </cell>
          <cell r="C283" t="str">
            <v>Und</v>
          </cell>
          <cell r="D283">
            <v>957000</v>
          </cell>
        </row>
        <row r="284">
          <cell r="A284">
            <v>280</v>
          </cell>
          <cell r="B284" t="str">
            <v>Motobomba sumergible para aguas lodozas de 1 HP, 60 GPM y 10,0 m de ADT a 230 volt</v>
          </cell>
          <cell r="C284" t="str">
            <v>Und</v>
          </cell>
          <cell r="D284">
            <v>1827232.0000000002</v>
          </cell>
        </row>
        <row r="285">
          <cell r="A285">
            <v>281</v>
          </cell>
          <cell r="B285" t="str">
            <v>Bloque abusardado de de 15x20x40 cms vibrado a máquina</v>
          </cell>
          <cell r="C285" t="str">
            <v>Und</v>
          </cell>
          <cell r="D285">
            <v>1560</v>
          </cell>
        </row>
        <row r="286">
          <cell r="A286">
            <v>282</v>
          </cell>
          <cell r="B286" t="str">
            <v>Tapa metálica calibre 18 de 60x60</v>
          </cell>
          <cell r="C286" t="str">
            <v>Und</v>
          </cell>
          <cell r="D286">
            <v>100000</v>
          </cell>
        </row>
        <row r="287">
          <cell r="A287">
            <v>283</v>
          </cell>
          <cell r="B287" t="str">
            <v>Lámina galvanizada de acesco lisa calibre 33 de 90x210 cms</v>
          </cell>
          <cell r="C287" t="str">
            <v>Und</v>
          </cell>
          <cell r="D287">
            <v>16560</v>
          </cell>
        </row>
        <row r="288">
          <cell r="A288">
            <v>284</v>
          </cell>
          <cell r="B288" t="str">
            <v>Lámina galvanizada de acesco lisa calibre 20 de 120x240 cms</v>
          </cell>
          <cell r="C288" t="str">
            <v>Und</v>
          </cell>
          <cell r="D288">
            <v>98400</v>
          </cell>
        </row>
        <row r="289">
          <cell r="A289">
            <v>285</v>
          </cell>
          <cell r="B289" t="str">
            <v>Lámina galvanizada de acesco lisa calibre 18 de 120x240 cms</v>
          </cell>
          <cell r="C289" t="str">
            <v>Und</v>
          </cell>
          <cell r="D289">
            <v>132000</v>
          </cell>
        </row>
        <row r="290">
          <cell r="A290">
            <v>286</v>
          </cell>
          <cell r="B290" t="str">
            <v>Lámina galvanizada de acesco lisa calibre 14 de 120x240 cms</v>
          </cell>
          <cell r="C290" t="str">
            <v>Und</v>
          </cell>
          <cell r="D290">
            <v>219600</v>
          </cell>
        </row>
        <row r="291">
          <cell r="A291">
            <v>287</v>
          </cell>
          <cell r="B291" t="str">
            <v>Pintura epóxica</v>
          </cell>
          <cell r="C291" t="str">
            <v>Gl</v>
          </cell>
          <cell r="D291">
            <v>117273.59999999999</v>
          </cell>
        </row>
        <row r="292">
          <cell r="A292">
            <v>288</v>
          </cell>
          <cell r="B292" t="str">
            <v>Thinner</v>
          </cell>
          <cell r="C292" t="str">
            <v>Gl</v>
          </cell>
          <cell r="D292">
            <v>25000</v>
          </cell>
        </row>
        <row r="293">
          <cell r="A293">
            <v>289</v>
          </cell>
          <cell r="B293" t="str">
            <v>Tubería RDE 21 de 1 1/4"</v>
          </cell>
          <cell r="C293" t="str">
            <v>Ml</v>
          </cell>
          <cell r="D293">
            <v>6037</v>
          </cell>
        </row>
        <row r="294">
          <cell r="A294">
            <v>290</v>
          </cell>
          <cell r="B294" t="str">
            <v>Tubería PVC RDE - 41   Ø = 18" unión platino</v>
          </cell>
          <cell r="C294" t="str">
            <v>Ml</v>
          </cell>
          <cell r="D294">
            <v>287173</v>
          </cell>
        </row>
        <row r="295">
          <cell r="A295">
            <v>291</v>
          </cell>
          <cell r="B295" t="str">
            <v>Tubería PVC RDE - 41   Ø = 10" unión platino</v>
          </cell>
          <cell r="C295" t="str">
            <v>Ml</v>
          </cell>
          <cell r="D295">
            <v>87523</v>
          </cell>
        </row>
        <row r="296">
          <cell r="A296">
            <v>292</v>
          </cell>
          <cell r="B296" t="str">
            <v>Tubería PVC RDE - 21   Ø = 6"</v>
          </cell>
          <cell r="C296" t="str">
            <v>Ml</v>
          </cell>
          <cell r="D296">
            <v>62613</v>
          </cell>
        </row>
        <row r="297">
          <cell r="A297">
            <v>293</v>
          </cell>
          <cell r="B297" t="str">
            <v>Tubería PVC RDE - 21   Ø = 2"</v>
          </cell>
          <cell r="C297" t="str">
            <v>Ml</v>
          </cell>
          <cell r="D297">
            <v>8531</v>
          </cell>
        </row>
        <row r="298">
          <cell r="A298">
            <v>294</v>
          </cell>
          <cell r="B298" t="str">
            <v>Tuberia SCH-40 A-53 Ø = 6"</v>
          </cell>
          <cell r="C298" t="str">
            <v>Ml</v>
          </cell>
          <cell r="D298">
            <v>210285.90000000002</v>
          </cell>
        </row>
        <row r="299">
          <cell r="A299">
            <v>295</v>
          </cell>
          <cell r="B299" t="str">
            <v>Tubería Sanitaria de 1 1/2"</v>
          </cell>
          <cell r="C299" t="str">
            <v>Ml</v>
          </cell>
          <cell r="D299">
            <v>7097</v>
          </cell>
        </row>
        <row r="300">
          <cell r="A300">
            <v>296</v>
          </cell>
          <cell r="B300" t="str">
            <v>Válvula de control de flujo en  Ø = 18" de doble compuerta, Vástago en bronce o en acero inoxidable no ascendente para PVC</v>
          </cell>
          <cell r="C300" t="str">
            <v>Und</v>
          </cell>
          <cell r="D300">
            <v>20376096</v>
          </cell>
        </row>
        <row r="301">
          <cell r="A301">
            <v>297</v>
          </cell>
          <cell r="B301" t="str">
            <v>Válvula de control de flujo en  Ø = 10" de compuerta elástica, Vástago en bronce o en acero inoxidable no ascendente para PVC</v>
          </cell>
          <cell r="C301" t="str">
            <v>Und</v>
          </cell>
          <cell r="D301">
            <v>1472736</v>
          </cell>
        </row>
        <row r="302">
          <cell r="A302">
            <v>298</v>
          </cell>
          <cell r="B302" t="str">
            <v>Válvula de admisión y expulsión de aire en  Ø = 2"</v>
          </cell>
          <cell r="C302" t="str">
            <v>Und</v>
          </cell>
          <cell r="D302">
            <v>230607.99999999997</v>
          </cell>
        </row>
        <row r="303">
          <cell r="A303">
            <v>299</v>
          </cell>
          <cell r="B303" t="str">
            <v xml:space="preserve">Compuerta con vástago no ascendente en Ø = 18".  Altura del vástago 4,50  mts </v>
          </cell>
          <cell r="C303" t="str">
            <v>Und</v>
          </cell>
          <cell r="D303">
            <v>3250000</v>
          </cell>
        </row>
        <row r="304">
          <cell r="A304">
            <v>300</v>
          </cell>
          <cell r="B304" t="str">
            <v xml:space="preserve">Compuerta con vástago no ascendente en Ø = 6".  Altura del vástago 5,00  mts </v>
          </cell>
          <cell r="C304" t="str">
            <v>Und</v>
          </cell>
          <cell r="D304">
            <v>1860000</v>
          </cell>
        </row>
        <row r="305">
          <cell r="A305">
            <v>301</v>
          </cell>
          <cell r="B305" t="str">
            <v>Válvula de control de flujo en  Ø = 6" de  compuerta elástica, Vástago en bronce o en acero inoxidable no ascendente. BxB</v>
          </cell>
          <cell r="C305" t="str">
            <v>Und</v>
          </cell>
          <cell r="D305">
            <v>835200</v>
          </cell>
        </row>
        <row r="306">
          <cell r="A306">
            <v>302</v>
          </cell>
          <cell r="B306" t="str">
            <v>Válvula de retención o cheque en  Ø = 6". BxB</v>
          </cell>
          <cell r="C306" t="str">
            <v>Und</v>
          </cell>
          <cell r="D306">
            <v>1609152</v>
          </cell>
        </row>
        <row r="307">
          <cell r="A307">
            <v>303</v>
          </cell>
          <cell r="B307" t="str">
            <v>Válvula de pie con coladera en  Ø = 6". BxB</v>
          </cell>
          <cell r="C307" t="str">
            <v>Und</v>
          </cell>
          <cell r="D307">
            <v>1198512</v>
          </cell>
        </row>
        <row r="308">
          <cell r="A308">
            <v>304</v>
          </cell>
          <cell r="B308" t="str">
            <v>Codos de 90º en  Ø = 18" en Acero carbon  RL extremo para PVC</v>
          </cell>
          <cell r="C308" t="str">
            <v>Und</v>
          </cell>
          <cell r="D308">
            <v>3679056</v>
          </cell>
        </row>
        <row r="309">
          <cell r="A309">
            <v>305</v>
          </cell>
          <cell r="B309" t="str">
            <v>Uniones de  Ø = 18" PVC</v>
          </cell>
          <cell r="C309" t="str">
            <v>Und</v>
          </cell>
          <cell r="D309">
            <v>954824</v>
          </cell>
        </row>
        <row r="310">
          <cell r="A310">
            <v>306</v>
          </cell>
          <cell r="B310" t="str">
            <v>Tee de  Ø = 18"  en Acero carbon  RL extremo para PVC</v>
          </cell>
          <cell r="C310" t="str">
            <v>Und</v>
          </cell>
          <cell r="D310">
            <v>6326640</v>
          </cell>
        </row>
        <row r="311">
          <cell r="A311">
            <v>307</v>
          </cell>
          <cell r="B311" t="str">
            <v>Uniones de  Ø = 10" PVC</v>
          </cell>
          <cell r="C311" t="str">
            <v>Und</v>
          </cell>
          <cell r="D311">
            <v>408390</v>
          </cell>
        </row>
        <row r="312">
          <cell r="A312">
            <v>308</v>
          </cell>
          <cell r="B312" t="str">
            <v>Codos de 90º en  Ø = 6" PVC RL</v>
          </cell>
          <cell r="C312" t="str">
            <v>Und</v>
          </cell>
          <cell r="D312">
            <v>289054</v>
          </cell>
        </row>
        <row r="313">
          <cell r="A313">
            <v>309</v>
          </cell>
          <cell r="B313" t="str">
            <v>Codos de 90º en HF  en  Ø = 6" BxB</v>
          </cell>
          <cell r="C313" t="str">
            <v>Und</v>
          </cell>
          <cell r="D313">
            <v>437088</v>
          </cell>
        </row>
        <row r="314">
          <cell r="A314">
            <v>310</v>
          </cell>
          <cell r="B314" t="str">
            <v>Tee de  Ø = 6"  en Acero carbon  RL extremo BxB</v>
          </cell>
          <cell r="C314" t="str">
            <v>Und</v>
          </cell>
          <cell r="D314">
            <v>698784</v>
          </cell>
        </row>
        <row r="315">
          <cell r="A315">
            <v>311</v>
          </cell>
          <cell r="B315" t="str">
            <v>Tee de  Ø = 10"  en Acero carbon  RL extremo BxB</v>
          </cell>
          <cell r="C315" t="str">
            <v>Und</v>
          </cell>
          <cell r="D315">
            <v>1929312</v>
          </cell>
        </row>
        <row r="316">
          <cell r="A316">
            <v>312</v>
          </cell>
          <cell r="B316" t="str">
            <v xml:space="preserve">Codos de 90º en PVC - Presión de  Ø = 2" </v>
          </cell>
          <cell r="C316" t="str">
            <v>Und</v>
          </cell>
          <cell r="D316">
            <v>7565</v>
          </cell>
        </row>
        <row r="317">
          <cell r="A317">
            <v>313</v>
          </cell>
          <cell r="B317" t="str">
            <v xml:space="preserve">Codos de 90º en PVC - Sanitario de  Ø = 4" </v>
          </cell>
          <cell r="C317" t="str">
            <v>Und</v>
          </cell>
          <cell r="D317">
            <v>2946</v>
          </cell>
        </row>
        <row r="318">
          <cell r="A318">
            <v>314</v>
          </cell>
          <cell r="B318" t="str">
            <v xml:space="preserve">Adaptador Brida  PVC en Ø = 18" </v>
          </cell>
          <cell r="C318" t="str">
            <v>Und</v>
          </cell>
          <cell r="D318">
            <v>1422624</v>
          </cell>
        </row>
        <row r="319">
          <cell r="A319">
            <v>315</v>
          </cell>
          <cell r="B319" t="str">
            <v xml:space="preserve">Adaptador Brida  PVC en Ø = 10" </v>
          </cell>
          <cell r="C319" t="str">
            <v>Und</v>
          </cell>
          <cell r="D319">
            <v>580464</v>
          </cell>
        </row>
        <row r="320">
          <cell r="A320">
            <v>316</v>
          </cell>
          <cell r="B320" t="str">
            <v xml:space="preserve">Adaptador Brida  PVC en Ø = 6" </v>
          </cell>
          <cell r="C320" t="str">
            <v>Und</v>
          </cell>
          <cell r="D320">
            <v>324336</v>
          </cell>
        </row>
        <row r="321">
          <cell r="A321">
            <v>317</v>
          </cell>
          <cell r="B321" t="str">
            <v>Pasamuros de 25 cms en Ø = 18"  Extremo Liso para PVC</v>
          </cell>
          <cell r="C321" t="str">
            <v>Und</v>
          </cell>
          <cell r="D321">
            <v>1716000</v>
          </cell>
        </row>
        <row r="322">
          <cell r="A322">
            <v>318</v>
          </cell>
          <cell r="B322" t="str">
            <v>Pasamuros de 25 cms en Ø = 10"  Extremo Liso para PVC</v>
          </cell>
          <cell r="C322" t="str">
            <v>Und</v>
          </cell>
          <cell r="D322">
            <v>638400</v>
          </cell>
        </row>
        <row r="323">
          <cell r="A323">
            <v>319</v>
          </cell>
          <cell r="B323" t="str">
            <v>Pasamuros de 40 cms en Ø = 6"  Extremo B.</v>
          </cell>
          <cell r="C323" t="str">
            <v>Und</v>
          </cell>
          <cell r="D323">
            <v>282240</v>
          </cell>
        </row>
        <row r="324">
          <cell r="A324">
            <v>320</v>
          </cell>
          <cell r="B324" t="str">
            <v xml:space="preserve">Brida ciega Ø = 10" </v>
          </cell>
          <cell r="C324" t="str">
            <v>Und</v>
          </cell>
          <cell r="D324">
            <v>318768</v>
          </cell>
        </row>
        <row r="325">
          <cell r="A325">
            <v>321</v>
          </cell>
          <cell r="B325" t="str">
            <v>Buje reductor concéntrico BxB de 18" a 6"</v>
          </cell>
          <cell r="C325" t="str">
            <v>Und</v>
          </cell>
          <cell r="D325">
            <v>1957152</v>
          </cell>
        </row>
        <row r="326">
          <cell r="A326">
            <v>322</v>
          </cell>
          <cell r="B326" t="str">
            <v>Brida de acero al carbon Ø = 6".</v>
          </cell>
          <cell r="C326" t="str">
            <v>Und</v>
          </cell>
          <cell r="D326">
            <v>123180</v>
          </cell>
        </row>
        <row r="327">
          <cell r="A327">
            <v>323</v>
          </cell>
          <cell r="B327" t="str">
            <v>Segueta Nicholson</v>
          </cell>
          <cell r="C327" t="str">
            <v>Hoja</v>
          </cell>
          <cell r="D327">
            <v>3000</v>
          </cell>
        </row>
        <row r="328">
          <cell r="A328">
            <v>324</v>
          </cell>
          <cell r="B328" t="str">
            <v>Collar de derivación de 18" a 2"</v>
          </cell>
          <cell r="C328" t="str">
            <v>Und</v>
          </cell>
          <cell r="D328">
            <v>125000</v>
          </cell>
        </row>
        <row r="329">
          <cell r="A329">
            <v>325</v>
          </cell>
          <cell r="B329" t="str">
            <v>Llave de paso italiana de 2" Cierre rápido</v>
          </cell>
          <cell r="C329" t="str">
            <v>Und</v>
          </cell>
          <cell r="D329">
            <v>38000</v>
          </cell>
        </row>
        <row r="330">
          <cell r="A330">
            <v>326</v>
          </cell>
          <cell r="B330" t="str">
            <v>Codo 90º 1/4 CxC PVC-S de 1 1/2"</v>
          </cell>
          <cell r="C330" t="str">
            <v>Und</v>
          </cell>
          <cell r="D330">
            <v>1804.0319999999999</v>
          </cell>
        </row>
        <row r="331">
          <cell r="A331">
            <v>327</v>
          </cell>
          <cell r="B331" t="str">
            <v>Codo 45º 1/8 CxC PVC-S de 1 1/2"</v>
          </cell>
          <cell r="C331" t="str">
            <v>Und</v>
          </cell>
          <cell r="D331">
            <v>2086.6079999999997</v>
          </cell>
        </row>
        <row r="332">
          <cell r="A332">
            <v>328</v>
          </cell>
          <cell r="B332" t="str">
            <v>Tablero de 8 circuitos</v>
          </cell>
          <cell r="C332" t="str">
            <v>Und</v>
          </cell>
          <cell r="D332">
            <v>92436</v>
          </cell>
        </row>
        <row r="333">
          <cell r="A333">
            <v>329</v>
          </cell>
          <cell r="B333" t="str">
            <v>Breaker de 15 a 60 Amp</v>
          </cell>
          <cell r="C333" t="str">
            <v>Und</v>
          </cell>
          <cell r="D333">
            <v>21000</v>
          </cell>
        </row>
        <row r="334">
          <cell r="A334">
            <v>330</v>
          </cell>
          <cell r="B334" t="str">
            <v>Bombas dosificadoras Milton Roy de 1 GPH</v>
          </cell>
          <cell r="C334" t="str">
            <v>Und</v>
          </cell>
          <cell r="D334">
            <v>1850000</v>
          </cell>
        </row>
        <row r="335">
          <cell r="A335">
            <v>331</v>
          </cell>
          <cell r="B335" t="str">
            <v>Tanque plástico de 500 lts. Incluye accesorios e instalación</v>
          </cell>
          <cell r="C335" t="str">
            <v>Und</v>
          </cell>
          <cell r="D335">
            <v>216000</v>
          </cell>
        </row>
        <row r="336">
          <cell r="A336">
            <v>332</v>
          </cell>
          <cell r="B336" t="str">
            <v xml:space="preserve">Filtros descendente a presión Multi-media, trabaja a base de antracita, arena sílice y grava, hecho de acero al carbón y la presión minima de trabajo es de 40 PSI y la maxima  de 100 PSI. El caudal es de 45 Litros </v>
          </cell>
          <cell r="C336" t="str">
            <v>Und</v>
          </cell>
          <cell r="D336">
            <v>15000000</v>
          </cell>
        </row>
        <row r="337">
          <cell r="A337">
            <v>333</v>
          </cell>
          <cell r="B337" t="str">
            <v>Sensor de flujo tipo flotador, con control de nivel mínimo y máximo.</v>
          </cell>
          <cell r="C337" t="str">
            <v>Und</v>
          </cell>
          <cell r="D337">
            <v>879310</v>
          </cell>
        </row>
        <row r="338">
          <cell r="A338">
            <v>334</v>
          </cell>
          <cell r="B338" t="str">
            <v>Tubos conduit de 1/2"</v>
          </cell>
          <cell r="C338" t="str">
            <v>Ml</v>
          </cell>
          <cell r="D338">
            <v>5025</v>
          </cell>
        </row>
        <row r="339">
          <cell r="A339">
            <v>335</v>
          </cell>
          <cell r="B339" t="str">
            <v>Alambre de cobre calibre 10</v>
          </cell>
          <cell r="C339" t="str">
            <v>Ml</v>
          </cell>
          <cell r="D339">
            <v>2470</v>
          </cell>
        </row>
        <row r="340">
          <cell r="A340">
            <v>336</v>
          </cell>
          <cell r="B340" t="str">
            <v>Alambre aislado No  6</v>
          </cell>
          <cell r="C340" t="str">
            <v>Ml</v>
          </cell>
          <cell r="D340">
            <v>6560</v>
          </cell>
        </row>
        <row r="341">
          <cell r="A341">
            <v>337</v>
          </cell>
          <cell r="B341" t="str">
            <v>Cinta aislante Schoch 20</v>
          </cell>
          <cell r="C341" t="str">
            <v>Und</v>
          </cell>
          <cell r="D341">
            <v>11000</v>
          </cell>
        </row>
        <row r="342">
          <cell r="A342">
            <v>338</v>
          </cell>
          <cell r="B342" t="str">
            <v>Tubería conduit placa Ø = 1 1/2"</v>
          </cell>
          <cell r="C342" t="str">
            <v>Ml</v>
          </cell>
          <cell r="D342">
            <v>17965</v>
          </cell>
        </row>
        <row r="343">
          <cell r="A343">
            <v>339</v>
          </cell>
          <cell r="B343" t="str">
            <v>Curva de 90º cxe Ø = 11/2"</v>
          </cell>
          <cell r="C343" t="str">
            <v>Und</v>
          </cell>
          <cell r="D343">
            <v>4706</v>
          </cell>
        </row>
        <row r="344">
          <cell r="A344">
            <v>340</v>
          </cell>
          <cell r="B344" t="str">
            <v>Unión de Ø = 11/2"</v>
          </cell>
          <cell r="C344" t="str">
            <v>Und</v>
          </cell>
          <cell r="D344">
            <v>836</v>
          </cell>
        </row>
        <row r="345">
          <cell r="A345">
            <v>341</v>
          </cell>
          <cell r="B345" t="str">
            <v>Varilla Coper well de 1,80 mts</v>
          </cell>
          <cell r="C345" t="str">
            <v>Und</v>
          </cell>
          <cell r="D345">
            <v>95000</v>
          </cell>
        </row>
        <row r="346">
          <cell r="A346">
            <v>342</v>
          </cell>
          <cell r="B346" t="str">
            <v>Conectores en Bronce para polo a tierra</v>
          </cell>
          <cell r="C346" t="str">
            <v>Und</v>
          </cell>
          <cell r="D346">
            <v>3500</v>
          </cell>
        </row>
        <row r="347">
          <cell r="A347">
            <v>343</v>
          </cell>
          <cell r="B347" t="str">
            <v>Toma a 120 volt</v>
          </cell>
          <cell r="C347" t="str">
            <v>Und</v>
          </cell>
          <cell r="D347">
            <v>11560</v>
          </cell>
        </row>
        <row r="348">
          <cell r="A348">
            <v>344</v>
          </cell>
          <cell r="B348" t="str">
            <v>Salida swiches</v>
          </cell>
          <cell r="C348" t="str">
            <v>Und</v>
          </cell>
          <cell r="D348">
            <v>19700</v>
          </cell>
        </row>
        <row r="349">
          <cell r="A349">
            <v>345</v>
          </cell>
          <cell r="B349" t="str">
            <v>Alambre aislado No 12</v>
          </cell>
          <cell r="C349" t="str">
            <v>Ml</v>
          </cell>
          <cell r="D349">
            <v>1600</v>
          </cell>
        </row>
        <row r="350">
          <cell r="A350">
            <v>346</v>
          </cell>
          <cell r="B350" t="str">
            <v>Caja plástica de 2"x4"</v>
          </cell>
          <cell r="C350" t="str">
            <v>Und</v>
          </cell>
          <cell r="D350">
            <v>2300</v>
          </cell>
        </row>
        <row r="351">
          <cell r="A351">
            <v>347</v>
          </cell>
          <cell r="B351" t="str">
            <v>Caja plástica octogonal</v>
          </cell>
          <cell r="C351" t="str">
            <v>Und</v>
          </cell>
          <cell r="D351">
            <v>2800</v>
          </cell>
        </row>
        <row r="352">
          <cell r="A352">
            <v>348</v>
          </cell>
          <cell r="B352" t="str">
            <v>Soporte de losa</v>
          </cell>
          <cell r="C352" t="str">
            <v>Und</v>
          </cell>
          <cell r="D352">
            <v>2500</v>
          </cell>
        </row>
        <row r="353">
          <cell r="A353">
            <v>349</v>
          </cell>
          <cell r="B353" t="str">
            <v>Curva de 90º cxe Ø = 1/2"</v>
          </cell>
          <cell r="C353" t="str">
            <v>Und</v>
          </cell>
          <cell r="D353">
            <v>438</v>
          </cell>
        </row>
        <row r="354">
          <cell r="A354">
            <v>350</v>
          </cell>
          <cell r="B354" t="str">
            <v>Adaptador terminal de 1/2"</v>
          </cell>
          <cell r="C354" t="str">
            <v>Und</v>
          </cell>
          <cell r="D354">
            <v>295</v>
          </cell>
        </row>
        <row r="355">
          <cell r="A355">
            <v>351</v>
          </cell>
          <cell r="B355" t="str">
            <v>Toma doble monofásico</v>
          </cell>
          <cell r="C355" t="str">
            <v>Und</v>
          </cell>
          <cell r="D355">
            <v>19700</v>
          </cell>
        </row>
        <row r="356">
          <cell r="A356">
            <v>352</v>
          </cell>
          <cell r="B356" t="str">
            <v>Toma doble trifásico</v>
          </cell>
          <cell r="C356" t="str">
            <v>Und</v>
          </cell>
          <cell r="D356">
            <v>31130</v>
          </cell>
        </row>
        <row r="357">
          <cell r="A357">
            <v>353</v>
          </cell>
          <cell r="B357" t="str">
            <v>Tubería conduit placa Ø = 3/4"</v>
          </cell>
          <cell r="C357" t="str">
            <v>Ml</v>
          </cell>
          <cell r="D357">
            <v>6580</v>
          </cell>
        </row>
        <row r="358">
          <cell r="A358">
            <v>354</v>
          </cell>
          <cell r="B358" t="str">
            <v>Curva de 90º cxe Ø = 3/4"</v>
          </cell>
          <cell r="C358" t="str">
            <v>Und</v>
          </cell>
          <cell r="D358">
            <v>965</v>
          </cell>
        </row>
        <row r="359">
          <cell r="A359">
            <v>355</v>
          </cell>
          <cell r="B359" t="str">
            <v>Unión de Ø = 3/4"</v>
          </cell>
          <cell r="C359" t="str">
            <v>Und</v>
          </cell>
          <cell r="D359">
            <v>513</v>
          </cell>
        </row>
        <row r="360">
          <cell r="A360">
            <v>356</v>
          </cell>
          <cell r="B360" t="str">
            <v>Alambre alistado No 8</v>
          </cell>
          <cell r="C360" t="str">
            <v>Und</v>
          </cell>
          <cell r="D360">
            <v>3460</v>
          </cell>
        </row>
        <row r="361">
          <cell r="A361">
            <v>357</v>
          </cell>
          <cell r="B361" t="str">
            <v>Luminaria cerr compl partida na 150 wat</v>
          </cell>
          <cell r="C361" t="str">
            <v>Und</v>
          </cell>
          <cell r="D361">
            <v>280000</v>
          </cell>
        </row>
        <row r="362">
          <cell r="A362">
            <v>358</v>
          </cell>
          <cell r="B362" t="str">
            <v>Banda sencilla 6"</v>
          </cell>
          <cell r="C362" t="str">
            <v>Und</v>
          </cell>
          <cell r="D362">
            <v>9200</v>
          </cell>
        </row>
        <row r="363">
          <cell r="A363">
            <v>359</v>
          </cell>
          <cell r="B363" t="str">
            <v xml:space="preserve">Conector tipo cuna  </v>
          </cell>
          <cell r="C363" t="str">
            <v>Und</v>
          </cell>
          <cell r="D363">
            <v>9850</v>
          </cell>
        </row>
        <row r="364">
          <cell r="A364">
            <v>360</v>
          </cell>
          <cell r="B364" t="str">
            <v xml:space="preserve">Brazo galvaniz  .3/4"x1.5m </v>
          </cell>
          <cell r="C364" t="str">
            <v>Und</v>
          </cell>
          <cell r="D364">
            <v>11900</v>
          </cell>
        </row>
        <row r="365">
          <cell r="A365">
            <v>361</v>
          </cell>
          <cell r="B365" t="str">
            <v xml:space="preserve">Bombillo tubular na 150 wa  </v>
          </cell>
          <cell r="C365" t="str">
            <v>Und</v>
          </cell>
          <cell r="D365">
            <v>33500</v>
          </cell>
        </row>
        <row r="366">
          <cell r="A366">
            <v>362</v>
          </cell>
          <cell r="B366" t="str">
            <v xml:space="preserve">Grilletes 3/4"  </v>
          </cell>
          <cell r="C366" t="str">
            <v>Und</v>
          </cell>
          <cell r="D366">
            <v>2500</v>
          </cell>
        </row>
        <row r="367">
          <cell r="A367">
            <v>363</v>
          </cell>
          <cell r="B367" t="str">
            <v>Canaleta Acesco Calibre 24</v>
          </cell>
          <cell r="C367" t="str">
            <v>M2</v>
          </cell>
          <cell r="D367">
            <v>78062</v>
          </cell>
        </row>
        <row r="368">
          <cell r="A368">
            <v>364</v>
          </cell>
          <cell r="B368" t="str">
            <v>Platina de 2"x1/4</v>
          </cell>
          <cell r="C368" t="str">
            <v>Und</v>
          </cell>
          <cell r="D368">
            <v>25000</v>
          </cell>
        </row>
        <row r="369">
          <cell r="A369">
            <v>365</v>
          </cell>
          <cell r="B369" t="str">
            <v>Caja para medidores prefabricada marca Acuaball</v>
          </cell>
          <cell r="C369" t="str">
            <v>Und</v>
          </cell>
          <cell r="D369">
            <v>45000</v>
          </cell>
        </row>
        <row r="370">
          <cell r="A370">
            <v>366</v>
          </cell>
          <cell r="B370" t="str">
            <v>Reducción de 10"x6" Acero al carbón BxB</v>
          </cell>
          <cell r="C370" t="str">
            <v>Und</v>
          </cell>
          <cell r="D370">
            <v>679296</v>
          </cell>
        </row>
        <row r="371">
          <cell r="A371">
            <v>367</v>
          </cell>
          <cell r="B371" t="str">
            <v>Reducción de 6"x2" Acero al carbón para PVC</v>
          </cell>
          <cell r="C371" t="str">
            <v>Und</v>
          </cell>
          <cell r="D371">
            <v>115536</v>
          </cell>
        </row>
        <row r="372">
          <cell r="A372">
            <v>368</v>
          </cell>
          <cell r="B372" t="str">
            <v>Tee de 6"x2" Acero al carbón para PVC</v>
          </cell>
          <cell r="C372" t="str">
            <v>Und</v>
          </cell>
          <cell r="D372">
            <v>441264</v>
          </cell>
        </row>
        <row r="373">
          <cell r="A373">
            <v>369</v>
          </cell>
          <cell r="B373" t="str">
            <v>Tee de 3"x2" Acero al carbón para PVC</v>
          </cell>
          <cell r="C373" t="str">
            <v>Und</v>
          </cell>
          <cell r="D373">
            <v>137808</v>
          </cell>
        </row>
        <row r="374">
          <cell r="A374">
            <v>370</v>
          </cell>
          <cell r="B374" t="str">
            <v>Neo lite</v>
          </cell>
          <cell r="C374" t="str">
            <v>M2</v>
          </cell>
          <cell r="D374">
            <v>75000</v>
          </cell>
        </row>
        <row r="375">
          <cell r="A375">
            <v>371</v>
          </cell>
          <cell r="B375" t="str">
            <v>Tornillería</v>
          </cell>
          <cell r="C375" t="str">
            <v>Gl</v>
          </cell>
          <cell r="D375">
            <v>25000</v>
          </cell>
        </row>
        <row r="376">
          <cell r="A376">
            <v>372</v>
          </cell>
          <cell r="B376" t="str">
            <v>Tapa Válvula en H.F.</v>
          </cell>
          <cell r="C376" t="str">
            <v>Und</v>
          </cell>
          <cell r="D376">
            <v>145000</v>
          </cell>
        </row>
        <row r="377">
          <cell r="A377">
            <v>373</v>
          </cell>
          <cell r="B377" t="str">
            <v>SELLO DE SILICONA (SELLADOR AUTONIVELANTE)</v>
          </cell>
          <cell r="C377" t="str">
            <v>ML</v>
          </cell>
          <cell r="D377">
            <v>4200</v>
          </cell>
        </row>
        <row r="378">
          <cell r="A378">
            <v>374</v>
          </cell>
          <cell r="B378" t="str">
            <v>CINTILLA DE POLIURETANO (SIKAROD)</v>
          </cell>
          <cell r="C378" t="str">
            <v>ML</v>
          </cell>
          <cell r="D378">
            <v>600</v>
          </cell>
        </row>
        <row r="379">
          <cell r="A379">
            <v>375</v>
          </cell>
          <cell r="B379" t="str">
            <v>BARRAS DE TRANSFERENCIA DE CARGA (45 CM, 1")</v>
          </cell>
          <cell r="C379" t="str">
            <v>KG</v>
          </cell>
          <cell r="D379">
            <v>3500</v>
          </cell>
        </row>
        <row r="380">
          <cell r="A380">
            <v>376</v>
          </cell>
          <cell r="B380" t="str">
            <v>BARRAS DE UNION 1/2"</v>
          </cell>
          <cell r="C380" t="str">
            <v>KG</v>
          </cell>
          <cell r="D380">
            <v>3400</v>
          </cell>
        </row>
        <row r="381">
          <cell r="A381">
            <v>377</v>
          </cell>
          <cell r="B381" t="str">
            <v>ANTISOL</v>
          </cell>
          <cell r="C381" t="str">
            <v>KG</v>
          </cell>
          <cell r="D381">
            <v>6250</v>
          </cell>
        </row>
        <row r="382">
          <cell r="A382">
            <v>378</v>
          </cell>
          <cell r="B382" t="str">
            <v>Tapa de medidor</v>
          </cell>
          <cell r="C382" t="str">
            <v>Und</v>
          </cell>
          <cell r="D382">
            <v>80000</v>
          </cell>
        </row>
        <row r="383">
          <cell r="A383">
            <v>379</v>
          </cell>
          <cell r="B383" t="str">
            <v>Acero de refuerzo 40.000 psi</v>
          </cell>
          <cell r="C383" t="str">
            <v>Und</v>
          </cell>
          <cell r="D383">
            <v>3000</v>
          </cell>
        </row>
        <row r="384">
          <cell r="A384">
            <v>380</v>
          </cell>
          <cell r="B384" t="str">
            <v>Formaleta para Losa</v>
          </cell>
          <cell r="C384" t="str">
            <v>M2</v>
          </cell>
          <cell r="D384">
            <v>700</v>
          </cell>
        </row>
        <row r="385">
          <cell r="A385">
            <v>381</v>
          </cell>
          <cell r="B385" t="str">
            <v>Mortero de pega 1:4 impermeabilizado hecho en obra</v>
          </cell>
          <cell r="C385" t="str">
            <v>M3</v>
          </cell>
          <cell r="D385">
            <v>428000</v>
          </cell>
        </row>
        <row r="386">
          <cell r="A386">
            <v>382</v>
          </cell>
          <cell r="B386" t="str">
            <v>Excavacion manual caja</v>
          </cell>
          <cell r="C386" t="str">
            <v>M3</v>
          </cell>
          <cell r="D386">
            <v>14560</v>
          </cell>
        </row>
        <row r="387">
          <cell r="A387">
            <v>383</v>
          </cell>
          <cell r="B387" t="str">
            <v>Pernos de anclaje</v>
          </cell>
          <cell r="C387" t="str">
            <v>Und</v>
          </cell>
          <cell r="D387">
            <v>800</v>
          </cell>
        </row>
        <row r="388">
          <cell r="A388">
            <v>384</v>
          </cell>
          <cell r="B388" t="str">
            <v>Formaleta Madera No recuperable</v>
          </cell>
          <cell r="C388" t="str">
            <v>ML</v>
          </cell>
          <cell r="D388">
            <v>59294</v>
          </cell>
        </row>
        <row r="389">
          <cell r="A389">
            <v>385</v>
          </cell>
          <cell r="B389" t="str">
            <v>Pintura Acero Aditivo</v>
          </cell>
          <cell r="C389" t="str">
            <v>ML</v>
          </cell>
          <cell r="D389">
            <v>100</v>
          </cell>
        </row>
        <row r="390">
          <cell r="A390">
            <v>386</v>
          </cell>
        </row>
        <row r="391">
          <cell r="A391">
            <v>387</v>
          </cell>
        </row>
        <row r="392">
          <cell r="A392">
            <v>388</v>
          </cell>
        </row>
        <row r="393">
          <cell r="A393">
            <v>389</v>
          </cell>
        </row>
        <row r="394">
          <cell r="A394">
            <v>390</v>
          </cell>
        </row>
        <row r="395">
          <cell r="A395">
            <v>391</v>
          </cell>
        </row>
        <row r="396">
          <cell r="A396">
            <v>392</v>
          </cell>
        </row>
        <row r="397">
          <cell r="A397">
            <v>393</v>
          </cell>
        </row>
        <row r="398">
          <cell r="A398">
            <v>394</v>
          </cell>
        </row>
        <row r="399">
          <cell r="A399">
            <v>395</v>
          </cell>
        </row>
        <row r="400">
          <cell r="A400">
            <v>396</v>
          </cell>
        </row>
        <row r="401">
          <cell r="A401">
            <v>397</v>
          </cell>
        </row>
        <row r="402">
          <cell r="A402">
            <v>398</v>
          </cell>
        </row>
        <row r="403">
          <cell r="A403">
            <v>399</v>
          </cell>
        </row>
        <row r="404">
          <cell r="A404">
            <v>400</v>
          </cell>
          <cell r="B404" t="str">
            <v xml:space="preserve">Herramientas Menores </v>
          </cell>
          <cell r="C404" t="str">
            <v>und</v>
          </cell>
          <cell r="D404">
            <v>1000</v>
          </cell>
        </row>
        <row r="405">
          <cell r="A405">
            <v>401</v>
          </cell>
          <cell r="B405" t="str">
            <v>Arena Gruesa</v>
          </cell>
          <cell r="C405" t="str">
            <v>und</v>
          </cell>
          <cell r="D405">
            <v>20000</v>
          </cell>
        </row>
        <row r="415">
          <cell r="A415">
            <v>449</v>
          </cell>
          <cell r="B415" t="str">
            <v xml:space="preserve">Cuadrilla tipo A:A Albañil </v>
          </cell>
          <cell r="C415" t="str">
            <v>Día</v>
          </cell>
          <cell r="D415">
            <v>116000</v>
          </cell>
        </row>
        <row r="416">
          <cell r="A416">
            <v>450</v>
          </cell>
          <cell r="B416" t="str">
            <v>Cuadrilla tipo BB Plom-elect</v>
          </cell>
          <cell r="C416" t="str">
            <v>Día</v>
          </cell>
          <cell r="D416">
            <v>125000</v>
          </cell>
        </row>
        <row r="424">
          <cell r="A424">
            <v>500</v>
          </cell>
          <cell r="B424" t="str">
            <v>ADMINISTRACION</v>
          </cell>
          <cell r="C424" t="str">
            <v>%</v>
          </cell>
          <cell r="D424">
            <v>0.2</v>
          </cell>
        </row>
        <row r="425">
          <cell r="A425">
            <v>501</v>
          </cell>
          <cell r="B425" t="str">
            <v>IMPREVISTOS</v>
          </cell>
          <cell r="C425" t="str">
            <v>%</v>
          </cell>
          <cell r="D425">
            <v>0.05</v>
          </cell>
        </row>
        <row r="426">
          <cell r="A426">
            <v>502</v>
          </cell>
          <cell r="B426" t="str">
            <v>UTILIDAD</v>
          </cell>
          <cell r="C426" t="str">
            <v>%</v>
          </cell>
          <cell r="D426">
            <v>0.05</v>
          </cell>
        </row>
        <row r="427">
          <cell r="A427">
            <v>503</v>
          </cell>
          <cell r="B427" t="str">
            <v>PRESTACIONES</v>
          </cell>
          <cell r="C427" t="str">
            <v>%</v>
          </cell>
          <cell r="D427">
            <v>1.85</v>
          </cell>
        </row>
        <row r="428">
          <cell r="A428">
            <v>504</v>
          </cell>
          <cell r="B428" t="str">
            <v>DISTANCIA ACARREO 1 (BOTADERO)</v>
          </cell>
          <cell r="C428" t="str">
            <v>KM</v>
          </cell>
          <cell r="D428">
            <v>10</v>
          </cell>
        </row>
        <row r="429">
          <cell r="A429">
            <v>505</v>
          </cell>
          <cell r="B429" t="str">
            <v>DISTANCIA SUMINISTRO (MATERIAL DE LA ZONA)</v>
          </cell>
          <cell r="C429" t="str">
            <v>KM</v>
          </cell>
          <cell r="D429">
            <v>5</v>
          </cell>
        </row>
        <row r="430">
          <cell r="A430">
            <v>506</v>
          </cell>
          <cell r="B430" t="str">
            <v>DISTANCIA SUMINISTRO</v>
          </cell>
          <cell r="C430" t="str">
            <v>KM</v>
          </cell>
          <cell r="D430">
            <v>30</v>
          </cell>
        </row>
        <row r="431">
          <cell r="A431">
            <v>507</v>
          </cell>
          <cell r="B431" t="str">
            <v>DISTANCIA SUMINISTRO BASES SUB BASES AFIRMADOS</v>
          </cell>
          <cell r="C431" t="str">
            <v>KM</v>
          </cell>
          <cell r="D431">
            <v>30</v>
          </cell>
        </row>
        <row r="432">
          <cell r="A432">
            <v>508</v>
          </cell>
          <cell r="B432" t="str">
            <v>DISTANCIA DE SUMINISTRO CONCRETOS</v>
          </cell>
          <cell r="C432" t="str">
            <v>KM</v>
          </cell>
          <cell r="D432">
            <v>50</v>
          </cell>
        </row>
        <row r="433">
          <cell r="A433">
            <v>509</v>
          </cell>
          <cell r="B433" t="str">
            <v>DISTANCIA DE SUMINISTRO MEZCLAS ASFALTICAS</v>
          </cell>
          <cell r="C433" t="str">
            <v>KM</v>
          </cell>
          <cell r="D433">
            <v>50</v>
          </cell>
        </row>
        <row r="434">
          <cell r="A434">
            <v>510</v>
          </cell>
          <cell r="B434" t="str">
            <v>DISTANCIA TRANSPORTE ESTRUCTURA METALICA</v>
          </cell>
          <cell r="C434" t="str">
            <v>KM</v>
          </cell>
          <cell r="D434">
            <v>100</v>
          </cell>
        </row>
        <row r="435">
          <cell r="A435">
            <v>511</v>
          </cell>
          <cell r="B435" t="str">
            <v>CADENERO</v>
          </cell>
          <cell r="C435" t="str">
            <v>DIA</v>
          </cell>
          <cell r="D435">
            <v>25000</v>
          </cell>
        </row>
        <row r="436">
          <cell r="A436">
            <v>512</v>
          </cell>
          <cell r="B436" t="str">
            <v>INSPECTOR DE FABRICACION Y MONTAJE</v>
          </cell>
          <cell r="C436" t="str">
            <v>DIA</v>
          </cell>
          <cell r="D436">
            <v>40000</v>
          </cell>
        </row>
        <row r="437">
          <cell r="A437">
            <v>513</v>
          </cell>
          <cell r="B437" t="str">
            <v xml:space="preserve">OBRERO </v>
          </cell>
          <cell r="C437" t="str">
            <v>DIA</v>
          </cell>
          <cell r="D437">
            <v>17500</v>
          </cell>
        </row>
        <row r="438">
          <cell r="A438">
            <v>514</v>
          </cell>
          <cell r="B438" t="str">
            <v>OFICIAL</v>
          </cell>
          <cell r="C438" t="str">
            <v>DIA</v>
          </cell>
          <cell r="D438">
            <v>25000</v>
          </cell>
        </row>
        <row r="439">
          <cell r="A439">
            <v>515</v>
          </cell>
          <cell r="B439" t="str">
            <v>OFICIAL EXPERTO EN DESMONTAJE</v>
          </cell>
          <cell r="C439" t="str">
            <v>DIA</v>
          </cell>
          <cell r="D439">
            <v>40000</v>
          </cell>
        </row>
        <row r="440">
          <cell r="A440">
            <v>516</v>
          </cell>
          <cell r="B440" t="str">
            <v>PALETEROS</v>
          </cell>
          <cell r="C440" t="str">
            <v>DIA</v>
          </cell>
          <cell r="D440">
            <v>13000</v>
          </cell>
        </row>
        <row r="441">
          <cell r="A441">
            <v>517</v>
          </cell>
          <cell r="B441" t="str">
            <v>RASTRILLEROS</v>
          </cell>
          <cell r="C441" t="str">
            <v>DIA</v>
          </cell>
          <cell r="D441">
            <v>20000</v>
          </cell>
        </row>
        <row r="442">
          <cell r="A442">
            <v>518</v>
          </cell>
          <cell r="B442" t="str">
            <v>SOLDADOR</v>
          </cell>
          <cell r="C442" t="str">
            <v>DIA</v>
          </cell>
          <cell r="D442">
            <v>25000</v>
          </cell>
        </row>
        <row r="443">
          <cell r="A443">
            <v>519</v>
          </cell>
          <cell r="B443" t="str">
            <v>TOPOGRAFO</v>
          </cell>
          <cell r="C443" t="str">
            <v>DIA</v>
          </cell>
          <cell r="D443">
            <v>40000</v>
          </cell>
        </row>
        <row r="444">
          <cell r="A444">
            <v>520</v>
          </cell>
        </row>
        <row r="445">
          <cell r="A445">
            <v>521</v>
          </cell>
        </row>
        <row r="446">
          <cell r="A446">
            <v>522</v>
          </cell>
        </row>
        <row r="447">
          <cell r="A447">
            <v>523</v>
          </cell>
        </row>
        <row r="448">
          <cell r="A448">
            <v>524</v>
          </cell>
        </row>
        <row r="449">
          <cell r="A449">
            <v>525</v>
          </cell>
        </row>
        <row r="450">
          <cell r="A450">
            <v>526</v>
          </cell>
        </row>
        <row r="451">
          <cell r="A451">
            <v>527</v>
          </cell>
        </row>
        <row r="452">
          <cell r="A452">
            <v>528</v>
          </cell>
        </row>
        <row r="453">
          <cell r="A453">
            <v>529</v>
          </cell>
        </row>
        <row r="454">
          <cell r="A454">
            <v>530</v>
          </cell>
        </row>
        <row r="455">
          <cell r="A455">
            <v>531</v>
          </cell>
        </row>
        <row r="456">
          <cell r="A456">
            <v>532</v>
          </cell>
        </row>
        <row r="457">
          <cell r="A457">
            <v>533</v>
          </cell>
        </row>
        <row r="458">
          <cell r="A458">
            <v>534</v>
          </cell>
        </row>
        <row r="459">
          <cell r="A459">
            <v>535</v>
          </cell>
        </row>
        <row r="460">
          <cell r="A460">
            <v>536</v>
          </cell>
        </row>
        <row r="461">
          <cell r="A461">
            <v>537</v>
          </cell>
        </row>
        <row r="462">
          <cell r="A462">
            <v>538</v>
          </cell>
        </row>
        <row r="463">
          <cell r="A463">
            <v>539</v>
          </cell>
        </row>
        <row r="464">
          <cell r="A464">
            <v>540</v>
          </cell>
        </row>
        <row r="465">
          <cell r="A465">
            <v>541</v>
          </cell>
        </row>
        <row r="466">
          <cell r="A466">
            <v>542</v>
          </cell>
        </row>
        <row r="467">
          <cell r="A467">
            <v>543</v>
          </cell>
        </row>
        <row r="468">
          <cell r="A468">
            <v>544</v>
          </cell>
        </row>
        <row r="469">
          <cell r="A469">
            <v>545</v>
          </cell>
        </row>
        <row r="470">
          <cell r="A470">
            <v>546</v>
          </cell>
        </row>
        <row r="471">
          <cell r="A471">
            <v>547</v>
          </cell>
        </row>
        <row r="472">
          <cell r="A472">
            <v>548</v>
          </cell>
        </row>
        <row r="473">
          <cell r="A473">
            <v>549</v>
          </cell>
        </row>
        <row r="474">
          <cell r="A474">
            <v>550</v>
          </cell>
          <cell r="B474" t="str">
            <v xml:space="preserve">Tuberia HD d= 250 mm </v>
          </cell>
          <cell r="C474" t="str">
            <v>ML</v>
          </cell>
          <cell r="D474">
            <v>121000</v>
          </cell>
        </row>
        <row r="475">
          <cell r="A475">
            <v>551</v>
          </cell>
          <cell r="B475" t="str">
            <v>Niple de HD d= 250 mm B x B L= 1.72</v>
          </cell>
          <cell r="C475" t="str">
            <v>ML</v>
          </cell>
          <cell r="D475">
            <v>2140000</v>
          </cell>
        </row>
        <row r="476">
          <cell r="A476">
            <v>552</v>
          </cell>
        </row>
        <row r="477">
          <cell r="A477">
            <v>553</v>
          </cell>
        </row>
        <row r="478">
          <cell r="A478">
            <v>554</v>
          </cell>
        </row>
        <row r="479">
          <cell r="A479">
            <v>555</v>
          </cell>
        </row>
        <row r="480">
          <cell r="A480">
            <v>556</v>
          </cell>
        </row>
        <row r="481">
          <cell r="A481">
            <v>557</v>
          </cell>
        </row>
        <row r="482">
          <cell r="A482">
            <v>558</v>
          </cell>
        </row>
        <row r="483">
          <cell r="A483">
            <v>559</v>
          </cell>
        </row>
        <row r="484">
          <cell r="A484">
            <v>560</v>
          </cell>
          <cell r="B484" t="str">
            <v>Tuberia en PVC perfilada d= 150 mm (6") sumi</v>
          </cell>
          <cell r="C484" t="str">
            <v>ML</v>
          </cell>
          <cell r="D484">
            <v>47933</v>
          </cell>
        </row>
        <row r="485">
          <cell r="A485">
            <v>561</v>
          </cell>
          <cell r="B485" t="str">
            <v>Tuberia en PVC perfilada d= 200 mm (8") sumi</v>
          </cell>
          <cell r="C485" t="str">
            <v>ML</v>
          </cell>
          <cell r="D485">
            <v>81242</v>
          </cell>
        </row>
        <row r="486">
          <cell r="A486">
            <v>562</v>
          </cell>
          <cell r="B486" t="str">
            <v>Tuberia en PVC perfilada d= 450 mm (18") sumi</v>
          </cell>
          <cell r="C486" t="str">
            <v>ML</v>
          </cell>
          <cell r="D486">
            <v>398813</v>
          </cell>
        </row>
        <row r="487">
          <cell r="A487">
            <v>563</v>
          </cell>
          <cell r="B487" t="str">
            <v>Tuberia en PVC perfilada d= 500 mm (20") sumi</v>
          </cell>
          <cell r="C487" t="str">
            <v>ML</v>
          </cell>
          <cell r="D487">
            <v>474029</v>
          </cell>
        </row>
        <row r="488">
          <cell r="A488">
            <v>564</v>
          </cell>
          <cell r="B488" t="str">
            <v>Tuberia en HD d= 500 mm STD PN10 sumi</v>
          </cell>
          <cell r="C488" t="str">
            <v>ML</v>
          </cell>
          <cell r="D488">
            <v>387208</v>
          </cell>
        </row>
        <row r="489">
          <cell r="A489">
            <v>565</v>
          </cell>
          <cell r="B489" t="str">
            <v>Tuberia en HD d= 500 mm STD PN10 SUMI</v>
          </cell>
        </row>
        <row r="490">
          <cell r="A490">
            <v>566</v>
          </cell>
          <cell r="B490" t="str">
            <v>Tuberia en HD d= 400 mm B X B  pn10 SUMI</v>
          </cell>
        </row>
        <row r="491">
          <cell r="A491">
            <v>567</v>
          </cell>
          <cell r="B491" t="str">
            <v>Tuberia en PVC perfilada d= 150 mm (6") sumi</v>
          </cell>
          <cell r="C491" t="str">
            <v>ML</v>
          </cell>
          <cell r="D491">
            <v>20281</v>
          </cell>
        </row>
        <row r="492">
          <cell r="A492">
            <v>568</v>
          </cell>
          <cell r="B492" t="str">
            <v>Tuberia en PVC perfilada d= 200 mm (8") sumi</v>
          </cell>
          <cell r="C492" t="str">
            <v>ML</v>
          </cell>
          <cell r="D492">
            <v>20000</v>
          </cell>
        </row>
        <row r="493">
          <cell r="A493">
            <v>569</v>
          </cell>
          <cell r="B493" t="str">
            <v>Tuberia en PVC perfilada d= 450 mm (18") sumi</v>
          </cell>
          <cell r="C493" t="str">
            <v>ML</v>
          </cell>
          <cell r="D493">
            <v>129821</v>
          </cell>
        </row>
        <row r="494">
          <cell r="A494">
            <v>570</v>
          </cell>
          <cell r="B494" t="str">
            <v>Tuberia en PVC perfilada d= 500 mm (20") sumi</v>
          </cell>
          <cell r="C494" t="str">
            <v>ML</v>
          </cell>
          <cell r="D494">
            <v>155649</v>
          </cell>
        </row>
        <row r="495">
          <cell r="A495">
            <v>571</v>
          </cell>
          <cell r="B495" t="str">
            <v>Yee 200 x 150 mm en PVC</v>
          </cell>
          <cell r="C495" t="str">
            <v>UND</v>
          </cell>
          <cell r="D495">
            <v>99139</v>
          </cell>
        </row>
        <row r="496">
          <cell r="A496">
            <v>572</v>
          </cell>
          <cell r="B496" t="str">
            <v>Silla Yee 200 x 150 mm en PVC</v>
          </cell>
          <cell r="C496" t="str">
            <v>UND</v>
          </cell>
          <cell r="D496">
            <v>141162</v>
          </cell>
        </row>
        <row r="497">
          <cell r="A497">
            <v>573</v>
          </cell>
          <cell r="B497" t="str">
            <v>Codo 45 HD DN 500 mm</v>
          </cell>
          <cell r="C497" t="str">
            <v>UND</v>
          </cell>
          <cell r="D497">
            <v>3360520</v>
          </cell>
        </row>
        <row r="498">
          <cell r="A498">
            <v>574</v>
          </cell>
          <cell r="B498" t="str">
            <v>Compuerta metalica rectangular deslizante a emplear en el canal de entrada 0.80 x 1.0, incluye soporte, gruas, columnas de maniobras, vastago y rueda de manejo</v>
          </cell>
          <cell r="C498" t="str">
            <v>UND</v>
          </cell>
          <cell r="D498">
            <v>10034000</v>
          </cell>
        </row>
        <row r="499">
          <cell r="A499">
            <v>575</v>
          </cell>
          <cell r="B499" t="str">
            <v>Suministro e instalacion de puertas metalicas con anticorrosivo para acceso al canal de entrada (1.0 x 0.50)</v>
          </cell>
          <cell r="C499" t="str">
            <v>UND</v>
          </cell>
          <cell r="D499">
            <v>175000</v>
          </cell>
        </row>
        <row r="500">
          <cell r="A500">
            <v>576</v>
          </cell>
          <cell r="B500" t="str">
            <v>Rejillas industriales</v>
          </cell>
          <cell r="C500" t="str">
            <v>UND</v>
          </cell>
          <cell r="D500">
            <v>1350000</v>
          </cell>
        </row>
        <row r="501">
          <cell r="A501">
            <v>577</v>
          </cell>
          <cell r="B501" t="str">
            <v>Tapa metalicas de inspeccion</v>
          </cell>
          <cell r="C501" t="str">
            <v>UND</v>
          </cell>
          <cell r="D501">
            <v>350000</v>
          </cell>
        </row>
        <row r="502">
          <cell r="A502">
            <v>578</v>
          </cell>
          <cell r="B502" t="str">
            <v>Instalacion y suministro de bomba sumergible instalacion en pozo seco, tamaño de solidos de 3 plg Q= 133 Lps. HDT= 52.15 m incluye base codo, conde motor con potencia de 104 Kw, voltaje de 460 v frecuencia 60 Hz velocidad 1775 RPM 4 polos proteccion IP68</v>
          </cell>
          <cell r="C502" t="str">
            <v>UND</v>
          </cell>
          <cell r="D502">
            <v>117895382</v>
          </cell>
        </row>
        <row r="503">
          <cell r="A503">
            <v>579</v>
          </cell>
          <cell r="B503" t="str">
            <v>Codo HD  d = 90' 400 MM B x B PN 10</v>
          </cell>
          <cell r="C503" t="str">
            <v>UND</v>
          </cell>
          <cell r="D503">
            <v>2984680</v>
          </cell>
        </row>
        <row r="504">
          <cell r="A504">
            <v>580</v>
          </cell>
          <cell r="B504" t="str">
            <v>Niple pasamuro HD B x B d= 400 mm PN 10 L= 1.2 mts</v>
          </cell>
          <cell r="C504" t="str">
            <v>UND</v>
          </cell>
          <cell r="D504">
            <v>3127515</v>
          </cell>
        </row>
        <row r="507">
          <cell r="A507">
            <v>598</v>
          </cell>
          <cell r="B507" t="str">
            <v>Macromedidor electromagnético extremos bridados Φ 3"</v>
          </cell>
          <cell r="C507" t="str">
            <v>UND</v>
          </cell>
          <cell r="D507">
            <v>6100000</v>
          </cell>
        </row>
        <row r="508">
          <cell r="A508">
            <v>599</v>
          </cell>
          <cell r="B508" t="str">
            <v>Codo a 45' PEAD  200 MM</v>
          </cell>
          <cell r="C508" t="str">
            <v>UND</v>
          </cell>
          <cell r="D508">
            <v>236153</v>
          </cell>
        </row>
        <row r="509">
          <cell r="A509">
            <v>600</v>
          </cell>
          <cell r="B509" t="str">
            <v>Tuberia PEAD d= 200 mm Pe 100 PN10</v>
          </cell>
          <cell r="C509" t="str">
            <v>ML</v>
          </cell>
          <cell r="D509">
            <v>87575</v>
          </cell>
        </row>
        <row r="510">
          <cell r="A510">
            <v>601</v>
          </cell>
          <cell r="B510" t="str">
            <v>Macromedidores  Electromagnetico d= 200 mm</v>
          </cell>
          <cell r="C510" t="str">
            <v>UND</v>
          </cell>
          <cell r="D510">
            <v>14453136</v>
          </cell>
        </row>
        <row r="511">
          <cell r="A511">
            <v>602</v>
          </cell>
          <cell r="B511" t="str">
            <v>Codo a 90' PEAD  200 MM</v>
          </cell>
          <cell r="C511" t="str">
            <v>UND</v>
          </cell>
          <cell r="D511">
            <v>236153</v>
          </cell>
        </row>
        <row r="512">
          <cell r="A512">
            <v>603</v>
          </cell>
          <cell r="B512" t="str">
            <v>Codo a 22.5' PEAD  200 MM</v>
          </cell>
          <cell r="C512" t="str">
            <v>UND</v>
          </cell>
          <cell r="D512">
            <v>236153</v>
          </cell>
        </row>
        <row r="513">
          <cell r="A513">
            <v>604</v>
          </cell>
          <cell r="B513" t="str">
            <v>Codo a 11.5' PEAD  200 MM</v>
          </cell>
          <cell r="C513" t="str">
            <v>UND</v>
          </cell>
          <cell r="D513">
            <v>236153</v>
          </cell>
        </row>
        <row r="514">
          <cell r="A514">
            <v>605</v>
          </cell>
          <cell r="B514" t="str">
            <v>Suministro e Instalacion de actualizaciones electricos para valvula de 200 mm</v>
          </cell>
          <cell r="C514" t="str">
            <v>Und</v>
          </cell>
          <cell r="D514">
            <v>6250000</v>
          </cell>
        </row>
        <row r="515">
          <cell r="A515">
            <v>606</v>
          </cell>
          <cell r="B515" t="str">
            <v>Suministro e Instalacion de medidor de nivel</v>
          </cell>
          <cell r="C515" t="str">
            <v>Und</v>
          </cell>
          <cell r="D515">
            <v>10316460</v>
          </cell>
        </row>
        <row r="516">
          <cell r="A516">
            <v>607</v>
          </cell>
          <cell r="B516" t="str">
            <v>Suministro e Instalacion de programa  logico de control PLC</v>
          </cell>
          <cell r="C516" t="str">
            <v>Und</v>
          </cell>
          <cell r="D516">
            <v>7700000</v>
          </cell>
        </row>
        <row r="517">
          <cell r="A517">
            <v>608</v>
          </cell>
        </row>
        <row r="518">
          <cell r="A518">
            <v>609</v>
          </cell>
        </row>
        <row r="519">
          <cell r="A519">
            <v>610</v>
          </cell>
          <cell r="B519" t="str">
            <v>codo 90° PVC - P U Mec C x C clase 200 Φ 3"</v>
          </cell>
          <cell r="C519" t="str">
            <v>Und</v>
          </cell>
          <cell r="D519">
            <v>85144</v>
          </cell>
        </row>
        <row r="520">
          <cell r="A520">
            <v>611</v>
          </cell>
          <cell r="B520" t="str">
            <v>Soportes de aluminio para colgar tuberia PVC - U MEC a pasos elevados ancho= 1 pulg.</v>
          </cell>
          <cell r="C520" t="str">
            <v>Und</v>
          </cell>
          <cell r="D520">
            <v>5000</v>
          </cell>
        </row>
        <row r="521">
          <cell r="A521">
            <v>612</v>
          </cell>
          <cell r="B521" t="str">
            <v>Tuberia polietileno (PEAD) PE 100 PN 10 Φ 63 mm</v>
          </cell>
          <cell r="C521" t="str">
            <v>ML</v>
          </cell>
          <cell r="D521">
            <v>6210</v>
          </cell>
        </row>
        <row r="522">
          <cell r="A522">
            <v>613</v>
          </cell>
          <cell r="B522" t="str">
            <v>Tuberia polietileno (PEAD) PE 100 PN 10 Φ 40 mm</v>
          </cell>
          <cell r="C522" t="str">
            <v>ML</v>
          </cell>
          <cell r="D522">
            <v>5689</v>
          </cell>
        </row>
        <row r="523">
          <cell r="A523">
            <v>614</v>
          </cell>
          <cell r="B523" t="str">
            <v>Tuberia polietileno (PEAD) PE 100 PN 16 Φ 32 mm</v>
          </cell>
          <cell r="C523" t="str">
            <v>ML</v>
          </cell>
          <cell r="D523">
            <v>3680</v>
          </cell>
        </row>
        <row r="524">
          <cell r="A524">
            <v>615</v>
          </cell>
          <cell r="B524" t="str">
            <v>Tuberia polietileno (PEAD) PE 100 PN 16 Φ 25 mm</v>
          </cell>
          <cell r="C524" t="str">
            <v>ML</v>
          </cell>
          <cell r="D524">
            <v>2290</v>
          </cell>
        </row>
        <row r="525">
          <cell r="A525">
            <v>616</v>
          </cell>
          <cell r="B525" t="str">
            <v>Tuberia polietileno (PEAD) PE 100 PN 16 Φ 20 mm</v>
          </cell>
          <cell r="C525" t="str">
            <v>ML</v>
          </cell>
          <cell r="D525">
            <v>1470</v>
          </cell>
        </row>
        <row r="526">
          <cell r="A526">
            <v>617</v>
          </cell>
          <cell r="B526" t="str">
            <v>Collar de derivacion sencillo PVC Φ 63 mm x 1/2" NPT</v>
          </cell>
          <cell r="C526" t="str">
            <v>Und</v>
          </cell>
          <cell r="D526">
            <v>23815</v>
          </cell>
        </row>
        <row r="527">
          <cell r="A527">
            <v>618</v>
          </cell>
          <cell r="B527" t="str">
            <v>Collar de derivacion sencillo PVC Φ 63 mm x 3/4" NPT</v>
          </cell>
          <cell r="C527" t="str">
            <v>Und</v>
          </cell>
          <cell r="D527">
            <v>23815</v>
          </cell>
        </row>
        <row r="528">
          <cell r="A528">
            <v>619</v>
          </cell>
          <cell r="B528" t="str">
            <v>Union reducida PEAD Φ 63 mm x 50 mm</v>
          </cell>
          <cell r="C528" t="str">
            <v>Und</v>
          </cell>
          <cell r="D528">
            <v>37920</v>
          </cell>
        </row>
        <row r="529">
          <cell r="A529">
            <v>620</v>
          </cell>
          <cell r="B529" t="str">
            <v>Collar de derivacion sencillo PVC Φ 50 mm x 3/4" NPT</v>
          </cell>
          <cell r="C529" t="str">
            <v>Und</v>
          </cell>
          <cell r="D529">
            <v>23815</v>
          </cell>
        </row>
        <row r="530">
          <cell r="A530">
            <v>621</v>
          </cell>
          <cell r="B530" t="str">
            <v>Collar de derivacion doble PVC Φ 50 mm x 3/4" NPT</v>
          </cell>
          <cell r="C530" t="str">
            <v>Und</v>
          </cell>
          <cell r="D530">
            <v>25870</v>
          </cell>
        </row>
        <row r="531">
          <cell r="A531">
            <v>622</v>
          </cell>
          <cell r="B531" t="str">
            <v>Union reducida PEAD Φ 50 mm x 40 mm</v>
          </cell>
          <cell r="C531" t="str">
            <v>Und</v>
          </cell>
          <cell r="D531">
            <v>37920</v>
          </cell>
        </row>
        <row r="532">
          <cell r="A532">
            <v>623</v>
          </cell>
          <cell r="B532" t="str">
            <v>Collar de derivacion doble PEAD Φ 40 mm x 3/4" NPT</v>
          </cell>
          <cell r="C532" t="str">
            <v>Und</v>
          </cell>
          <cell r="D532">
            <v>23815</v>
          </cell>
        </row>
        <row r="533">
          <cell r="A533">
            <v>624</v>
          </cell>
          <cell r="B533" t="str">
            <v>Union reducida PEAD Φ 40 mm x 32 mm</v>
          </cell>
          <cell r="C533" t="str">
            <v>Und</v>
          </cell>
          <cell r="D533">
            <v>32560</v>
          </cell>
        </row>
        <row r="534">
          <cell r="A534">
            <v>625</v>
          </cell>
          <cell r="B534" t="str">
            <v>Collar de derivacion doble PEAD Φ 32 mm x 3/4" NPT</v>
          </cell>
          <cell r="C534" t="str">
            <v>Und</v>
          </cell>
          <cell r="D534">
            <v>25870</v>
          </cell>
        </row>
        <row r="535">
          <cell r="A535">
            <v>626</v>
          </cell>
          <cell r="B535" t="str">
            <v>union reducida PEAD Φ 32 mm x 25 mm</v>
          </cell>
          <cell r="C535" t="str">
            <v>Und</v>
          </cell>
          <cell r="D535">
            <v>23850</v>
          </cell>
        </row>
        <row r="536">
          <cell r="A536">
            <v>627</v>
          </cell>
          <cell r="B536" t="str">
            <v>Codo 90° PEAD Φ 20 mm</v>
          </cell>
          <cell r="C536" t="str">
            <v>Und</v>
          </cell>
          <cell r="D536">
            <v>4587</v>
          </cell>
        </row>
        <row r="537">
          <cell r="A537">
            <v>628</v>
          </cell>
          <cell r="B537" t="str">
            <v>Collar de derivacion doble PEAD Φ 63 mm x 3/4" NPT</v>
          </cell>
          <cell r="C537" t="str">
            <v>Und</v>
          </cell>
          <cell r="D537">
            <v>23850</v>
          </cell>
        </row>
        <row r="538">
          <cell r="A538">
            <v>629</v>
          </cell>
          <cell r="B538" t="str">
            <v>Collar de derivacion sencillo PEAD Φ 40 mm x 3/4" NPT</v>
          </cell>
          <cell r="C538" t="str">
            <v>Und</v>
          </cell>
          <cell r="D538">
            <v>25663</v>
          </cell>
        </row>
        <row r="539">
          <cell r="A539">
            <v>630</v>
          </cell>
          <cell r="B539" t="str">
            <v>Collar de derivacion sencillo PEAD Φ 32 mm x 3/4" NPT</v>
          </cell>
          <cell r="C539" t="str">
            <v>Und</v>
          </cell>
          <cell r="D539">
            <v>23650</v>
          </cell>
        </row>
        <row r="540">
          <cell r="A540">
            <v>631</v>
          </cell>
          <cell r="B540" t="str">
            <v>Collar de derivacion doble PEAD Φ 63 mm x 1/2" NPT</v>
          </cell>
          <cell r="C540" t="str">
            <v>Und</v>
          </cell>
          <cell r="D540">
            <v>23650</v>
          </cell>
        </row>
        <row r="541">
          <cell r="A541">
            <v>632</v>
          </cell>
          <cell r="B541" t="str">
            <v>Tee PEAD Φ 32 mm</v>
          </cell>
          <cell r="C541" t="str">
            <v>Und</v>
          </cell>
          <cell r="D541">
            <v>9363</v>
          </cell>
        </row>
        <row r="542">
          <cell r="A542">
            <v>633</v>
          </cell>
          <cell r="B542" t="str">
            <v>Adaptador macho PEAD Φ 40mm</v>
          </cell>
          <cell r="C542" t="str">
            <v>Und</v>
          </cell>
          <cell r="D542">
            <v>7500</v>
          </cell>
        </row>
        <row r="543">
          <cell r="A543">
            <v>634</v>
          </cell>
          <cell r="B543" t="str">
            <v>Adaptador macho PEAD Φ 32mm</v>
          </cell>
          <cell r="C543" t="str">
            <v>Und</v>
          </cell>
          <cell r="D543">
            <v>6703</v>
          </cell>
        </row>
        <row r="544">
          <cell r="A544">
            <v>635</v>
          </cell>
          <cell r="B544" t="str">
            <v>Collar de derivacion sencilla PEAD Φ 25 mm x 3/4" NPT</v>
          </cell>
          <cell r="C544" t="str">
            <v>Und</v>
          </cell>
          <cell r="D544">
            <v>18230</v>
          </cell>
        </row>
        <row r="545">
          <cell r="A545">
            <v>636</v>
          </cell>
          <cell r="B545" t="str">
            <v>Codo 90° PEAD Φ 25 mm</v>
          </cell>
          <cell r="C545" t="str">
            <v>Und</v>
          </cell>
          <cell r="D545">
            <v>15600</v>
          </cell>
        </row>
        <row r="546">
          <cell r="A546">
            <v>637</v>
          </cell>
          <cell r="B546" t="str">
            <v>Adaptador macho PEAD Φ 20 mm</v>
          </cell>
          <cell r="C546" t="str">
            <v>Und</v>
          </cell>
          <cell r="D546">
            <v>5870</v>
          </cell>
        </row>
        <row r="547">
          <cell r="A547">
            <v>638</v>
          </cell>
          <cell r="B547" t="str">
            <v>Codo 90° PEAD Φ 32 mm</v>
          </cell>
          <cell r="C547" t="str">
            <v>Und</v>
          </cell>
          <cell r="D547">
            <v>15780</v>
          </cell>
        </row>
        <row r="548">
          <cell r="A548">
            <v>639</v>
          </cell>
          <cell r="B548" t="str">
            <v>Adaptador macho PEAD Φ 25 mm x 3/4" NPT</v>
          </cell>
          <cell r="C548" t="str">
            <v>Und</v>
          </cell>
          <cell r="D548">
            <v>5320</v>
          </cell>
        </row>
        <row r="549">
          <cell r="A549">
            <v>640</v>
          </cell>
          <cell r="B549" t="str">
            <v>Valvula de compuerta  HD extremos bridados Φ 2"</v>
          </cell>
          <cell r="C549" t="str">
            <v>Und</v>
          </cell>
          <cell r="D549">
            <v>164420</v>
          </cell>
        </row>
        <row r="550">
          <cell r="A550">
            <v>641</v>
          </cell>
          <cell r="B550" t="str">
            <v>Porta flanche PEAD PE 100 PN 16 Φ 63mm</v>
          </cell>
          <cell r="C550" t="str">
            <v>Und</v>
          </cell>
          <cell r="D550">
            <v>44936</v>
          </cell>
        </row>
        <row r="551">
          <cell r="A551">
            <v>642</v>
          </cell>
          <cell r="B551" t="str">
            <v>Flanche metalico Φ 63 mm</v>
          </cell>
          <cell r="C551" t="str">
            <v>Und</v>
          </cell>
          <cell r="D551">
            <v>22853</v>
          </cell>
        </row>
        <row r="552">
          <cell r="A552">
            <v>643</v>
          </cell>
          <cell r="B552" t="str">
            <v>Acople bridado universal a PVC - U MEC Φ 2"</v>
          </cell>
          <cell r="C552" t="str">
            <v>Und</v>
          </cell>
          <cell r="D552">
            <v>44936</v>
          </cell>
        </row>
        <row r="553">
          <cell r="A553">
            <v>644</v>
          </cell>
          <cell r="B553" t="str">
            <v>Valvula paso directo en bronce Φ 1 1/4" tipo Red White extremos roscados</v>
          </cell>
          <cell r="C553" t="str">
            <v>Und</v>
          </cell>
          <cell r="D553">
            <v>382000</v>
          </cell>
        </row>
        <row r="554">
          <cell r="A554">
            <v>645</v>
          </cell>
          <cell r="B554" t="str">
            <v>Adaptador macho PVC - P Φ 1 1/4"</v>
          </cell>
          <cell r="C554" t="str">
            <v>Und</v>
          </cell>
          <cell r="D554">
            <v>878</v>
          </cell>
        </row>
        <row r="555">
          <cell r="A555">
            <v>646</v>
          </cell>
          <cell r="B555" t="str">
            <v>Valvula paso directo en bronce Φ 1" tipo Red White extremos roscados</v>
          </cell>
          <cell r="C555" t="str">
            <v>Und</v>
          </cell>
          <cell r="D555">
            <v>256210</v>
          </cell>
        </row>
        <row r="556">
          <cell r="A556">
            <v>647</v>
          </cell>
          <cell r="B556" t="str">
            <v>Adaptador macho PVC - P Φ 1"</v>
          </cell>
          <cell r="C556" t="str">
            <v>Und</v>
          </cell>
          <cell r="D556">
            <v>878</v>
          </cell>
        </row>
        <row r="557">
          <cell r="A557">
            <v>648</v>
          </cell>
          <cell r="B557" t="str">
            <v>Tuberia PVC - P Φ 1" RDE 21</v>
          </cell>
          <cell r="C557" t="str">
            <v>ML</v>
          </cell>
          <cell r="D557">
            <v>2420</v>
          </cell>
        </row>
        <row r="558">
          <cell r="A558">
            <v>649</v>
          </cell>
          <cell r="B558" t="str">
            <v>Buje PVC -P Φ 2" x 1" soldado</v>
          </cell>
          <cell r="C558" t="str">
            <v>Und</v>
          </cell>
          <cell r="D558">
            <v>2837</v>
          </cell>
        </row>
        <row r="559">
          <cell r="A559">
            <v>650</v>
          </cell>
          <cell r="B559" t="str">
            <v>Union PVC - P Φ 1"</v>
          </cell>
          <cell r="C559" t="str">
            <v>Und</v>
          </cell>
          <cell r="D559">
            <v>756</v>
          </cell>
        </row>
        <row r="560">
          <cell r="A560">
            <v>651</v>
          </cell>
          <cell r="B560" t="str">
            <v>Soportes de tuberia PEAD Φ 63 mm</v>
          </cell>
          <cell r="C560" t="str">
            <v>Und</v>
          </cell>
          <cell r="D560">
            <v>7500</v>
          </cell>
        </row>
        <row r="561">
          <cell r="A561">
            <v>652</v>
          </cell>
          <cell r="B561" t="str">
            <v>Soportes de tuberia PEAD Φ 50 - 32 mm</v>
          </cell>
          <cell r="C561" t="str">
            <v>Und</v>
          </cell>
          <cell r="D561">
            <v>7500</v>
          </cell>
        </row>
        <row r="562">
          <cell r="A562">
            <v>653</v>
          </cell>
          <cell r="B562" t="str">
            <v>Soportes de tuberia PEAD Φ 25 - 20 mm</v>
          </cell>
          <cell r="C562" t="str">
            <v>Und</v>
          </cell>
          <cell r="D562">
            <v>7500</v>
          </cell>
        </row>
        <row r="563">
          <cell r="A563">
            <v>654</v>
          </cell>
          <cell r="B563" t="str">
            <v>Valvulas ventosa NPT Φ 1" para expulsion de aire</v>
          </cell>
          <cell r="C563" t="str">
            <v>Und</v>
          </cell>
          <cell r="D563">
            <v>115000</v>
          </cell>
        </row>
        <row r="564">
          <cell r="A564">
            <v>655</v>
          </cell>
          <cell r="B564" t="str">
            <v>Tubería H. galvanizado Φ 6"</v>
          </cell>
          <cell r="C564" t="str">
            <v>ML</v>
          </cell>
          <cell r="D564">
            <v>157373.33333333334</v>
          </cell>
        </row>
        <row r="565">
          <cell r="A565">
            <v>656</v>
          </cell>
          <cell r="B565" t="str">
            <v>Tubería H. galvanizado Φ 4"</v>
          </cell>
          <cell r="C565" t="str">
            <v>ML</v>
          </cell>
          <cell r="D565">
            <v>56646.666666666664</v>
          </cell>
        </row>
        <row r="566">
          <cell r="A566">
            <v>657</v>
          </cell>
          <cell r="B566" t="str">
            <v>Tubería H. galvanizado Φ 3"</v>
          </cell>
          <cell r="C566" t="str">
            <v>ML</v>
          </cell>
          <cell r="D566">
            <v>35600</v>
          </cell>
        </row>
        <row r="567">
          <cell r="A567">
            <v>658</v>
          </cell>
          <cell r="B567" t="str">
            <v>Tubería H. galvanizado Φ 2"</v>
          </cell>
          <cell r="C567" t="str">
            <v>ML</v>
          </cell>
          <cell r="D567">
            <v>23000</v>
          </cell>
        </row>
        <row r="568">
          <cell r="A568">
            <v>659</v>
          </cell>
          <cell r="B568" t="str">
            <v>Codo 90° galvanizado Φ 6"</v>
          </cell>
          <cell r="D568">
            <v>96000</v>
          </cell>
        </row>
        <row r="569">
          <cell r="A569">
            <v>660</v>
          </cell>
          <cell r="B569" t="str">
            <v>Codo 90° galvanizado Φ 4"</v>
          </cell>
          <cell r="D569">
            <v>44660</v>
          </cell>
        </row>
        <row r="570">
          <cell r="A570">
            <v>661</v>
          </cell>
          <cell r="B570" t="str">
            <v>Codo 90° galvanizado Φ 3"</v>
          </cell>
          <cell r="D570">
            <v>21460</v>
          </cell>
        </row>
        <row r="571">
          <cell r="A571">
            <v>662</v>
          </cell>
          <cell r="B571" t="str">
            <v>Codo 90° galvanizado Φ 2"</v>
          </cell>
          <cell r="D571">
            <v>8700</v>
          </cell>
        </row>
        <row r="572">
          <cell r="A572">
            <v>663</v>
          </cell>
          <cell r="B572" t="str">
            <v>Reducción excéntrica roscada Φ 4" x 3"</v>
          </cell>
          <cell r="D572">
            <v>22040</v>
          </cell>
        </row>
        <row r="573">
          <cell r="A573">
            <v>664</v>
          </cell>
          <cell r="B573" t="str">
            <v>Reducción excéntrica roscada Φ 3" x 2"</v>
          </cell>
          <cell r="D573">
            <v>11484</v>
          </cell>
        </row>
        <row r="574">
          <cell r="A574">
            <v>665</v>
          </cell>
          <cell r="B574" t="str">
            <v>Unión universal galvanizada Φ 4"</v>
          </cell>
          <cell r="D574">
            <v>139200</v>
          </cell>
        </row>
        <row r="575">
          <cell r="A575">
            <v>666</v>
          </cell>
          <cell r="B575" t="str">
            <v>Unión universal galvanizada Φ 3"</v>
          </cell>
          <cell r="D575">
            <v>42920</v>
          </cell>
        </row>
        <row r="576">
          <cell r="A576">
            <v>667</v>
          </cell>
          <cell r="B576" t="str">
            <v>Tee galvanizada Φ 4"</v>
          </cell>
          <cell r="D576">
            <v>48720</v>
          </cell>
        </row>
        <row r="577">
          <cell r="A577">
            <v>668</v>
          </cell>
          <cell r="B577" t="str">
            <v>Tee galvanizada Φ 3"</v>
          </cell>
          <cell r="D577">
            <v>33640</v>
          </cell>
        </row>
        <row r="578">
          <cell r="A578">
            <v>669</v>
          </cell>
          <cell r="B578" t="str">
            <v>Válvula P.D. tipo Red White NPT Φ 6" en bronce</v>
          </cell>
          <cell r="C578" t="str">
            <v>UND</v>
          </cell>
          <cell r="D578">
            <v>560000</v>
          </cell>
        </row>
        <row r="579">
          <cell r="A579">
            <v>670</v>
          </cell>
          <cell r="B579" t="str">
            <v>Válvula P.D. tipo Red White NPT Φ 2" en bronce</v>
          </cell>
          <cell r="D579">
            <v>256000</v>
          </cell>
        </row>
        <row r="580">
          <cell r="A580">
            <v>671</v>
          </cell>
          <cell r="B580" t="str">
            <v>Válvula cheque hidro NPT Φ 6" en bronce</v>
          </cell>
          <cell r="D580">
            <v>423000</v>
          </cell>
        </row>
        <row r="581">
          <cell r="A581">
            <v>672</v>
          </cell>
          <cell r="B581" t="str">
            <v>Válvula cheque cortina NPT Φ 2" en bronce</v>
          </cell>
          <cell r="D581">
            <v>215000</v>
          </cell>
        </row>
        <row r="582">
          <cell r="A582">
            <v>673</v>
          </cell>
          <cell r="B582" t="str">
            <v>Unión universal galvanizado Φ 2"</v>
          </cell>
          <cell r="D582">
            <v>24360</v>
          </cell>
        </row>
        <row r="583">
          <cell r="A583">
            <v>674</v>
          </cell>
          <cell r="B583" t="str">
            <v>Tee galvanizada Φ 2"</v>
          </cell>
          <cell r="D583">
            <v>32560</v>
          </cell>
        </row>
        <row r="584">
          <cell r="A584">
            <v>675</v>
          </cell>
          <cell r="B584" t="str">
            <v>Adaptador brida tipo universal para tubería PVC - P Φ 6"</v>
          </cell>
          <cell r="D584">
            <v>96883.199999999997</v>
          </cell>
        </row>
        <row r="585">
          <cell r="A585">
            <v>676</v>
          </cell>
          <cell r="B585" t="str">
            <v>Tapón macho galvanizado Φ 4"</v>
          </cell>
          <cell r="D585">
            <v>16239.999999999998</v>
          </cell>
        </row>
        <row r="586">
          <cell r="A586">
            <v>677</v>
          </cell>
          <cell r="B586" t="str">
            <v>Tapón macho galvanizado Φ 3"</v>
          </cell>
          <cell r="D586">
            <v>8700</v>
          </cell>
        </row>
        <row r="587">
          <cell r="A587">
            <v>678</v>
          </cell>
          <cell r="B587" t="str">
            <v>Control de nivel tipo GR para proteger bombas ante nivel mínimo en tanque</v>
          </cell>
          <cell r="D587">
            <v>256000</v>
          </cell>
        </row>
        <row r="588">
          <cell r="A588">
            <v>679</v>
          </cell>
          <cell r="B588" t="str">
            <v xml:space="preserve">­ Tablero de control que permita </v>
          </cell>
        </row>
        <row r="589">
          <cell r="A589">
            <v>680</v>
          </cell>
          <cell r="B589" t="str">
            <v>▪ Sincronizar las bombas</v>
          </cell>
        </row>
        <row r="590">
          <cell r="A590">
            <v>681</v>
          </cell>
          <cell r="B590" t="str">
            <v>▪ Intercambiabilidad entre bombas</v>
          </cell>
        </row>
        <row r="591">
          <cell r="A591">
            <v>682</v>
          </cell>
          <cell r="B591" t="str">
            <v>▪ Operación manual</v>
          </cell>
        </row>
        <row r="592">
          <cell r="A592">
            <v>683</v>
          </cell>
          <cell r="B592" t="str">
            <v>▪ Alternación automática</v>
          </cell>
        </row>
        <row r="593">
          <cell r="A593">
            <v>684</v>
          </cell>
          <cell r="B593" t="str">
            <v>▪ Inclusión de alarmas</v>
          </cell>
        </row>
        <row r="594">
          <cell r="A594">
            <v>685</v>
          </cell>
          <cell r="B594" t="str">
            <v>▪ Contar con arrancadores y protecciones adecuadas</v>
          </cell>
        </row>
        <row r="595">
          <cell r="A595">
            <v>686</v>
          </cell>
          <cell r="B595" t="str">
            <v>­ Tanque hidroacumulador con membrana</v>
          </cell>
        </row>
        <row r="596">
          <cell r="A596">
            <v>687</v>
          </cell>
          <cell r="B596" t="str">
            <v>­ Tres Switches de presión</v>
          </cell>
        </row>
        <row r="597">
          <cell r="A597">
            <v>688</v>
          </cell>
          <cell r="B597" t="str">
            <v>­ Base común</v>
          </cell>
        </row>
        <row r="598">
          <cell r="A598">
            <v>689</v>
          </cell>
          <cell r="B598" t="str">
            <v>­ Flauta de descarga Φ 6"</v>
          </cell>
        </row>
        <row r="599">
          <cell r="A599">
            <v>690</v>
          </cell>
          <cell r="B599" t="str">
            <v>­ Soporte para tablero</v>
          </cell>
        </row>
        <row r="600">
          <cell r="A600">
            <v>691</v>
          </cell>
          <cell r="B600" t="str">
            <v>­ Manómetros</v>
          </cell>
        </row>
        <row r="601">
          <cell r="A601">
            <v>692</v>
          </cell>
          <cell r="B601" t="str">
            <v>­ Accesorios eléctricos e hidráulicos de primera calidad</v>
          </cell>
        </row>
        <row r="602">
          <cell r="A602">
            <v>693</v>
          </cell>
          <cell r="B602" t="str">
            <v>­ Interconexiones eléctricas completas</v>
          </cell>
        </row>
        <row r="603">
          <cell r="A603">
            <v>694</v>
          </cell>
          <cell r="B603" t="str">
            <v>­ Válvulas de pie</v>
          </cell>
        </row>
        <row r="604">
          <cell r="A604">
            <v>695</v>
          </cell>
          <cell r="B604" t="str">
            <v>­ Válvulas de compuerta</v>
          </cell>
        </row>
        <row r="605">
          <cell r="A605">
            <v>696</v>
          </cell>
          <cell r="B605" t="str">
            <v>­ Válvulas de retención</v>
          </cell>
        </row>
        <row r="606">
          <cell r="A606">
            <v>697</v>
          </cell>
          <cell r="B606" t="str">
            <v xml:space="preserve">Suministro e instalación de equipo de presión pre ensamblado conformado por tres (3) motobombas (1 bomba líder y 2 </v>
          </cell>
          <cell r="C606" t="str">
            <v>und</v>
          </cell>
          <cell r="D606">
            <v>30256000</v>
          </cell>
        </row>
        <row r="607">
          <cell r="A607">
            <v>698</v>
          </cell>
          <cell r="B607" t="str">
            <v>schelac</v>
          </cell>
          <cell r="C607" t="str">
            <v>Gln</v>
          </cell>
          <cell r="D607">
            <v>4000</v>
          </cell>
        </row>
        <row r="619">
          <cell r="A619">
            <v>990</v>
          </cell>
          <cell r="B619" t="str">
            <v>Concreto de 3.000 P.S.I. obra</v>
          </cell>
          <cell r="C619" t="str">
            <v>M3</v>
          </cell>
          <cell r="D619">
            <v>299778</v>
          </cell>
        </row>
        <row r="620">
          <cell r="A620">
            <v>991</v>
          </cell>
          <cell r="B620" t="str">
            <v>Concreto de 2.500 P.S.I. obra</v>
          </cell>
          <cell r="C620" t="str">
            <v>M3</v>
          </cell>
          <cell r="D620">
            <v>277678</v>
          </cell>
        </row>
        <row r="621">
          <cell r="A621">
            <v>992</v>
          </cell>
          <cell r="B621" t="str">
            <v>Concreto de 3.000 P.S.I. acelerado obra</v>
          </cell>
          <cell r="C621" t="str">
            <v>M3</v>
          </cell>
          <cell r="D621">
            <v>332778</v>
          </cell>
        </row>
        <row r="624">
          <cell r="A624">
            <v>1000</v>
          </cell>
          <cell r="B624" t="str">
            <v xml:space="preserve">Aspersor manual </v>
          </cell>
          <cell r="C624" t="str">
            <v>$/HORA</v>
          </cell>
          <cell r="D624">
            <v>1686</v>
          </cell>
        </row>
        <row r="625">
          <cell r="A625">
            <v>1001</v>
          </cell>
          <cell r="B625" t="str">
            <v>Barredora mecánica de cepillo</v>
          </cell>
          <cell r="C625" t="str">
            <v>$/HORA</v>
          </cell>
          <cell r="D625">
            <v>50599</v>
          </cell>
        </row>
        <row r="626">
          <cell r="A626">
            <v>1002</v>
          </cell>
          <cell r="B626" t="str">
            <v>Bomba de inyección de lechada</v>
          </cell>
          <cell r="C626" t="str">
            <v>$/HORA</v>
          </cell>
          <cell r="D626">
            <v>11244</v>
          </cell>
        </row>
        <row r="627">
          <cell r="A627">
            <v>1003</v>
          </cell>
          <cell r="B627" t="str">
            <v>Bomba para gato de tensionamiento</v>
          </cell>
          <cell r="C627" t="str">
            <v>$/HORA</v>
          </cell>
          <cell r="D627">
            <v>35981</v>
          </cell>
        </row>
        <row r="628">
          <cell r="A628">
            <v>1004</v>
          </cell>
          <cell r="B628" t="str">
            <v>Bomba de concreto</v>
          </cell>
          <cell r="C628" t="str">
            <v>$/HORA</v>
          </cell>
          <cell r="D628">
            <v>20239</v>
          </cell>
        </row>
        <row r="629">
          <cell r="A629">
            <v>1005</v>
          </cell>
          <cell r="B629" t="str">
            <v>Buldozer D4</v>
          </cell>
          <cell r="C629" t="str">
            <v>$/HORA</v>
          </cell>
          <cell r="D629">
            <v>56221</v>
          </cell>
        </row>
        <row r="630">
          <cell r="A630">
            <v>1006</v>
          </cell>
          <cell r="B630" t="str">
            <v>Buldozer D6</v>
          </cell>
          <cell r="C630" t="str">
            <v>$/HORA</v>
          </cell>
          <cell r="D630">
            <v>89953</v>
          </cell>
        </row>
        <row r="631">
          <cell r="A631">
            <v>1007</v>
          </cell>
          <cell r="B631" t="str">
            <v>Buldozer D8 (incluido Ripper)</v>
          </cell>
          <cell r="C631" t="str">
            <v>$/HORA</v>
          </cell>
          <cell r="D631">
            <v>112441</v>
          </cell>
        </row>
        <row r="632">
          <cell r="A632">
            <v>1008</v>
          </cell>
          <cell r="B632" t="str">
            <v>Calentador a gas</v>
          </cell>
          <cell r="C632" t="str">
            <v>$/HORA</v>
          </cell>
          <cell r="D632">
            <v>56221</v>
          </cell>
        </row>
        <row r="633">
          <cell r="A633">
            <v>1009</v>
          </cell>
          <cell r="B633" t="str">
            <v>Camion 350</v>
          </cell>
          <cell r="C633" t="str">
            <v>$/HORA</v>
          </cell>
          <cell r="D633">
            <v>33732</v>
          </cell>
        </row>
        <row r="634">
          <cell r="A634">
            <v>1010</v>
          </cell>
          <cell r="B634" t="str">
            <v>Camioneta D-300</v>
          </cell>
          <cell r="C634" t="str">
            <v>$/HORA</v>
          </cell>
          <cell r="D634">
            <v>28111</v>
          </cell>
        </row>
        <row r="635">
          <cell r="A635">
            <v>1011</v>
          </cell>
          <cell r="B635" t="str">
            <v>Camión de Slurry</v>
          </cell>
          <cell r="C635" t="str">
            <v>$/HORA</v>
          </cell>
          <cell r="D635">
            <v>101197</v>
          </cell>
        </row>
        <row r="636">
          <cell r="A636">
            <v>1012</v>
          </cell>
          <cell r="B636" t="str">
            <v>Cargador 920 o equivalente</v>
          </cell>
          <cell r="C636" t="str">
            <v>$/HORA</v>
          </cell>
          <cell r="D636">
            <v>73087</v>
          </cell>
        </row>
        <row r="637">
          <cell r="A637">
            <v>1013</v>
          </cell>
          <cell r="B637" t="str">
            <v>Cargador 930 o equivalente</v>
          </cell>
          <cell r="C637" t="str">
            <v>$/HORA</v>
          </cell>
          <cell r="D637">
            <v>78709</v>
          </cell>
        </row>
        <row r="638">
          <cell r="A638">
            <v>1014</v>
          </cell>
          <cell r="B638" t="str">
            <v>Carrotanque de agua 10000 Litros</v>
          </cell>
          <cell r="C638" t="str">
            <v>$/HORA</v>
          </cell>
          <cell r="D638">
            <v>44977</v>
          </cell>
        </row>
        <row r="639">
          <cell r="A639">
            <v>1015</v>
          </cell>
          <cell r="B639" t="str">
            <v>Carrotanque Irrigador de asfalto</v>
          </cell>
          <cell r="C639" t="str">
            <v>$/HORA</v>
          </cell>
          <cell r="D639">
            <v>56221</v>
          </cell>
        </row>
        <row r="640">
          <cell r="A640">
            <v>1016</v>
          </cell>
          <cell r="B640" t="str">
            <v>Cizalla</v>
          </cell>
          <cell r="C640" t="str">
            <v>$/HORA</v>
          </cell>
          <cell r="D640">
            <v>421</v>
          </cell>
        </row>
        <row r="641">
          <cell r="A641">
            <v>1017</v>
          </cell>
          <cell r="B641" t="str">
            <v>Compactador Benitin</v>
          </cell>
          <cell r="C641" t="str">
            <v>$/HORA</v>
          </cell>
          <cell r="D641">
            <v>35138</v>
          </cell>
        </row>
        <row r="642">
          <cell r="A642">
            <v>1018</v>
          </cell>
          <cell r="B642" t="str">
            <v>Compactador manual (RANA)</v>
          </cell>
          <cell r="C642" t="str">
            <v>$/HORA</v>
          </cell>
          <cell r="D642">
            <v>8125</v>
          </cell>
        </row>
        <row r="643">
          <cell r="A643">
            <v>1019</v>
          </cell>
          <cell r="B643" t="str">
            <v>Compactador manual (SALTARIN)</v>
          </cell>
          <cell r="C643" t="str">
            <v>$/HORA</v>
          </cell>
          <cell r="D643">
            <v>4540</v>
          </cell>
        </row>
        <row r="644">
          <cell r="A644">
            <v>1020</v>
          </cell>
          <cell r="B644" t="str">
            <v>Compactador manual de rodillo</v>
          </cell>
          <cell r="C644" t="str">
            <v>$/HORA</v>
          </cell>
          <cell r="D644">
            <v>4919</v>
          </cell>
        </row>
        <row r="645">
          <cell r="A645">
            <v>1021</v>
          </cell>
          <cell r="B645" t="str">
            <v>Compactador vobratorio tipo DD-20</v>
          </cell>
          <cell r="C645" t="str">
            <v>$/HORA</v>
          </cell>
          <cell r="D645">
            <v>31677</v>
          </cell>
        </row>
        <row r="646">
          <cell r="A646">
            <v>1022</v>
          </cell>
          <cell r="B646" t="str">
            <v>Compactador manual vibratorio (CANGURO) (Apisonadores)</v>
          </cell>
          <cell r="C646" t="str">
            <v>$/HORA</v>
          </cell>
          <cell r="D646">
            <v>4498</v>
          </cell>
        </row>
        <row r="647">
          <cell r="A647">
            <v>1023</v>
          </cell>
          <cell r="B647" t="str">
            <v>Compactador neumatico</v>
          </cell>
          <cell r="C647" t="str">
            <v>$/HORA</v>
          </cell>
          <cell r="D647">
            <v>67465</v>
          </cell>
        </row>
        <row r="648">
          <cell r="A648">
            <v>1024</v>
          </cell>
          <cell r="B648" t="str">
            <v>Compresor 125 pies 3, con martillo</v>
          </cell>
          <cell r="C648" t="str">
            <v>$/HORA</v>
          </cell>
          <cell r="D648">
            <v>61843</v>
          </cell>
        </row>
        <row r="649">
          <cell r="A649">
            <v>1025</v>
          </cell>
          <cell r="B649" t="str">
            <v>Compresor 250 pies 3 con martillo</v>
          </cell>
          <cell r="C649" t="str">
            <v>$/HORA</v>
          </cell>
          <cell r="D649">
            <v>58074</v>
          </cell>
        </row>
        <row r="650">
          <cell r="A650">
            <v>1026</v>
          </cell>
          <cell r="B650" t="str">
            <v>Compresor (barrido y soplado)</v>
          </cell>
          <cell r="C650" t="str">
            <v>$/HORA</v>
          </cell>
          <cell r="D650">
            <v>62000</v>
          </cell>
        </row>
        <row r="651">
          <cell r="A651">
            <v>1027</v>
          </cell>
          <cell r="B651" t="str">
            <v>Cortadora de pavimento</v>
          </cell>
          <cell r="C651" t="str">
            <v>$/HORA</v>
          </cell>
          <cell r="D651">
            <v>13500</v>
          </cell>
        </row>
        <row r="652">
          <cell r="A652">
            <v>1028</v>
          </cell>
          <cell r="B652" t="str">
            <v>Diferencial de 2 ton.</v>
          </cell>
          <cell r="C652" t="str">
            <v>$/HORA</v>
          </cell>
          <cell r="D652">
            <v>3261</v>
          </cell>
        </row>
        <row r="653">
          <cell r="A653">
            <v>1029</v>
          </cell>
          <cell r="B653" t="str">
            <v>Diferencial de 3 ton</v>
          </cell>
          <cell r="C653" t="str">
            <v>$/HORA</v>
          </cell>
          <cell r="D653">
            <v>3300</v>
          </cell>
        </row>
        <row r="654">
          <cell r="A654">
            <v>1030</v>
          </cell>
          <cell r="B654" t="str">
            <v>Equipo de control (bandas sonoras reduce velocidad) (Termohigometros, Termómetros, Galgas)</v>
          </cell>
          <cell r="C654" t="str">
            <v>$/HORA</v>
          </cell>
          <cell r="D654">
            <v>1236</v>
          </cell>
        </row>
        <row r="655">
          <cell r="A655">
            <v>1031</v>
          </cell>
          <cell r="B655" t="str">
            <v>Equipo de oxicorte</v>
          </cell>
          <cell r="C655" t="str">
            <v>$/HORA</v>
          </cell>
          <cell r="D655">
            <v>11244</v>
          </cell>
        </row>
        <row r="656">
          <cell r="A656">
            <v>1032</v>
          </cell>
          <cell r="B656" t="str">
            <v>Equipo de perforación (TRACKDRILL)</v>
          </cell>
          <cell r="C656" t="str">
            <v>$/HORA</v>
          </cell>
          <cell r="D656">
            <v>89953</v>
          </cell>
        </row>
        <row r="657">
          <cell r="A657">
            <v>1033</v>
          </cell>
          <cell r="B657" t="str">
            <v>Equipo de pintura (Compresor)</v>
          </cell>
          <cell r="C657" t="str">
            <v>$/HORA</v>
          </cell>
          <cell r="D657">
            <v>8478</v>
          </cell>
        </row>
        <row r="658">
          <cell r="A658">
            <v>1034</v>
          </cell>
          <cell r="B658" t="str">
            <v>Equipo de soldadura 250 AMP</v>
          </cell>
          <cell r="C658" t="str">
            <v>$/HORA</v>
          </cell>
          <cell r="D658">
            <v>4216</v>
          </cell>
        </row>
        <row r="659">
          <cell r="A659">
            <v>1035</v>
          </cell>
          <cell r="B659" t="str">
            <v>Equipo de soldadura 400</v>
          </cell>
          <cell r="C659" t="str">
            <v>$/HORA</v>
          </cell>
          <cell r="D659">
            <v>8447</v>
          </cell>
        </row>
        <row r="660">
          <cell r="A660">
            <v>1036</v>
          </cell>
          <cell r="B660" t="str">
            <v>Equipo de soldadura 600</v>
          </cell>
          <cell r="C660" t="str">
            <v>$/HORA</v>
          </cell>
          <cell r="D660">
            <v>10559</v>
          </cell>
        </row>
        <row r="661">
          <cell r="A661">
            <v>1037</v>
          </cell>
          <cell r="B661" t="str">
            <v>Equipo de topografía</v>
          </cell>
          <cell r="C661" t="str">
            <v>$/HORA</v>
          </cell>
          <cell r="D661">
            <v>8433</v>
          </cell>
        </row>
        <row r="662">
          <cell r="A662">
            <v>1038</v>
          </cell>
          <cell r="B662" t="str">
            <v>Equipo manual aplicador (bandas sonoras reduce velocidad)</v>
          </cell>
          <cell r="C662" t="str">
            <v>$/HORA</v>
          </cell>
          <cell r="D662">
            <v>22488</v>
          </cell>
        </row>
        <row r="663">
          <cell r="A663">
            <v>1039</v>
          </cell>
          <cell r="B663" t="str">
            <v>Esparcidor de gravilla</v>
          </cell>
          <cell r="C663" t="str">
            <v>$/HORA</v>
          </cell>
          <cell r="D663">
            <v>67465</v>
          </cell>
        </row>
        <row r="664">
          <cell r="A664">
            <v>1040</v>
          </cell>
          <cell r="B664" t="str">
            <v>Estación</v>
          </cell>
          <cell r="C664" t="str">
            <v>$/HORA</v>
          </cell>
          <cell r="D664">
            <v>16867</v>
          </cell>
        </row>
        <row r="665">
          <cell r="A665">
            <v>1041</v>
          </cell>
          <cell r="B665" t="str">
            <v>Formaleta metálica (concreto hidraulico)</v>
          </cell>
          <cell r="C665" t="str">
            <v>$/HORA</v>
          </cell>
          <cell r="D665">
            <v>650</v>
          </cell>
        </row>
        <row r="666">
          <cell r="A666">
            <v>1042</v>
          </cell>
          <cell r="B666" t="str">
            <v>Formaleta metálica (tuberia de concreto reforzado)</v>
          </cell>
          <cell r="C666" t="str">
            <v>$/HORA</v>
          </cell>
          <cell r="D666">
            <v>8995</v>
          </cell>
        </row>
        <row r="667">
          <cell r="A667">
            <v>1043</v>
          </cell>
          <cell r="B667" t="str">
            <v>Formaleta para camisa de pilote</v>
          </cell>
          <cell r="C667" t="str">
            <v>$/HORA</v>
          </cell>
          <cell r="D667">
            <v>11244</v>
          </cell>
        </row>
        <row r="668">
          <cell r="A668">
            <v>1044</v>
          </cell>
          <cell r="B668" t="str">
            <v>Fresadora de pavimento</v>
          </cell>
          <cell r="C668" t="str">
            <v>$/HORA</v>
          </cell>
          <cell r="D668">
            <v>168662</v>
          </cell>
        </row>
        <row r="669">
          <cell r="A669">
            <v>1045</v>
          </cell>
          <cell r="B669" t="str">
            <v>Fresadora y recicladora de pavimento</v>
          </cell>
          <cell r="C669" t="str">
            <v>$/HORA</v>
          </cell>
          <cell r="D669">
            <v>303592</v>
          </cell>
        </row>
        <row r="670">
          <cell r="A670">
            <v>1046</v>
          </cell>
          <cell r="B670" t="str">
            <v>Gato para tensionamiento</v>
          </cell>
          <cell r="C670" t="str">
            <v>$/HORA</v>
          </cell>
          <cell r="D670">
            <v>112441</v>
          </cell>
        </row>
        <row r="671">
          <cell r="A671">
            <v>1047</v>
          </cell>
          <cell r="B671" t="str">
            <v>Grua (Capacidad 15 ton)</v>
          </cell>
          <cell r="C671" t="str">
            <v>$/HORA</v>
          </cell>
          <cell r="D671">
            <v>67465</v>
          </cell>
        </row>
        <row r="672">
          <cell r="A672">
            <v>1048</v>
          </cell>
          <cell r="B672" t="str">
            <v>Grua con torre</v>
          </cell>
          <cell r="C672" t="str">
            <v>$/HORA</v>
          </cell>
          <cell r="D672">
            <v>140552</v>
          </cell>
        </row>
        <row r="673">
          <cell r="A673">
            <v>1049</v>
          </cell>
          <cell r="B673" t="str">
            <v>Grua telescópica</v>
          </cell>
          <cell r="C673" t="str">
            <v>$/HORA</v>
          </cell>
          <cell r="D673">
            <v>168662</v>
          </cell>
        </row>
        <row r="674">
          <cell r="A674">
            <v>1050</v>
          </cell>
          <cell r="B674" t="str">
            <v>Grua 10 ton</v>
          </cell>
          <cell r="C674" t="str">
            <v>$/HORA</v>
          </cell>
          <cell r="D674">
            <v>131986</v>
          </cell>
        </row>
        <row r="675">
          <cell r="A675">
            <v>1051</v>
          </cell>
          <cell r="B675" t="str">
            <v>Guadañadora</v>
          </cell>
          <cell r="C675" t="str">
            <v>$/HORA</v>
          </cell>
          <cell r="D675">
            <v>7871</v>
          </cell>
        </row>
        <row r="676">
          <cell r="A676">
            <v>1052</v>
          </cell>
          <cell r="B676" t="str">
            <v>Maquina térmica pegatachas</v>
          </cell>
          <cell r="C676" t="str">
            <v>$/HORA</v>
          </cell>
          <cell r="D676">
            <v>28111</v>
          </cell>
        </row>
        <row r="677">
          <cell r="A677">
            <v>1053</v>
          </cell>
          <cell r="B677" t="str">
            <v>Mezcladora de concreto 1 BULTO</v>
          </cell>
          <cell r="C677" t="str">
            <v>$/HORA</v>
          </cell>
          <cell r="D677">
            <v>7028</v>
          </cell>
        </row>
        <row r="678">
          <cell r="A678">
            <v>1054</v>
          </cell>
          <cell r="B678" t="str">
            <v>Montacargas</v>
          </cell>
          <cell r="C678" t="str">
            <v>$/HORA</v>
          </cell>
          <cell r="D678">
            <v>46776</v>
          </cell>
        </row>
        <row r="679">
          <cell r="A679">
            <v>1055</v>
          </cell>
          <cell r="B679" t="str">
            <v>Motobomba 3 PULGADAS</v>
          </cell>
          <cell r="C679" t="str">
            <v>$/HORA</v>
          </cell>
          <cell r="D679">
            <v>7611</v>
          </cell>
        </row>
        <row r="680">
          <cell r="A680">
            <v>1056</v>
          </cell>
          <cell r="B680" t="str">
            <v>Motobomba 4 PULGADAS</v>
          </cell>
          <cell r="C680" t="str">
            <v>$/HORA</v>
          </cell>
          <cell r="D680">
            <v>9046</v>
          </cell>
        </row>
        <row r="681">
          <cell r="A681">
            <v>1057</v>
          </cell>
          <cell r="B681" t="str">
            <v>Motobomba 6" DIAMETRO DE BOMBEO DE 2M³/SEG.</v>
          </cell>
          <cell r="C681" t="str">
            <v>$/HORA</v>
          </cell>
          <cell r="D681">
            <v>21118</v>
          </cell>
        </row>
        <row r="682">
          <cell r="A682">
            <v>1058</v>
          </cell>
          <cell r="B682" t="str">
            <v>Motobomba de concreto</v>
          </cell>
          <cell r="C682" t="str">
            <v>$/HORA</v>
          </cell>
          <cell r="D682">
            <v>63514</v>
          </cell>
        </row>
        <row r="683">
          <cell r="A683">
            <v>1059</v>
          </cell>
          <cell r="B683" t="str">
            <v>Motoniveladora</v>
          </cell>
          <cell r="C683" t="str">
            <v>$/HORA</v>
          </cell>
          <cell r="D683">
            <v>89953</v>
          </cell>
        </row>
        <row r="684">
          <cell r="A684">
            <v>1060</v>
          </cell>
          <cell r="B684" t="str">
            <v>Motosierra</v>
          </cell>
          <cell r="C684" t="str">
            <v>$/HORA</v>
          </cell>
          <cell r="D684">
            <v>10120</v>
          </cell>
        </row>
        <row r="685">
          <cell r="A685">
            <v>1061</v>
          </cell>
          <cell r="B685" t="str">
            <v>Pala auxiliar de piloteadora</v>
          </cell>
          <cell r="C685" t="str">
            <v>$/HORA</v>
          </cell>
          <cell r="D685">
            <v>265077</v>
          </cell>
        </row>
        <row r="686">
          <cell r="A686">
            <v>1062</v>
          </cell>
          <cell r="B686" t="str">
            <v>Pala grua con martillo</v>
          </cell>
          <cell r="C686" t="str">
            <v>$/HORA</v>
          </cell>
          <cell r="D686">
            <v>0</v>
          </cell>
        </row>
        <row r="687">
          <cell r="A687">
            <v>1063</v>
          </cell>
          <cell r="B687" t="str">
            <v>Piloteadora</v>
          </cell>
          <cell r="C687" t="str">
            <v>$/HORA</v>
          </cell>
          <cell r="D687">
            <v>423421</v>
          </cell>
        </row>
        <row r="688">
          <cell r="A688">
            <v>1064</v>
          </cell>
          <cell r="B688" t="str">
            <v>Planta de asfalto en caliente</v>
          </cell>
          <cell r="C688" t="str">
            <v>$/HORA</v>
          </cell>
          <cell r="D688">
            <v>393545</v>
          </cell>
        </row>
        <row r="689">
          <cell r="A689">
            <v>1065</v>
          </cell>
          <cell r="B689" t="str">
            <v>Planta de asfalto en frio</v>
          </cell>
          <cell r="C689" t="str">
            <v>$/HORA</v>
          </cell>
          <cell r="D689">
            <v>168662</v>
          </cell>
        </row>
        <row r="690">
          <cell r="A690">
            <v>1066</v>
          </cell>
          <cell r="B690" t="str">
            <v xml:space="preserve">Planta eléctrica </v>
          </cell>
          <cell r="C690" t="str">
            <v>$/HORA</v>
          </cell>
          <cell r="D690">
            <v>12671</v>
          </cell>
        </row>
        <row r="691">
          <cell r="A691">
            <v>1067</v>
          </cell>
          <cell r="B691" t="str">
            <v>Planta trituradora</v>
          </cell>
          <cell r="C691" t="str">
            <v>$/HORA</v>
          </cell>
          <cell r="D691">
            <v>337324</v>
          </cell>
        </row>
        <row r="692">
          <cell r="A692">
            <v>1068</v>
          </cell>
          <cell r="B692" t="str">
            <v>Pluma capacidad 100 kg</v>
          </cell>
          <cell r="C692" t="str">
            <v>$/HORA</v>
          </cell>
          <cell r="D692">
            <v>6124</v>
          </cell>
        </row>
        <row r="693">
          <cell r="A693">
            <v>1069</v>
          </cell>
          <cell r="B693" t="str">
            <v>Pulidora (8500 REV)</v>
          </cell>
          <cell r="C693" t="str">
            <v>$/HORA</v>
          </cell>
          <cell r="D693">
            <v>1630</v>
          </cell>
        </row>
        <row r="694">
          <cell r="A694">
            <v>1070</v>
          </cell>
          <cell r="B694" t="str">
            <v>Pulvimixer</v>
          </cell>
          <cell r="C694" t="str">
            <v>$/HORA</v>
          </cell>
          <cell r="D694">
            <v>0</v>
          </cell>
        </row>
        <row r="695">
          <cell r="A695">
            <v>1071</v>
          </cell>
          <cell r="B695" t="str">
            <v>Regla vibratoria</v>
          </cell>
          <cell r="C695" t="str">
            <v>$/HORA</v>
          </cell>
          <cell r="D695">
            <v>8152</v>
          </cell>
        </row>
        <row r="696">
          <cell r="A696">
            <v>1072</v>
          </cell>
          <cell r="B696" t="str">
            <v>Recicladora RM -350</v>
          </cell>
          <cell r="C696" t="str">
            <v>$/HORA</v>
          </cell>
          <cell r="D696">
            <v>337324</v>
          </cell>
        </row>
        <row r="697">
          <cell r="A697">
            <v>1073</v>
          </cell>
          <cell r="B697" t="str">
            <v>Retrocargador</v>
          </cell>
          <cell r="C697" t="str">
            <v>$/HORA</v>
          </cell>
          <cell r="D697">
            <v>85000</v>
          </cell>
        </row>
        <row r="698">
          <cell r="A698">
            <v>1074</v>
          </cell>
          <cell r="B698" t="str">
            <v>Retroexcavadora  CAT 320</v>
          </cell>
          <cell r="C698" t="str">
            <v>$/HORA</v>
          </cell>
          <cell r="D698">
            <v>134930</v>
          </cell>
        </row>
        <row r="699">
          <cell r="A699">
            <v>1075</v>
          </cell>
          <cell r="B699" t="str">
            <v>Retroexcavadora A25C</v>
          </cell>
          <cell r="C699" t="str">
            <v>$/HORA</v>
          </cell>
          <cell r="D699">
            <v>147213</v>
          </cell>
        </row>
        <row r="700">
          <cell r="A700">
            <v>1076</v>
          </cell>
          <cell r="B700" t="str">
            <v>Retroexcavadora E-200 SOBRE ORUGA</v>
          </cell>
          <cell r="C700" t="str">
            <v>$/HORA</v>
          </cell>
          <cell r="D700">
            <v>134930</v>
          </cell>
        </row>
        <row r="701">
          <cell r="A701">
            <v>1077</v>
          </cell>
          <cell r="B701" t="str">
            <v>Retroexcavadora E-200 con martillo neumatico</v>
          </cell>
          <cell r="C701" t="str">
            <v>$/HORA</v>
          </cell>
          <cell r="D701">
            <v>151796</v>
          </cell>
        </row>
        <row r="702">
          <cell r="A702">
            <v>1078</v>
          </cell>
          <cell r="B702" t="str">
            <v>Retroexcavadora 428 doble transmision</v>
          </cell>
          <cell r="C702" t="str">
            <v>$/HORA</v>
          </cell>
          <cell r="D702">
            <v>67465</v>
          </cell>
        </row>
        <row r="703">
          <cell r="A703">
            <v>1079</v>
          </cell>
          <cell r="B703" t="str">
            <v xml:space="preserve">Retroexcavadora sobre llantas JD 410 </v>
          </cell>
          <cell r="C703" t="str">
            <v>$/HORA</v>
          </cell>
          <cell r="D703">
            <v>78709</v>
          </cell>
        </row>
        <row r="704">
          <cell r="A704">
            <v>1080</v>
          </cell>
          <cell r="B704" t="str">
            <v>Taco metálico (puntal) (escamas en concreto)</v>
          </cell>
          <cell r="C704" t="str">
            <v>$/HORA</v>
          </cell>
          <cell r="D704">
            <v>29</v>
          </cell>
        </row>
        <row r="705">
          <cell r="A705">
            <v>1081</v>
          </cell>
          <cell r="B705" t="str">
            <v>Tarifa de transporte</v>
          </cell>
          <cell r="C705" t="str">
            <v>M3-KM</v>
          </cell>
          <cell r="D705">
            <v>675</v>
          </cell>
        </row>
        <row r="706">
          <cell r="A706">
            <v>1082</v>
          </cell>
          <cell r="B706" t="str">
            <v>Tarifa de transporte para agregados de mezclas</v>
          </cell>
          <cell r="C706" t="str">
            <v>M3-KM</v>
          </cell>
          <cell r="D706">
            <v>900</v>
          </cell>
        </row>
        <row r="707">
          <cell r="A707">
            <v>1083</v>
          </cell>
          <cell r="B707" t="str">
            <v xml:space="preserve">Tarifa de transporte de mezclas para bacheo </v>
          </cell>
          <cell r="C707" t="str">
            <v>M3-KM</v>
          </cell>
          <cell r="D707">
            <v>1012</v>
          </cell>
        </row>
        <row r="708">
          <cell r="A708">
            <v>1084</v>
          </cell>
          <cell r="B708" t="str">
            <v>Tarifa de transporte estructura metálica en obra</v>
          </cell>
          <cell r="C708" t="str">
            <v>KG-KM</v>
          </cell>
          <cell r="D708">
            <v>225</v>
          </cell>
        </row>
        <row r="709">
          <cell r="A709">
            <v>1085</v>
          </cell>
          <cell r="B709" t="str">
            <v xml:space="preserve">Tarifa de transporte de estructuras metálicas </v>
          </cell>
          <cell r="C709" t="str">
            <v>KG-KM</v>
          </cell>
          <cell r="D709">
            <v>1</v>
          </cell>
        </row>
        <row r="710">
          <cell r="A710">
            <v>1086</v>
          </cell>
          <cell r="B710" t="str">
            <v>Terminadora de asfalto (Finisher)</v>
          </cell>
          <cell r="C710" t="str">
            <v>$/HORA</v>
          </cell>
          <cell r="D710">
            <v>106820</v>
          </cell>
        </row>
        <row r="711">
          <cell r="A711">
            <v>1087</v>
          </cell>
          <cell r="B711" t="str">
            <v>Vehiculo delineador</v>
          </cell>
          <cell r="C711" t="str">
            <v>$/HORA</v>
          </cell>
          <cell r="D711">
            <v>101197</v>
          </cell>
        </row>
        <row r="712">
          <cell r="A712">
            <v>1088</v>
          </cell>
          <cell r="B712" t="str">
            <v>Vibrador de concreto</v>
          </cell>
          <cell r="C712" t="str">
            <v>$/HORA</v>
          </cell>
          <cell r="D712">
            <v>6196</v>
          </cell>
        </row>
        <row r="713">
          <cell r="A713">
            <v>1089</v>
          </cell>
          <cell r="B713" t="str">
            <v>Vibrocompatador  Dynapac CA 15 (10 TON)</v>
          </cell>
          <cell r="C713" t="str">
            <v>$/HORA</v>
          </cell>
          <cell r="D713">
            <v>78709</v>
          </cell>
        </row>
        <row r="714">
          <cell r="A714">
            <v>1090</v>
          </cell>
          <cell r="B714" t="str">
            <v>Volqueta 6 m3</v>
          </cell>
          <cell r="C714" t="str">
            <v>$/HORA</v>
          </cell>
          <cell r="D714">
            <v>50000</v>
          </cell>
        </row>
        <row r="715">
          <cell r="A715">
            <v>1091</v>
          </cell>
          <cell r="B715" t="str">
            <v>Vibrocompactador (Rana)</v>
          </cell>
          <cell r="C715" t="str">
            <v>$/HORA</v>
          </cell>
          <cell r="D715">
            <v>8125</v>
          </cell>
        </row>
        <row r="716">
          <cell r="A716">
            <v>1092</v>
          </cell>
          <cell r="B716" t="str">
            <v>Vibrocompactador (Saltarin)</v>
          </cell>
          <cell r="C716" t="str">
            <v>$/HORA</v>
          </cell>
          <cell r="D716">
            <v>8125</v>
          </cell>
        </row>
        <row r="717">
          <cell r="A717">
            <v>1093</v>
          </cell>
          <cell r="B717" t="str">
            <v>Equipo de Termofusión</v>
          </cell>
          <cell r="C717" t="str">
            <v>$/HORA</v>
          </cell>
          <cell r="D717">
            <v>25000</v>
          </cell>
        </row>
        <row r="718">
          <cell r="A718">
            <v>1094</v>
          </cell>
          <cell r="B718" t="str">
            <v>Ensayo proctor</v>
          </cell>
          <cell r="C718" t="str">
            <v>Und</v>
          </cell>
          <cell r="D718">
            <v>85000</v>
          </cell>
        </row>
        <row r="719">
          <cell r="A719">
            <v>1095</v>
          </cell>
          <cell r="B719" t="str">
            <v>Ensayos de densidad</v>
          </cell>
          <cell r="C719" t="str">
            <v>Und</v>
          </cell>
          <cell r="D719">
            <v>22000</v>
          </cell>
        </row>
        <row r="720">
          <cell r="A720">
            <v>1096</v>
          </cell>
        </row>
        <row r="721">
          <cell r="A721">
            <v>1097</v>
          </cell>
        </row>
        <row r="722">
          <cell r="A722">
            <v>1098</v>
          </cell>
        </row>
        <row r="723">
          <cell r="A723">
            <v>1099</v>
          </cell>
        </row>
        <row r="724">
          <cell r="A724">
            <v>1100</v>
          </cell>
          <cell r="B724" t="str">
            <v>Yee PVC alcantarillado, perfilado Φ 200 mm (8") x 160 mm (6")</v>
          </cell>
          <cell r="C724" t="str">
            <v>Und</v>
          </cell>
          <cell r="D724">
            <v>59200</v>
          </cell>
        </row>
        <row r="725">
          <cell r="A725">
            <v>1101</v>
          </cell>
          <cell r="B725" t="str">
            <v>KIT SILLA YEE 200 mm x 110 mm</v>
          </cell>
          <cell r="C725" t="str">
            <v>Und</v>
          </cell>
          <cell r="D725">
            <v>38700</v>
          </cell>
        </row>
        <row r="726">
          <cell r="A726">
            <v>1102</v>
          </cell>
          <cell r="B726" t="str">
            <v>Adoquin concreto</v>
          </cell>
          <cell r="C726" t="str">
            <v>m2</v>
          </cell>
          <cell r="D726">
            <v>45000</v>
          </cell>
        </row>
        <row r="727">
          <cell r="A727">
            <v>1103</v>
          </cell>
          <cell r="B727" t="str">
            <v>Tubería Presión UP RDE 21 de 3"</v>
          </cell>
          <cell r="C727" t="str">
            <v>Ml</v>
          </cell>
          <cell r="D727">
            <v>8450</v>
          </cell>
        </row>
        <row r="728">
          <cell r="A728">
            <v>1104</v>
          </cell>
          <cell r="B728" t="str">
            <v>Tubería Presión UP RDE 21 de 4"</v>
          </cell>
          <cell r="C728" t="str">
            <v>Ml</v>
          </cell>
          <cell r="D728">
            <v>13900</v>
          </cell>
        </row>
        <row r="729">
          <cell r="A729">
            <v>1105</v>
          </cell>
          <cell r="B729" t="str">
            <v>Tee partida acero inoxidable salida bridada Φ 8" x 4" (200 mm x 110 mm)</v>
          </cell>
          <cell r="C729" t="str">
            <v>Und</v>
          </cell>
          <cell r="D729">
            <v>1650000</v>
          </cell>
        </row>
        <row r="730">
          <cell r="A730">
            <v>1106</v>
          </cell>
          <cell r="B730" t="str">
            <v>H.D. extremos bridados Φ 4" x 3"</v>
          </cell>
          <cell r="C730" t="str">
            <v>Und</v>
          </cell>
          <cell r="D730">
            <v>155000</v>
          </cell>
        </row>
        <row r="731">
          <cell r="A731">
            <v>1107</v>
          </cell>
          <cell r="B731" t="str">
            <v xml:space="preserve">Adaptador brida tipo universal para tubería PVC - U MEC Φ 4" </v>
          </cell>
          <cell r="C731" t="str">
            <v>Und</v>
          </cell>
          <cell r="D731">
            <v>56000</v>
          </cell>
        </row>
        <row r="732">
          <cell r="A732">
            <v>1108</v>
          </cell>
          <cell r="B732" t="str">
            <v xml:space="preserve">Válvula de compuerta elástica H.D. extremo bridados Φ 4" </v>
          </cell>
          <cell r="C732" t="str">
            <v>Und</v>
          </cell>
          <cell r="D732">
            <v>340000</v>
          </cell>
        </row>
        <row r="733">
          <cell r="A733">
            <v>1109</v>
          </cell>
          <cell r="B733" t="str">
            <v xml:space="preserve">Hidrante tipo Poste Φ 4" H.D. </v>
          </cell>
          <cell r="C733" t="str">
            <v>Und</v>
          </cell>
          <cell r="D733">
            <v>1598500</v>
          </cell>
        </row>
        <row r="734">
          <cell r="A734">
            <v>1110</v>
          </cell>
          <cell r="B734" t="str">
            <v>Extensión de hidrante Φ 4" extremo bridado</v>
          </cell>
          <cell r="C734" t="str">
            <v>Und</v>
          </cell>
          <cell r="D734">
            <v>528000</v>
          </cell>
        </row>
        <row r="735">
          <cell r="A735">
            <v>1111</v>
          </cell>
          <cell r="B735" t="str">
            <v>Tapa válvula en H.F. Φ 4"</v>
          </cell>
          <cell r="C735" t="str">
            <v>Und</v>
          </cell>
          <cell r="D735">
            <v>53000</v>
          </cell>
        </row>
        <row r="736">
          <cell r="A736">
            <v>1112</v>
          </cell>
          <cell r="B736" t="str">
            <v>Tubo de operación válvula Φ ≤ 4"</v>
          </cell>
          <cell r="C736" t="str">
            <v>Und</v>
          </cell>
          <cell r="D736">
            <v>14000</v>
          </cell>
        </row>
        <row r="737">
          <cell r="A737">
            <v>1113</v>
          </cell>
          <cell r="B737" t="str">
            <v>Codo 90° soldado PVC - P Φ 3"</v>
          </cell>
          <cell r="C737" t="str">
            <v>Und</v>
          </cell>
          <cell r="D737">
            <v>13100</v>
          </cell>
        </row>
        <row r="738">
          <cell r="A738">
            <v>1114</v>
          </cell>
          <cell r="B738" t="str">
            <v>Válvula de compuerta elástica H.D. extremo bridados Φ 3"</v>
          </cell>
          <cell r="C738" t="str">
            <v>Und</v>
          </cell>
          <cell r="D738">
            <v>270300</v>
          </cell>
        </row>
        <row r="739">
          <cell r="A739">
            <v>1115</v>
          </cell>
          <cell r="B739" t="str">
            <v xml:space="preserve">Adaptador brida tipo universal para tubería PVC - U MEC Φ 4" </v>
          </cell>
          <cell r="C739" t="str">
            <v>Und</v>
          </cell>
          <cell r="D739">
            <v>46000</v>
          </cell>
        </row>
        <row r="740">
          <cell r="A740">
            <v>1116</v>
          </cell>
          <cell r="B740" t="str">
            <v>Tubo de operación válvula Φ ≤ 3"</v>
          </cell>
          <cell r="C740" t="str">
            <v>Und</v>
          </cell>
          <cell r="D740">
            <v>23500</v>
          </cell>
        </row>
        <row r="741">
          <cell r="A741">
            <v>1117</v>
          </cell>
          <cell r="B741" t="str">
            <v>Tapa válvula en H.F. Φ 3"</v>
          </cell>
          <cell r="C741" t="str">
            <v>Und</v>
          </cell>
          <cell r="D741">
            <v>23500</v>
          </cell>
        </row>
        <row r="742">
          <cell r="A742">
            <v>1118</v>
          </cell>
          <cell r="B742" t="str">
            <v>Unión de desmontaje extremos bridados Φ 3" HD</v>
          </cell>
          <cell r="C742" t="str">
            <v>Und</v>
          </cell>
          <cell r="D742">
            <v>238000</v>
          </cell>
        </row>
        <row r="743">
          <cell r="A743">
            <v>1119</v>
          </cell>
          <cell r="B743" t="str">
            <v>Tee partida Φ 8 x 4 salida bridada</v>
          </cell>
          <cell r="C743" t="str">
            <v>Und</v>
          </cell>
          <cell r="D743">
            <v>629000</v>
          </cell>
        </row>
        <row r="744">
          <cell r="A744">
            <v>1120</v>
          </cell>
          <cell r="B744" t="str">
            <v>Taladro</v>
          </cell>
          <cell r="C744" t="str">
            <v>Und</v>
          </cell>
          <cell r="D744">
            <v>25000</v>
          </cell>
        </row>
        <row r="745">
          <cell r="A745">
            <v>1121</v>
          </cell>
          <cell r="B745" t="str">
            <v>Disco sierra para perdorar tubo</v>
          </cell>
          <cell r="C745" t="str">
            <v>Und</v>
          </cell>
          <cell r="D745">
            <v>20000</v>
          </cell>
        </row>
        <row r="746">
          <cell r="A746">
            <v>1122</v>
          </cell>
          <cell r="B746" t="str">
            <v>Jabon lubricante</v>
          </cell>
          <cell r="C746" t="str">
            <v>Und</v>
          </cell>
          <cell r="D746">
            <v>1000</v>
          </cell>
        </row>
        <row r="747">
          <cell r="A747">
            <v>1123</v>
          </cell>
          <cell r="B747" t="str">
            <v>Reducción HD extremos bridados Φ 4" x 3"</v>
          </cell>
          <cell r="C747" t="str">
            <v>Und</v>
          </cell>
          <cell r="D747">
            <v>172480.00000000003</v>
          </cell>
        </row>
        <row r="748">
          <cell r="A748">
            <v>1124</v>
          </cell>
          <cell r="B748" t="str">
            <v>Válvula de compuerta elástica H.D. extremo bridados Φ 3"</v>
          </cell>
          <cell r="C748" t="str">
            <v>Und</v>
          </cell>
          <cell r="D748">
            <v>620000</v>
          </cell>
        </row>
        <row r="749">
          <cell r="A749">
            <v>1125</v>
          </cell>
          <cell r="B749" t="str">
            <v xml:space="preserve">Adaptador brida tipo universal para tubería PVC - U MEC Φ 4" </v>
          </cell>
          <cell r="C749" t="str">
            <v>Und</v>
          </cell>
          <cell r="D749">
            <v>48560</v>
          </cell>
        </row>
        <row r="750">
          <cell r="A750">
            <v>1126</v>
          </cell>
          <cell r="B750" t="str">
            <v>Tubería Presión UP RDE 21 de 6"</v>
          </cell>
          <cell r="C750" t="str">
            <v>Ml</v>
          </cell>
          <cell r="D750">
            <v>30500</v>
          </cell>
        </row>
        <row r="751">
          <cell r="A751">
            <v>1127</v>
          </cell>
          <cell r="B751" t="str">
            <v>Tubería Presión UP RDE 21 de 2"</v>
          </cell>
          <cell r="C751" t="str">
            <v>Ml</v>
          </cell>
          <cell r="D751">
            <v>4000</v>
          </cell>
        </row>
        <row r="752">
          <cell r="A752">
            <v>1128</v>
          </cell>
          <cell r="B752" t="str">
            <v>Tee PVC - U MEC C x C clase 200 Φ 6" x 4"</v>
          </cell>
          <cell r="C752" t="str">
            <v>Und</v>
          </cell>
          <cell r="D752">
            <v>292000</v>
          </cell>
        </row>
        <row r="753">
          <cell r="A753">
            <v>1129</v>
          </cell>
          <cell r="B753" t="str">
            <v>Codo 90° PVC - U MEC C x C clase 200 Φ 4"</v>
          </cell>
          <cell r="C753" t="str">
            <v>Und</v>
          </cell>
          <cell r="D753">
            <v>51545</v>
          </cell>
        </row>
        <row r="754">
          <cell r="A754">
            <v>1130</v>
          </cell>
          <cell r="B754" t="str">
            <v>Tee PVC - U MEC C x C clase 200 Φ 4" x 2"</v>
          </cell>
          <cell r="C754" t="str">
            <v>Und</v>
          </cell>
          <cell r="D754">
            <v>130500</v>
          </cell>
        </row>
        <row r="755">
          <cell r="A755">
            <v>1131</v>
          </cell>
          <cell r="B755" t="str">
            <v>Collares de derivación PVC Φ 4" x 3/4"</v>
          </cell>
          <cell r="C755" t="str">
            <v>Und</v>
          </cell>
          <cell r="D755">
            <v>10912</v>
          </cell>
        </row>
        <row r="756">
          <cell r="A756">
            <v>1132</v>
          </cell>
          <cell r="B756" t="str">
            <v>Buje soldado PVC - P Φ 2" x 1 1/2"</v>
          </cell>
          <cell r="C756" t="str">
            <v>Und</v>
          </cell>
          <cell r="D756">
            <v>2837</v>
          </cell>
        </row>
        <row r="757">
          <cell r="A757">
            <v>1133</v>
          </cell>
          <cell r="B757" t="str">
            <v>Buje soldado PVC - P Φ 2" x 1"</v>
          </cell>
          <cell r="C757" t="str">
            <v>Und</v>
          </cell>
          <cell r="D757">
            <v>2837</v>
          </cell>
        </row>
        <row r="758">
          <cell r="A758">
            <v>1134</v>
          </cell>
          <cell r="B758" t="str">
            <v>Reducción PVC C x E clase 200 Φ 4" x 3"</v>
          </cell>
          <cell r="C758" t="str">
            <v>Und</v>
          </cell>
          <cell r="D758">
            <v>87629</v>
          </cell>
        </row>
        <row r="759">
          <cell r="A759">
            <v>1135</v>
          </cell>
          <cell r="B759" t="str">
            <v>Tee PVC - U MEC C x C clase 200 Φ 3" x 2"</v>
          </cell>
          <cell r="C759" t="str">
            <v>Und</v>
          </cell>
          <cell r="D759">
            <v>110564</v>
          </cell>
        </row>
        <row r="760">
          <cell r="A760">
            <v>1136</v>
          </cell>
          <cell r="B760" t="str">
            <v>Reducción C x E clase 200 Φ 3" x 2"</v>
          </cell>
          <cell r="C760" t="str">
            <v>Und</v>
          </cell>
          <cell r="D760">
            <v>72000</v>
          </cell>
        </row>
        <row r="761">
          <cell r="A761">
            <v>1137</v>
          </cell>
          <cell r="B761" t="str">
            <v>Codo 90° PVC - U MEC C x C clase 200 Φ 2"</v>
          </cell>
          <cell r="C761" t="str">
            <v>Und</v>
          </cell>
          <cell r="D761">
            <v>85144</v>
          </cell>
        </row>
        <row r="762">
          <cell r="A762">
            <v>1138</v>
          </cell>
          <cell r="B762" t="str">
            <v>Collar de derivación PVC Φ 2" x 3/4"</v>
          </cell>
          <cell r="C762" t="str">
            <v>Und</v>
          </cell>
          <cell r="D762">
            <v>4820</v>
          </cell>
        </row>
        <row r="763">
          <cell r="A763">
            <v>1139</v>
          </cell>
          <cell r="B763" t="str">
            <v>Unión PVC - U MEC Φ 4"</v>
          </cell>
          <cell r="C763" t="str">
            <v>Und</v>
          </cell>
          <cell r="D763">
            <v>38832</v>
          </cell>
        </row>
        <row r="764">
          <cell r="A764">
            <v>1140</v>
          </cell>
          <cell r="B764" t="str">
            <v>Unión PVC - U MEC Φ 3"</v>
          </cell>
          <cell r="C764" t="str">
            <v>Und</v>
          </cell>
          <cell r="D764">
            <v>23890</v>
          </cell>
        </row>
        <row r="765">
          <cell r="A765">
            <v>1141</v>
          </cell>
          <cell r="B765" t="str">
            <v xml:space="preserve">Estibado Metalico </v>
          </cell>
          <cell r="C765" t="str">
            <v>ML</v>
          </cell>
          <cell r="D765">
            <v>48150</v>
          </cell>
        </row>
        <row r="766">
          <cell r="A766">
            <v>1142</v>
          </cell>
          <cell r="B766" t="str">
            <v>Unión PVC - U MEC Φ 2"</v>
          </cell>
          <cell r="C766" t="str">
            <v>Und</v>
          </cell>
          <cell r="D766">
            <v>13952</v>
          </cell>
        </row>
        <row r="767">
          <cell r="A767">
            <v>1143</v>
          </cell>
          <cell r="B767" t="str">
            <v>Válvula ventosa NPT Φ 1" para expulsión de aire</v>
          </cell>
          <cell r="C767" t="str">
            <v>Und</v>
          </cell>
          <cell r="D767">
            <v>127560</v>
          </cell>
        </row>
        <row r="768">
          <cell r="A768">
            <v>1144</v>
          </cell>
          <cell r="B768" t="str">
            <v>Tubería hierro dúctil Φ = 160 mm (6")</v>
          </cell>
          <cell r="C768" t="str">
            <v>Und</v>
          </cell>
          <cell r="D768">
            <v>528000</v>
          </cell>
        </row>
        <row r="769">
          <cell r="A769">
            <v>1145</v>
          </cell>
          <cell r="B769" t="str">
            <v>Tuberia PVC - RDE 21 Φ 1 1/2"</v>
          </cell>
          <cell r="C769" t="str">
            <v>ML</v>
          </cell>
          <cell r="D769">
            <v>5716</v>
          </cell>
        </row>
        <row r="770">
          <cell r="A770">
            <v>1146</v>
          </cell>
          <cell r="B770" t="str">
            <v>Tuberia PVC - RDE 21 Φ 1 1/4"</v>
          </cell>
          <cell r="C770" t="str">
            <v>ML</v>
          </cell>
          <cell r="D770">
            <v>4738</v>
          </cell>
        </row>
        <row r="771">
          <cell r="A771">
            <v>1147</v>
          </cell>
          <cell r="B771" t="str">
            <v>Codo 45° PVC - U MEC C x C clase 200 Φ 4"</v>
          </cell>
          <cell r="C771" t="str">
            <v>Und</v>
          </cell>
          <cell r="D771">
            <v>133548</v>
          </cell>
        </row>
        <row r="772">
          <cell r="A772">
            <v>1148</v>
          </cell>
          <cell r="B772" t="str">
            <v>Collar de derivacion PVC Φ 4" x 3/4"</v>
          </cell>
          <cell r="C772" t="str">
            <v>Und</v>
          </cell>
          <cell r="D772">
            <v>10912</v>
          </cell>
        </row>
        <row r="773">
          <cell r="A773">
            <v>1149</v>
          </cell>
          <cell r="B773" t="str">
            <v>Codo 45° PVC - U MEC C x C clase 200 Φ 3"</v>
          </cell>
          <cell r="C773" t="str">
            <v>Und</v>
          </cell>
          <cell r="D773">
            <v>77840</v>
          </cell>
        </row>
        <row r="774">
          <cell r="A774">
            <v>1150</v>
          </cell>
          <cell r="B774" t="str">
            <v>Buje soldado PVC - P Φ 2" x 1 1/4"</v>
          </cell>
          <cell r="C774" t="str">
            <v>Und</v>
          </cell>
          <cell r="D774">
            <v>2837</v>
          </cell>
        </row>
        <row r="775">
          <cell r="A775">
            <v>1151</v>
          </cell>
          <cell r="B775" t="str">
            <v>Collares de derivacion PVC - Φ 3" x 3/4"</v>
          </cell>
          <cell r="C775" t="str">
            <v>Und</v>
          </cell>
          <cell r="D775">
            <v>9640</v>
          </cell>
        </row>
        <row r="776">
          <cell r="A776">
            <v>1152</v>
          </cell>
          <cell r="B776" t="str">
            <v>Tee PVC - U MEC clase 200 Φ 2"</v>
          </cell>
          <cell r="C776" t="str">
            <v>Und</v>
          </cell>
          <cell r="D776">
            <v>110000</v>
          </cell>
        </row>
        <row r="777">
          <cell r="A777">
            <v>1153</v>
          </cell>
          <cell r="B777" t="str">
            <v>Collar derivacion PVC Φ 2" x 1/2"</v>
          </cell>
          <cell r="C777" t="str">
            <v>Und</v>
          </cell>
          <cell r="D777">
            <v>4820</v>
          </cell>
        </row>
        <row r="778">
          <cell r="A778">
            <v>1154</v>
          </cell>
          <cell r="B778" t="str">
            <v>Reducción C x E clase 200 Φ 2" x 1 1/2"</v>
          </cell>
          <cell r="C778" t="str">
            <v>Und</v>
          </cell>
          <cell r="D778">
            <v>52600</v>
          </cell>
        </row>
        <row r="779">
          <cell r="A779">
            <v>1155</v>
          </cell>
          <cell r="B779" t="str">
            <v>Buje soldado PVC - P Φ 1 1/2" x 3/4"</v>
          </cell>
          <cell r="C779" t="str">
            <v>Und</v>
          </cell>
          <cell r="D779">
            <v>1855</v>
          </cell>
        </row>
        <row r="780">
          <cell r="A780">
            <v>1156</v>
          </cell>
          <cell r="B780" t="str">
            <v>Codo 45° PVC Φ 1 1/2"</v>
          </cell>
          <cell r="C780" t="str">
            <v>Und</v>
          </cell>
          <cell r="D780">
            <v>3957</v>
          </cell>
        </row>
        <row r="781">
          <cell r="A781">
            <v>1157</v>
          </cell>
          <cell r="B781" t="str">
            <v>Tee PVC - P Φ 1 1/2"</v>
          </cell>
          <cell r="C781" t="str">
            <v>Und</v>
          </cell>
          <cell r="D781">
            <v>3950</v>
          </cell>
        </row>
        <row r="782">
          <cell r="A782">
            <v>1158</v>
          </cell>
          <cell r="B782" t="str">
            <v>Codo 90° PVC - P Φ 1 1/2"</v>
          </cell>
          <cell r="C782" t="str">
            <v>Und</v>
          </cell>
          <cell r="D782">
            <v>3694</v>
          </cell>
        </row>
        <row r="783">
          <cell r="A783">
            <v>1159</v>
          </cell>
          <cell r="B783" t="str">
            <v>Buje PVC - P Φ 1 1/2" x 1 1/4"</v>
          </cell>
          <cell r="C783" t="str">
            <v>Und</v>
          </cell>
          <cell r="D783">
            <v>1855</v>
          </cell>
        </row>
        <row r="784">
          <cell r="A784">
            <v>1160</v>
          </cell>
          <cell r="B784" t="str">
            <v>Union soldada PVC - P Φ 1 1/2"</v>
          </cell>
          <cell r="C784" t="str">
            <v>Und</v>
          </cell>
          <cell r="D784">
            <v>1340</v>
          </cell>
        </row>
        <row r="785">
          <cell r="A785">
            <v>1161</v>
          </cell>
          <cell r="B785" t="str">
            <v>Comision de Topografia</v>
          </cell>
          <cell r="C785" t="str">
            <v>Dia</v>
          </cell>
          <cell r="D785">
            <v>140000</v>
          </cell>
        </row>
        <row r="786">
          <cell r="A786">
            <v>1162</v>
          </cell>
          <cell r="B786" t="str">
            <v>Codo 90° PVC - P Φ 1 1/4"</v>
          </cell>
          <cell r="C786" t="str">
            <v>Und</v>
          </cell>
          <cell r="D786">
            <v>1952</v>
          </cell>
        </row>
        <row r="787">
          <cell r="A787">
            <v>1163</v>
          </cell>
          <cell r="B787" t="str">
            <v>Adaptador macho PVC - P Φ 1 1/4"</v>
          </cell>
          <cell r="C787" t="str">
            <v>Und</v>
          </cell>
          <cell r="D787">
            <v>1783</v>
          </cell>
        </row>
        <row r="788">
          <cell r="A788">
            <v>1164</v>
          </cell>
          <cell r="B788" t="str">
            <v>Union PVC - P Φ 1 1/4"</v>
          </cell>
          <cell r="C788" t="str">
            <v>Und</v>
          </cell>
          <cell r="D788">
            <v>982</v>
          </cell>
        </row>
        <row r="789">
          <cell r="A789">
            <v>1165</v>
          </cell>
          <cell r="B789" t="str">
            <v>Union PVC - U MEC Φ 4"</v>
          </cell>
          <cell r="C789" t="str">
            <v>Und</v>
          </cell>
          <cell r="D789">
            <v>38832</v>
          </cell>
        </row>
        <row r="790">
          <cell r="A790">
            <v>1166</v>
          </cell>
          <cell r="B790" t="str">
            <v>Union PVC - U MEC Φ 3"</v>
          </cell>
          <cell r="C790" t="str">
            <v>Und</v>
          </cell>
          <cell r="D790">
            <v>23890</v>
          </cell>
        </row>
        <row r="791">
          <cell r="A791">
            <v>1167</v>
          </cell>
          <cell r="B791" t="str">
            <v>Tubería GRP FLOWTITE DN350 PN6 SN2500</v>
          </cell>
          <cell r="C791" t="str">
            <v>ML</v>
          </cell>
          <cell r="D791">
            <v>117486</v>
          </cell>
        </row>
        <row r="792">
          <cell r="A792">
            <v>1168</v>
          </cell>
          <cell r="B792" t="str">
            <v>Acople GRP FLOWTITE DN350 PN6</v>
          </cell>
          <cell r="C792" t="str">
            <v>ML</v>
          </cell>
          <cell r="D792">
            <v>166439</v>
          </cell>
        </row>
        <row r="793">
          <cell r="A793">
            <v>1169</v>
          </cell>
          <cell r="B793" t="str">
            <v>Tubería GRP FLOWTITE DN400 PN6 SN2500</v>
          </cell>
          <cell r="C793" t="str">
            <v>ML</v>
          </cell>
          <cell r="D793">
            <v>146858</v>
          </cell>
        </row>
        <row r="794">
          <cell r="A794">
            <v>1170</v>
          </cell>
          <cell r="B794" t="str">
            <v>Acople GRP FLOWTITE DN400 PN6</v>
          </cell>
          <cell r="C794" t="str">
            <v>Und</v>
          </cell>
          <cell r="D794">
            <v>186020</v>
          </cell>
        </row>
        <row r="795">
          <cell r="A795">
            <v>1171</v>
          </cell>
          <cell r="B795" t="str">
            <v>Tubería GRP FLOWTITE DN450 PN6 SN2500</v>
          </cell>
          <cell r="C795" t="str">
            <v>Ml</v>
          </cell>
          <cell r="D795">
            <v>179493</v>
          </cell>
        </row>
        <row r="796">
          <cell r="A796">
            <v>1172</v>
          </cell>
          <cell r="B796" t="str">
            <v>Acople GRP FLOWTITE DN450 PN6</v>
          </cell>
          <cell r="C796" t="str">
            <v>Und</v>
          </cell>
          <cell r="D796">
            <v>202337</v>
          </cell>
        </row>
        <row r="797">
          <cell r="A797">
            <v>1173</v>
          </cell>
          <cell r="B797" t="str">
            <v>Niple GRP FLOWTITE DN450 PN6 SN2500 Extremo Liso Brida</v>
          </cell>
          <cell r="C797" t="str">
            <v>Und</v>
          </cell>
          <cell r="D797">
            <v>1107000</v>
          </cell>
        </row>
        <row r="798">
          <cell r="A798">
            <v>1174</v>
          </cell>
          <cell r="B798" t="str">
            <v>Codo GRP FLOWTITE DN350 PN6 SN2500 (0-30°) Extremos Lisos</v>
          </cell>
          <cell r="C798" t="str">
            <v>Und</v>
          </cell>
          <cell r="D798">
            <v>264575</v>
          </cell>
        </row>
        <row r="799">
          <cell r="A799">
            <v>1175</v>
          </cell>
          <cell r="B799" t="str">
            <v>Codo GRP FLOWTITE DN350 PN6 SN2500 (61-90°) Extremos Lisos</v>
          </cell>
          <cell r="C799" t="str">
            <v>Und</v>
          </cell>
          <cell r="D799">
            <v>621456</v>
          </cell>
        </row>
        <row r="800">
          <cell r="A800">
            <v>1176</v>
          </cell>
          <cell r="B800" t="str">
            <v>Codo GRP FLOWTITE DN400 PN6 SN2500 (0-30°) Extremos Lisos</v>
          </cell>
          <cell r="C800" t="str">
            <v>Und</v>
          </cell>
          <cell r="D800">
            <v>302772</v>
          </cell>
        </row>
        <row r="801">
          <cell r="A801">
            <v>1177</v>
          </cell>
          <cell r="B801" t="str">
            <v>Codo GRP FLOWTITE DN400 PN6 SN2500 (31-60°) Extremos Lisos</v>
          </cell>
          <cell r="C801" t="str">
            <v>Und</v>
          </cell>
          <cell r="D801">
            <v>302772</v>
          </cell>
        </row>
        <row r="802">
          <cell r="A802">
            <v>1178</v>
          </cell>
          <cell r="B802" t="str">
            <v>Codo GRP FLOWTITE DN400 PN6 SN2500 (61-90°) Extremos Lisos</v>
          </cell>
          <cell r="C802" t="str">
            <v>Und</v>
          </cell>
          <cell r="D802">
            <v>510680</v>
          </cell>
        </row>
        <row r="803">
          <cell r="A803">
            <v>1179</v>
          </cell>
          <cell r="B803" t="str">
            <v>Codo GRP FLOWTITE DN4050 PN6 SN2500 (0-30°) Extremos Lisos</v>
          </cell>
          <cell r="C803" t="str">
            <v>Und</v>
          </cell>
          <cell r="D803">
            <v>719000</v>
          </cell>
        </row>
        <row r="804">
          <cell r="A804">
            <v>1180</v>
          </cell>
          <cell r="B804" t="str">
            <v>Reducción GRP FLOWTITE DN450 x DN100 PN6 SN2500 Extremos Lisos</v>
          </cell>
          <cell r="C804" t="str">
            <v>Und</v>
          </cell>
          <cell r="D804">
            <v>523000</v>
          </cell>
        </row>
        <row r="805">
          <cell r="A805">
            <v>1181</v>
          </cell>
          <cell r="B805" t="str">
            <v>Reducción GRP FLOWTITE DN400 x DN350 PN6 SN2500 Extremos Lisos</v>
          </cell>
          <cell r="C805" t="str">
            <v>Und</v>
          </cell>
          <cell r="D805">
            <v>386584</v>
          </cell>
        </row>
        <row r="806">
          <cell r="A806">
            <v>1182</v>
          </cell>
          <cell r="B806" t="str">
            <v>Tee GRP FLOWTITE DN400 x DN100 PN6 SN2500 Extremo Lisos Brida Liso</v>
          </cell>
          <cell r="C806" t="str">
            <v>Und</v>
          </cell>
          <cell r="D806">
            <v>1008666</v>
          </cell>
        </row>
        <row r="807">
          <cell r="A807">
            <v>1183</v>
          </cell>
          <cell r="B807" t="str">
            <v>Tee GRP FLOWTITE DN350 x DN100 PN6 SN2500 Extremo Lisos Brida Liso</v>
          </cell>
          <cell r="C807" t="str">
            <v>Und</v>
          </cell>
          <cell r="D807">
            <v>982666</v>
          </cell>
        </row>
        <row r="808">
          <cell r="A808">
            <v>1184</v>
          </cell>
          <cell r="B808" t="str">
            <v>Codo GRP FLOWTITE DN450 PN6 SN2500 (0-30°) Extremos Lisos</v>
          </cell>
          <cell r="C808" t="str">
            <v>Und</v>
          </cell>
          <cell r="D808">
            <v>367483</v>
          </cell>
        </row>
        <row r="809">
          <cell r="A809">
            <v>1185</v>
          </cell>
          <cell r="B809" t="str">
            <v>Valvula de compuerta elestica vastago no ascendente 50 mm 2" j hidraulica</v>
          </cell>
          <cell r="C809" t="str">
            <v>und</v>
          </cell>
          <cell r="D809">
            <v>221000</v>
          </cell>
        </row>
        <row r="810">
          <cell r="A810">
            <v>1186</v>
          </cell>
          <cell r="B810" t="str">
            <v>Valvula de compuerta elestica vastago no ascendente 75 mm 3" j hidraulica</v>
          </cell>
          <cell r="C810" t="str">
            <v>und</v>
          </cell>
          <cell r="D810">
            <v>321000</v>
          </cell>
        </row>
        <row r="811">
          <cell r="A811">
            <v>1187</v>
          </cell>
          <cell r="B811" t="str">
            <v>Valvula de compuerta elestica vastago no ascendente 100 mm 4" j hidraulica</v>
          </cell>
          <cell r="C811" t="str">
            <v>und</v>
          </cell>
          <cell r="D811">
            <v>416000</v>
          </cell>
        </row>
        <row r="812">
          <cell r="A812">
            <v>1188</v>
          </cell>
          <cell r="B812" t="str">
            <v>Valvula de compuerta elestica vastago no ascendente 150 mm 6" j hidraulica</v>
          </cell>
          <cell r="C812" t="str">
            <v>und</v>
          </cell>
          <cell r="D812">
            <v>751000</v>
          </cell>
        </row>
        <row r="813">
          <cell r="A813">
            <v>1189</v>
          </cell>
          <cell r="B813" t="str">
            <v>Valvula de compuerta elestica vastago no ascendente 200 mm 8" j hidraulica</v>
          </cell>
          <cell r="C813" t="str">
            <v>und</v>
          </cell>
          <cell r="D813">
            <v>1100000</v>
          </cell>
        </row>
        <row r="814">
          <cell r="A814">
            <v>1190</v>
          </cell>
          <cell r="B814" t="str">
            <v>Valvula de compuerta elestica vastago no ascendente 250 mm 10" j hidraulica</v>
          </cell>
          <cell r="C814" t="str">
            <v>und</v>
          </cell>
          <cell r="D814">
            <v>2310000</v>
          </cell>
        </row>
        <row r="815">
          <cell r="A815">
            <v>1191</v>
          </cell>
          <cell r="B815" t="str">
            <v>Valvula de compuerta elestica vastago no ascendente 300 mm 12" j hidraulica</v>
          </cell>
          <cell r="C815" t="str">
            <v>und</v>
          </cell>
          <cell r="D815">
            <v>2888000</v>
          </cell>
        </row>
        <row r="816">
          <cell r="A816">
            <v>1192</v>
          </cell>
          <cell r="B816" t="str">
            <v>Valvula de compuerta elestica vastago no ascendente 50 mm 2" PVC</v>
          </cell>
          <cell r="C816" t="str">
            <v>und</v>
          </cell>
          <cell r="D816">
            <v>221000</v>
          </cell>
        </row>
        <row r="817">
          <cell r="A817">
            <v>1193</v>
          </cell>
          <cell r="B817" t="str">
            <v>Valvula de compuerta elestica vastago no ascendente 75 mm 3" PVC</v>
          </cell>
          <cell r="C817" t="str">
            <v>und</v>
          </cell>
          <cell r="D817">
            <v>321000</v>
          </cell>
        </row>
        <row r="818">
          <cell r="A818">
            <v>1194</v>
          </cell>
          <cell r="B818" t="str">
            <v>Valvula de compuerta elestica vastago no ascendente 100 mm 4" PVC</v>
          </cell>
          <cell r="C818" t="str">
            <v>und</v>
          </cell>
          <cell r="D818">
            <v>416000</v>
          </cell>
        </row>
        <row r="819">
          <cell r="A819">
            <v>1195</v>
          </cell>
          <cell r="B819" t="str">
            <v>Valvula de compuerta elestica vastago no ascendente 150 mm 6" PVC</v>
          </cell>
          <cell r="C819" t="str">
            <v>und</v>
          </cell>
          <cell r="D819">
            <v>751000</v>
          </cell>
        </row>
        <row r="820">
          <cell r="A820">
            <v>1196</v>
          </cell>
          <cell r="B820" t="str">
            <v>Valvula de compuerta elestica vastago no ascendente 200 mm 8"PVC</v>
          </cell>
          <cell r="C820" t="str">
            <v>und</v>
          </cell>
          <cell r="D820">
            <v>1100000</v>
          </cell>
        </row>
        <row r="821">
          <cell r="A821">
            <v>1197</v>
          </cell>
          <cell r="B821" t="str">
            <v>Valvula de compuerta elestica vastago no ascendente 250 mm 10" PVC</v>
          </cell>
          <cell r="C821" t="str">
            <v>und</v>
          </cell>
          <cell r="D821">
            <v>2310000</v>
          </cell>
        </row>
        <row r="822">
          <cell r="A822">
            <v>1198</v>
          </cell>
          <cell r="B822" t="str">
            <v>Valvula de compuerta elestica vastago no ascendente 300 mm 12" PVC</v>
          </cell>
          <cell r="C822" t="str">
            <v>und</v>
          </cell>
          <cell r="D822">
            <v>2888000</v>
          </cell>
        </row>
        <row r="823">
          <cell r="A823">
            <v>1199</v>
          </cell>
          <cell r="B823" t="str">
            <v>Valvula de compuerta elestica vastago no ascendente 50 mm 2" B x B</v>
          </cell>
          <cell r="C823" t="str">
            <v>und</v>
          </cell>
          <cell r="D823">
            <v>250000</v>
          </cell>
        </row>
        <row r="824">
          <cell r="A824">
            <v>1200</v>
          </cell>
          <cell r="B824" t="str">
            <v>Valvula de compuerta elestica vastago no ascendente 75 mm 3"  B x B</v>
          </cell>
          <cell r="C824" t="str">
            <v>und</v>
          </cell>
          <cell r="D824">
            <v>352000</v>
          </cell>
        </row>
        <row r="825">
          <cell r="A825">
            <v>1201</v>
          </cell>
          <cell r="B825" t="str">
            <v>Valvula de compuerta elestica vastago no ascendente 100 mm 4"  B x B</v>
          </cell>
          <cell r="C825" t="str">
            <v>und</v>
          </cell>
          <cell r="D825">
            <v>432000</v>
          </cell>
        </row>
        <row r="826">
          <cell r="A826">
            <v>1202</v>
          </cell>
          <cell r="B826" t="str">
            <v>Valvula de compuerta elestica vastago no ascendente 150 mm 6" B x B</v>
          </cell>
          <cell r="C826" t="str">
            <v>und</v>
          </cell>
          <cell r="D826">
            <v>738000</v>
          </cell>
        </row>
        <row r="827">
          <cell r="A827">
            <v>1203</v>
          </cell>
          <cell r="B827" t="str">
            <v>Valvula de compuerta elestica vastago no ascendente 200 mm 8" B x B</v>
          </cell>
          <cell r="C827" t="str">
            <v>und</v>
          </cell>
          <cell r="D827">
            <v>1155000</v>
          </cell>
        </row>
        <row r="828">
          <cell r="A828">
            <v>1204</v>
          </cell>
          <cell r="B828" t="str">
            <v>Valvula de compuerta elestica vastago no ascendente 250 mm 10"  B x B</v>
          </cell>
          <cell r="C828" t="str">
            <v>und</v>
          </cell>
          <cell r="D828">
            <v>2400000</v>
          </cell>
        </row>
        <row r="829">
          <cell r="A829">
            <v>1205</v>
          </cell>
          <cell r="B829" t="str">
            <v>Valvula de compuerta elestica vastago no ascendente 300 mm 12"  B x B</v>
          </cell>
          <cell r="C829" t="str">
            <v>und</v>
          </cell>
          <cell r="D829">
            <v>2880000</v>
          </cell>
        </row>
        <row r="830">
          <cell r="A830">
            <v>1206</v>
          </cell>
          <cell r="B830" t="str">
            <v>Valvula de compuerta sello de bronce vastago no ascendente 50 mm 2" J hidraulica</v>
          </cell>
          <cell r="C830" t="str">
            <v>und</v>
          </cell>
          <cell r="D830">
            <v>315000</v>
          </cell>
        </row>
        <row r="831">
          <cell r="A831">
            <v>1207</v>
          </cell>
          <cell r="B831" t="str">
            <v>Valvula de compuerta sello de bronce vastago no ascendente 75 mm 3" J hidraulica</v>
          </cell>
          <cell r="C831" t="str">
            <v>und</v>
          </cell>
          <cell r="D831">
            <v>420000</v>
          </cell>
        </row>
        <row r="832">
          <cell r="A832">
            <v>1208</v>
          </cell>
          <cell r="B832" t="str">
            <v>Valvula de compuerta sello de bronce vastago no ascendente 100 mm 4" J hidraulica</v>
          </cell>
          <cell r="C832" t="str">
            <v>und</v>
          </cell>
          <cell r="D832">
            <v>557000</v>
          </cell>
        </row>
        <row r="833">
          <cell r="A833">
            <v>1209</v>
          </cell>
          <cell r="B833" t="str">
            <v>Valvula de compuerta sello de bronce vastago no ascendente 150 mm 6" J hidraulica</v>
          </cell>
          <cell r="C833" t="str">
            <v>und</v>
          </cell>
          <cell r="D833">
            <v>1150000</v>
          </cell>
        </row>
        <row r="834">
          <cell r="A834">
            <v>1210</v>
          </cell>
          <cell r="B834" t="str">
            <v>Valvula de compuerta sello de bronce vastago no ascendente 200 mm 8" J hidraulica</v>
          </cell>
          <cell r="C834" t="str">
            <v>und</v>
          </cell>
          <cell r="D834">
            <v>1575000</v>
          </cell>
        </row>
        <row r="835">
          <cell r="A835">
            <v>1211</v>
          </cell>
          <cell r="B835" t="str">
            <v>Valvula de compuerta sello de bronce vastago no ascendente 250 mm 10" J hidraulica</v>
          </cell>
          <cell r="C835" t="str">
            <v>und</v>
          </cell>
          <cell r="D835">
            <v>2450000</v>
          </cell>
        </row>
        <row r="836">
          <cell r="A836">
            <v>1212</v>
          </cell>
          <cell r="B836" t="str">
            <v>Valvula de compuerta sello de bronce vastago no ascendente 300 mm 12" J hidraulica</v>
          </cell>
          <cell r="C836" t="str">
            <v>und</v>
          </cell>
          <cell r="D836">
            <v>3850000</v>
          </cell>
        </row>
        <row r="837">
          <cell r="A837">
            <v>1213</v>
          </cell>
          <cell r="B837" t="str">
            <v>Valvula de compuerta sello de bronce vastago no ascendente 350 mm 14" J hidraulica</v>
          </cell>
          <cell r="C837" t="str">
            <v>und</v>
          </cell>
          <cell r="D837">
            <v>6890400</v>
          </cell>
        </row>
        <row r="838">
          <cell r="A838">
            <v>1214</v>
          </cell>
          <cell r="B838" t="str">
            <v>Valvula de compuerta sello de bronce vastago no ascendente 400 mm 16" J hidraulica</v>
          </cell>
          <cell r="C838" t="str">
            <v>und</v>
          </cell>
          <cell r="D838">
            <v>10245120</v>
          </cell>
        </row>
        <row r="839">
          <cell r="A839">
            <v>1215</v>
          </cell>
          <cell r="B839" t="str">
            <v>Valvula de compuerta sello de bronce vastago no ascendente 450 mm 18" J hidraulica</v>
          </cell>
          <cell r="C839" t="str">
            <v>und</v>
          </cell>
          <cell r="D839">
            <v>17566000</v>
          </cell>
        </row>
        <row r="840">
          <cell r="A840">
            <v>1216</v>
          </cell>
          <cell r="B840" t="str">
            <v>Valvula de compuerta sello de bronce vastago no ascendente 500 mm 20"  J hidraulica</v>
          </cell>
          <cell r="C840" t="str">
            <v>und</v>
          </cell>
          <cell r="D840">
            <v>20085000</v>
          </cell>
        </row>
        <row r="841">
          <cell r="A841">
            <v>1217</v>
          </cell>
          <cell r="B841" t="str">
            <v>Valvula de compuerta sello de bronce vastago no ascendente 600 mm 24" J hidraulica</v>
          </cell>
          <cell r="C841" t="str">
            <v>und</v>
          </cell>
          <cell r="D841">
            <v>26091000</v>
          </cell>
        </row>
        <row r="842">
          <cell r="A842">
            <v>1218</v>
          </cell>
          <cell r="B842" t="str">
            <v>Valvula de compuerta sello de bronce vastago no ascendente 50 mm 2"  PVC</v>
          </cell>
          <cell r="C842" t="str">
            <v>und</v>
          </cell>
          <cell r="D842">
            <v>315000</v>
          </cell>
        </row>
        <row r="843">
          <cell r="A843">
            <v>1219</v>
          </cell>
          <cell r="B843" t="str">
            <v>Valvula de compuerta sello de bronce vastago no ascendente 75 mm 3" PVC</v>
          </cell>
          <cell r="C843" t="str">
            <v>und</v>
          </cell>
          <cell r="D843">
            <v>420000</v>
          </cell>
        </row>
        <row r="844">
          <cell r="A844">
            <v>1220</v>
          </cell>
          <cell r="B844" t="str">
            <v>Valvula de compuerta sello de bronce vastago no ascendente 100 mm 4" PVC</v>
          </cell>
          <cell r="C844" t="str">
            <v>und</v>
          </cell>
          <cell r="D844">
            <v>557000</v>
          </cell>
        </row>
        <row r="845">
          <cell r="A845">
            <v>1221</v>
          </cell>
          <cell r="B845" t="str">
            <v>Valvula de compuerta sello de bronce vastago no ascendente 150 mm 6"  PVC</v>
          </cell>
          <cell r="C845" t="str">
            <v>und</v>
          </cell>
          <cell r="D845">
            <v>1150000</v>
          </cell>
        </row>
        <row r="846">
          <cell r="A846">
            <v>1222</v>
          </cell>
          <cell r="B846" t="str">
            <v>Valvula de compuerta sello de bronce vastago no ascendente 200 mm 8"  PVC</v>
          </cell>
          <cell r="C846" t="str">
            <v>und</v>
          </cell>
          <cell r="D846">
            <v>1575000</v>
          </cell>
        </row>
        <row r="847">
          <cell r="A847">
            <v>1223</v>
          </cell>
          <cell r="B847" t="str">
            <v>Valvula de compuerta sello de bronce vastago no ascendente 250 mm 10"  PVC</v>
          </cell>
          <cell r="C847" t="str">
            <v>und</v>
          </cell>
          <cell r="D847">
            <v>2450000</v>
          </cell>
        </row>
        <row r="848">
          <cell r="A848">
            <v>1224</v>
          </cell>
          <cell r="B848" t="str">
            <v>Valvula de compuerta sello de bronce vastago no ascendente 300 mm 12"  PVC</v>
          </cell>
          <cell r="C848" t="str">
            <v>und</v>
          </cell>
          <cell r="D848">
            <v>3850000</v>
          </cell>
        </row>
        <row r="849">
          <cell r="A849">
            <v>1225</v>
          </cell>
          <cell r="B849" t="str">
            <v>Valvula de compuerta sello de bronce vastago no ascendente 350 mm 14"  PVC</v>
          </cell>
          <cell r="C849" t="str">
            <v>und</v>
          </cell>
          <cell r="D849">
            <v>5775000</v>
          </cell>
        </row>
        <row r="850">
          <cell r="A850">
            <v>1226</v>
          </cell>
          <cell r="B850" t="str">
            <v>Valvula de compuerta sello de bronce vastago no ascendente 400 mm 16" PVC</v>
          </cell>
          <cell r="C850" t="str">
            <v>und</v>
          </cell>
          <cell r="D850">
            <v>10245120</v>
          </cell>
        </row>
        <row r="851">
          <cell r="A851">
            <v>1227</v>
          </cell>
          <cell r="B851" t="str">
            <v>Valvula de compuerta sello de bronce vastago no ascendente 450 mm 18"  PVC</v>
          </cell>
          <cell r="C851" t="str">
            <v>und</v>
          </cell>
          <cell r="D851">
            <v>17566000</v>
          </cell>
        </row>
        <row r="852">
          <cell r="A852">
            <v>1228</v>
          </cell>
          <cell r="B852" t="str">
            <v>Valvula de compuerta sello de bronce vastago no ascendente 500 mm 20" PVC</v>
          </cell>
          <cell r="C852" t="str">
            <v>und</v>
          </cell>
          <cell r="D852">
            <v>20085000</v>
          </cell>
        </row>
        <row r="853">
          <cell r="A853">
            <v>1229</v>
          </cell>
          <cell r="B853" t="str">
            <v>Valvula de compuerta sello de bronce vastago no ascendente 600 mm 24"  PVC</v>
          </cell>
          <cell r="C853" t="str">
            <v>und</v>
          </cell>
          <cell r="D853">
            <v>26091000</v>
          </cell>
        </row>
        <row r="854">
          <cell r="A854">
            <v>1230</v>
          </cell>
          <cell r="B854" t="str">
            <v xml:space="preserve">Valvula de compuerta sello de bronce vastago no ascendente 50 mm 2"  B X B </v>
          </cell>
          <cell r="C854" t="str">
            <v>und</v>
          </cell>
          <cell r="D854">
            <v>368000</v>
          </cell>
        </row>
        <row r="855">
          <cell r="A855">
            <v>1231</v>
          </cell>
          <cell r="B855" t="str">
            <v xml:space="preserve">Valvula de compuerta sello de bronce vastago no ascendente 75 mm 3" B X B </v>
          </cell>
          <cell r="C855" t="str">
            <v>und</v>
          </cell>
          <cell r="D855">
            <v>473000</v>
          </cell>
        </row>
        <row r="856">
          <cell r="A856">
            <v>1232</v>
          </cell>
          <cell r="B856" t="str">
            <v xml:space="preserve">Valvula de compuerta sello de bronce vastago no ascendente 100 mm 4"  B X B </v>
          </cell>
          <cell r="C856" t="str">
            <v>und</v>
          </cell>
          <cell r="D856">
            <v>620000</v>
          </cell>
        </row>
        <row r="857">
          <cell r="A857">
            <v>1233</v>
          </cell>
          <cell r="B857" t="str">
            <v xml:space="preserve">Valvula de compuerta sello de bronce vastago no ascendente 150 mm 6"   B X B </v>
          </cell>
          <cell r="C857" t="str">
            <v>und</v>
          </cell>
          <cell r="D857">
            <v>1300000</v>
          </cell>
        </row>
        <row r="858">
          <cell r="A858">
            <v>1234</v>
          </cell>
          <cell r="B858" t="str">
            <v xml:space="preserve">Valvula de compuerta sello de bronce vastago no ascendente 200 mm 8"  B X B </v>
          </cell>
          <cell r="C858" t="str">
            <v>und</v>
          </cell>
          <cell r="D858">
            <v>1733000</v>
          </cell>
        </row>
        <row r="859">
          <cell r="A859">
            <v>1235</v>
          </cell>
          <cell r="B859" t="str">
            <v xml:space="preserve">Valvula de compuerta sello de bronce vastago no ascendente 250 mm 10"  B X B </v>
          </cell>
          <cell r="C859" t="str">
            <v>und</v>
          </cell>
          <cell r="D859">
            <v>3045000</v>
          </cell>
        </row>
        <row r="860">
          <cell r="A860">
            <v>1236</v>
          </cell>
          <cell r="B860" t="str">
            <v xml:space="preserve">Valvula de compuerta sello de bronce vastago no ascendente 300 mm 12"   B X B </v>
          </cell>
          <cell r="C860" t="str">
            <v>und</v>
          </cell>
          <cell r="D860">
            <v>4515000</v>
          </cell>
        </row>
        <row r="861">
          <cell r="A861">
            <v>1237</v>
          </cell>
          <cell r="B861" t="str">
            <v xml:space="preserve">Valvula de compuerta sello de bronce vastago no ascendente 350 mm 14"   B X B </v>
          </cell>
          <cell r="C861" t="str">
            <v>und</v>
          </cell>
          <cell r="D861">
            <v>5940000</v>
          </cell>
        </row>
        <row r="862">
          <cell r="A862">
            <v>1238</v>
          </cell>
          <cell r="B862" t="str">
            <v xml:space="preserve">Valvula de compuerta sello de bronce vastago no ascendente 400 mm 16"  B X B </v>
          </cell>
          <cell r="C862" t="str">
            <v>und</v>
          </cell>
          <cell r="D862">
            <v>8832000</v>
          </cell>
        </row>
        <row r="863">
          <cell r="A863">
            <v>1239</v>
          </cell>
          <cell r="B863" t="str">
            <v xml:space="preserve">Valvula de compuerta sello de bronce vastago no ascendente 450 mm 18"   B X B </v>
          </cell>
          <cell r="C863" t="str">
            <v>und</v>
          </cell>
          <cell r="D863">
            <v>18196000</v>
          </cell>
        </row>
        <row r="864">
          <cell r="A864">
            <v>1240</v>
          </cell>
          <cell r="B864" t="str">
            <v xml:space="preserve">Valvula de compuerta sello de bronce vastago no ascendente 500 mm 20"  B X B </v>
          </cell>
          <cell r="C864" t="str">
            <v>und</v>
          </cell>
          <cell r="D864">
            <v>20536000</v>
          </cell>
        </row>
        <row r="865">
          <cell r="A865">
            <v>1241</v>
          </cell>
          <cell r="B865" t="str">
            <v xml:space="preserve">Valvula de compuerta sello de bronce vastago no ascendente 600 mm 24"  B X B </v>
          </cell>
          <cell r="C865" t="str">
            <v>und</v>
          </cell>
          <cell r="D865">
            <v>26765000</v>
          </cell>
        </row>
        <row r="866">
          <cell r="A866">
            <v>1242</v>
          </cell>
          <cell r="B866" t="str">
            <v>Valvula de compuerta vastago ascendente 75 mm 3" B x  B sello bronce</v>
          </cell>
          <cell r="C866" t="str">
            <v>und</v>
          </cell>
          <cell r="D866">
            <v>701200</v>
          </cell>
        </row>
        <row r="867">
          <cell r="A867">
            <v>1243</v>
          </cell>
          <cell r="B867" t="str">
            <v>Valvula de compuerta vastago ascendente 100 mm 4" B x  B sello bronce</v>
          </cell>
          <cell r="C867" t="str">
            <v>und</v>
          </cell>
          <cell r="D867">
            <v>1115000</v>
          </cell>
        </row>
        <row r="868">
          <cell r="A868">
            <v>1244</v>
          </cell>
          <cell r="B868" t="str">
            <v>Valvula de compuerta vastago ascendente 150 mm 6" B x  B sello bronce</v>
          </cell>
          <cell r="C868" t="str">
            <v>und</v>
          </cell>
          <cell r="D868">
            <v>2032000</v>
          </cell>
        </row>
        <row r="869">
          <cell r="A869">
            <v>1245</v>
          </cell>
          <cell r="B869" t="str">
            <v>Valvula de compuerta vastago ascendente 200 mm 8" B x  B sello bronce</v>
          </cell>
          <cell r="C869" t="str">
            <v>und</v>
          </cell>
          <cell r="D869">
            <v>2692000</v>
          </cell>
        </row>
        <row r="870">
          <cell r="A870">
            <v>1246</v>
          </cell>
          <cell r="B870" t="str">
            <v>Valvula de compuerta vastago ascendente 250 mm 10" B x  B sello bronce</v>
          </cell>
          <cell r="C870" t="str">
            <v>und</v>
          </cell>
          <cell r="D870">
            <v>4202000</v>
          </cell>
        </row>
        <row r="871">
          <cell r="A871">
            <v>1247</v>
          </cell>
          <cell r="B871" t="str">
            <v>Valvula de compuerta vastago ascendente 300 mm 12" B x  B sello bronce</v>
          </cell>
          <cell r="C871" t="str">
            <v>und</v>
          </cell>
          <cell r="D871">
            <v>4736000</v>
          </cell>
        </row>
        <row r="872">
          <cell r="A872">
            <v>1248</v>
          </cell>
          <cell r="B872" t="str">
            <v>Valvula de compuerta vastago ascendente 75 mm 3" B x  B compuerta elestica</v>
          </cell>
          <cell r="C872" t="str">
            <v>und</v>
          </cell>
          <cell r="D872">
            <v>522000</v>
          </cell>
        </row>
        <row r="873">
          <cell r="A873">
            <v>1249</v>
          </cell>
          <cell r="B873" t="str">
            <v>Valvula de compuerta vastago ascendente 100 mm 4" B x  B compuerta elestica</v>
          </cell>
          <cell r="C873" t="str">
            <v>und</v>
          </cell>
          <cell r="D873">
            <v>825000</v>
          </cell>
        </row>
        <row r="874">
          <cell r="A874">
            <v>1250</v>
          </cell>
          <cell r="B874" t="str">
            <v>Valvula de compuerta vastago ascendente 150 mm 6" B x  B compuerta elestica</v>
          </cell>
          <cell r="C874" t="str">
            <v>und</v>
          </cell>
          <cell r="D874">
            <v>1239000</v>
          </cell>
        </row>
        <row r="875">
          <cell r="A875">
            <v>1251</v>
          </cell>
          <cell r="B875" t="str">
            <v>Valvula de compuerta vastago ascendente 200 mm 8" B x  B compuerta elestica</v>
          </cell>
          <cell r="C875" t="str">
            <v>und</v>
          </cell>
          <cell r="D875">
            <v>1992000</v>
          </cell>
        </row>
        <row r="876">
          <cell r="A876">
            <v>1252</v>
          </cell>
          <cell r="B876" t="str">
            <v>Valvula de compuerta vastago ascendente 250 mm 10" B x  B compuerta elestica</v>
          </cell>
          <cell r="C876" t="str">
            <v>und</v>
          </cell>
          <cell r="D876">
            <v>3156000</v>
          </cell>
        </row>
        <row r="877">
          <cell r="A877">
            <v>1253</v>
          </cell>
          <cell r="B877" t="str">
            <v>Valvula de compuerta vastago ascendente 300 mm 12" B x  B compuerta elestica</v>
          </cell>
          <cell r="C877" t="str">
            <v>und</v>
          </cell>
          <cell r="D877">
            <v>4417000</v>
          </cell>
        </row>
        <row r="878">
          <cell r="A878">
            <v>1254</v>
          </cell>
          <cell r="B878" t="str">
            <v>Valvula de compuerta para purga B x  B d=  HD 75 mm  3"</v>
          </cell>
          <cell r="C878" t="str">
            <v>und</v>
          </cell>
          <cell r="D878">
            <v>600000</v>
          </cell>
        </row>
        <row r="879">
          <cell r="A879">
            <v>1255</v>
          </cell>
          <cell r="B879" t="str">
            <v>Valvula de compuerta para purga B x  B d=  HD 100 mm 4 "</v>
          </cell>
          <cell r="C879" t="str">
            <v>und</v>
          </cell>
          <cell r="D879">
            <v>900000</v>
          </cell>
        </row>
        <row r="880">
          <cell r="A880">
            <v>1256</v>
          </cell>
          <cell r="B880" t="str">
            <v>Valvula de compuerta para purga B x  B d=  HD 150 mm 6"</v>
          </cell>
          <cell r="C880" t="str">
            <v>und</v>
          </cell>
          <cell r="D880">
            <v>2192000</v>
          </cell>
        </row>
        <row r="881">
          <cell r="A881">
            <v>1257</v>
          </cell>
          <cell r="B881" t="str">
            <v>Valvula de compuerta para purga B x  B d=  HD 200 mm 8"</v>
          </cell>
          <cell r="C881" t="str">
            <v>und</v>
          </cell>
          <cell r="D881">
            <v>4271000</v>
          </cell>
        </row>
        <row r="882">
          <cell r="A882">
            <v>1258</v>
          </cell>
          <cell r="B882" t="str">
            <v>Valvula de compuerta para purga B x  B d=  HD 75 mm  3" doble proposito</v>
          </cell>
          <cell r="C882" t="str">
            <v>und</v>
          </cell>
          <cell r="D882">
            <v>884000</v>
          </cell>
        </row>
        <row r="883">
          <cell r="A883">
            <v>1259</v>
          </cell>
          <cell r="B883" t="str">
            <v>Valvula de compuerta para purga B x  B d=  HD 100 mm 4 " doble proposito</v>
          </cell>
          <cell r="C883" t="str">
            <v>und</v>
          </cell>
          <cell r="D883">
            <v>1221000</v>
          </cell>
        </row>
        <row r="884">
          <cell r="A884">
            <v>1260</v>
          </cell>
          <cell r="B884" t="str">
            <v>Valvula de compuerta para purga B x  B d=  HD 150 mm 6" doble proposito</v>
          </cell>
          <cell r="C884" t="str">
            <v>und</v>
          </cell>
          <cell r="D884">
            <v>2722000</v>
          </cell>
        </row>
        <row r="885">
          <cell r="A885">
            <v>1261</v>
          </cell>
          <cell r="B885" t="str">
            <v>Valvula de compuerta para purga B x  B d=  HD 200 mm 8" doble proposito</v>
          </cell>
          <cell r="C885" t="str">
            <v>und</v>
          </cell>
          <cell r="D885">
            <v>5492000</v>
          </cell>
        </row>
        <row r="886">
          <cell r="A886">
            <v>1262</v>
          </cell>
          <cell r="B886" t="str">
            <v>Valvula de compuerta para purga B x  B d=  HD 200 mm 10" doble proposito</v>
          </cell>
          <cell r="C886" t="str">
            <v>und</v>
          </cell>
          <cell r="D886">
            <v>6600000</v>
          </cell>
        </row>
        <row r="887">
          <cell r="A887">
            <v>1263</v>
          </cell>
          <cell r="B887" t="str">
            <v>Valvula tipo globo 2" 50 mm</v>
          </cell>
          <cell r="C887" t="str">
            <v>und</v>
          </cell>
          <cell r="D887">
            <v>475000</v>
          </cell>
        </row>
        <row r="888">
          <cell r="A888">
            <v>1264</v>
          </cell>
          <cell r="B888" t="str">
            <v>Valvula tipo globo 3" 75 mm</v>
          </cell>
          <cell r="C888" t="str">
            <v>und</v>
          </cell>
          <cell r="D888">
            <v>680000</v>
          </cell>
        </row>
        <row r="889">
          <cell r="A889">
            <v>1265</v>
          </cell>
          <cell r="B889" t="str">
            <v>Valvula tipo globo 4" 100 mm</v>
          </cell>
          <cell r="C889" t="str">
            <v>und</v>
          </cell>
          <cell r="D889">
            <v>930000</v>
          </cell>
        </row>
        <row r="890">
          <cell r="A890">
            <v>1266</v>
          </cell>
          <cell r="B890" t="str">
            <v>Valvula tipo globo 6" 150 mm</v>
          </cell>
          <cell r="C890" t="str">
            <v>und</v>
          </cell>
          <cell r="D890">
            <v>1916000</v>
          </cell>
        </row>
        <row r="891">
          <cell r="A891">
            <v>1267</v>
          </cell>
          <cell r="B891" t="str">
            <v>Valvula tipo globo 8" 200 mm</v>
          </cell>
          <cell r="C891" t="str">
            <v>und</v>
          </cell>
          <cell r="D891">
            <v>3140000</v>
          </cell>
        </row>
        <row r="892">
          <cell r="A892">
            <v>1268</v>
          </cell>
          <cell r="B892" t="str">
            <v>Valvula tipo fondo  3" 75 mm</v>
          </cell>
          <cell r="C892" t="str">
            <v>und</v>
          </cell>
          <cell r="D892">
            <v>503000</v>
          </cell>
        </row>
        <row r="893">
          <cell r="A893">
            <v>1269</v>
          </cell>
          <cell r="B893" t="str">
            <v>Valvula tipo  fondo 4" 100 mm</v>
          </cell>
          <cell r="C893" t="str">
            <v>und</v>
          </cell>
          <cell r="D893">
            <v>672000</v>
          </cell>
        </row>
        <row r="894">
          <cell r="A894">
            <v>1270</v>
          </cell>
          <cell r="B894" t="str">
            <v>Valvula tipo fondo 6" 150 mm</v>
          </cell>
          <cell r="C894" t="str">
            <v>und</v>
          </cell>
          <cell r="D894">
            <v>861000</v>
          </cell>
        </row>
        <row r="895">
          <cell r="A895">
            <v>1271</v>
          </cell>
          <cell r="B895" t="str">
            <v>Valvula tipo  fondo 8" 200 mm</v>
          </cell>
          <cell r="C895" t="str">
            <v>und</v>
          </cell>
          <cell r="D895">
            <v>1342000</v>
          </cell>
        </row>
        <row r="896">
          <cell r="A896">
            <v>1272</v>
          </cell>
          <cell r="B896" t="str">
            <v>Valvula tipo  fondo 10" 250 mm</v>
          </cell>
          <cell r="C896" t="str">
            <v>und</v>
          </cell>
          <cell r="D896">
            <v>1999900</v>
          </cell>
        </row>
        <row r="897">
          <cell r="A897">
            <v>1273</v>
          </cell>
          <cell r="B897" t="str">
            <v>Valvula tipo  fondo 12" 250 mm</v>
          </cell>
          <cell r="C897" t="str">
            <v>und</v>
          </cell>
          <cell r="D897">
            <v>2561000</v>
          </cell>
        </row>
        <row r="898">
          <cell r="A898">
            <v>1274</v>
          </cell>
          <cell r="B898" t="str">
            <v>Union de desmontaje Autoportante Brida ANSI CL 125 2" 50 mm</v>
          </cell>
          <cell r="C898" t="str">
            <v>und</v>
          </cell>
          <cell r="D898">
            <v>188000</v>
          </cell>
        </row>
        <row r="899">
          <cell r="A899">
            <v>1275</v>
          </cell>
          <cell r="B899" t="str">
            <v>Union de desmontaje Autoportante Brida ANSI CL 125 3" 75 mm</v>
          </cell>
          <cell r="C899" t="str">
            <v>und</v>
          </cell>
          <cell r="D899">
            <v>200000</v>
          </cell>
        </row>
        <row r="900">
          <cell r="A900">
            <v>1276</v>
          </cell>
          <cell r="B900" t="str">
            <v>Union de desmontaje Autoportante Brida ANSI CL 125 4" 100 mm</v>
          </cell>
          <cell r="C900" t="str">
            <v>und</v>
          </cell>
          <cell r="D900">
            <v>370000</v>
          </cell>
        </row>
        <row r="901">
          <cell r="A901">
            <v>1277</v>
          </cell>
          <cell r="B901" t="str">
            <v>Union de desmontaje Autoportante Brida ANSI CL 125 6" 150 mm</v>
          </cell>
          <cell r="C901" t="str">
            <v>und</v>
          </cell>
          <cell r="D901">
            <v>458000</v>
          </cell>
        </row>
        <row r="902">
          <cell r="A902">
            <v>1278</v>
          </cell>
          <cell r="B902" t="str">
            <v>Union de desmontaje Autoportante Brida ANSI CL 125 8" 200 mm</v>
          </cell>
          <cell r="C902" t="str">
            <v>und</v>
          </cell>
          <cell r="D902">
            <v>762000</v>
          </cell>
        </row>
        <row r="903">
          <cell r="A903">
            <v>1279</v>
          </cell>
          <cell r="B903" t="str">
            <v>Union de desmontaje Autoportante Brida ANSI CL 125 10" 250 mm</v>
          </cell>
          <cell r="C903" t="str">
            <v>und</v>
          </cell>
          <cell r="D903">
            <v>892000</v>
          </cell>
        </row>
        <row r="904">
          <cell r="A904">
            <v>1280</v>
          </cell>
          <cell r="B904" t="str">
            <v>Union de desmontaje Autoportante Brida ANSI CL 125 12" 300 mm</v>
          </cell>
          <cell r="C904" t="str">
            <v>und</v>
          </cell>
          <cell r="D904">
            <v>1297000</v>
          </cell>
        </row>
        <row r="905">
          <cell r="A905">
            <v>1281</v>
          </cell>
          <cell r="B905" t="str">
            <v>Union de desmontaje Autoportante Brida ANSI CL 125 14" 350 mm</v>
          </cell>
          <cell r="C905" t="str">
            <v>und</v>
          </cell>
          <cell r="D905">
            <v>1336000</v>
          </cell>
        </row>
        <row r="906">
          <cell r="A906">
            <v>1282</v>
          </cell>
          <cell r="B906" t="str">
            <v>Union de desmontaje Autoportante Brida ANSI CL 125 16" 400 mm</v>
          </cell>
          <cell r="C906" t="str">
            <v>und</v>
          </cell>
          <cell r="D906">
            <v>1846000</v>
          </cell>
        </row>
        <row r="907">
          <cell r="A907">
            <v>1283</v>
          </cell>
          <cell r="B907" t="str">
            <v>Union de desmontaje Autoportante Brida ANSI CL 125 18" 450 mm</v>
          </cell>
          <cell r="C907" t="str">
            <v>und</v>
          </cell>
          <cell r="D907">
            <v>2341000</v>
          </cell>
        </row>
        <row r="908">
          <cell r="A908">
            <v>1284</v>
          </cell>
          <cell r="B908" t="str">
            <v>Union de desmontaje Autoportante Brida ANSI CL 125 20" 500 mm</v>
          </cell>
          <cell r="C908" t="str">
            <v>und</v>
          </cell>
          <cell r="D908">
            <v>2768000</v>
          </cell>
        </row>
        <row r="909">
          <cell r="A909">
            <v>1285</v>
          </cell>
          <cell r="B909" t="str">
            <v>Union de desmontaje Autoportante Brida ANSI CL 125 24" 600 mm</v>
          </cell>
          <cell r="C909" t="str">
            <v>und</v>
          </cell>
          <cell r="D909">
            <v>3811000</v>
          </cell>
        </row>
        <row r="910">
          <cell r="A910">
            <v>1286</v>
          </cell>
          <cell r="B910" t="str">
            <v>Union de desmontaje Autoportante Brida ISO PN 10  2" 50 mm</v>
          </cell>
          <cell r="C910" t="str">
            <v>und</v>
          </cell>
          <cell r="D910">
            <v>150000</v>
          </cell>
        </row>
        <row r="911">
          <cell r="A911">
            <v>1287</v>
          </cell>
          <cell r="B911" t="str">
            <v>Union de desmontaje Autoportante Brida ISO PN 10 3" 75 mm</v>
          </cell>
          <cell r="C911" t="str">
            <v>und</v>
          </cell>
          <cell r="D911">
            <v>160000</v>
          </cell>
        </row>
        <row r="912">
          <cell r="A912">
            <v>1288</v>
          </cell>
          <cell r="B912" t="str">
            <v>Union de desmontaje Autoportante Brida ISO PN 10 4" 100 mm</v>
          </cell>
          <cell r="C912" t="str">
            <v>und</v>
          </cell>
          <cell r="D912">
            <v>296000</v>
          </cell>
        </row>
        <row r="913">
          <cell r="A913">
            <v>1289</v>
          </cell>
          <cell r="B913" t="str">
            <v>Union de desmontaje Autoportante Brida ISO PN 10 6" 150 mm</v>
          </cell>
          <cell r="C913" t="str">
            <v>und</v>
          </cell>
          <cell r="D913">
            <v>366000</v>
          </cell>
        </row>
        <row r="914">
          <cell r="A914">
            <v>1290</v>
          </cell>
          <cell r="B914" t="str">
            <v>Union de desmontaje Autoportante Brida ISO PN 10 8" 200 mm</v>
          </cell>
          <cell r="C914" t="str">
            <v>und</v>
          </cell>
          <cell r="D914">
            <v>610000</v>
          </cell>
        </row>
        <row r="915">
          <cell r="A915">
            <v>1291</v>
          </cell>
          <cell r="B915" t="str">
            <v>Union de desmontaje Autoportante Brida ANSI CL 125 10" 250 mm</v>
          </cell>
          <cell r="C915" t="str">
            <v>und</v>
          </cell>
          <cell r="D915">
            <v>714000</v>
          </cell>
        </row>
        <row r="916">
          <cell r="A916">
            <v>1292</v>
          </cell>
          <cell r="B916" t="str">
            <v>Union de desmontaje Autoportante Brida ANSI CL 125 12" 300 mm</v>
          </cell>
          <cell r="C916" t="str">
            <v>und</v>
          </cell>
          <cell r="D916">
            <v>1038000</v>
          </cell>
        </row>
        <row r="917">
          <cell r="A917">
            <v>1293</v>
          </cell>
          <cell r="B917" t="str">
            <v>Union de desmontaje Autoportante Brida ANSI CL 125 14" 350 mm</v>
          </cell>
          <cell r="C917" t="str">
            <v>und</v>
          </cell>
          <cell r="D917">
            <v>1068000</v>
          </cell>
        </row>
        <row r="918">
          <cell r="A918">
            <v>1294</v>
          </cell>
          <cell r="B918" t="str">
            <v>Union de desmontaje Autoportante Brida ISO PN 10 16" 400 mm</v>
          </cell>
          <cell r="C918" t="str">
            <v>und</v>
          </cell>
          <cell r="D918">
            <v>1477000</v>
          </cell>
        </row>
        <row r="919">
          <cell r="A919">
            <v>1295</v>
          </cell>
          <cell r="B919" t="str">
            <v>Union de desmontaje Autoportante Brida ISO PN 10 18" 450 mm</v>
          </cell>
          <cell r="C919" t="str">
            <v>und</v>
          </cell>
          <cell r="D919">
            <v>1873000</v>
          </cell>
        </row>
        <row r="920">
          <cell r="A920">
            <v>1296</v>
          </cell>
          <cell r="B920" t="str">
            <v>Union de desmontaje Autoportante Brida ISO PN 10 20" 500 mm</v>
          </cell>
          <cell r="C920" t="str">
            <v>und</v>
          </cell>
          <cell r="D920">
            <v>2214000</v>
          </cell>
        </row>
        <row r="921">
          <cell r="A921">
            <v>1297</v>
          </cell>
          <cell r="B921" t="str">
            <v>Union de desmontaje Autoportante Brida ISO PN 10 24" 600 mm</v>
          </cell>
          <cell r="C921" t="str">
            <v>und</v>
          </cell>
          <cell r="D921">
            <v>3049000</v>
          </cell>
        </row>
        <row r="922">
          <cell r="A922">
            <v>1298</v>
          </cell>
          <cell r="B922" t="str">
            <v>Brida por acople universal HD 250 mm sumi</v>
          </cell>
          <cell r="C922" t="str">
            <v>und</v>
          </cell>
          <cell r="D922">
            <v>510000</v>
          </cell>
        </row>
        <row r="923">
          <cell r="A923">
            <v>1299</v>
          </cell>
          <cell r="B923" t="str">
            <v>Tee HD DN 250 B X B</v>
          </cell>
          <cell r="C923" t="str">
            <v>und</v>
          </cell>
          <cell r="D923">
            <v>1141000</v>
          </cell>
        </row>
        <row r="924">
          <cell r="A924">
            <v>1300</v>
          </cell>
          <cell r="B924" t="str">
            <v>Tee HD BXB 250 x 75 sumi</v>
          </cell>
          <cell r="C924" t="str">
            <v>und</v>
          </cell>
          <cell r="D924">
            <v>902000</v>
          </cell>
        </row>
        <row r="925">
          <cell r="A925">
            <v>1301</v>
          </cell>
          <cell r="B925" t="str">
            <v>Reduccion centrica HD 250 X 150 B X B</v>
          </cell>
          <cell r="C925" t="str">
            <v>und</v>
          </cell>
          <cell r="D925">
            <v>504000</v>
          </cell>
        </row>
        <row r="926">
          <cell r="A926">
            <v>1302</v>
          </cell>
          <cell r="B926" t="str">
            <v>Reduccion Concentrica HD 400 x 200 mm</v>
          </cell>
          <cell r="C926" t="str">
            <v>und</v>
          </cell>
          <cell r="D926">
            <v>1662280</v>
          </cell>
        </row>
        <row r="927">
          <cell r="A927">
            <v>1303</v>
          </cell>
          <cell r="B927" t="str">
            <v>Reduccion excentrica HD 300 X 200 B X B</v>
          </cell>
          <cell r="C927" t="str">
            <v>und</v>
          </cell>
          <cell r="D927">
            <v>901000</v>
          </cell>
        </row>
        <row r="928">
          <cell r="A928">
            <v>1304</v>
          </cell>
          <cell r="B928" t="str">
            <v>Reduccion GRP 400mm  x 350 mm PN6 SN 2500 sumi</v>
          </cell>
          <cell r="C928" t="str">
            <v>und</v>
          </cell>
          <cell r="D928">
            <v>1150000</v>
          </cell>
        </row>
        <row r="929">
          <cell r="A929">
            <v>1305</v>
          </cell>
          <cell r="B929" t="str">
            <v>Reduccion GRP 450mm  x 400 mm PN6 SN 2500 sumi</v>
          </cell>
          <cell r="C929" t="str">
            <v>und</v>
          </cell>
          <cell r="D929">
            <v>1182000</v>
          </cell>
        </row>
        <row r="930">
          <cell r="A930">
            <v>1306</v>
          </cell>
          <cell r="B930" t="str">
            <v>Codos HD d= 250 mm 90'  estandar sumi</v>
          </cell>
          <cell r="C930" t="str">
            <v>und</v>
          </cell>
          <cell r="D930">
            <v>1286530</v>
          </cell>
        </row>
        <row r="931">
          <cell r="A931">
            <v>1307</v>
          </cell>
          <cell r="B931" t="str">
            <v>Codos HD d= 250 mm 45'  estandar sumi</v>
          </cell>
          <cell r="C931" t="str">
            <v>und</v>
          </cell>
          <cell r="D931">
            <v>1032000</v>
          </cell>
        </row>
        <row r="932">
          <cell r="A932">
            <v>1308</v>
          </cell>
          <cell r="B932" t="str">
            <v>Codos HD d= 250 mm 22' 1/2 estandar sumi</v>
          </cell>
          <cell r="C932" t="str">
            <v>und</v>
          </cell>
          <cell r="D932">
            <v>840000</v>
          </cell>
        </row>
        <row r="933">
          <cell r="A933">
            <v>1309</v>
          </cell>
          <cell r="B933" t="str">
            <v>Codos HD d= 250 mm 11' 1/4 estandar sumi</v>
          </cell>
          <cell r="C933" t="str">
            <v>und</v>
          </cell>
          <cell r="D933">
            <v>810000</v>
          </cell>
        </row>
        <row r="934">
          <cell r="A934">
            <v>1310</v>
          </cell>
          <cell r="B934" t="str">
            <v>Codo 90' HD DN250 B X B sumi</v>
          </cell>
          <cell r="C934" t="str">
            <v>und</v>
          </cell>
          <cell r="D934">
            <v>1083000</v>
          </cell>
        </row>
        <row r="935">
          <cell r="A935">
            <v>1311</v>
          </cell>
          <cell r="B935" t="str">
            <v>Valvula Ventosa HD d= 75 mm doble accion sumi</v>
          </cell>
          <cell r="C935" t="str">
            <v>und</v>
          </cell>
          <cell r="D935">
            <v>884000</v>
          </cell>
        </row>
        <row r="936">
          <cell r="A936">
            <v>1312</v>
          </cell>
          <cell r="B936" t="str">
            <v>Tee HD BXB 250 x 75 sumi</v>
          </cell>
          <cell r="C936" t="str">
            <v>und</v>
          </cell>
          <cell r="D936">
            <v>1046320</v>
          </cell>
        </row>
        <row r="937">
          <cell r="A937">
            <v>1313</v>
          </cell>
          <cell r="B937" t="str">
            <v>Tee HD BXB 250 x 250 sumi</v>
          </cell>
          <cell r="C937" t="str">
            <v>und</v>
          </cell>
          <cell r="D937">
            <v>1871560</v>
          </cell>
        </row>
        <row r="938">
          <cell r="A938">
            <v>1314</v>
          </cell>
          <cell r="B938" t="str">
            <v>Tee HD BXB 200 x 75 sumi</v>
          </cell>
          <cell r="C938" t="str">
            <v>und</v>
          </cell>
          <cell r="D938">
            <v>605000</v>
          </cell>
        </row>
        <row r="939">
          <cell r="A939">
            <v>1315</v>
          </cell>
          <cell r="B939" t="str">
            <v>Tee HD BXB 200 x 200 sumi</v>
          </cell>
          <cell r="C939" t="str">
            <v>und</v>
          </cell>
          <cell r="D939">
            <v>809000</v>
          </cell>
        </row>
        <row r="940">
          <cell r="A940">
            <v>1316</v>
          </cell>
          <cell r="B940" t="str">
            <v>Brida de Polietileno 200 mm (incluye Flanche y Portaflanche)</v>
          </cell>
          <cell r="C940" t="str">
            <v>und</v>
          </cell>
          <cell r="D940">
            <v>376806</v>
          </cell>
        </row>
        <row r="941">
          <cell r="A941">
            <v>1317</v>
          </cell>
          <cell r="B941" t="str">
            <v xml:space="preserve">Niple HD DN 200 B X B  L= 1 M B X B </v>
          </cell>
          <cell r="C941" t="str">
            <v>ML</v>
          </cell>
          <cell r="D941">
            <v>1514000</v>
          </cell>
        </row>
        <row r="942">
          <cell r="A942">
            <v>1318</v>
          </cell>
          <cell r="B942" t="str">
            <v xml:space="preserve">Niple HD DN 200 B X B  L= 0.6 M B X B </v>
          </cell>
          <cell r="C942" t="str">
            <v>ML</v>
          </cell>
          <cell r="D942">
            <v>1455000</v>
          </cell>
        </row>
        <row r="943">
          <cell r="A943">
            <v>1319</v>
          </cell>
          <cell r="B943" t="str">
            <v>Pasamuros HD DN200 B X B L= 1.2 m  B X B</v>
          </cell>
          <cell r="C943" t="str">
            <v>ML</v>
          </cell>
          <cell r="D943">
            <v>1539000</v>
          </cell>
        </row>
        <row r="944">
          <cell r="A944">
            <v>1320</v>
          </cell>
          <cell r="B944" t="str">
            <v xml:space="preserve">Niple HD DN 200 B X B  L= 3 M B X B </v>
          </cell>
          <cell r="C944" t="str">
            <v>ML</v>
          </cell>
          <cell r="D944">
            <v>1939000</v>
          </cell>
        </row>
        <row r="945">
          <cell r="A945">
            <v>1321</v>
          </cell>
          <cell r="B945" t="str">
            <v>Pasamuros HD DN200 B X B L= 0.6 m  B X B</v>
          </cell>
          <cell r="C945" t="str">
            <v>ML</v>
          </cell>
          <cell r="D945">
            <v>769666</v>
          </cell>
        </row>
        <row r="946">
          <cell r="A946">
            <v>1322</v>
          </cell>
          <cell r="B946" t="str">
            <v>Codo 200 mm HD B X B 90'</v>
          </cell>
          <cell r="C946" t="str">
            <v>Und</v>
          </cell>
          <cell r="D946">
            <v>687000</v>
          </cell>
        </row>
        <row r="947">
          <cell r="A947">
            <v>1323</v>
          </cell>
          <cell r="B947" t="str">
            <v>Valvula de compuerta B X B HD d= 200 mm sumi</v>
          </cell>
          <cell r="C947" t="str">
            <v>Und</v>
          </cell>
          <cell r="D947">
            <v>2470000</v>
          </cell>
        </row>
        <row r="948">
          <cell r="A948">
            <v>1324</v>
          </cell>
          <cell r="B948" t="str">
            <v>Valvula Ventosa HD d= 100 mm  doble accion sumi</v>
          </cell>
          <cell r="C948" t="str">
            <v>Und</v>
          </cell>
          <cell r="D948">
            <v>1829320</v>
          </cell>
        </row>
        <row r="949">
          <cell r="A949">
            <v>1325</v>
          </cell>
          <cell r="B949" t="str">
            <v>Filtro y 200 mm sumi</v>
          </cell>
          <cell r="C949" t="str">
            <v>Und</v>
          </cell>
          <cell r="D949">
            <v>1548600</v>
          </cell>
        </row>
        <row r="950">
          <cell r="A950">
            <v>1326</v>
          </cell>
          <cell r="B950" t="str">
            <v>Valvula de Purga HD d= 100 mm</v>
          </cell>
          <cell r="C950" t="str">
            <v>Und</v>
          </cell>
          <cell r="D950">
            <v>501000</v>
          </cell>
        </row>
        <row r="951">
          <cell r="A951">
            <v>1327</v>
          </cell>
          <cell r="B951" t="str">
            <v>Codos HD d= 200 mm 90'  estandar sumi</v>
          </cell>
          <cell r="C951" t="str">
            <v>Und</v>
          </cell>
          <cell r="D951">
            <v>687880</v>
          </cell>
        </row>
        <row r="952">
          <cell r="A952">
            <v>1328</v>
          </cell>
          <cell r="B952" t="str">
            <v>Pasamuros HD DN200 B X B L= 0.58 m  B X B</v>
          </cell>
          <cell r="C952" t="str">
            <v>Und</v>
          </cell>
          <cell r="D952">
            <v>767230</v>
          </cell>
        </row>
        <row r="953">
          <cell r="A953">
            <v>1329</v>
          </cell>
          <cell r="B953" t="str">
            <v>Pasamuros HD DN200 B X B L= 0.38 m  B X B</v>
          </cell>
          <cell r="C953" t="str">
            <v>Und</v>
          </cell>
          <cell r="D953">
            <v>742688</v>
          </cell>
        </row>
        <row r="954">
          <cell r="A954">
            <v>1330</v>
          </cell>
          <cell r="B954" t="str">
            <v>Pasamuros HD DN200 B X B L= 0.54 m  B X B</v>
          </cell>
          <cell r="C954" t="str">
            <v>Und</v>
          </cell>
          <cell r="D954">
            <v>762318</v>
          </cell>
        </row>
        <row r="955">
          <cell r="A955">
            <v>1331</v>
          </cell>
          <cell r="B955" t="str">
            <v>Pasamuros HD DN200 B X B L= 0.55 m  B X B</v>
          </cell>
          <cell r="C955" t="str">
            <v>Und</v>
          </cell>
          <cell r="D955">
            <v>763546</v>
          </cell>
        </row>
        <row r="956">
          <cell r="A956">
            <v>1332</v>
          </cell>
          <cell r="B956" t="str">
            <v xml:space="preserve">Niple HD DN 200 B X B  L= 2.44 M B X B </v>
          </cell>
          <cell r="C956" t="str">
            <v>ML</v>
          </cell>
          <cell r="D956">
            <v>1691657</v>
          </cell>
        </row>
        <row r="957">
          <cell r="A957">
            <v>1333</v>
          </cell>
          <cell r="B957" t="str">
            <v>Tubo conduit galvanizado de 3 x 3 m</v>
          </cell>
          <cell r="C957" t="str">
            <v>UND</v>
          </cell>
          <cell r="D957">
            <v>180000</v>
          </cell>
        </row>
        <row r="958">
          <cell r="A958">
            <v>1334</v>
          </cell>
          <cell r="B958" t="str">
            <v>Tuberia conduit PVC de 3"</v>
          </cell>
          <cell r="C958" t="str">
            <v>ML</v>
          </cell>
          <cell r="D958">
            <v>12000</v>
          </cell>
        </row>
        <row r="959">
          <cell r="A959">
            <v>1335</v>
          </cell>
          <cell r="B959" t="str">
            <v>Curva conduit PVC de 3'</v>
          </cell>
          <cell r="C959" t="str">
            <v>UND</v>
          </cell>
          <cell r="D959">
            <v>35000</v>
          </cell>
        </row>
        <row r="960">
          <cell r="A960">
            <v>1336</v>
          </cell>
          <cell r="B960" t="str">
            <v>Capacete metalico de 3' de diametro</v>
          </cell>
          <cell r="C960" t="str">
            <v>UND</v>
          </cell>
          <cell r="D960">
            <v>25000</v>
          </cell>
        </row>
        <row r="961">
          <cell r="A961">
            <v>1337</v>
          </cell>
          <cell r="B961" t="str">
            <v>Suministro de celda de proteccion de   2.0 x1.9 x1.5 mts</v>
          </cell>
          <cell r="C961" t="str">
            <v>UND</v>
          </cell>
          <cell r="D961">
            <v>7740000</v>
          </cell>
        </row>
        <row r="962">
          <cell r="A962">
            <v>1338</v>
          </cell>
          <cell r="B962" t="str">
            <v>Suministro de celda de proteccion de  2.2 x1.1 x1.2 mts</v>
          </cell>
          <cell r="C962" t="str">
            <v>UND</v>
          </cell>
          <cell r="D962">
            <v>3420000</v>
          </cell>
        </row>
        <row r="963">
          <cell r="A963">
            <v>1339</v>
          </cell>
          <cell r="B963" t="str">
            <v>Suministro de celda de proteccion de   2.2 x1.1 x1.5 mts</v>
          </cell>
          <cell r="C963" t="str">
            <v>UND</v>
          </cell>
          <cell r="D963">
            <v>5160000</v>
          </cell>
        </row>
        <row r="964">
          <cell r="A964">
            <v>1340</v>
          </cell>
          <cell r="B964" t="str">
            <v>Tuberia conduit galvanizada de 3" y accesorios tipo Colmena</v>
          </cell>
          <cell r="C964" t="str">
            <v>ML</v>
          </cell>
          <cell r="D964">
            <v>145000</v>
          </cell>
        </row>
        <row r="965">
          <cell r="A965">
            <v>1341</v>
          </cell>
          <cell r="B965" t="str">
            <v xml:space="preserve">Estibado Metalico </v>
          </cell>
          <cell r="C965" t="str">
            <v>ML</v>
          </cell>
          <cell r="D965">
            <v>48150</v>
          </cell>
        </row>
      </sheetData>
      <sheetData sheetId="8" refreshError="1"/>
      <sheetData sheetId="9" refreshError="1"/>
      <sheetData sheetId="10" refreshError="1"/>
      <sheetData sheetId="11" refreshError="1"/>
      <sheetData sheetId="1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CANTIDADES"/>
      <sheetName val="ESP"/>
      <sheetName val="PRESUPUESTO ALCALDIA"/>
      <sheetName val="1.1"/>
      <sheetName val="1.2"/>
      <sheetName val="1.3"/>
      <sheetName val="1.4"/>
      <sheetName val="1.5"/>
      <sheetName val="2.1"/>
      <sheetName val="2.2"/>
      <sheetName val="2.3"/>
      <sheetName val="2.4"/>
      <sheetName val="3.1"/>
      <sheetName val="3.2"/>
      <sheetName val="3.3"/>
      <sheetName val="3.4"/>
      <sheetName val="3.5"/>
      <sheetName val="3.6 "/>
      <sheetName val="3.7 "/>
      <sheetName val="3.8  "/>
      <sheetName val="3.9"/>
      <sheetName val="3.10 "/>
      <sheetName val="3.11  "/>
      <sheetName val="3.12  "/>
      <sheetName val="3.13"/>
      <sheetName val="3.14"/>
      <sheetName val="3.15"/>
      <sheetName val="3.16"/>
      <sheetName val="3.17"/>
      <sheetName val="3.18"/>
      <sheetName val="3.19"/>
      <sheetName val="3.20"/>
      <sheetName val="3.21"/>
      <sheetName val="3.22"/>
      <sheetName val="3.23"/>
      <sheetName val="3.24"/>
      <sheetName val="4.1"/>
      <sheetName val="4.2"/>
      <sheetName val="4.3"/>
      <sheetName val="4.4"/>
      <sheetName val="4.5"/>
      <sheetName val="EMPALMES "/>
    </sheetNames>
    <sheetDataSet>
      <sheetData sheetId="0"/>
      <sheetData sheetId="1"/>
      <sheetData sheetId="2"/>
      <sheetData sheetId="3">
        <row r="5">
          <cell r="E5" t="str">
            <v>REPOSICIÓN REDES DE ACUEDUCTO BARRIO EL CENTRO EN EL DISTRITO ESPECIAL TURISTICO Y CULTURAL DE RIOHACHA</v>
          </cell>
        </row>
        <row r="9">
          <cell r="C9" t="str">
            <v>1.1</v>
          </cell>
          <cell r="D9" t="str">
            <v>ETG-02-03</v>
          </cell>
          <cell r="E9" t="str">
            <v>Localizacion y replanteo</v>
          </cell>
          <cell r="F9">
            <v>0</v>
          </cell>
          <cell r="G9">
            <v>0</v>
          </cell>
          <cell r="H9">
            <v>0</v>
          </cell>
          <cell r="I9">
            <v>0</v>
          </cell>
          <cell r="J9">
            <v>0</v>
          </cell>
          <cell r="K9" t="str">
            <v>ML</v>
          </cell>
          <cell r="L9">
            <v>7515.9000000000015</v>
          </cell>
          <cell r="M9">
            <v>1914</v>
          </cell>
          <cell r="N9">
            <v>14385432.600000003</v>
          </cell>
        </row>
        <row r="10">
          <cell r="C10" t="str">
            <v>1.2</v>
          </cell>
          <cell r="D10" t="str">
            <v>ETG-02-05</v>
          </cell>
          <cell r="E10" t="str">
            <v>Apiques para verificación de redes hasta 1m3</v>
          </cell>
          <cell r="F10">
            <v>0</v>
          </cell>
          <cell r="G10">
            <v>0</v>
          </cell>
          <cell r="H10">
            <v>0</v>
          </cell>
          <cell r="I10">
            <v>0</v>
          </cell>
          <cell r="J10">
            <v>0</v>
          </cell>
          <cell r="K10" t="str">
            <v>UND</v>
          </cell>
          <cell r="L10">
            <v>69</v>
          </cell>
          <cell r="M10">
            <v>14477</v>
          </cell>
          <cell r="N10">
            <v>998913</v>
          </cell>
        </row>
        <row r="11">
          <cell r="C11" t="str">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t="str">
            <v>1.4</v>
          </cell>
          <cell r="D12" t="str">
            <v>ETG-05-01</v>
          </cell>
          <cell r="E12" t="str">
            <v>Corte de pavimento</v>
          </cell>
          <cell r="F12">
            <v>0</v>
          </cell>
          <cell r="G12">
            <v>0</v>
          </cell>
          <cell r="H12">
            <v>0</v>
          </cell>
          <cell r="I12">
            <v>0</v>
          </cell>
          <cell r="J12">
            <v>0</v>
          </cell>
          <cell r="K12" t="str">
            <v>ML</v>
          </cell>
          <cell r="L12">
            <v>15031.800000000003</v>
          </cell>
          <cell r="M12">
            <v>10378</v>
          </cell>
          <cell r="N12">
            <v>156000020.40000004</v>
          </cell>
        </row>
        <row r="13">
          <cell r="C13" t="str">
            <v>1.5</v>
          </cell>
          <cell r="D13" t="str">
            <v>ETG-07-01</v>
          </cell>
          <cell r="E13" t="str">
            <v>Demolicion de pavimento rigido o flexible, incluye retiro</v>
          </cell>
          <cell r="F13">
            <v>0</v>
          </cell>
          <cell r="G13">
            <v>0</v>
          </cell>
          <cell r="H13">
            <v>0</v>
          </cell>
          <cell r="I13">
            <v>0</v>
          </cell>
          <cell r="J13">
            <v>0</v>
          </cell>
          <cell r="K13" t="str">
            <v>M2</v>
          </cell>
          <cell r="L13">
            <v>1799.364</v>
          </cell>
          <cell r="M13">
            <v>20805</v>
          </cell>
          <cell r="N13">
            <v>37435768.020000003</v>
          </cell>
        </row>
        <row r="14">
          <cell r="C14" t="str">
            <v xml:space="preserve">SUBTOTAL       </v>
          </cell>
          <cell r="D14">
            <v>0</v>
          </cell>
          <cell r="E14">
            <v>0</v>
          </cell>
          <cell r="F14">
            <v>0</v>
          </cell>
          <cell r="G14">
            <v>0</v>
          </cell>
          <cell r="H14">
            <v>0</v>
          </cell>
          <cell r="I14">
            <v>0</v>
          </cell>
          <cell r="J14">
            <v>0</v>
          </cell>
          <cell r="K14">
            <v>0</v>
          </cell>
          <cell r="L14">
            <v>0</v>
          </cell>
          <cell r="M14">
            <v>0</v>
          </cell>
          <cell r="N14">
            <v>210487009.02000004</v>
          </cell>
        </row>
        <row r="15">
          <cell r="C15">
            <v>2</v>
          </cell>
          <cell r="D15">
            <v>0</v>
          </cell>
          <cell r="E15" t="str">
            <v>MOVIMIENTOS DE TIERRAS</v>
          </cell>
          <cell r="F15">
            <v>0</v>
          </cell>
          <cell r="G15">
            <v>0</v>
          </cell>
          <cell r="H15">
            <v>0</v>
          </cell>
          <cell r="I15">
            <v>0</v>
          </cell>
          <cell r="J15">
            <v>0</v>
          </cell>
          <cell r="K15">
            <v>0</v>
          </cell>
          <cell r="L15">
            <v>0</v>
          </cell>
          <cell r="M15">
            <v>0</v>
          </cell>
          <cell r="N15">
            <v>0</v>
          </cell>
        </row>
        <row r="16">
          <cell r="C16" t="str">
            <v>2.1</v>
          </cell>
          <cell r="D16" t="str">
            <v>ETG-03-00</v>
          </cell>
          <cell r="E16" t="str">
            <v>Excavación en material común, colector domiciliarias y redes de acueducto  (h=0-2m) sin entibado</v>
          </cell>
          <cell r="F16">
            <v>0</v>
          </cell>
          <cell r="G16">
            <v>0</v>
          </cell>
          <cell r="H16">
            <v>0</v>
          </cell>
          <cell r="I16">
            <v>0</v>
          </cell>
          <cell r="J16">
            <v>0</v>
          </cell>
          <cell r="K16" t="str">
            <v>M3</v>
          </cell>
          <cell r="L16">
            <v>1799.364</v>
          </cell>
          <cell r="M16">
            <v>20577</v>
          </cell>
          <cell r="N16">
            <v>37025513.027999997</v>
          </cell>
        </row>
        <row r="17">
          <cell r="C17" t="str">
            <v>2.2</v>
          </cell>
          <cell r="D17" t="str">
            <v>ETG-03-00</v>
          </cell>
          <cell r="E17" t="str">
            <v>Relleno conformado y vibrocompactado en capas de 10 cm con material de préstamo.</v>
          </cell>
          <cell r="F17">
            <v>0</v>
          </cell>
          <cell r="G17">
            <v>0</v>
          </cell>
          <cell r="H17">
            <v>0</v>
          </cell>
          <cell r="I17">
            <v>0</v>
          </cell>
          <cell r="J17">
            <v>0</v>
          </cell>
          <cell r="K17" t="str">
            <v>M3</v>
          </cell>
          <cell r="L17">
            <v>89.968199999999996</v>
          </cell>
          <cell r="M17">
            <v>61206</v>
          </cell>
          <cell r="N17">
            <v>5506593.6491999999</v>
          </cell>
        </row>
        <row r="18">
          <cell r="C18" t="str">
            <v>2.3</v>
          </cell>
          <cell r="D18" t="str">
            <v>ETG-03-00</v>
          </cell>
          <cell r="E18" t="str">
            <v>Relleno conformado y vibrocompactado con material seleccionado  de excavación</v>
          </cell>
          <cell r="F18">
            <v>0</v>
          </cell>
          <cell r="G18">
            <v>0</v>
          </cell>
          <cell r="H18">
            <v>0</v>
          </cell>
          <cell r="I18">
            <v>0</v>
          </cell>
          <cell r="J18">
            <v>0</v>
          </cell>
          <cell r="K18" t="str">
            <v>M3</v>
          </cell>
          <cell r="L18">
            <v>1515.7831320537182</v>
          </cell>
          <cell r="M18">
            <v>17576</v>
          </cell>
          <cell r="N18">
            <v>26641404.328976151</v>
          </cell>
        </row>
        <row r="19">
          <cell r="C19" t="str">
            <v>2.4</v>
          </cell>
          <cell r="D19" t="str">
            <v>ETG-03-06</v>
          </cell>
          <cell r="E19" t="str">
            <v>Retiro y disposición de material sobrante y/o escombros.</v>
          </cell>
          <cell r="F19">
            <v>0</v>
          </cell>
          <cell r="G19">
            <v>0</v>
          </cell>
          <cell r="H19">
            <v>0</v>
          </cell>
          <cell r="I19">
            <v>0</v>
          </cell>
          <cell r="J19">
            <v>0</v>
          </cell>
          <cell r="K19" t="str">
            <v>M3</v>
          </cell>
          <cell r="L19">
            <v>283.58086794628178</v>
          </cell>
          <cell r="M19">
            <v>28216</v>
          </cell>
          <cell r="N19">
            <v>8001517.7699722871</v>
          </cell>
        </row>
        <row r="20">
          <cell r="C20" t="str">
            <v xml:space="preserve">SUBTOTAL       </v>
          </cell>
          <cell r="D20">
            <v>0</v>
          </cell>
          <cell r="E20">
            <v>0</v>
          </cell>
          <cell r="F20">
            <v>0</v>
          </cell>
          <cell r="G20">
            <v>0</v>
          </cell>
          <cell r="H20">
            <v>0</v>
          </cell>
          <cell r="I20">
            <v>0</v>
          </cell>
          <cell r="J20">
            <v>0</v>
          </cell>
          <cell r="K20">
            <v>0</v>
          </cell>
          <cell r="L20">
            <v>0</v>
          </cell>
          <cell r="M20">
            <v>0</v>
          </cell>
          <cell r="N20">
            <v>77175028.776148438</v>
          </cell>
        </row>
        <row r="21">
          <cell r="C21">
            <v>3</v>
          </cell>
          <cell r="D21">
            <v>0</v>
          </cell>
          <cell r="E21" t="str">
            <v>INSTALACION RED DE ACUEDUCTO</v>
          </cell>
          <cell r="F21">
            <v>0</v>
          </cell>
          <cell r="G21">
            <v>0</v>
          </cell>
          <cell r="H21">
            <v>0</v>
          </cell>
          <cell r="I21">
            <v>0</v>
          </cell>
          <cell r="J21">
            <v>0</v>
          </cell>
          <cell r="K21">
            <v>0</v>
          </cell>
          <cell r="L21">
            <v>0</v>
          </cell>
          <cell r="M21">
            <v>0</v>
          </cell>
          <cell r="N21">
            <v>0</v>
          </cell>
        </row>
        <row r="22">
          <cell r="C22" t="str">
            <v>3.1</v>
          </cell>
          <cell r="D22" t="str">
            <v>ETG-08-01.6</v>
          </cell>
          <cell r="E22" t="str">
            <v>Suministro e instalación tubería PEAD 90mm (3") PN 10 PE 100, incluye prueba hidrostatica</v>
          </cell>
          <cell r="F22">
            <v>0</v>
          </cell>
          <cell r="G22">
            <v>0</v>
          </cell>
          <cell r="H22">
            <v>0</v>
          </cell>
          <cell r="I22">
            <v>0</v>
          </cell>
          <cell r="J22">
            <v>0</v>
          </cell>
          <cell r="K22" t="str">
            <v>ML</v>
          </cell>
          <cell r="L22">
            <v>6505.4600000000009</v>
          </cell>
          <cell r="M22">
            <v>26333</v>
          </cell>
          <cell r="N22">
            <v>171308278.18000004</v>
          </cell>
        </row>
        <row r="23">
          <cell r="C23" t="str">
            <v>3.2</v>
          </cell>
          <cell r="D23" t="str">
            <v>ETG-08-01.6</v>
          </cell>
          <cell r="E23" t="str">
            <v>Suministro e instalacion tuberia PEAD 160 mm 6" PN 10 PE 100, incluye prueba hidrostatica</v>
          </cell>
          <cell r="F23">
            <v>0</v>
          </cell>
          <cell r="G23">
            <v>0</v>
          </cell>
          <cell r="H23">
            <v>0</v>
          </cell>
          <cell r="I23">
            <v>0</v>
          </cell>
          <cell r="J23">
            <v>0</v>
          </cell>
          <cell r="K23" t="str">
            <v>ML</v>
          </cell>
          <cell r="L23">
            <v>1010.44</v>
          </cell>
          <cell r="M23">
            <v>76815</v>
          </cell>
          <cell r="N23">
            <v>77616948.600000009</v>
          </cell>
        </row>
        <row r="24">
          <cell r="C24" t="str">
            <v>3.3</v>
          </cell>
          <cell r="D24" t="str">
            <v>ETG-03-00</v>
          </cell>
          <cell r="E24" t="str">
            <v>Cama de arena para tubería e= 0,1 m</v>
          </cell>
          <cell r="F24">
            <v>0</v>
          </cell>
          <cell r="G24">
            <v>0</v>
          </cell>
          <cell r="H24">
            <v>0</v>
          </cell>
          <cell r="I24">
            <v>0</v>
          </cell>
          <cell r="J24">
            <v>0</v>
          </cell>
          <cell r="K24" t="str">
            <v>M3</v>
          </cell>
          <cell r="L24">
            <v>179.93639999999999</v>
          </cell>
          <cell r="M24">
            <v>63068</v>
          </cell>
          <cell r="N24">
            <v>11348228.8752</v>
          </cell>
        </row>
        <row r="25">
          <cell r="C25" t="str">
            <v>3.4</v>
          </cell>
          <cell r="D25" t="str">
            <v>ETG-08-09</v>
          </cell>
          <cell r="E25" t="str">
            <v>Suministro e instalacion de acometida domiciliaria (tramo corto menor de 3m de longitud) D=1/2" (20 mm) sobre tuberia madre hasta D=12". (INCLUYE TENDIDO DE TUBERIA Y MEDIDOR. NO INCLUYE EMPALME EN INSTALACION DE ABRAZADERA) CON PAVIMENTO.</v>
          </cell>
          <cell r="F25">
            <v>0</v>
          </cell>
          <cell r="G25">
            <v>0</v>
          </cell>
          <cell r="H25">
            <v>0</v>
          </cell>
          <cell r="I25">
            <v>0</v>
          </cell>
          <cell r="J25">
            <v>0</v>
          </cell>
          <cell r="K25" t="str">
            <v xml:space="preserve"> UND</v>
          </cell>
          <cell r="L25">
            <v>908</v>
          </cell>
          <cell r="M25">
            <v>810550</v>
          </cell>
          <cell r="N25">
            <v>735979400</v>
          </cell>
        </row>
        <row r="26">
          <cell r="C26" t="str">
            <v>3.5</v>
          </cell>
          <cell r="D26" t="str">
            <v>ETG-08-09</v>
          </cell>
          <cell r="E26" t="str">
            <v>Suministro e instalacion de acometida domiciliaria (tramo largo hasta 6m de longitud CON TOPO) D=1/2" (20 mm) sobre tuberia madre hasta D=12". (INCLUYE TENDIDO DE TUBERIA Y MEDIDOR). NO INCLUYE EMPALME EN INSTALACION DE ABRAZADERA) CON PAVIMENTO.</v>
          </cell>
          <cell r="F26">
            <v>0</v>
          </cell>
          <cell r="G26">
            <v>0</v>
          </cell>
          <cell r="H26">
            <v>0</v>
          </cell>
          <cell r="I26">
            <v>0</v>
          </cell>
          <cell r="J26">
            <v>0</v>
          </cell>
          <cell r="K26" t="str">
            <v xml:space="preserve"> UND</v>
          </cell>
          <cell r="L26">
            <v>841</v>
          </cell>
          <cell r="M26">
            <v>1218259</v>
          </cell>
          <cell r="N26">
            <v>1024555819</v>
          </cell>
        </row>
        <row r="27">
          <cell r="C27" t="str">
            <v>3.6</v>
          </cell>
          <cell r="D27" t="str">
            <v>ETG-08-09</v>
          </cell>
          <cell r="E27" t="str">
            <v>Suministro e instalacion de acometida domiciliaria (tramo largo entre 6m y 10 m de longitud CON TOPO) D=1/2" (20 mm) sobre tuberia madre hasta D=12". (INCLUYE TENDIDO DE TUBERIA Y MEDIDOR). NO INCLUYE EMPALME EN INSTALACION DE ABRAZADERA) CON PAVIMENTO.</v>
          </cell>
          <cell r="F27">
            <v>0</v>
          </cell>
          <cell r="G27">
            <v>0</v>
          </cell>
          <cell r="H27">
            <v>0</v>
          </cell>
          <cell r="I27">
            <v>0</v>
          </cell>
          <cell r="J27">
            <v>0</v>
          </cell>
          <cell r="K27" t="str">
            <v xml:space="preserve"> UND</v>
          </cell>
          <cell r="L27">
            <v>67</v>
          </cell>
          <cell r="M27">
            <v>1646966</v>
          </cell>
          <cell r="N27">
            <v>110346722</v>
          </cell>
        </row>
        <row r="28">
          <cell r="C28" t="str">
            <v>3.7</v>
          </cell>
          <cell r="D28" t="str">
            <v>ETG-08-01.6</v>
          </cell>
          <cell r="E28" t="str">
            <v>suministro e instalacion collarin de derivacion PEAD 90x1/2"</v>
          </cell>
          <cell r="F28">
            <v>0</v>
          </cell>
          <cell r="G28">
            <v>0</v>
          </cell>
          <cell r="H28">
            <v>0</v>
          </cell>
          <cell r="I28">
            <v>0</v>
          </cell>
          <cell r="J28">
            <v>0</v>
          </cell>
          <cell r="K28" t="str">
            <v xml:space="preserve"> UND</v>
          </cell>
          <cell r="L28">
            <v>1682</v>
          </cell>
          <cell r="M28">
            <v>33430</v>
          </cell>
          <cell r="N28">
            <v>56229260</v>
          </cell>
        </row>
        <row r="29">
          <cell r="C29" t="str">
            <v>3.8</v>
          </cell>
          <cell r="D29" t="str">
            <v>ETG-08-01.6</v>
          </cell>
          <cell r="E29" t="str">
            <v>suministro e instalacion collarin de derivacion PEAD 160x1/2"</v>
          </cell>
          <cell r="F29">
            <v>0</v>
          </cell>
          <cell r="G29">
            <v>0</v>
          </cell>
          <cell r="H29">
            <v>0</v>
          </cell>
          <cell r="I29">
            <v>0</v>
          </cell>
          <cell r="J29">
            <v>0</v>
          </cell>
          <cell r="K29" t="str">
            <v xml:space="preserve"> UND</v>
          </cell>
          <cell r="L29">
            <v>134</v>
          </cell>
          <cell r="M29">
            <v>99608</v>
          </cell>
          <cell r="N29">
            <v>13347472</v>
          </cell>
        </row>
        <row r="30">
          <cell r="C30" t="str">
            <v>3.9</v>
          </cell>
          <cell r="D30" t="str">
            <v>ETG-08-01.2</v>
          </cell>
          <cell r="E30" t="str">
            <v>Suministro e instalación tee bridada 3"</v>
          </cell>
          <cell r="F30">
            <v>0</v>
          </cell>
          <cell r="G30">
            <v>0</v>
          </cell>
          <cell r="H30">
            <v>0</v>
          </cell>
          <cell r="I30">
            <v>0</v>
          </cell>
          <cell r="J30">
            <v>0</v>
          </cell>
          <cell r="K30" t="str">
            <v xml:space="preserve"> UND</v>
          </cell>
          <cell r="L30">
            <v>10</v>
          </cell>
          <cell r="M30">
            <v>152204</v>
          </cell>
          <cell r="N30">
            <v>1522040</v>
          </cell>
        </row>
        <row r="31">
          <cell r="C31" t="str">
            <v>3.10</v>
          </cell>
          <cell r="D31" t="str">
            <v>ETG-08-01.2</v>
          </cell>
          <cell r="E31" t="str">
            <v>Suministro e instalacion tee bridada 6x3"</v>
          </cell>
          <cell r="F31">
            <v>0</v>
          </cell>
          <cell r="G31">
            <v>0</v>
          </cell>
          <cell r="H31">
            <v>0</v>
          </cell>
          <cell r="I31">
            <v>0</v>
          </cell>
          <cell r="J31">
            <v>0</v>
          </cell>
          <cell r="K31" t="str">
            <v xml:space="preserve"> UND</v>
          </cell>
          <cell r="L31">
            <v>4</v>
          </cell>
          <cell r="M31">
            <v>532405</v>
          </cell>
          <cell r="N31">
            <v>2129620</v>
          </cell>
        </row>
        <row r="32">
          <cell r="C32" t="str">
            <v>3.11</v>
          </cell>
          <cell r="D32" t="str">
            <v>ETG-08-01.2</v>
          </cell>
          <cell r="E32" t="str">
            <v xml:space="preserve">suministro e instalacion union brida universal 3" </v>
          </cell>
          <cell r="F32">
            <v>0</v>
          </cell>
          <cell r="G32">
            <v>0</v>
          </cell>
          <cell r="H32">
            <v>0</v>
          </cell>
          <cell r="I32">
            <v>0</v>
          </cell>
          <cell r="J32">
            <v>0</v>
          </cell>
          <cell r="K32" t="str">
            <v xml:space="preserve"> UND</v>
          </cell>
          <cell r="L32">
            <v>16</v>
          </cell>
          <cell r="M32">
            <v>108993</v>
          </cell>
          <cell r="N32">
            <v>1743888</v>
          </cell>
        </row>
        <row r="33">
          <cell r="C33" t="str">
            <v>3.12</v>
          </cell>
          <cell r="D33" t="str">
            <v>ETG-08-01.2</v>
          </cell>
          <cell r="E33" t="str">
            <v xml:space="preserve">suministro e instalacion union brida universal 6" </v>
          </cell>
          <cell r="F33">
            <v>0</v>
          </cell>
          <cell r="G33">
            <v>0</v>
          </cell>
          <cell r="H33">
            <v>0</v>
          </cell>
          <cell r="I33">
            <v>0</v>
          </cell>
          <cell r="J33">
            <v>0</v>
          </cell>
          <cell r="K33" t="str">
            <v xml:space="preserve"> UND</v>
          </cell>
          <cell r="L33">
            <v>8</v>
          </cell>
          <cell r="M33">
            <v>167185</v>
          </cell>
          <cell r="N33">
            <v>1337480</v>
          </cell>
        </row>
        <row r="34">
          <cell r="C34" t="str">
            <v>3.13</v>
          </cell>
          <cell r="D34" t="str">
            <v>ETG-08-01.2</v>
          </cell>
          <cell r="E34" t="str">
            <v>suministro e instalacion union brida universal 3" para PEAD</v>
          </cell>
          <cell r="F34">
            <v>0</v>
          </cell>
          <cell r="G34">
            <v>0</v>
          </cell>
          <cell r="H34">
            <v>0</v>
          </cell>
          <cell r="I34">
            <v>0</v>
          </cell>
          <cell r="J34">
            <v>0</v>
          </cell>
          <cell r="K34" t="str">
            <v xml:space="preserve"> UND</v>
          </cell>
          <cell r="L34">
            <v>18</v>
          </cell>
          <cell r="M34">
            <v>156553</v>
          </cell>
          <cell r="N34">
            <v>2817954</v>
          </cell>
        </row>
        <row r="35">
          <cell r="C35" t="str">
            <v>3.14</v>
          </cell>
          <cell r="D35" t="str">
            <v>ETG-08-01.6</v>
          </cell>
          <cell r="E35" t="str">
            <v>Suministro e instalacion reduccion 160x90mm PEAD (6X3") PN 10 PE 100</v>
          </cell>
          <cell r="F35">
            <v>0</v>
          </cell>
          <cell r="G35">
            <v>0</v>
          </cell>
          <cell r="H35">
            <v>0</v>
          </cell>
          <cell r="I35">
            <v>0</v>
          </cell>
          <cell r="J35">
            <v>0</v>
          </cell>
          <cell r="K35" t="str">
            <v xml:space="preserve"> UND</v>
          </cell>
          <cell r="L35">
            <v>20</v>
          </cell>
          <cell r="M35">
            <v>77998</v>
          </cell>
          <cell r="N35">
            <v>1559960</v>
          </cell>
        </row>
        <row r="36">
          <cell r="C36" t="str">
            <v>3.15</v>
          </cell>
          <cell r="D36" t="str">
            <v>ETG-08-01.6</v>
          </cell>
          <cell r="E36" t="str">
            <v>Suministro e instalacion tee PEAD 160mm (6") PE 100 PN10</v>
          </cell>
          <cell r="F36">
            <v>0</v>
          </cell>
          <cell r="G36">
            <v>0</v>
          </cell>
          <cell r="H36">
            <v>0</v>
          </cell>
          <cell r="I36">
            <v>0</v>
          </cell>
          <cell r="J36">
            <v>0</v>
          </cell>
          <cell r="K36" t="str">
            <v xml:space="preserve"> UND</v>
          </cell>
          <cell r="L36">
            <v>23</v>
          </cell>
          <cell r="M36">
            <v>323033</v>
          </cell>
          <cell r="N36">
            <v>7429759</v>
          </cell>
        </row>
        <row r="37">
          <cell r="C37" t="str">
            <v>3.16</v>
          </cell>
          <cell r="D37" t="str">
            <v>ETG-08-01.6</v>
          </cell>
          <cell r="E37" t="str">
            <v>Suministro e instalacion tee PEAD  90mm (3") PE 100 PN10</v>
          </cell>
          <cell r="F37">
            <v>0</v>
          </cell>
          <cell r="G37">
            <v>0</v>
          </cell>
          <cell r="H37">
            <v>0</v>
          </cell>
          <cell r="I37">
            <v>0</v>
          </cell>
          <cell r="J37">
            <v>0</v>
          </cell>
          <cell r="K37" t="str">
            <v xml:space="preserve"> UND</v>
          </cell>
          <cell r="L37">
            <v>69</v>
          </cell>
          <cell r="M37">
            <v>80348</v>
          </cell>
          <cell r="N37">
            <v>5544012</v>
          </cell>
        </row>
        <row r="38">
          <cell r="C38" t="str">
            <v>3.17</v>
          </cell>
          <cell r="D38" t="str">
            <v>ETG-08-02</v>
          </cell>
          <cell r="E38" t="str">
            <v>Suministro e instalación válvula compuerta elástica brida iso o brida ansi con vástago no ascendente de 3"</v>
          </cell>
          <cell r="F38">
            <v>0</v>
          </cell>
          <cell r="G38">
            <v>0</v>
          </cell>
          <cell r="H38">
            <v>0</v>
          </cell>
          <cell r="I38">
            <v>0</v>
          </cell>
          <cell r="J38">
            <v>0</v>
          </cell>
          <cell r="K38" t="str">
            <v xml:space="preserve"> UND</v>
          </cell>
          <cell r="L38">
            <v>26</v>
          </cell>
          <cell r="M38">
            <v>496404</v>
          </cell>
          <cell r="N38">
            <v>12906504</v>
          </cell>
        </row>
        <row r="39">
          <cell r="C39" t="str">
            <v>3.18</v>
          </cell>
          <cell r="D39" t="str">
            <v>ETG-08-02</v>
          </cell>
          <cell r="E39" t="str">
            <v>Suministro e instalacion valvula compuerta elastica brida iso o brida ansi con vastago no ascendente de 6"</v>
          </cell>
          <cell r="F39">
            <v>0</v>
          </cell>
          <cell r="G39">
            <v>0</v>
          </cell>
          <cell r="H39">
            <v>0</v>
          </cell>
          <cell r="I39">
            <v>0</v>
          </cell>
          <cell r="J39">
            <v>0</v>
          </cell>
          <cell r="K39" t="str">
            <v xml:space="preserve"> UND</v>
          </cell>
          <cell r="L39">
            <v>3</v>
          </cell>
          <cell r="M39">
            <v>1103035</v>
          </cell>
          <cell r="N39">
            <v>3309105</v>
          </cell>
        </row>
        <row r="40">
          <cell r="C40" t="str">
            <v>3.19</v>
          </cell>
          <cell r="D40" t="str">
            <v>ETG-08-01.2</v>
          </cell>
          <cell r="E40" t="str">
            <v>Suministro e instalación flanche universal metalico 3"</v>
          </cell>
          <cell r="F40">
            <v>0</v>
          </cell>
          <cell r="G40">
            <v>0</v>
          </cell>
          <cell r="H40">
            <v>0</v>
          </cell>
          <cell r="I40">
            <v>0</v>
          </cell>
          <cell r="J40">
            <v>0</v>
          </cell>
          <cell r="K40" t="str">
            <v xml:space="preserve"> UND</v>
          </cell>
          <cell r="L40">
            <v>52</v>
          </cell>
          <cell r="M40">
            <v>104351</v>
          </cell>
          <cell r="N40">
            <v>5426252</v>
          </cell>
        </row>
        <row r="41">
          <cell r="C41" t="str">
            <v>3.20</v>
          </cell>
          <cell r="D41" t="str">
            <v>ETG-08-01.2</v>
          </cell>
          <cell r="E41" t="str">
            <v>Suministro e instalación flanche universal metalico 6"</v>
          </cell>
          <cell r="F41">
            <v>0</v>
          </cell>
          <cell r="G41">
            <v>0</v>
          </cell>
          <cell r="H41">
            <v>0</v>
          </cell>
          <cell r="I41">
            <v>0</v>
          </cell>
          <cell r="J41">
            <v>0</v>
          </cell>
          <cell r="K41" t="str">
            <v xml:space="preserve"> UND</v>
          </cell>
          <cell r="L41">
            <v>6</v>
          </cell>
          <cell r="M41">
            <v>170633</v>
          </cell>
          <cell r="N41">
            <v>1023798</v>
          </cell>
        </row>
        <row r="42">
          <cell r="C42" t="str">
            <v>3.21</v>
          </cell>
          <cell r="D42" t="str">
            <v>ETG-08-01.2</v>
          </cell>
          <cell r="E42" t="str">
            <v>Suministro e instalación portaflanche 3"</v>
          </cell>
          <cell r="F42">
            <v>0</v>
          </cell>
          <cell r="G42">
            <v>0</v>
          </cell>
          <cell r="H42">
            <v>0</v>
          </cell>
          <cell r="I42">
            <v>0</v>
          </cell>
          <cell r="J42">
            <v>0</v>
          </cell>
          <cell r="K42" t="str">
            <v xml:space="preserve"> UND</v>
          </cell>
          <cell r="L42">
            <v>52</v>
          </cell>
          <cell r="M42">
            <v>44117</v>
          </cell>
          <cell r="N42">
            <v>2294084</v>
          </cell>
        </row>
        <row r="43">
          <cell r="C43" t="str">
            <v>3.22</v>
          </cell>
          <cell r="D43" t="str">
            <v>ETG-08-01.2</v>
          </cell>
          <cell r="E43" t="str">
            <v>Suministro e instalación portaflanche 6"</v>
          </cell>
          <cell r="F43">
            <v>0</v>
          </cell>
          <cell r="G43">
            <v>0</v>
          </cell>
          <cell r="H43">
            <v>0</v>
          </cell>
          <cell r="I43">
            <v>0</v>
          </cell>
          <cell r="J43">
            <v>0</v>
          </cell>
          <cell r="K43" t="str">
            <v xml:space="preserve"> UND</v>
          </cell>
          <cell r="L43">
            <v>6</v>
          </cell>
          <cell r="M43">
            <v>94323</v>
          </cell>
          <cell r="N43">
            <v>565938</v>
          </cell>
        </row>
        <row r="44">
          <cell r="C44" t="str">
            <v>3.23</v>
          </cell>
          <cell r="D44" t="str">
            <v>ETG-08-01.2</v>
          </cell>
          <cell r="E44" t="str">
            <v>Suministro e instalación brida loca 3"</v>
          </cell>
          <cell r="F44">
            <v>0</v>
          </cell>
          <cell r="G44">
            <v>0</v>
          </cell>
          <cell r="H44">
            <v>0</v>
          </cell>
          <cell r="I44">
            <v>0</v>
          </cell>
          <cell r="J44">
            <v>0</v>
          </cell>
          <cell r="K44" t="str">
            <v xml:space="preserve"> UND</v>
          </cell>
          <cell r="L44">
            <v>52</v>
          </cell>
          <cell r="M44">
            <v>58520</v>
          </cell>
          <cell r="N44">
            <v>3043040</v>
          </cell>
        </row>
        <row r="45">
          <cell r="C45" t="str">
            <v>3.24</v>
          </cell>
          <cell r="D45" t="str">
            <v>ETG-08-01.2</v>
          </cell>
          <cell r="E45" t="str">
            <v>Suministro e instalación brida loca 6"</v>
          </cell>
          <cell r="F45">
            <v>0</v>
          </cell>
          <cell r="G45">
            <v>0</v>
          </cell>
          <cell r="H45">
            <v>0</v>
          </cell>
          <cell r="I45">
            <v>0</v>
          </cell>
          <cell r="J45">
            <v>0</v>
          </cell>
          <cell r="K45" t="str">
            <v xml:space="preserve"> UND</v>
          </cell>
          <cell r="L45">
            <v>6</v>
          </cell>
          <cell r="M45">
            <v>89975</v>
          </cell>
          <cell r="N45">
            <v>539850</v>
          </cell>
        </row>
        <row r="46">
          <cell r="C46" t="str">
            <v xml:space="preserve">SUBTOTAL       </v>
          </cell>
          <cell r="D46">
            <v>0</v>
          </cell>
          <cell r="E46">
            <v>0</v>
          </cell>
          <cell r="F46">
            <v>0</v>
          </cell>
          <cell r="G46">
            <v>0</v>
          </cell>
          <cell r="H46">
            <v>0</v>
          </cell>
          <cell r="I46">
            <v>0</v>
          </cell>
          <cell r="J46">
            <v>0</v>
          </cell>
          <cell r="K46">
            <v>0</v>
          </cell>
          <cell r="L46">
            <v>0</v>
          </cell>
          <cell r="M46">
            <v>0</v>
          </cell>
          <cell r="N46">
            <v>2253925412.6552</v>
          </cell>
        </row>
        <row r="47">
          <cell r="C47">
            <v>4</v>
          </cell>
          <cell r="D47">
            <v>0</v>
          </cell>
          <cell r="E47" t="str">
            <v>OBRA CIVIL COMPLEMENTARIA</v>
          </cell>
          <cell r="F47">
            <v>0</v>
          </cell>
          <cell r="G47">
            <v>0</v>
          </cell>
          <cell r="H47">
            <v>0</v>
          </cell>
          <cell r="I47">
            <v>0</v>
          </cell>
          <cell r="J47">
            <v>0</v>
          </cell>
          <cell r="K47">
            <v>0</v>
          </cell>
          <cell r="L47">
            <v>0</v>
          </cell>
          <cell r="M47">
            <v>0</v>
          </cell>
          <cell r="N47">
            <v>0</v>
          </cell>
        </row>
        <row r="48">
          <cell r="C48" t="str">
            <v>4.1</v>
          </cell>
          <cell r="D48" t="str">
            <v>ETG-04-01</v>
          </cell>
          <cell r="E48" t="str">
            <v>Sub-base granular mopt compactada en capas de 10 cm, E= 0.20 M</v>
          </cell>
          <cell r="F48">
            <v>0</v>
          </cell>
          <cell r="G48">
            <v>0</v>
          </cell>
          <cell r="H48">
            <v>0</v>
          </cell>
          <cell r="I48">
            <v>0</v>
          </cell>
          <cell r="J48">
            <v>0</v>
          </cell>
          <cell r="K48" t="str">
            <v>M3</v>
          </cell>
          <cell r="L48">
            <v>359.87280000000004</v>
          </cell>
          <cell r="M48">
            <v>68740</v>
          </cell>
          <cell r="N48">
            <v>24737656.272000004</v>
          </cell>
        </row>
        <row r="49">
          <cell r="C49" t="str">
            <v>4.2</v>
          </cell>
          <cell r="D49" t="str">
            <v>ETG-05-07</v>
          </cell>
          <cell r="E49" t="str">
            <v xml:space="preserve">Construcción pavimento rígido 3000 PSI e= 0,20 incluye refuerzo y juntas en asfalto </v>
          </cell>
          <cell r="F49">
            <v>0</v>
          </cell>
          <cell r="G49">
            <v>0</v>
          </cell>
          <cell r="H49">
            <v>0</v>
          </cell>
          <cell r="I49">
            <v>0</v>
          </cell>
          <cell r="J49">
            <v>0</v>
          </cell>
          <cell r="K49" t="str">
            <v>M2</v>
          </cell>
          <cell r="L49">
            <v>197.01000000000002</v>
          </cell>
          <cell r="M49">
            <v>117918</v>
          </cell>
          <cell r="N49">
            <v>23231025.180000003</v>
          </cell>
        </row>
        <row r="50">
          <cell r="C50" t="str">
            <v>4.3</v>
          </cell>
          <cell r="D50" t="str">
            <v>ETG-05-07</v>
          </cell>
          <cell r="E50" t="str">
            <v xml:space="preserve">Construcción pavimento rígido 3000 PSI e= 0,15 incluye refuerzo y juntas en asfalto </v>
          </cell>
          <cell r="F50">
            <v>0</v>
          </cell>
          <cell r="G50">
            <v>0</v>
          </cell>
          <cell r="H50">
            <v>0</v>
          </cell>
          <cell r="I50">
            <v>0</v>
          </cell>
          <cell r="J50">
            <v>0</v>
          </cell>
          <cell r="K50" t="str">
            <v>M2</v>
          </cell>
          <cell r="L50">
            <v>1602.354</v>
          </cell>
          <cell r="M50">
            <v>95693</v>
          </cell>
          <cell r="N50">
            <v>153334061.322</v>
          </cell>
        </row>
        <row r="51">
          <cell r="C51" t="str">
            <v>4.4</v>
          </cell>
          <cell r="D51" t="str">
            <v>ETG-05-07</v>
          </cell>
          <cell r="E51" t="str">
            <v>Construcción Sardinel en concreto 3000 psi 0,15*0,30M. Incluye refuerzo</v>
          </cell>
          <cell r="F51">
            <v>0</v>
          </cell>
          <cell r="G51">
            <v>0</v>
          </cell>
          <cell r="H51">
            <v>0</v>
          </cell>
          <cell r="I51">
            <v>0</v>
          </cell>
          <cell r="J51">
            <v>0</v>
          </cell>
          <cell r="K51" t="str">
            <v>ML</v>
          </cell>
          <cell r="L51">
            <v>392.4</v>
          </cell>
          <cell r="M51">
            <v>48058</v>
          </cell>
          <cell r="N51">
            <v>18857959.199999999</v>
          </cell>
        </row>
        <row r="52">
          <cell r="C52" t="str">
            <v>4.5</v>
          </cell>
          <cell r="D52" t="str">
            <v>ETG-04-01</v>
          </cell>
          <cell r="E52" t="str">
            <v>Construcción andén en concreto, fc= 21 Mpa, e=0,10 m</v>
          </cell>
          <cell r="F52">
            <v>0</v>
          </cell>
          <cell r="G52">
            <v>0</v>
          </cell>
          <cell r="H52">
            <v>0</v>
          </cell>
          <cell r="I52">
            <v>0</v>
          </cell>
          <cell r="J52">
            <v>0</v>
          </cell>
          <cell r="K52" t="str">
            <v>M2</v>
          </cell>
          <cell r="L52">
            <v>392</v>
          </cell>
          <cell r="M52">
            <v>51231</v>
          </cell>
          <cell r="N52">
            <v>20082552</v>
          </cell>
        </row>
        <row r="53">
          <cell r="C53" t="str">
            <v xml:space="preserve">SUBTOTAL       </v>
          </cell>
          <cell r="D53">
            <v>0</v>
          </cell>
          <cell r="E53">
            <v>0</v>
          </cell>
          <cell r="F53">
            <v>0</v>
          </cell>
          <cell r="G53">
            <v>0</v>
          </cell>
          <cell r="H53">
            <v>0</v>
          </cell>
          <cell r="I53">
            <v>0</v>
          </cell>
          <cell r="J53">
            <v>0</v>
          </cell>
          <cell r="K53">
            <v>0</v>
          </cell>
          <cell r="L53">
            <v>0</v>
          </cell>
          <cell r="M53">
            <v>0</v>
          </cell>
          <cell r="N53">
            <v>240243253.97399998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sheetName val="1.1"/>
      <sheetName val="1.2"/>
      <sheetName val="1.3"/>
      <sheetName val="1.4"/>
      <sheetName val="1.5"/>
      <sheetName val="1.6"/>
      <sheetName val="1.7"/>
      <sheetName val="1.8"/>
      <sheetName val="2.1"/>
      <sheetName val="2.2 "/>
      <sheetName val="2.3"/>
      <sheetName val="2.4"/>
      <sheetName val="2.5"/>
      <sheetName val="3.1"/>
      <sheetName val="3.2"/>
      <sheetName val="3.3"/>
      <sheetName val="3.4"/>
      <sheetName val="3.5"/>
      <sheetName val="3.6"/>
      <sheetName val="3.7"/>
      <sheetName val="3.8"/>
      <sheetName val="3.9"/>
      <sheetName val="3.10"/>
      <sheetName val="3.11"/>
      <sheetName val="3.12"/>
      <sheetName val="3.13"/>
      <sheetName val="3.14"/>
      <sheetName val="4.1"/>
      <sheetName val="4.2"/>
      <sheetName val="4.3"/>
      <sheetName val="4.4"/>
    </sheetNames>
    <sheetDataSet>
      <sheetData sheetId="0"/>
      <sheetData sheetId="1">
        <row r="5">
          <cell r="E5" t="str">
            <v>REPOSICION DE REDES DE ALCANTARILLADO DEL COLECTOR DE LA CALLE 33 EN EL BARRIO 15 DE MAYO DEL DISTRITO DE RIOHACHA, LA GUAJIRA, CARIBE</v>
          </cell>
        </row>
        <row r="8">
          <cell r="C8">
            <v>1</v>
          </cell>
          <cell r="D8">
            <v>0</v>
          </cell>
          <cell r="E8" t="str">
            <v xml:space="preserve">PRELIMINARES </v>
          </cell>
          <cell r="F8">
            <v>0</v>
          </cell>
          <cell r="G8">
            <v>0</v>
          </cell>
          <cell r="H8">
            <v>0</v>
          </cell>
          <cell r="I8">
            <v>0</v>
          </cell>
          <cell r="J8">
            <v>0</v>
          </cell>
          <cell r="K8">
            <v>0</v>
          </cell>
          <cell r="L8">
            <v>0</v>
          </cell>
          <cell r="M8">
            <v>0</v>
          </cell>
          <cell r="N8">
            <v>0</v>
          </cell>
        </row>
        <row r="9">
          <cell r="C9">
            <v>1.1000000000000001</v>
          </cell>
          <cell r="D9" t="str">
            <v>ETG-02-03</v>
          </cell>
          <cell r="E9" t="str">
            <v>Localizacion y replanteo</v>
          </cell>
          <cell r="F9">
            <v>0</v>
          </cell>
          <cell r="G9">
            <v>0</v>
          </cell>
          <cell r="H9">
            <v>0</v>
          </cell>
          <cell r="I9">
            <v>0</v>
          </cell>
          <cell r="J9">
            <v>0</v>
          </cell>
          <cell r="K9" t="str">
            <v>ML</v>
          </cell>
          <cell r="L9">
            <v>629.36</v>
          </cell>
          <cell r="M9">
            <v>1921</v>
          </cell>
          <cell r="N9">
            <v>1209000.56</v>
          </cell>
        </row>
        <row r="10">
          <cell r="C10">
            <v>1.2</v>
          </cell>
          <cell r="D10" t="str">
            <v>ETG-02-05</v>
          </cell>
          <cell r="E10" t="str">
            <v>Apiques para verificación de redes hasta 1m3</v>
          </cell>
          <cell r="F10">
            <v>0</v>
          </cell>
          <cell r="G10">
            <v>0</v>
          </cell>
          <cell r="H10">
            <v>0</v>
          </cell>
          <cell r="I10">
            <v>0</v>
          </cell>
          <cell r="J10">
            <v>0</v>
          </cell>
          <cell r="K10" t="str">
            <v>UND</v>
          </cell>
          <cell r="L10">
            <v>12</v>
          </cell>
          <cell r="M10">
            <v>14477</v>
          </cell>
          <cell r="N10">
            <v>173724</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UND</v>
          </cell>
          <cell r="L12">
            <v>2149.8000000000002</v>
          </cell>
          <cell r="M12">
            <v>9364</v>
          </cell>
          <cell r="N12">
            <v>20130727.200000003</v>
          </cell>
        </row>
        <row r="13">
          <cell r="C13">
            <v>1.5</v>
          </cell>
          <cell r="D13" t="str">
            <v>ETG-07-01</v>
          </cell>
          <cell r="E13" t="str">
            <v>Demolicion de pavimento rigido o flexible, incluye retiro</v>
          </cell>
          <cell r="F13">
            <v>0</v>
          </cell>
          <cell r="G13">
            <v>0</v>
          </cell>
          <cell r="H13">
            <v>0</v>
          </cell>
          <cell r="I13">
            <v>0</v>
          </cell>
          <cell r="J13">
            <v>0</v>
          </cell>
          <cell r="K13" t="str">
            <v>UND</v>
          </cell>
          <cell r="L13">
            <v>511.68430499999999</v>
          </cell>
          <cell r="M13">
            <v>19260</v>
          </cell>
          <cell r="N13">
            <v>9855039.7142999992</v>
          </cell>
        </row>
        <row r="14">
          <cell r="C14">
            <v>1.6</v>
          </cell>
          <cell r="D14" t="str">
            <v>ETG-07-01</v>
          </cell>
          <cell r="E14" t="str">
            <v>Demolicion de pozos existentes en concreto o ladrillo, incluye retiro</v>
          </cell>
          <cell r="F14">
            <v>0</v>
          </cell>
          <cell r="G14">
            <v>0</v>
          </cell>
          <cell r="H14">
            <v>0</v>
          </cell>
          <cell r="I14">
            <v>0</v>
          </cell>
          <cell r="J14">
            <v>0</v>
          </cell>
          <cell r="K14" t="str">
            <v>UND</v>
          </cell>
          <cell r="L14">
            <v>12</v>
          </cell>
          <cell r="M14">
            <v>80371</v>
          </cell>
          <cell r="N14">
            <v>964452</v>
          </cell>
        </row>
        <row r="15">
          <cell r="C15">
            <v>1.7</v>
          </cell>
          <cell r="D15" t="str">
            <v>ETG-07-01</v>
          </cell>
          <cell r="E15" t="str">
            <v>Demolicion de andenes, incluye retiro</v>
          </cell>
          <cell r="F15">
            <v>0</v>
          </cell>
          <cell r="G15">
            <v>0</v>
          </cell>
          <cell r="H15">
            <v>0</v>
          </cell>
          <cell r="I15">
            <v>0</v>
          </cell>
          <cell r="J15">
            <v>0</v>
          </cell>
          <cell r="K15" t="str">
            <v>M2</v>
          </cell>
          <cell r="L15">
            <v>25</v>
          </cell>
          <cell r="M15">
            <v>14755</v>
          </cell>
          <cell r="N15">
            <v>368875</v>
          </cell>
        </row>
        <row r="16">
          <cell r="C16">
            <v>1.8</v>
          </cell>
          <cell r="D16" t="str">
            <v>ETG-07-01</v>
          </cell>
          <cell r="E16" t="str">
            <v>Demolicion de sardineles, incluye retiro</v>
          </cell>
          <cell r="F16">
            <v>0</v>
          </cell>
          <cell r="G16">
            <v>0</v>
          </cell>
          <cell r="H16">
            <v>0</v>
          </cell>
          <cell r="I16">
            <v>0</v>
          </cell>
          <cell r="J16">
            <v>0</v>
          </cell>
          <cell r="K16" t="str">
            <v>ML</v>
          </cell>
          <cell r="L16">
            <v>25</v>
          </cell>
          <cell r="M16">
            <v>7753</v>
          </cell>
          <cell r="N16">
            <v>193825</v>
          </cell>
        </row>
        <row r="17">
          <cell r="C17" t="str">
            <v xml:space="preserve">SUBTOTAL       </v>
          </cell>
          <cell r="D17">
            <v>0</v>
          </cell>
          <cell r="E17">
            <v>0</v>
          </cell>
          <cell r="F17">
            <v>0</v>
          </cell>
          <cell r="G17">
            <v>0</v>
          </cell>
          <cell r="H17">
            <v>0</v>
          </cell>
          <cell r="I17">
            <v>0</v>
          </cell>
          <cell r="J17">
            <v>0</v>
          </cell>
          <cell r="K17">
            <v>0</v>
          </cell>
          <cell r="L17">
            <v>0</v>
          </cell>
          <cell r="M17">
            <v>0</v>
          </cell>
          <cell r="N17">
            <v>34562518.474299997</v>
          </cell>
        </row>
        <row r="18">
          <cell r="C18">
            <v>2</v>
          </cell>
          <cell r="D18">
            <v>0</v>
          </cell>
          <cell r="E18" t="str">
            <v>MOVIMIENTOS DE TIERRAS</v>
          </cell>
          <cell r="F18">
            <v>0</v>
          </cell>
          <cell r="G18">
            <v>0</v>
          </cell>
          <cell r="H18">
            <v>0</v>
          </cell>
          <cell r="I18">
            <v>0</v>
          </cell>
          <cell r="J18">
            <v>0</v>
          </cell>
          <cell r="K18">
            <v>0</v>
          </cell>
          <cell r="L18">
            <v>0</v>
          </cell>
          <cell r="M18">
            <v>0</v>
          </cell>
          <cell r="N18">
            <v>0</v>
          </cell>
        </row>
        <row r="19">
          <cell r="C19">
            <v>2.1</v>
          </cell>
          <cell r="D19" t="str">
            <v>ETG-03-01</v>
          </cell>
          <cell r="E19" t="str">
            <v>Excavación en material común, colector domiciliarias y redes de alcantarillado  (h=0-2m) sin entibado</v>
          </cell>
          <cell r="F19">
            <v>0</v>
          </cell>
          <cell r="G19">
            <v>0</v>
          </cell>
          <cell r="H19">
            <v>0</v>
          </cell>
          <cell r="I19">
            <v>0</v>
          </cell>
          <cell r="J19">
            <v>0</v>
          </cell>
          <cell r="K19" t="str">
            <v>M3</v>
          </cell>
          <cell r="L19">
            <v>2277.8508242999997</v>
          </cell>
          <cell r="M19">
            <v>18340</v>
          </cell>
          <cell r="N19">
            <v>41775784.11766199</v>
          </cell>
        </row>
        <row r="20">
          <cell r="C20">
            <v>2.2000000000000002</v>
          </cell>
          <cell r="D20" t="str">
            <v>ETG-03-01</v>
          </cell>
          <cell r="E20" t="str">
            <v>Excavación en material común, colector domiciliarias y redes de alcantarillado  (h=2-4m) con entibado</v>
          </cell>
          <cell r="F20">
            <v>0</v>
          </cell>
          <cell r="G20">
            <v>0</v>
          </cell>
          <cell r="H20">
            <v>0</v>
          </cell>
          <cell r="I20">
            <v>0</v>
          </cell>
          <cell r="J20">
            <v>0</v>
          </cell>
          <cell r="K20" t="str">
            <v>M3</v>
          </cell>
          <cell r="L20">
            <v>359.44353957499999</v>
          </cell>
          <cell r="M20">
            <v>36930</v>
          </cell>
          <cell r="N20">
            <v>13274249.91650475</v>
          </cell>
        </row>
        <row r="21">
          <cell r="C21">
            <v>2.2999999999999998</v>
          </cell>
          <cell r="D21" t="str">
            <v>ETG-03-05</v>
          </cell>
          <cell r="E21" t="str">
            <v>Relleno conformado y vibrocompactado en capas de 10 cm con material de préstamo.</v>
          </cell>
          <cell r="F21">
            <v>0</v>
          </cell>
          <cell r="G21">
            <v>0</v>
          </cell>
          <cell r="H21">
            <v>0</v>
          </cell>
          <cell r="I21">
            <v>0</v>
          </cell>
          <cell r="J21">
            <v>0</v>
          </cell>
          <cell r="K21" t="str">
            <v>M3</v>
          </cell>
          <cell r="L21">
            <v>113.89254121499999</v>
          </cell>
          <cell r="M21">
            <v>61206</v>
          </cell>
          <cell r="N21">
            <v>6970906.8776052892</v>
          </cell>
        </row>
        <row r="22">
          <cell r="C22">
            <v>2.4</v>
          </cell>
          <cell r="D22" t="str">
            <v>ETG-03-05</v>
          </cell>
          <cell r="E22" t="str">
            <v>Relleno conformado y vibrocompactado con material seleccionado  de excavación</v>
          </cell>
          <cell r="F22">
            <v>0</v>
          </cell>
          <cell r="G22">
            <v>0</v>
          </cell>
          <cell r="H22">
            <v>0</v>
          </cell>
          <cell r="I22">
            <v>0</v>
          </cell>
          <cell r="J22">
            <v>0</v>
          </cell>
          <cell r="K22" t="str">
            <v>M3</v>
          </cell>
          <cell r="L22">
            <v>2437.0617235314976</v>
          </cell>
          <cell r="M22">
            <v>17576</v>
          </cell>
          <cell r="N22">
            <v>42833796.852789603</v>
          </cell>
        </row>
        <row r="23">
          <cell r="C23">
            <v>2.5</v>
          </cell>
          <cell r="D23" t="str">
            <v>ETG-03-06</v>
          </cell>
          <cell r="E23" t="str">
            <v>Retiro y disposición de material sobrante y/o escombros.</v>
          </cell>
          <cell r="F23">
            <v>0</v>
          </cell>
          <cell r="G23">
            <v>0</v>
          </cell>
          <cell r="H23">
            <v>0</v>
          </cell>
          <cell r="I23">
            <v>0</v>
          </cell>
          <cell r="J23">
            <v>0</v>
          </cell>
          <cell r="K23" t="str">
            <v>M3</v>
          </cell>
          <cell r="L23">
            <v>336.4101815585027</v>
          </cell>
          <cell r="M23">
            <v>20871</v>
          </cell>
          <cell r="N23">
            <v>7021216.8993075099</v>
          </cell>
        </row>
        <row r="24">
          <cell r="C24" t="str">
            <v xml:space="preserve">SUBTOTAL       </v>
          </cell>
          <cell r="D24">
            <v>0</v>
          </cell>
          <cell r="E24">
            <v>0</v>
          </cell>
          <cell r="F24">
            <v>0</v>
          </cell>
          <cell r="G24">
            <v>0</v>
          </cell>
          <cell r="H24">
            <v>0</v>
          </cell>
          <cell r="I24">
            <v>0</v>
          </cell>
          <cell r="J24">
            <v>0</v>
          </cell>
          <cell r="K24">
            <v>0</v>
          </cell>
          <cell r="L24">
            <v>0</v>
          </cell>
          <cell r="M24">
            <v>0</v>
          </cell>
          <cell r="N24">
            <v>111875954.66386913</v>
          </cell>
        </row>
        <row r="25">
          <cell r="C25">
            <v>3</v>
          </cell>
          <cell r="D25">
            <v>0</v>
          </cell>
          <cell r="E25" t="str">
            <v>INSTALACION RED DE ALCANTARILLADO</v>
          </cell>
          <cell r="F25">
            <v>0</v>
          </cell>
          <cell r="G25">
            <v>0</v>
          </cell>
          <cell r="H25">
            <v>0</v>
          </cell>
          <cell r="I25">
            <v>0</v>
          </cell>
          <cell r="J25">
            <v>0</v>
          </cell>
          <cell r="K25">
            <v>0</v>
          </cell>
          <cell r="L25">
            <v>0</v>
          </cell>
          <cell r="M25">
            <v>0</v>
          </cell>
          <cell r="N25">
            <v>0</v>
          </cell>
        </row>
        <row r="26">
          <cell r="C26">
            <v>3.1</v>
          </cell>
          <cell r="D26" t="str">
            <v>ETG-09-01</v>
          </cell>
          <cell r="E26" t="str">
            <v>Suministro e instalación de tubería PVC, alcantarillado 6" tipo novafort</v>
          </cell>
          <cell r="F26">
            <v>0</v>
          </cell>
          <cell r="G26">
            <v>0</v>
          </cell>
          <cell r="H26">
            <v>0</v>
          </cell>
          <cell r="I26">
            <v>0</v>
          </cell>
          <cell r="J26">
            <v>0</v>
          </cell>
          <cell r="K26" t="str">
            <v>ML</v>
          </cell>
          <cell r="L26">
            <v>810</v>
          </cell>
          <cell r="M26">
            <v>41493</v>
          </cell>
          <cell r="N26">
            <v>33609330</v>
          </cell>
        </row>
        <row r="27">
          <cell r="C27">
            <v>3.2</v>
          </cell>
          <cell r="D27" t="str">
            <v>ETG-09-01</v>
          </cell>
          <cell r="E27" t="str">
            <v>Suministro e instalación de tubería PVC, alcantarillado 14" tipo novafort</v>
          </cell>
          <cell r="F27">
            <v>0</v>
          </cell>
          <cell r="G27">
            <v>0</v>
          </cell>
          <cell r="H27">
            <v>0</v>
          </cell>
          <cell r="I27">
            <v>0</v>
          </cell>
          <cell r="J27">
            <v>0</v>
          </cell>
          <cell r="K27" t="str">
            <v>ML</v>
          </cell>
          <cell r="L27">
            <v>264.90000000000003</v>
          </cell>
          <cell r="M27">
            <v>131140</v>
          </cell>
          <cell r="N27">
            <v>34738986.000000007</v>
          </cell>
        </row>
        <row r="28">
          <cell r="C28">
            <v>3.3</v>
          </cell>
          <cell r="D28" t="str">
            <v>ETG-09-01</v>
          </cell>
          <cell r="E28" t="str">
            <v>Suministro e instalación de tubería PVC, alcantarillado 16" tipo novafort</v>
          </cell>
          <cell r="F28">
            <v>0</v>
          </cell>
          <cell r="G28">
            <v>0</v>
          </cell>
          <cell r="H28">
            <v>0</v>
          </cell>
          <cell r="I28">
            <v>0</v>
          </cell>
          <cell r="J28">
            <v>0</v>
          </cell>
          <cell r="K28" t="str">
            <v>ML</v>
          </cell>
          <cell r="L28">
            <v>53.71</v>
          </cell>
          <cell r="M28">
            <v>179190</v>
          </cell>
          <cell r="N28">
            <v>9624294.9000000004</v>
          </cell>
        </row>
        <row r="29">
          <cell r="C29">
            <v>3.4</v>
          </cell>
          <cell r="D29" t="str">
            <v>ETG-09-01</v>
          </cell>
          <cell r="E29" t="str">
            <v>Suministro e instalación de tubería PVC, alcantarillado 18" tipo novafort</v>
          </cell>
          <cell r="F29">
            <v>0</v>
          </cell>
          <cell r="G29">
            <v>0</v>
          </cell>
          <cell r="H29">
            <v>0</v>
          </cell>
          <cell r="I29">
            <v>0</v>
          </cell>
          <cell r="J29">
            <v>0</v>
          </cell>
          <cell r="K29" t="str">
            <v>ML</v>
          </cell>
          <cell r="L29">
            <v>310.75</v>
          </cell>
          <cell r="M29">
            <v>234751</v>
          </cell>
          <cell r="N29">
            <v>72948873.25</v>
          </cell>
        </row>
        <row r="30">
          <cell r="C30">
            <v>3.5</v>
          </cell>
          <cell r="D30" t="str">
            <v>ETG-09-01</v>
          </cell>
          <cell r="E30" t="str">
            <v>Suministro e Instalación de Kit silla YEE de 8"x6"</v>
          </cell>
          <cell r="F30">
            <v>0</v>
          </cell>
          <cell r="G30">
            <v>0</v>
          </cell>
          <cell r="H30">
            <v>0</v>
          </cell>
          <cell r="I30">
            <v>0</v>
          </cell>
          <cell r="J30">
            <v>0</v>
          </cell>
          <cell r="K30" t="str">
            <v xml:space="preserve"> UND</v>
          </cell>
          <cell r="L30">
            <v>135</v>
          </cell>
          <cell r="M30">
            <v>150369</v>
          </cell>
          <cell r="N30">
            <v>20299815</v>
          </cell>
        </row>
        <row r="31">
          <cell r="C31">
            <v>3.6</v>
          </cell>
          <cell r="D31" t="str">
            <v>ETG-03-05</v>
          </cell>
          <cell r="E31" t="str">
            <v>Cama de arena para tuberías e= 0,15</v>
          </cell>
          <cell r="F31">
            <v>0</v>
          </cell>
          <cell r="G31">
            <v>0</v>
          </cell>
          <cell r="H31">
            <v>0</v>
          </cell>
          <cell r="I31">
            <v>0</v>
          </cell>
          <cell r="J31">
            <v>0</v>
          </cell>
          <cell r="K31" t="str">
            <v>M3</v>
          </cell>
          <cell r="L31">
            <v>99.06525000000002</v>
          </cell>
          <cell r="M31">
            <v>74942</v>
          </cell>
          <cell r="N31">
            <v>7424147.9655000018</v>
          </cell>
        </row>
        <row r="32">
          <cell r="C32">
            <v>3.7</v>
          </cell>
          <cell r="D32" t="str">
            <v>ETG-04-01</v>
          </cell>
          <cell r="E32" t="str">
            <v>Solado de fondo para pozos 1500psi e=0,05</v>
          </cell>
          <cell r="F32">
            <v>0</v>
          </cell>
          <cell r="G32">
            <v>0</v>
          </cell>
          <cell r="H32">
            <v>0</v>
          </cell>
          <cell r="I32">
            <v>0</v>
          </cell>
          <cell r="J32">
            <v>0</v>
          </cell>
          <cell r="K32" t="str">
            <v>M2</v>
          </cell>
          <cell r="L32">
            <v>48</v>
          </cell>
          <cell r="M32">
            <v>25548</v>
          </cell>
          <cell r="N32">
            <v>1226304</v>
          </cell>
        </row>
        <row r="33">
          <cell r="C33">
            <v>3.8</v>
          </cell>
          <cell r="D33" t="str">
            <v>ETG-09-03</v>
          </cell>
          <cell r="E33" t="str">
            <v>Cuerpo reforzado pozo de inspección D=1.4 M, 3000 PSI, e= 0,20 M. Incluye peldaño varilla 3/4 cada 40 cm</v>
          </cell>
          <cell r="F33">
            <v>0</v>
          </cell>
          <cell r="G33">
            <v>0</v>
          </cell>
          <cell r="H33">
            <v>0</v>
          </cell>
          <cell r="I33">
            <v>0</v>
          </cell>
          <cell r="J33">
            <v>0</v>
          </cell>
          <cell r="K33" t="str">
            <v>ML</v>
          </cell>
          <cell r="L33">
            <v>24.86</v>
          </cell>
          <cell r="M33">
            <v>641038</v>
          </cell>
          <cell r="N33">
            <v>15936204.68</v>
          </cell>
        </row>
        <row r="34">
          <cell r="C34">
            <v>3.9</v>
          </cell>
          <cell r="D34" t="str">
            <v>ETG-09-04</v>
          </cell>
          <cell r="E34" t="str">
            <v>Corona reforzada para pozo de inspección D=1,4 m, incluye tapa y aro, f'= 24  Mpa, e= 0,20M</v>
          </cell>
          <cell r="F34">
            <v>0</v>
          </cell>
          <cell r="G34">
            <v>0</v>
          </cell>
          <cell r="H34">
            <v>0</v>
          </cell>
          <cell r="I34">
            <v>0</v>
          </cell>
          <cell r="J34">
            <v>0</v>
          </cell>
          <cell r="K34" t="str">
            <v xml:space="preserve"> UND</v>
          </cell>
          <cell r="L34">
            <v>12</v>
          </cell>
          <cell r="M34">
            <v>855172</v>
          </cell>
          <cell r="N34">
            <v>10262064</v>
          </cell>
        </row>
        <row r="35">
          <cell r="C35" t="str">
            <v>3.10</v>
          </cell>
          <cell r="D35" t="str">
            <v>ETG-09-05</v>
          </cell>
          <cell r="E35" t="str">
            <v>Base reforzada pozo de inspección D=2m incluye cañuela en concreto y emboquillado, 3000 PSI</v>
          </cell>
          <cell r="F35">
            <v>0</v>
          </cell>
          <cell r="G35">
            <v>0</v>
          </cell>
          <cell r="H35">
            <v>0</v>
          </cell>
          <cell r="I35">
            <v>0</v>
          </cell>
          <cell r="J35">
            <v>0</v>
          </cell>
          <cell r="K35" t="str">
            <v xml:space="preserve"> UND</v>
          </cell>
          <cell r="L35">
            <v>12</v>
          </cell>
          <cell r="M35">
            <v>598899</v>
          </cell>
          <cell r="N35">
            <v>7186788</v>
          </cell>
        </row>
        <row r="36">
          <cell r="C36">
            <v>3.11</v>
          </cell>
          <cell r="D36" t="str">
            <v>ETG-09-04</v>
          </cell>
          <cell r="E36" t="str">
            <v>Caja de inspección en concreto de (0,5mx0,5mx0,5m int. ) e=0,1m, incluye tapa reforzada y cañuela.</v>
          </cell>
          <cell r="F36">
            <v>0</v>
          </cell>
          <cell r="G36">
            <v>0</v>
          </cell>
          <cell r="H36">
            <v>0</v>
          </cell>
          <cell r="I36">
            <v>0</v>
          </cell>
          <cell r="J36">
            <v>0</v>
          </cell>
          <cell r="K36" t="str">
            <v xml:space="preserve"> UND</v>
          </cell>
          <cell r="L36">
            <v>135</v>
          </cell>
          <cell r="M36">
            <v>227999</v>
          </cell>
          <cell r="N36">
            <v>30779865</v>
          </cell>
        </row>
        <row r="37">
          <cell r="C37">
            <v>3.12</v>
          </cell>
          <cell r="D37" t="str">
            <v>ETG-04-01</v>
          </cell>
          <cell r="E37" t="str">
            <v>Impermeabilización de paredes exteriores de pozos</v>
          </cell>
          <cell r="F37">
            <v>0</v>
          </cell>
          <cell r="G37">
            <v>0</v>
          </cell>
          <cell r="H37">
            <v>0</v>
          </cell>
          <cell r="I37">
            <v>0</v>
          </cell>
          <cell r="J37">
            <v>0</v>
          </cell>
          <cell r="K37" t="str">
            <v>ML</v>
          </cell>
          <cell r="L37">
            <v>24.86</v>
          </cell>
          <cell r="M37">
            <v>36987</v>
          </cell>
          <cell r="N37">
            <v>919496.82</v>
          </cell>
        </row>
        <row r="38">
          <cell r="C38">
            <v>3.13</v>
          </cell>
          <cell r="D38" t="str">
            <v>ETG-09-01</v>
          </cell>
          <cell r="E38" t="str">
            <v>Empalme de tubería a pozo existente, incluye demolición y emboquillado</v>
          </cell>
          <cell r="F38">
            <v>0</v>
          </cell>
          <cell r="G38">
            <v>0</v>
          </cell>
          <cell r="H38">
            <v>0</v>
          </cell>
          <cell r="I38">
            <v>0</v>
          </cell>
          <cell r="J38">
            <v>0</v>
          </cell>
          <cell r="K38" t="str">
            <v xml:space="preserve"> UND</v>
          </cell>
          <cell r="L38">
            <v>34</v>
          </cell>
          <cell r="M38">
            <v>171287</v>
          </cell>
          <cell r="N38">
            <v>5823758</v>
          </cell>
        </row>
        <row r="39">
          <cell r="C39">
            <v>3.14</v>
          </cell>
          <cell r="D39" t="str">
            <v>ETG-09-01</v>
          </cell>
          <cell r="E39" t="str">
            <v>Suministro e instalacion de camara de caida</v>
          </cell>
          <cell r="F39">
            <v>0</v>
          </cell>
          <cell r="G39">
            <v>0</v>
          </cell>
          <cell r="H39">
            <v>0</v>
          </cell>
          <cell r="I39">
            <v>0</v>
          </cell>
          <cell r="J39">
            <v>0</v>
          </cell>
          <cell r="K39" t="str">
            <v xml:space="preserve"> UND</v>
          </cell>
          <cell r="L39">
            <v>1</v>
          </cell>
          <cell r="M39">
            <v>2378979</v>
          </cell>
          <cell r="N39">
            <v>2378979</v>
          </cell>
        </row>
        <row r="40">
          <cell r="C40" t="str">
            <v xml:space="preserve">SUBTOTAL       </v>
          </cell>
          <cell r="D40">
            <v>0</v>
          </cell>
          <cell r="E40">
            <v>0</v>
          </cell>
          <cell r="F40">
            <v>0</v>
          </cell>
          <cell r="G40">
            <v>0</v>
          </cell>
          <cell r="H40">
            <v>0</v>
          </cell>
          <cell r="I40">
            <v>0</v>
          </cell>
          <cell r="J40">
            <v>0</v>
          </cell>
          <cell r="K40">
            <v>0</v>
          </cell>
          <cell r="L40">
            <v>0</v>
          </cell>
          <cell r="M40">
            <v>0</v>
          </cell>
          <cell r="N40">
            <v>253158906.6155</v>
          </cell>
        </row>
        <row r="41">
          <cell r="C41">
            <v>4</v>
          </cell>
          <cell r="D41">
            <v>0</v>
          </cell>
          <cell r="E41" t="str">
            <v>OBRA CIVIL COMPLEMENTARIA</v>
          </cell>
          <cell r="F41">
            <v>0</v>
          </cell>
          <cell r="G41">
            <v>0</v>
          </cell>
          <cell r="H41">
            <v>0</v>
          </cell>
          <cell r="I41">
            <v>0</v>
          </cell>
          <cell r="J41">
            <v>0</v>
          </cell>
          <cell r="K41">
            <v>0</v>
          </cell>
          <cell r="L41">
            <v>0</v>
          </cell>
          <cell r="M41">
            <v>0</v>
          </cell>
          <cell r="N41">
            <v>0</v>
          </cell>
        </row>
        <row r="42">
          <cell r="C42">
            <v>4.0999999999999996</v>
          </cell>
          <cell r="D42" t="str">
            <v>ETG-04-01</v>
          </cell>
          <cell r="E42" t="str">
            <v>Sub-base granular mopt compactada en capas de 10 cm, E= 0.20 M</v>
          </cell>
          <cell r="F42">
            <v>0</v>
          </cell>
          <cell r="G42">
            <v>0</v>
          </cell>
          <cell r="H42">
            <v>0</v>
          </cell>
          <cell r="I42">
            <v>0</v>
          </cell>
          <cell r="J42">
            <v>0</v>
          </cell>
          <cell r="K42" t="str">
            <v>M3</v>
          </cell>
          <cell r="L42">
            <v>102.336861</v>
          </cell>
          <cell r="M42">
            <v>68740</v>
          </cell>
          <cell r="N42">
            <v>7034635.8251400003</v>
          </cell>
        </row>
        <row r="43">
          <cell r="C43">
            <v>4.2</v>
          </cell>
          <cell r="D43" t="str">
            <v>ETG-05-07</v>
          </cell>
          <cell r="E43" t="str">
            <v xml:space="preserve">Construcción pavimento rígido 3000 PSI e= 0,15 incluye refuerzo y juntas en asfalto </v>
          </cell>
          <cell r="F43">
            <v>0</v>
          </cell>
          <cell r="G43">
            <v>0</v>
          </cell>
          <cell r="H43">
            <v>0</v>
          </cell>
          <cell r="I43">
            <v>0</v>
          </cell>
          <cell r="J43">
            <v>0</v>
          </cell>
          <cell r="K43" t="str">
            <v>M2</v>
          </cell>
          <cell r="L43">
            <v>511.68430499999999</v>
          </cell>
          <cell r="M43">
            <v>95693</v>
          </cell>
          <cell r="N43">
            <v>48964606.198365003</v>
          </cell>
        </row>
        <row r="44">
          <cell r="C44">
            <v>4.3</v>
          </cell>
          <cell r="D44" t="str">
            <v>ETG-05-07</v>
          </cell>
          <cell r="E44" t="str">
            <v>Construcción Sardinel en concreto 3000 psi 0,15*0,30M. Incluye refuerzo</v>
          </cell>
          <cell r="F44">
            <v>0</v>
          </cell>
          <cell r="G44">
            <v>0</v>
          </cell>
          <cell r="H44">
            <v>0</v>
          </cell>
          <cell r="I44">
            <v>0</v>
          </cell>
          <cell r="J44">
            <v>0</v>
          </cell>
          <cell r="K44" t="str">
            <v>ML</v>
          </cell>
          <cell r="L44">
            <v>30</v>
          </cell>
          <cell r="M44">
            <v>48058</v>
          </cell>
          <cell r="N44">
            <v>1441740</v>
          </cell>
        </row>
        <row r="45">
          <cell r="C45">
            <v>4.4000000000000004</v>
          </cell>
          <cell r="D45" t="str">
            <v>ETG-04-01</v>
          </cell>
          <cell r="E45" t="str">
            <v>Construcción andén en concreto, fc= 21 Mpa, e=0,10 m</v>
          </cell>
          <cell r="F45">
            <v>0</v>
          </cell>
          <cell r="G45">
            <v>0</v>
          </cell>
          <cell r="H45">
            <v>0</v>
          </cell>
          <cell r="I45">
            <v>0</v>
          </cell>
          <cell r="J45">
            <v>0</v>
          </cell>
          <cell r="K45" t="str">
            <v>M2</v>
          </cell>
          <cell r="L45">
            <v>30</v>
          </cell>
          <cell r="M45">
            <v>51231</v>
          </cell>
          <cell r="N45">
            <v>1536930</v>
          </cell>
        </row>
        <row r="46">
          <cell r="C46" t="str">
            <v xml:space="preserve">SUBTOTAL       </v>
          </cell>
          <cell r="D46">
            <v>0</v>
          </cell>
          <cell r="E46">
            <v>0</v>
          </cell>
          <cell r="F46">
            <v>0</v>
          </cell>
          <cell r="G46">
            <v>0</v>
          </cell>
          <cell r="H46">
            <v>0</v>
          </cell>
          <cell r="I46">
            <v>0</v>
          </cell>
          <cell r="J46">
            <v>0</v>
          </cell>
          <cell r="K46">
            <v>0</v>
          </cell>
          <cell r="L46">
            <v>0</v>
          </cell>
          <cell r="M46">
            <v>0</v>
          </cell>
          <cell r="N46">
            <v>58977912.023505002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AIU"/>
      <sheetName val="MVCT"/>
      <sheetName val="ALCALDIA"/>
      <sheetName val="PPTO"/>
      <sheetName val="CANTIDADES"/>
      <sheetName val="1.1"/>
      <sheetName val="1.2"/>
      <sheetName val="1.3"/>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3.14"/>
      <sheetName val="4.1"/>
      <sheetName val="4.2"/>
    </sheetNames>
    <sheetDataSet>
      <sheetData sheetId="0" refreshError="1"/>
      <sheetData sheetId="1" refreshError="1"/>
      <sheetData sheetId="2" refreshError="1"/>
      <sheetData sheetId="3" refreshError="1">
        <row r="5">
          <cell r="E5" t="str">
            <v>SUMINISTRO E INSTALACIÓN MASIVA DE MEDIDORES PARA EL DISTRITO DE RIOHACHA, DEPARTAMENTO DE LA GUAJIRA</v>
          </cell>
        </row>
        <row r="8">
          <cell r="B8">
            <v>1</v>
          </cell>
          <cell r="D8" t="str">
            <v xml:space="preserve">PRELIMINARES </v>
          </cell>
        </row>
        <row r="9">
          <cell r="B9">
            <v>1.1000000000000001</v>
          </cell>
          <cell r="C9" t="str">
            <v>ETG-02-05</v>
          </cell>
          <cell r="D9" t="str">
            <v>Apiques para verificación de redes hasta 1m3</v>
          </cell>
          <cell r="J9" t="str">
            <v>UND</v>
          </cell>
          <cell r="K9">
            <v>2000</v>
          </cell>
          <cell r="L9">
            <v>14478</v>
          </cell>
          <cell r="M9">
            <v>28956000</v>
          </cell>
        </row>
        <row r="10">
          <cell r="B10">
            <v>1.2</v>
          </cell>
          <cell r="C10" t="str">
            <v>ETG-05-01</v>
          </cell>
          <cell r="D10" t="str">
            <v>Corte de pavimento</v>
          </cell>
          <cell r="J10" t="str">
            <v>ML</v>
          </cell>
          <cell r="K10">
            <v>5600</v>
          </cell>
          <cell r="L10">
            <v>9364</v>
          </cell>
          <cell r="M10">
            <v>52438400</v>
          </cell>
        </row>
        <row r="11">
          <cell r="B11">
            <v>1.3</v>
          </cell>
          <cell r="C11" t="str">
            <v>ETG-07-01</v>
          </cell>
          <cell r="D11" t="str">
            <v>Demolicion de pavimento rigido o flexible, incluye retiro</v>
          </cell>
          <cell r="J11" t="str">
            <v>M2</v>
          </cell>
          <cell r="K11">
            <v>1400</v>
          </cell>
          <cell r="L11">
            <v>19260</v>
          </cell>
          <cell r="M11">
            <v>26964000</v>
          </cell>
        </row>
        <row r="12">
          <cell r="B12" t="str">
            <v xml:space="preserve">SUBTOTAL       </v>
          </cell>
          <cell r="M12">
            <v>108358400</v>
          </cell>
        </row>
        <row r="13">
          <cell r="B13">
            <v>2</v>
          </cell>
          <cell r="D13" t="str">
            <v>MOVIMIENTOS DE TIERRAS</v>
          </cell>
        </row>
        <row r="14">
          <cell r="B14">
            <v>2.1</v>
          </cell>
          <cell r="C14" t="str">
            <v>ETG-03-01</v>
          </cell>
          <cell r="D14" t="str">
            <v>Excavación en material común, colector domiciliarias y redes de acueducto  (h=0-2m) sin entibado</v>
          </cell>
          <cell r="J14" t="str">
            <v>M3</v>
          </cell>
          <cell r="K14">
            <v>2246.4</v>
          </cell>
          <cell r="L14">
            <v>18340</v>
          </cell>
          <cell r="M14">
            <v>41198976</v>
          </cell>
        </row>
        <row r="15">
          <cell r="B15">
            <v>2.2000000000000002</v>
          </cell>
          <cell r="C15" t="str">
            <v xml:space="preserve">ETG-03-05 </v>
          </cell>
          <cell r="D15" t="str">
            <v>Relleno conformado y vibrocompactado en capas de 10 cm con material de préstamo.</v>
          </cell>
          <cell r="J15" t="str">
            <v>M3</v>
          </cell>
          <cell r="K15">
            <v>112.32000000000002</v>
          </cell>
          <cell r="L15">
            <v>61206</v>
          </cell>
          <cell r="M15">
            <v>6874657.9200000009</v>
          </cell>
        </row>
        <row r="16">
          <cell r="B16">
            <v>2.2999999999999998</v>
          </cell>
          <cell r="C16" t="str">
            <v xml:space="preserve">ETG-03-05 </v>
          </cell>
          <cell r="D16" t="str">
            <v>Relleno conformado y vibrocompactado con material seleccionado  de excavación</v>
          </cell>
          <cell r="J16" t="str">
            <v>M3</v>
          </cell>
          <cell r="K16">
            <v>1787.3855118451495</v>
          </cell>
          <cell r="L16">
            <v>17576</v>
          </cell>
          <cell r="M16">
            <v>31415087.756190348</v>
          </cell>
        </row>
        <row r="17">
          <cell r="B17">
            <v>2.4</v>
          </cell>
          <cell r="C17" t="str">
            <v>ETG-03-06</v>
          </cell>
          <cell r="D17" t="str">
            <v>Retiro y disposición de material sobrante y/o escombros.</v>
          </cell>
          <cell r="J17" t="str">
            <v>M3</v>
          </cell>
          <cell r="K17">
            <v>459.01448815485065</v>
          </cell>
          <cell r="L17">
            <v>20871</v>
          </cell>
          <cell r="M17">
            <v>9580091.3822798878</v>
          </cell>
        </row>
        <row r="18">
          <cell r="B18" t="str">
            <v xml:space="preserve">SUBTOTAL       </v>
          </cell>
          <cell r="M18">
            <v>89068813.058470234</v>
          </cell>
        </row>
        <row r="19">
          <cell r="B19">
            <v>3</v>
          </cell>
          <cell r="D19" t="str">
            <v>INSTALACION RED DE ACUEDUCTO</v>
          </cell>
        </row>
        <row r="20">
          <cell r="B20">
            <v>3.1</v>
          </cell>
          <cell r="C20" t="str">
            <v xml:space="preserve">ETG-08-09 Y ETG-15-01 </v>
          </cell>
          <cell r="D20"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J20" t="str">
            <v>UND</v>
          </cell>
          <cell r="K20">
            <v>12681</v>
          </cell>
          <cell r="L20">
            <v>421526</v>
          </cell>
          <cell r="M20">
            <v>5345371206</v>
          </cell>
        </row>
        <row r="21">
          <cell r="B21">
            <v>3.2</v>
          </cell>
          <cell r="C21" t="str">
            <v xml:space="preserve">ETG-08-09 Y ETG-15-01 </v>
          </cell>
          <cell r="D21" t="str">
            <v>Suministro e instalación  de acometida domiciliaria (tramo corto menor de 3m de longitud) d=1/2" (20 mm) sobre tubería madre hasta d=12". (Incluye tendido de tubería. no incluye medidor, empalme en instalación de abrazadera) con pavimento.</v>
          </cell>
          <cell r="J21" t="str">
            <v>UND</v>
          </cell>
          <cell r="K21">
            <v>200</v>
          </cell>
          <cell r="L21">
            <v>371735</v>
          </cell>
          <cell r="M21">
            <v>74347000</v>
          </cell>
        </row>
        <row r="22">
          <cell r="B22">
            <v>3.3</v>
          </cell>
          <cell r="C22" t="str">
            <v xml:space="preserve">ETG-08-09 Y ETG-15-01 </v>
          </cell>
          <cell r="D22" t="str">
            <v>Suministro e instalación  de acometida domiciliaria (tramo corto menor de 3m de longitud) d=1/2" (20 mm) sobre tubería madre hasta d=12". (Incluye tendido de tubería). No incluye medidor, empalme en instalación de abrazadera) sin pavimento.</v>
          </cell>
          <cell r="J22" t="str">
            <v>UND</v>
          </cell>
          <cell r="K22">
            <v>200</v>
          </cell>
          <cell r="L22">
            <v>213462</v>
          </cell>
          <cell r="M22">
            <v>42692400</v>
          </cell>
        </row>
        <row r="23">
          <cell r="B23">
            <v>3.4</v>
          </cell>
          <cell r="C23" t="str">
            <v xml:space="preserve">ETG-08-09 Y ETG-15-01 </v>
          </cell>
          <cell r="D23" t="str">
            <v>Suministro e instalación  de acometida domiciliaria (tramo largo hasta 6m de longitud con topo) d=1/2" (20 mm) sobre tubería madre hasta d=12". (Incluye tendido de tubería). No incluye medidor, empalme en instalación de abrazadera) con pavimento.</v>
          </cell>
          <cell r="J23" t="str">
            <v xml:space="preserve"> UND</v>
          </cell>
          <cell r="K23">
            <v>240</v>
          </cell>
          <cell r="L23">
            <v>822860</v>
          </cell>
          <cell r="M23">
            <v>197486400</v>
          </cell>
        </row>
        <row r="24">
          <cell r="B24">
            <v>3.5</v>
          </cell>
          <cell r="C24" t="str">
            <v xml:space="preserve">ETG-08-09 Y ETG-15-01 </v>
          </cell>
          <cell r="D24" t="str">
            <v>Suministro e instalación  de acometida domiciliaria (tramo largo hasta 6 mts de longitud) d=1/2" sobre tubería madre hasta d=12". (Incluye tendido de tubería). No incluye medidor, empalme e instalación de abrazadera) sin pavimento.</v>
          </cell>
          <cell r="J24" t="str">
            <v xml:space="preserve"> UND</v>
          </cell>
          <cell r="K24">
            <v>960</v>
          </cell>
          <cell r="L24">
            <v>290138</v>
          </cell>
          <cell r="M24">
            <v>278532480</v>
          </cell>
        </row>
        <row r="25">
          <cell r="B25">
            <v>3.6</v>
          </cell>
          <cell r="C25" t="str">
            <v xml:space="preserve">ETG-08-09 Y ETG-15-01 </v>
          </cell>
          <cell r="D25" t="str">
            <v>Suministro e instalación  de acometida domiciliaria (tramo largo entre 6m y 10m de longitud con topo) d=1/2" (20 mm) sobre tubería madre hasta d=12". (Incluye tendido de tubería). No incluye medidor, empalme en instalación de abrazadera) con pavimento.</v>
          </cell>
          <cell r="J25" t="str">
            <v xml:space="preserve"> UND</v>
          </cell>
          <cell r="K25">
            <v>200</v>
          </cell>
          <cell r="L25">
            <v>1280019</v>
          </cell>
          <cell r="M25">
            <v>256003800</v>
          </cell>
        </row>
        <row r="26">
          <cell r="B26">
            <v>3.7</v>
          </cell>
          <cell r="C26" t="str">
            <v xml:space="preserve">ETG-08-09 Y ETG-15-01 </v>
          </cell>
          <cell r="D26" t="str">
            <v>Suministro e instalación  de acometida domiciliaria (tramo largo entre 6m y 10m de longitud en zanja) d=1/2" (20 mm) sobre tubería madre hasta d=12". (Incluye tendido de tubería). No incluye medidor, empalme en instalación de abrazadera) sin pavimento.</v>
          </cell>
          <cell r="J26" t="str">
            <v xml:space="preserve"> UND</v>
          </cell>
          <cell r="K26">
            <v>200</v>
          </cell>
          <cell r="L26">
            <v>336879</v>
          </cell>
          <cell r="M26">
            <v>67375800</v>
          </cell>
        </row>
        <row r="27">
          <cell r="B27">
            <v>3.8</v>
          </cell>
          <cell r="C27" t="str">
            <v>ETG-03-05</v>
          </cell>
          <cell r="D27" t="str">
            <v>Cama de arena para tubería e= 0,1 m</v>
          </cell>
          <cell r="J27" t="str">
            <v>M3</v>
          </cell>
          <cell r="K27">
            <v>345.60000000000008</v>
          </cell>
          <cell r="L27">
            <v>74942</v>
          </cell>
          <cell r="M27">
            <v>25899955.200000007</v>
          </cell>
        </row>
        <row r="28">
          <cell r="B28">
            <v>3.9</v>
          </cell>
          <cell r="C28" t="str">
            <v>ETG-08-09</v>
          </cell>
          <cell r="D28" t="str">
            <v>Instalación collarín de derivación (3" x 1/2")</v>
          </cell>
          <cell r="J28" t="str">
            <v xml:space="preserve"> UND</v>
          </cell>
          <cell r="K28">
            <v>1200</v>
          </cell>
          <cell r="L28">
            <v>36235</v>
          </cell>
          <cell r="M28">
            <v>43482000</v>
          </cell>
        </row>
        <row r="29">
          <cell r="B29" t="str">
            <v>3,10</v>
          </cell>
          <cell r="C29" t="str">
            <v>ETG-08-09</v>
          </cell>
          <cell r="D29" t="str">
            <v>Instalación collarín de derivación (4" x 1/2")</v>
          </cell>
          <cell r="J29" t="str">
            <v xml:space="preserve"> UND</v>
          </cell>
          <cell r="K29">
            <v>400</v>
          </cell>
          <cell r="L29">
            <v>60375</v>
          </cell>
          <cell r="M29">
            <v>24150000</v>
          </cell>
        </row>
        <row r="30">
          <cell r="B30">
            <v>3.11</v>
          </cell>
          <cell r="C30" t="str">
            <v>ETG-08-09</v>
          </cell>
          <cell r="D30" t="str">
            <v>Instalación collarín de derivación (6" x 1/2")</v>
          </cell>
          <cell r="J30" t="str">
            <v xml:space="preserve"> UND</v>
          </cell>
          <cell r="K30">
            <v>180</v>
          </cell>
          <cell r="L30">
            <v>84514</v>
          </cell>
          <cell r="M30">
            <v>15212520</v>
          </cell>
        </row>
        <row r="31">
          <cell r="B31">
            <v>3.12</v>
          </cell>
          <cell r="C31" t="str">
            <v>ETG-08-09</v>
          </cell>
          <cell r="D31" t="str">
            <v>Instalación collarín de derivación (8" x 1/2")</v>
          </cell>
          <cell r="J31" t="str">
            <v xml:space="preserve"> UND</v>
          </cell>
          <cell r="K31">
            <v>100</v>
          </cell>
          <cell r="L31">
            <v>154638</v>
          </cell>
          <cell r="M31">
            <v>15463800</v>
          </cell>
        </row>
        <row r="32">
          <cell r="B32">
            <v>3.13</v>
          </cell>
          <cell r="C32" t="str">
            <v>ETG-08-09</v>
          </cell>
          <cell r="D32" t="str">
            <v>Instalación collarín de derivación (10" x 1/2")</v>
          </cell>
          <cell r="J32" t="str">
            <v xml:space="preserve"> UND</v>
          </cell>
          <cell r="K32">
            <v>60</v>
          </cell>
          <cell r="L32">
            <v>204270</v>
          </cell>
          <cell r="M32">
            <v>12256200</v>
          </cell>
        </row>
        <row r="33">
          <cell r="B33">
            <v>3.14</v>
          </cell>
          <cell r="C33" t="str">
            <v>ETG-08-09</v>
          </cell>
          <cell r="D33" t="str">
            <v>Instalación collarín de derivación (12" x 1/2")</v>
          </cell>
          <cell r="J33" t="str">
            <v xml:space="preserve"> UND</v>
          </cell>
          <cell r="K33">
            <v>60</v>
          </cell>
          <cell r="L33">
            <v>250257</v>
          </cell>
          <cell r="M33">
            <v>15015420</v>
          </cell>
        </row>
        <row r="34">
          <cell r="B34" t="str">
            <v xml:space="preserve">SUBTOTAL       </v>
          </cell>
          <cell r="M34">
            <v>6413288981.1999998</v>
          </cell>
        </row>
        <row r="35">
          <cell r="B35">
            <v>4</v>
          </cell>
          <cell r="D35" t="str">
            <v>OBRA CIVIL COMPLEMENTARIA</v>
          </cell>
        </row>
        <row r="36">
          <cell r="B36">
            <v>4.0999999999999996</v>
          </cell>
          <cell r="C36" t="str">
            <v>ETG-05-02</v>
          </cell>
          <cell r="D36" t="str">
            <v>Sub-base granular mopt compactada en capas de 10 cm, E= 0.20 M</v>
          </cell>
          <cell r="J36" t="str">
            <v>M3</v>
          </cell>
          <cell r="K36">
            <v>280</v>
          </cell>
          <cell r="L36">
            <v>68740</v>
          </cell>
          <cell r="M36">
            <v>19247200</v>
          </cell>
        </row>
        <row r="37">
          <cell r="B37">
            <v>4.2</v>
          </cell>
          <cell r="C37" t="str">
            <v>ETG-05-08</v>
          </cell>
          <cell r="D37" t="str">
            <v xml:space="preserve">Construcción pavimento rígido 3000 PSI e= 0,15 incluye refuerzo y juntas en asfalto </v>
          </cell>
          <cell r="J37" t="str">
            <v>M2</v>
          </cell>
          <cell r="K37">
            <v>1400</v>
          </cell>
          <cell r="L37">
            <v>91589</v>
          </cell>
          <cell r="M37">
            <v>128224600</v>
          </cell>
        </row>
        <row r="38">
          <cell r="B38" t="str">
            <v xml:space="preserve">SUBTOTAL       </v>
          </cell>
          <cell r="M38">
            <v>147471800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sheetData sheetId="5"/>
      <sheetData sheetId="6"/>
      <sheetData sheetId="7"/>
      <sheetData sheetId="8"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 val="municipios"/>
      <sheetName val="capitales"/>
      <sheetName val="Hoja3"/>
      <sheetName val="Cost Ledger 30-6-99"/>
    </sheetNames>
    <sheetDataSet>
      <sheetData sheetId="0">
        <row r="6">
          <cell r="R6">
            <v>0</v>
          </cell>
        </row>
      </sheetData>
      <sheetData sheetId="1">
        <row r="411">
          <cell r="B411" t="str">
            <v>Pasto</v>
          </cell>
        </row>
      </sheetData>
      <sheetData sheetId="2" refreshError="1"/>
      <sheetData sheetId="3" refreshError="1"/>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municipios"/>
    </sheetNames>
    <sheetDataSet>
      <sheetData sheetId="0"/>
      <sheetData sheetId="1">
        <row r="1">
          <cell r="A1" t="str">
            <v>NIC</v>
          </cell>
        </row>
      </sheetData>
      <sheetData sheetId="2"/>
      <sheetData sheetId="3"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INTERVENTORIA"/>
      <sheetName val="AIU OBRA"/>
      <sheetName val="AIU SUMINISTRO"/>
      <sheetName val="CANTIDADES ACCESORIOS"/>
      <sheetName val="ESTADO DE TRAMOS"/>
      <sheetName val="CANTIDADES "/>
      <sheetName val="PRESUPUESTO LINEA ANTIGUA AJUST"/>
      <sheetName val="1.1"/>
      <sheetName val="1.2"/>
      <sheetName val="2.1"/>
      <sheetName val="2.2"/>
      <sheetName val="2.3"/>
      <sheetName val="2.4"/>
      <sheetName val="2.5"/>
      <sheetName val="3.1"/>
      <sheetName val="3.2"/>
      <sheetName val="3.3"/>
      <sheetName val="3.4"/>
      <sheetName val="3.6"/>
      <sheetName val="3.7"/>
      <sheetName val="3.8"/>
      <sheetName val="3.9"/>
      <sheetName val="4.1"/>
      <sheetName val="5.1"/>
      <sheetName val="5.2"/>
      <sheetName val="5.3"/>
      <sheetName val="5.4"/>
      <sheetName val="5.5"/>
      <sheetName val="5.6"/>
      <sheetName val="5.7"/>
      <sheetName val="5.8"/>
      <sheetName val="5.9"/>
      <sheetName val="5.10"/>
      <sheetName val="5.11"/>
      <sheetName val="5.12"/>
      <sheetName val="5.13"/>
      <sheetName val="5.14"/>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7,1"/>
      <sheetName val="7,2"/>
      <sheetName val="7,3"/>
      <sheetName val="7,4"/>
      <sheetName val="7,5"/>
      <sheetName val="7,6"/>
      <sheetName val="7.7"/>
      <sheetName val="9.1"/>
      <sheetName val="9.2"/>
      <sheetName val="9.3"/>
      <sheetName val="9.4"/>
      <sheetName val="9.5"/>
      <sheetName val="9.6"/>
      <sheetName val="9.7"/>
      <sheetName val="9.8"/>
      <sheetName val="9.9"/>
      <sheetName val="9.10"/>
      <sheetName val="10,1"/>
      <sheetName val="10,2"/>
      <sheetName val="10,3"/>
      <sheetName val="10,4"/>
    </sheetNames>
    <sheetDataSet>
      <sheetData sheetId="0"/>
      <sheetData sheetId="1"/>
      <sheetData sheetId="2"/>
      <sheetData sheetId="3"/>
      <sheetData sheetId="4"/>
      <sheetData sheetId="5"/>
      <sheetData sheetId="6"/>
      <sheetData sheetId="7">
        <row r="5">
          <cell r="D5" t="str">
            <v>DISEÑO Y CONSTRUCCIÓN DE LAS OBRAS DE ADECUACIÓN DE LA LINEA DE CONDUCCIÓN ANTIGUA DEL DISTRITO DE RIOHACHA, LA GUAJIRA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INTERVENTORIA"/>
      <sheetName val="AIU SUMINISTRO"/>
      <sheetName val="AIU OBRA"/>
      <sheetName val="RESUMEN DE COSTOS"/>
      <sheetName val="CANT_BARRIOS AMPLIACIÓN"/>
      <sheetName val="CANTIDADES"/>
      <sheetName val="CANT_NODOS"/>
      <sheetName val="PRESUPUESTO"/>
      <sheetName val="1,1"/>
      <sheetName val="1,2"/>
      <sheetName val="1,3"/>
      <sheetName val="1,4"/>
      <sheetName val="2,1"/>
      <sheetName val="2,2"/>
      <sheetName val="2,3"/>
      <sheetName val="2,4"/>
      <sheetName val="3,1"/>
      <sheetName val="3,2"/>
      <sheetName val="3,3"/>
      <sheetName val="3,4"/>
      <sheetName val="3,5"/>
      <sheetName val="3,6"/>
      <sheetName val="3,7"/>
      <sheetName val="3,8"/>
      <sheetName val="3,9"/>
      <sheetName val="3,10"/>
      <sheetName val="3,11"/>
      <sheetName val="3,13"/>
      <sheetName val="3,14"/>
      <sheetName val="3,15"/>
      <sheetName val="3,16"/>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5,1"/>
      <sheetName val="5,2"/>
      <sheetName val="6,1"/>
      <sheetName val="6,2"/>
      <sheetName val="6,3"/>
      <sheetName val="6,4"/>
      <sheetName val="6,5"/>
      <sheetName val="6,6"/>
      <sheetName val="6,7"/>
      <sheetName val="6,8"/>
      <sheetName val="6,9"/>
      <sheetName val="6,10"/>
    </sheetNames>
    <sheetDataSet>
      <sheetData sheetId="0"/>
      <sheetData sheetId="1"/>
      <sheetData sheetId="2"/>
      <sheetData sheetId="3"/>
      <sheetData sheetId="4"/>
      <sheetData sheetId="5"/>
      <sheetData sheetId="6"/>
      <sheetData sheetId="7"/>
      <sheetData sheetId="8">
        <row r="5">
          <cell r="C5" t="str">
            <v>AMPLIACIÓN Y OPTIMIZACIÓN DE REDES DE ACUEDUCTO EN EL DISTRITO DE RIOHACHA</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GA"/>
      <sheetName val="PRESUPUESTO"/>
      <sheetName val="CANTIDADES"/>
      <sheetName val="1.1"/>
      <sheetName val="1.2"/>
      <sheetName val="1.3"/>
      <sheetName val="1.4"/>
      <sheetName val="2.1"/>
      <sheetName val="2.2"/>
      <sheetName val="2.3"/>
      <sheetName val="2.4"/>
      <sheetName val="2.5"/>
      <sheetName val="3.1"/>
      <sheetName val="3.2"/>
      <sheetName val="3.3"/>
      <sheetName val="3.4"/>
      <sheetName val="3.5"/>
      <sheetName val="3.6"/>
      <sheetName val="3.7"/>
      <sheetName val="3.8"/>
      <sheetName val="3.9"/>
      <sheetName val="3.10"/>
      <sheetName val="3.11"/>
      <sheetName val="3.12"/>
      <sheetName val="3.13"/>
      <sheetName val="4.1"/>
      <sheetName val="4.2"/>
      <sheetName val="seg"/>
      <sheetName val="soc"/>
    </sheetNames>
    <sheetDataSet>
      <sheetData sheetId="0" refreshError="1"/>
      <sheetData sheetId="1">
        <row r="10">
          <cell r="E10" t="str">
            <v>AMPLIACIÓN DEL SERVICIO DE ALCANTARILLADO EN LA CALLE 15A ENTRE CARRERA 3 Y CARRERA 4, EN EL BARRIO CAMILO TORRES DEL DISTRITO DE RIOHACHA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BRA"/>
      <sheetName val="PRESUPUESTO INTERVENTORIA"/>
      <sheetName val="FACTOR PRESTACIONAL"/>
      <sheetName val="INTERVENTORIA SUMINISTRO"/>
      <sheetName val="AIU OBRA"/>
      <sheetName val="Analisis AIU ALCALDIA"/>
      <sheetName val="P.G.I.O-P.M.A-PLAN BIOSEGURIDAD"/>
      <sheetName val="P.M.T"/>
      <sheetName val="CANTIDADES"/>
      <sheetName val="memoria de cantidades"/>
      <sheetName val="1.1"/>
      <sheetName val="1.2"/>
      <sheetName val="1.3"/>
      <sheetName val="1.4"/>
      <sheetName val="1.5"/>
      <sheetName val="2.1"/>
      <sheetName val="2.2"/>
      <sheetName val="2.3"/>
      <sheetName val="2.4"/>
      <sheetName val="2.5"/>
      <sheetName val="3.1"/>
      <sheetName val="3.2"/>
      <sheetName val="3.3"/>
      <sheetName val="4.1"/>
      <sheetName val="4.2"/>
      <sheetName val="4.3"/>
      <sheetName val="4.4"/>
      <sheetName val="4.5"/>
      <sheetName val="4.6"/>
      <sheetName val="4.7"/>
      <sheetName val="4.8"/>
      <sheetName val="4.9"/>
      <sheetName val="4.10"/>
      <sheetName val="4.11"/>
      <sheetName val="4.12"/>
      <sheetName val="5,1"/>
      <sheetName val="#¡REF"/>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TOTAL"/>
      <sheetName val="AL PRESUPUESTO ALCALDIA"/>
      <sheetName val="AC PRESUPUESTO ALCALDIA 2018"/>
      <sheetName val="AC PRESUPUESTO ALCALDIA"/>
      <sheetName val="AL PRESUPUESTO ASAA"/>
      <sheetName val="AL CANTIDADES"/>
      <sheetName val="AL 1.1"/>
      <sheetName val="AL 1.2"/>
      <sheetName val="AL 1.3"/>
      <sheetName val="AL 2.1"/>
      <sheetName val="AL 2.2"/>
      <sheetName val="AL 2.3"/>
      <sheetName val="AL 2.4"/>
      <sheetName val="AL 3.1"/>
      <sheetName val="AL 3.2"/>
      <sheetName val="AL 3.3"/>
      <sheetName val="AL 3.4"/>
      <sheetName val="AL 3.5"/>
      <sheetName val="AL 3.6"/>
      <sheetName val="AC PRESUPUESTO ASAA"/>
      <sheetName val="AC 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
      <sheetName val="3.6  "/>
      <sheetName val="3.7"/>
      <sheetName val="3.8"/>
      <sheetName val="3.9 "/>
      <sheetName val="3.10"/>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5">
          <cell r="E5" t="str">
            <v>AMPLIACIÓN DE REDES DE ACUEDUCTO EN EL BARRIO VILLA DE CAMPO ALEGRE DEL DISTRITO DE RIOHACHA, LA GUAJIRA, CARIBE</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INTERVENTORIA"/>
      <sheetName val="AIU SUMINISTRO"/>
      <sheetName val="AIU OBRA"/>
      <sheetName val="RESUMEN DE PRESUPUESTOS"/>
      <sheetName val="PRESUPUESTO 1"/>
      <sheetName val="PRESUPUESTO 2"/>
      <sheetName val="PRESUPUESTO 3"/>
      <sheetName val="PRESUPUESTO 4"/>
      <sheetName val="CANTIDADES MICROACUEDUCTO"/>
      <sheetName val="1.01"/>
      <sheetName val="1.02"/>
      <sheetName val="1.03"/>
      <sheetName val="1.04"/>
      <sheetName val="1.05"/>
      <sheetName val="1.06"/>
      <sheetName val="1.07"/>
      <sheetName val="1.08"/>
      <sheetName val="1.09"/>
      <sheetName val="1.10"/>
      <sheetName val="1.11"/>
      <sheetName val="1.12"/>
      <sheetName val="1.13"/>
      <sheetName val="1.14"/>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4.01"/>
      <sheetName val="4.02"/>
      <sheetName val="4.03"/>
      <sheetName val="4.04"/>
      <sheetName val="4.05"/>
      <sheetName val="4.06"/>
      <sheetName val="4.061"/>
      <sheetName val="4.07"/>
      <sheetName val="4.08"/>
      <sheetName val="4.09"/>
      <sheetName val="4.10"/>
      <sheetName val="4.11"/>
      <sheetName val="4.12"/>
      <sheetName val="4.13"/>
      <sheetName val="4.14"/>
      <sheetName val="4.15"/>
      <sheetName val="5.01"/>
      <sheetName val="5.02"/>
      <sheetName val="5.03"/>
      <sheetName val="5.04"/>
      <sheetName val="5.05"/>
      <sheetName val="5.06"/>
      <sheetName val="5.07"/>
      <sheetName val="5.08"/>
      <sheetName val="5.09"/>
      <sheetName val="5.10"/>
      <sheetName val="6.01"/>
      <sheetName val="6.02"/>
      <sheetName val="6.03"/>
      <sheetName val="7.01"/>
      <sheetName val="7.02"/>
      <sheetName val="7.03"/>
      <sheetName val="7.04"/>
      <sheetName val="7.05"/>
      <sheetName val="8.01"/>
      <sheetName val="8.02"/>
      <sheetName val="8.03"/>
      <sheetName val="9.01"/>
      <sheetName val="9.02"/>
      <sheetName val="CANTIDADES"/>
    </sheetNames>
    <sheetDataSet>
      <sheetData sheetId="0"/>
      <sheetData sheetId="1"/>
      <sheetData sheetId="2"/>
      <sheetData sheetId="3"/>
      <sheetData sheetId="4">
        <row r="5">
          <cell r="C5" t="str">
            <v>CONSTRUCCIÓN DE POZOS PROFUNDOS PARA LAS COMUNIDADES INDÍGENAS CAMPO ALEGRE, LA LOMA, GUAYABITO Y EL ARROYO DE RIOHACHA.</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tallado"/>
      <sheetName val="mga"/>
      <sheetName val="FACTOR PRESTACIONAL"/>
      <sheetName val="AIU SUMINISTRO"/>
      <sheetName val="AIU OBRA"/>
      <sheetName val="INTERVENTORIA"/>
      <sheetName val="RESUMEN DE COSTOS"/>
      <sheetName val="AMPLIACION PTAP"/>
      <sheetName val="ADECU. DEL TERRENO"/>
      <sheetName val="CANT. ADEC TERRENO"/>
      <sheetName val="COND AGUA CRUDA "/>
      <sheetName val="CANT. COD AGUA CRUDA"/>
      <sheetName val="CAMARA AQUIET."/>
      <sheetName val="CANT. CAMARA DE AQUIET."/>
      <sheetName val="FLOCULADOR "/>
      <sheetName val="CANT. FLOCULADOR "/>
      <sheetName val="SEDIMENTADOR"/>
      <sheetName val="CANT. SEDIMENTADOR"/>
      <sheetName val="FILTROS"/>
      <sheetName val="CANT. FILTRO"/>
      <sheetName val="OBRAS COMPLEMENTARIAS"/>
      <sheetName val="CANT. OBRAS COMPLEMENTARIA"/>
      <sheetName val="CUARTO CLORACION"/>
      <sheetName val="CANT. CUARTO DE CLORACIÓN"/>
      <sheetName val="LECHOS SECADO"/>
      <sheetName val="CANTI. LECHOS"/>
      <sheetName val="OBRAS DE PROTECCIÓN PTAP"/>
      <sheetName val="AUTOMATIZACIÓN PTAP"/>
      <sheetName val="CANT. AUTOMATIZACIÓN"/>
      <sheetName val="1.1"/>
      <sheetName val="1.2"/>
      <sheetName val="1.3"/>
      <sheetName val="1.3.1"/>
      <sheetName val="1.4"/>
      <sheetName val="1.4.1"/>
      <sheetName val="1.4.2"/>
      <sheetName val="1.5"/>
      <sheetName val="2.1"/>
      <sheetName val="1.1.1"/>
      <sheetName val="2.30"/>
      <sheetName val="2.31"/>
      <sheetName val="2.40"/>
      <sheetName val="2.50"/>
      <sheetName val="3.1"/>
      <sheetName val="3.2"/>
      <sheetName val="3.3"/>
      <sheetName val="3.4"/>
      <sheetName val="3.5"/>
      <sheetName val="3.6"/>
      <sheetName val="3.7"/>
      <sheetName val="3.8"/>
      <sheetName val="3.9"/>
      <sheetName val="4.1"/>
      <sheetName val="2.1.1"/>
      <sheetName val="2.2.1"/>
      <sheetName val="2.3.1"/>
      <sheetName val="2.4.1"/>
      <sheetName val="2.5.2"/>
      <sheetName val="2.6.1"/>
      <sheetName val="2.7.1"/>
      <sheetName val="2.8.1"/>
      <sheetName val="2.9.1"/>
      <sheetName val="2.10"/>
      <sheetName val="2.11"/>
      <sheetName val="2.12.1"/>
      <sheetName val="3.1.1"/>
      <sheetName val="4.1.1"/>
      <sheetName val="4.2"/>
      <sheetName val="4.3"/>
      <sheetName val="4.2 A"/>
      <sheetName val="4.4A"/>
      <sheetName val="4.2.1"/>
      <sheetName val="4.3.1"/>
      <sheetName val="4.4"/>
      <sheetName val="4.5"/>
      <sheetName val="4.6"/>
      <sheetName val="5.1"/>
      <sheetName val="5.2"/>
      <sheetName val="5.3"/>
      <sheetName val="5.4"/>
      <sheetName val="5.5"/>
      <sheetName val="2.5.1"/>
      <sheetName val="2.6.2"/>
      <sheetName val="2.4.4"/>
      <sheetName val="2.7"/>
      <sheetName val="2.8"/>
      <sheetName val="2.9"/>
      <sheetName val="2.10.1"/>
      <sheetName val="2.12"/>
      <sheetName val="4.3.2"/>
      <sheetName val="4.4.1"/>
      <sheetName val="4.6.1"/>
      <sheetName val="4.7"/>
      <sheetName val="4.8"/>
      <sheetName val="5.1.1"/>
      <sheetName val="5.2.1"/>
      <sheetName val="5.2.1.1"/>
      <sheetName val="5.3.1"/>
      <sheetName val="5.4.1"/>
      <sheetName val="5.5.1"/>
      <sheetName val="5.6"/>
      <sheetName val="5.7"/>
      <sheetName val="5.8"/>
      <sheetName val="5.9"/>
      <sheetName val="5.10"/>
      <sheetName val="5.11"/>
      <sheetName val="5.12"/>
      <sheetName val="5.13"/>
      <sheetName val="6.1"/>
      <sheetName val="4.1.2"/>
      <sheetName val="4.2.2"/>
      <sheetName val="5.1.2"/>
      <sheetName val="5.1.3"/>
      <sheetName val="5.1.4"/>
      <sheetName val="5.1.5.1"/>
      <sheetName val="5.1.5"/>
      <sheetName val="6.1.1"/>
      <sheetName val="6.2.1"/>
      <sheetName val="6.3.1"/>
      <sheetName val="6.5.1"/>
      <sheetName val="6.6.1"/>
      <sheetName val="6.7.1"/>
      <sheetName val="6.8.1"/>
      <sheetName val="6.9.1"/>
      <sheetName val="6.10"/>
      <sheetName val="6.11"/>
      <sheetName val="6.12"/>
      <sheetName val="6.13"/>
      <sheetName val="6.13.1"/>
      <sheetName val="6.14"/>
      <sheetName val="6.15"/>
      <sheetName val="6.16"/>
      <sheetName val="2.13"/>
      <sheetName val="2.13.1"/>
      <sheetName val="2.14"/>
      <sheetName val="2.15"/>
      <sheetName val="2.16"/>
      <sheetName val="2.17"/>
      <sheetName val="3.10"/>
      <sheetName val="4.10"/>
      <sheetName val="4.11"/>
      <sheetName val="4.12"/>
      <sheetName val="4.13"/>
      <sheetName val="4.15"/>
      <sheetName val="4.16"/>
      <sheetName val="4.17"/>
      <sheetName val="4.18"/>
      <sheetName val="4.19"/>
      <sheetName val="4.20"/>
      <sheetName val="4.21"/>
      <sheetName val="5.10.1"/>
      <sheetName val="5.11.1"/>
      <sheetName val="2.11.1"/>
      <sheetName val="2.20"/>
      <sheetName val="2.21"/>
      <sheetName val="2.22"/>
      <sheetName val="2.23"/>
      <sheetName val="2.24"/>
      <sheetName val="2.25"/>
      <sheetName val="5.14"/>
      <sheetName val="5.15"/>
      <sheetName val="5.16"/>
      <sheetName val="6.20"/>
      <sheetName val="6.21.1"/>
      <sheetName val="6.22.1"/>
      <sheetName val="6.23.1"/>
      <sheetName val="6.24.1"/>
      <sheetName val="6.25.1"/>
      <sheetName val="6.26.1"/>
      <sheetName val="6.27.1"/>
      <sheetName val="6.29.1"/>
      <sheetName val="6.32.1"/>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7.1"/>
      <sheetName val="7.2"/>
      <sheetName val="7.3"/>
      <sheetName val="7.4"/>
      <sheetName val="7.5"/>
      <sheetName val="7.6"/>
      <sheetName val="7.7"/>
      <sheetName val="7.8"/>
      <sheetName val="7.9"/>
      <sheetName val="8.1"/>
      <sheetName val="8.2"/>
      <sheetName val="8.3"/>
      <sheetName val="8.4"/>
      <sheetName val="1.11"/>
      <sheetName val="1.12"/>
      <sheetName val="9.1"/>
      <sheetName val="9.2"/>
      <sheetName val="3.41"/>
      <sheetName val="3.42"/>
      <sheetName val="3.43"/>
      <sheetName val="3.44"/>
      <sheetName val="3.45"/>
      <sheetName val="5.21"/>
      <sheetName val="5.22"/>
      <sheetName val="6.21"/>
      <sheetName val="6.22"/>
      <sheetName val="6.23"/>
      <sheetName val="6.24"/>
      <sheetName val="7.21"/>
      <sheetName val="7.22"/>
      <sheetName val="7.23"/>
      <sheetName val="7.24"/>
      <sheetName val="7.25"/>
      <sheetName val="7.26"/>
      <sheetName val="7.27"/>
      <sheetName val="7.28"/>
      <sheetName val="8.21"/>
      <sheetName val="8.22"/>
      <sheetName val="8.23"/>
      <sheetName val="8.25"/>
      <sheetName val="8.26"/>
      <sheetName val="9.21"/>
      <sheetName val="9.22"/>
      <sheetName val="9.23"/>
      <sheetName val="9.24"/>
      <sheetName val="10.1"/>
      <sheetName val="10.2"/>
      <sheetName val="11.1"/>
      <sheetName val="11.2"/>
      <sheetName val="11.3"/>
      <sheetName val="ADEC TERRENO"/>
    </sheetNames>
    <sheetDataSet>
      <sheetData sheetId="0"/>
      <sheetData sheetId="1"/>
      <sheetData sheetId="2"/>
      <sheetData sheetId="3"/>
      <sheetData sheetId="4"/>
      <sheetData sheetId="5"/>
      <sheetData sheetId="6">
        <row r="4">
          <cell r="C4" t="str">
            <v>AMPLIACIÓN DE LA CAPACIDAD DE PRODUCCIÓN DE LA PLANTA DE TRATAMIENTO DE AGUA POTABLE  DEL SISTEMA DE ACUEDUCTO DEL DISTRITO DE RIOHACHA, LA GUAJIRA, CARIBE</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 val="Datos del 2005 CONTRATO"/>
    </sheetNames>
    <sheetDataSet>
      <sheetData sheetId="0"/>
      <sheetData sheetId="1" refreshError="1"/>
      <sheetData sheetId="2" refreshError="1"/>
      <sheetData sheetId="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Cálculo"/>
    </sheetNames>
    <sheetDataSet>
      <sheetData sheetId="0"/>
      <sheetData sheetId="1"/>
      <sheetData sheetId="2"/>
      <sheetData sheetId="3"/>
      <sheetData sheetId="4"/>
      <sheetData sheetId="5"/>
      <sheetData sheetId="6"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ANTIDADES DE OBRA "/>
      <sheetName val="PRESUPUEST0"/>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23"/>
      <sheetName val="144"/>
      <sheetName val="143"/>
      <sheetName val="142"/>
      <sheetName val="MODELO"/>
      <sheetName val="141"/>
      <sheetName val="140"/>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5"/>
      <sheetName val="84"/>
      <sheetName val="83"/>
      <sheetName val="82"/>
      <sheetName val="81"/>
      <sheetName val="80"/>
      <sheetName val="79"/>
      <sheetName val="78"/>
      <sheetName val="77"/>
      <sheetName val="76"/>
      <sheetName val="75"/>
      <sheetName val="74"/>
      <sheetName val="73"/>
      <sheetName val="72"/>
      <sheetName val="71"/>
      <sheetName val="70"/>
      <sheetName val="69"/>
      <sheetName val="68"/>
      <sheetName val="67"/>
      <sheetName val="66"/>
      <sheetName val="65"/>
      <sheetName val="64"/>
      <sheetName val="63"/>
      <sheetName val="62"/>
      <sheetName val="61"/>
      <sheetName val="60"/>
      <sheetName val="59"/>
      <sheetName val="58"/>
      <sheetName val="57"/>
      <sheetName val="56"/>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LIS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1">
          <cell r="A1" t="str">
            <v>UNITARIO</v>
          </cell>
          <cell r="B1" t="str">
            <v>ITEM</v>
          </cell>
          <cell r="C1" t="str">
            <v>DESCRIPCION</v>
          </cell>
          <cell r="D1" t="str">
            <v>UND</v>
          </cell>
          <cell r="E1" t="str">
            <v>COSTO DIRECTO</v>
          </cell>
          <cell r="F1" t="str">
            <v>COSTO TOTAL</v>
          </cell>
          <cell r="G1" t="str">
            <v>I. EQUIPO</v>
          </cell>
          <cell r="H1" t="str">
            <v>II. MATERIALES EN OBRA</v>
          </cell>
          <cell r="I1" t="str">
            <v>III. TRANSPORTE</v>
          </cell>
          <cell r="J1" t="str">
            <v>IV. MANO DE OBRA</v>
          </cell>
          <cell r="K1" t="str">
            <v>V. COSTO INDIRECTO</v>
          </cell>
        </row>
        <row r="2">
          <cell r="A2">
            <v>1</v>
          </cell>
          <cell r="B2" t="str">
            <v>BAS1</v>
          </cell>
          <cell r="C2" t="str">
            <v>CONCRETO DE 1500 PSI</v>
          </cell>
          <cell r="D2" t="str">
            <v>M3</v>
          </cell>
          <cell r="E2">
            <v>315706.67</v>
          </cell>
          <cell r="F2">
            <v>388319.20999999996</v>
          </cell>
          <cell r="G2">
            <v>26906.67</v>
          </cell>
          <cell r="H2">
            <v>186400</v>
          </cell>
          <cell r="I2">
            <v>0</v>
          </cell>
          <cell r="J2">
            <v>102400</v>
          </cell>
          <cell r="K2">
            <v>72612.539999999994</v>
          </cell>
        </row>
        <row r="3">
          <cell r="A3">
            <v>2</v>
          </cell>
          <cell r="B3" t="str">
            <v>BAS2</v>
          </cell>
          <cell r="C3" t="str">
            <v>CONCRETO DE 2000 PSI</v>
          </cell>
          <cell r="D3" t="str">
            <v>M3</v>
          </cell>
          <cell r="E3">
            <v>350556.67</v>
          </cell>
          <cell r="F3">
            <v>431184.70999999996</v>
          </cell>
          <cell r="G3">
            <v>26906.67</v>
          </cell>
          <cell r="H3">
            <v>221250</v>
          </cell>
          <cell r="I3">
            <v>0</v>
          </cell>
          <cell r="J3">
            <v>102400</v>
          </cell>
          <cell r="K3">
            <v>80628.039999999994</v>
          </cell>
        </row>
        <row r="4">
          <cell r="A4">
            <v>3</v>
          </cell>
          <cell r="B4" t="str">
            <v>BAS3</v>
          </cell>
          <cell r="C4" t="str">
            <v>CONCRETO DE 2500 PSI</v>
          </cell>
          <cell r="D4" t="str">
            <v>M3</v>
          </cell>
          <cell r="E4">
            <v>362656.67</v>
          </cell>
          <cell r="F4">
            <v>446067.70999999996</v>
          </cell>
          <cell r="G4">
            <v>26906.67</v>
          </cell>
          <cell r="H4">
            <v>233350</v>
          </cell>
          <cell r="I4">
            <v>0</v>
          </cell>
          <cell r="J4">
            <v>102400</v>
          </cell>
          <cell r="K4">
            <v>83411.039999999994</v>
          </cell>
        </row>
        <row r="5">
          <cell r="A5">
            <v>4</v>
          </cell>
          <cell r="B5" t="str">
            <v>BAS4</v>
          </cell>
          <cell r="C5" t="str">
            <v>CONCRETO DE 3000 PSI</v>
          </cell>
          <cell r="D5" t="str">
            <v>M3</v>
          </cell>
          <cell r="E5">
            <v>393956.67</v>
          </cell>
          <cell r="F5">
            <v>484566.70999999996</v>
          </cell>
          <cell r="G5">
            <v>26906.67</v>
          </cell>
          <cell r="H5">
            <v>264650</v>
          </cell>
          <cell r="I5">
            <v>0</v>
          </cell>
          <cell r="J5">
            <v>102400</v>
          </cell>
          <cell r="K5">
            <v>90610.04</v>
          </cell>
        </row>
        <row r="6">
          <cell r="A6">
            <v>5</v>
          </cell>
          <cell r="B6" t="str">
            <v>BAS5</v>
          </cell>
          <cell r="C6" t="str">
            <v>CONCRETO DE 3500 PSI</v>
          </cell>
          <cell r="D6" t="str">
            <v>M3</v>
          </cell>
          <cell r="E6">
            <v>404506.67</v>
          </cell>
          <cell r="F6">
            <v>497543.20999999996</v>
          </cell>
          <cell r="G6">
            <v>26906.67</v>
          </cell>
          <cell r="H6">
            <v>275200</v>
          </cell>
          <cell r="I6">
            <v>0</v>
          </cell>
          <cell r="J6">
            <v>102400</v>
          </cell>
          <cell r="K6">
            <v>93036.54</v>
          </cell>
        </row>
        <row r="7">
          <cell r="A7">
            <v>6</v>
          </cell>
          <cell r="B7" t="str">
            <v>BAS6</v>
          </cell>
          <cell r="C7" t="str">
            <v>CONCRETO DE 4000 PSI</v>
          </cell>
          <cell r="D7" t="str">
            <v>M3</v>
          </cell>
          <cell r="E7">
            <v>434956.67</v>
          </cell>
          <cell r="F7">
            <v>534996.71</v>
          </cell>
          <cell r="G7">
            <v>26906.67</v>
          </cell>
          <cell r="H7">
            <v>305650</v>
          </cell>
          <cell r="I7">
            <v>0</v>
          </cell>
          <cell r="J7">
            <v>102400</v>
          </cell>
          <cell r="K7">
            <v>100040.04</v>
          </cell>
        </row>
        <row r="8">
          <cell r="A8">
            <v>7</v>
          </cell>
          <cell r="B8" t="str">
            <v>BAS7</v>
          </cell>
          <cell r="C8" t="str">
            <v>MORTERO 1:2</v>
          </cell>
          <cell r="D8" t="str">
            <v>M3</v>
          </cell>
          <cell r="E8">
            <v>422656.67</v>
          </cell>
          <cell r="F8">
            <v>519867.70999999996</v>
          </cell>
          <cell r="G8">
            <v>26906.67</v>
          </cell>
          <cell r="H8">
            <v>293350</v>
          </cell>
          <cell r="I8">
            <v>0</v>
          </cell>
          <cell r="J8">
            <v>102400</v>
          </cell>
          <cell r="K8">
            <v>97211.04</v>
          </cell>
        </row>
        <row r="9">
          <cell r="A9">
            <v>8</v>
          </cell>
          <cell r="B9" t="str">
            <v>BAS8</v>
          </cell>
          <cell r="C9" t="str">
            <v>MORTERO 1:3</v>
          </cell>
          <cell r="D9" t="str">
            <v>M3</v>
          </cell>
          <cell r="E9">
            <v>398156.67</v>
          </cell>
          <cell r="F9">
            <v>489732.70999999996</v>
          </cell>
          <cell r="G9">
            <v>26906.67</v>
          </cell>
          <cell r="H9">
            <v>268850</v>
          </cell>
          <cell r="I9">
            <v>0</v>
          </cell>
          <cell r="J9">
            <v>102400</v>
          </cell>
          <cell r="K9">
            <v>91576.04</v>
          </cell>
        </row>
        <row r="10">
          <cell r="A10">
            <v>9</v>
          </cell>
          <cell r="B10" t="str">
            <v>BAS9</v>
          </cell>
          <cell r="C10" t="str">
            <v>MORTERO 1:4</v>
          </cell>
          <cell r="D10" t="str">
            <v>M3</v>
          </cell>
          <cell r="E10">
            <v>355306.67</v>
          </cell>
          <cell r="F10">
            <v>437027.20999999996</v>
          </cell>
          <cell r="G10">
            <v>26906.67</v>
          </cell>
          <cell r="H10">
            <v>226000</v>
          </cell>
          <cell r="I10">
            <v>0</v>
          </cell>
          <cell r="J10">
            <v>102400</v>
          </cell>
          <cell r="K10">
            <v>81720.539999999994</v>
          </cell>
        </row>
        <row r="11">
          <cell r="A11">
            <v>10</v>
          </cell>
          <cell r="B11" t="str">
            <v>BAS10</v>
          </cell>
          <cell r="C11" t="str">
            <v>MORTERO 1:5</v>
          </cell>
          <cell r="D11" t="str">
            <v>M3</v>
          </cell>
          <cell r="E11">
            <v>324606.67</v>
          </cell>
          <cell r="F11">
            <v>399266.20999999996</v>
          </cell>
          <cell r="G11">
            <v>26906.67</v>
          </cell>
          <cell r="H11">
            <v>195300</v>
          </cell>
          <cell r="I11">
            <v>0</v>
          </cell>
          <cell r="J11">
            <v>102400</v>
          </cell>
          <cell r="K11">
            <v>74659.539999999994</v>
          </cell>
        </row>
        <row r="12">
          <cell r="A12">
            <v>11</v>
          </cell>
          <cell r="B12" t="str">
            <v>BAS11</v>
          </cell>
          <cell r="C12" t="str">
            <v>MORTERO 1:6</v>
          </cell>
          <cell r="D12" t="str">
            <v>M3</v>
          </cell>
          <cell r="E12">
            <v>175406.67</v>
          </cell>
          <cell r="F12">
            <v>215750.21000000002</v>
          </cell>
          <cell r="G12">
            <v>26906.67</v>
          </cell>
          <cell r="H12">
            <v>46100</v>
          </cell>
          <cell r="I12">
            <v>0</v>
          </cell>
          <cell r="J12">
            <v>102400</v>
          </cell>
          <cell r="K12">
            <v>40343.54</v>
          </cell>
        </row>
        <row r="13">
          <cell r="A13">
            <v>12</v>
          </cell>
          <cell r="B13" t="str">
            <v>BAS12</v>
          </cell>
          <cell r="C13" t="str">
            <v>GROUTUNG</v>
          </cell>
          <cell r="D13" t="str">
            <v>M3</v>
          </cell>
          <cell r="E13">
            <v>408492.85</v>
          </cell>
          <cell r="F13">
            <v>502446.19999999995</v>
          </cell>
          <cell r="G13">
            <v>28828.57</v>
          </cell>
          <cell r="H13">
            <v>269950</v>
          </cell>
          <cell r="I13">
            <v>0</v>
          </cell>
          <cell r="J13">
            <v>109714.28</v>
          </cell>
          <cell r="K13">
            <v>93953.35</v>
          </cell>
        </row>
        <row r="14">
          <cell r="A14">
            <v>13</v>
          </cell>
          <cell r="B14">
            <v>1001</v>
          </cell>
          <cell r="C14" t="str">
            <v>Estudio de suelos</v>
          </cell>
          <cell r="D14" t="str">
            <v>GL</v>
          </cell>
          <cell r="E14">
            <v>2910400</v>
          </cell>
          <cell r="F14">
            <v>3579792</v>
          </cell>
          <cell r="G14">
            <v>1739733.3399999999</v>
          </cell>
          <cell r="H14">
            <v>0</v>
          </cell>
          <cell r="I14">
            <v>440000</v>
          </cell>
          <cell r="J14">
            <v>730666.65999999992</v>
          </cell>
          <cell r="K14">
            <v>669392</v>
          </cell>
        </row>
        <row r="15">
          <cell r="A15">
            <v>14</v>
          </cell>
          <cell r="B15">
            <v>1002</v>
          </cell>
          <cell r="C15" t="str">
            <v>Verificación y rediseño estructural</v>
          </cell>
          <cell r="D15" t="str">
            <v>GL</v>
          </cell>
          <cell r="E15">
            <v>2097500</v>
          </cell>
          <cell r="F15">
            <v>2579925</v>
          </cell>
          <cell r="G15">
            <v>937500</v>
          </cell>
          <cell r="H15">
            <v>0</v>
          </cell>
          <cell r="I15">
            <v>0</v>
          </cell>
          <cell r="J15">
            <v>1160000</v>
          </cell>
          <cell r="K15">
            <v>482425</v>
          </cell>
        </row>
        <row r="16">
          <cell r="A16">
            <v>15</v>
          </cell>
          <cell r="B16">
            <v>1004</v>
          </cell>
          <cell r="C16" t="str">
            <v>Localización y replanteo incluye equipo de topografía</v>
          </cell>
          <cell r="D16" t="str">
            <v>M2</v>
          </cell>
          <cell r="E16">
            <v>2636</v>
          </cell>
          <cell r="F16">
            <v>3242.2799999999997</v>
          </cell>
          <cell r="G16">
            <v>876</v>
          </cell>
          <cell r="H16">
            <v>0</v>
          </cell>
          <cell r="I16">
            <v>0</v>
          </cell>
          <cell r="J16">
            <v>1760</v>
          </cell>
          <cell r="K16">
            <v>606.28</v>
          </cell>
        </row>
        <row r="17">
          <cell r="A17">
            <v>16</v>
          </cell>
          <cell r="B17">
            <v>1005</v>
          </cell>
          <cell r="C17" t="str">
            <v>Campamento, incluye teja de zinc ondulada, cal.33, piso en concreto de 2.500 psi, esterilla, etc. + baños portátiles en polietileno de alta densidad</v>
          </cell>
          <cell r="D17" t="str">
            <v>M2</v>
          </cell>
          <cell r="E17">
            <v>41092.93</v>
          </cell>
          <cell r="F17">
            <v>50544.31</v>
          </cell>
          <cell r="G17">
            <v>853.33</v>
          </cell>
          <cell r="H17">
            <v>31706.27</v>
          </cell>
          <cell r="I17">
            <v>0</v>
          </cell>
          <cell r="J17">
            <v>8533.33</v>
          </cell>
          <cell r="K17">
            <v>9451.3799999999992</v>
          </cell>
        </row>
        <row r="18">
          <cell r="A18">
            <v>17</v>
          </cell>
          <cell r="B18">
            <v>1006</v>
          </cell>
          <cell r="C18" t="str">
            <v>Instalación provisional de acueducto y alcantarillado</v>
          </cell>
          <cell r="D18" t="str">
            <v>Un</v>
          </cell>
          <cell r="E18">
            <v>0</v>
          </cell>
          <cell r="F18">
            <v>0</v>
          </cell>
          <cell r="G18">
            <v>0</v>
          </cell>
          <cell r="H18">
            <v>0</v>
          </cell>
          <cell r="I18">
            <v>0</v>
          </cell>
          <cell r="J18">
            <v>0</v>
          </cell>
          <cell r="K18">
            <v>0</v>
          </cell>
        </row>
        <row r="19">
          <cell r="A19">
            <v>18</v>
          </cell>
          <cell r="B19">
            <v>1008</v>
          </cell>
          <cell r="C19" t="str">
            <v>Instalación provisional de energía</v>
          </cell>
          <cell r="D19" t="str">
            <v>Un</v>
          </cell>
          <cell r="E19">
            <v>672788</v>
          </cell>
          <cell r="F19">
            <v>827529.24</v>
          </cell>
          <cell r="G19">
            <v>11200</v>
          </cell>
          <cell r="H19">
            <v>549588</v>
          </cell>
          <cell r="I19">
            <v>0</v>
          </cell>
          <cell r="J19">
            <v>112000</v>
          </cell>
          <cell r="K19">
            <v>154741.24</v>
          </cell>
        </row>
        <row r="20">
          <cell r="A20">
            <v>19</v>
          </cell>
          <cell r="B20">
            <v>1009</v>
          </cell>
          <cell r="C20" t="str">
            <v>Suministro e instalación de Cerramiento provisional de tela de polipropileno H=2.1m (incluye guadua, puntilla, alambre, excavación y ajuste o hincado)</v>
          </cell>
          <cell r="D20" t="str">
            <v>M</v>
          </cell>
          <cell r="E20">
            <v>15832</v>
          </cell>
          <cell r="F20">
            <v>19473.36</v>
          </cell>
          <cell r="G20">
            <v>512</v>
          </cell>
          <cell r="H20">
            <v>10200</v>
          </cell>
          <cell r="I20">
            <v>0</v>
          </cell>
          <cell r="J20">
            <v>5120</v>
          </cell>
          <cell r="K20">
            <v>3641.36</v>
          </cell>
        </row>
        <row r="21">
          <cell r="A21">
            <v>20</v>
          </cell>
          <cell r="B21">
            <v>2001</v>
          </cell>
          <cell r="C21" t="str">
            <v>Excavación manual en tierra seca o arena de 0 - 2 m, incluye cinta de señalización</v>
          </cell>
          <cell r="D21" t="str">
            <v>M3</v>
          </cell>
          <cell r="E21">
            <v>21370</v>
          </cell>
          <cell r="F21">
            <v>26285.1</v>
          </cell>
          <cell r="G21">
            <v>1920</v>
          </cell>
          <cell r="H21">
            <v>250</v>
          </cell>
          <cell r="I21">
            <v>0</v>
          </cell>
          <cell r="J21">
            <v>19200</v>
          </cell>
          <cell r="K21">
            <v>4915.1000000000004</v>
          </cell>
        </row>
        <row r="22">
          <cell r="A22">
            <v>21</v>
          </cell>
          <cell r="B22">
            <v>2002</v>
          </cell>
          <cell r="C22" t="str">
            <v>Relleno compactado a máquina con Sub-base granular según especificaciones geotécnicas</v>
          </cell>
          <cell r="D22" t="str">
            <v>M3</v>
          </cell>
          <cell r="E22">
            <v>107632</v>
          </cell>
          <cell r="F22">
            <v>132387.35999999999</v>
          </cell>
          <cell r="G22">
            <v>2012</v>
          </cell>
          <cell r="H22">
            <v>63000</v>
          </cell>
          <cell r="I22">
            <v>37500</v>
          </cell>
          <cell r="J22">
            <v>5120</v>
          </cell>
          <cell r="K22">
            <v>24755.359999999997</v>
          </cell>
        </row>
        <row r="23">
          <cell r="A23">
            <v>22</v>
          </cell>
          <cell r="B23">
            <v>3102</v>
          </cell>
          <cell r="C23" t="str">
            <v>Restitución en concreto ciclópeo 60%concreto + 40% piedra</v>
          </cell>
          <cell r="D23" t="str">
            <v>M3</v>
          </cell>
          <cell r="E23">
            <v>294781.84000000003</v>
          </cell>
          <cell r="F23">
            <v>362581.66000000003</v>
          </cell>
          <cell r="G23">
            <v>5030</v>
          </cell>
          <cell r="H23">
            <v>270471.83999999997</v>
          </cell>
          <cell r="I23">
            <v>6480</v>
          </cell>
          <cell r="J23">
            <v>12800</v>
          </cell>
          <cell r="K23">
            <v>67799.820000000007</v>
          </cell>
        </row>
        <row r="24">
          <cell r="A24">
            <v>23</v>
          </cell>
          <cell r="B24">
            <v>3201</v>
          </cell>
          <cell r="C24" t="str">
            <v>Zapatas en concreto de f´c=4.000 psi=28mpa, (incluye suministro de materiales, preparacion, formaletas, acarreo y vaciado)</v>
          </cell>
          <cell r="D24" t="str">
            <v>M3</v>
          </cell>
          <cell r="E24">
            <v>564514.5</v>
          </cell>
          <cell r="F24">
            <v>694352.84</v>
          </cell>
          <cell r="G24">
            <v>66180</v>
          </cell>
          <cell r="H24">
            <v>456704.5</v>
          </cell>
          <cell r="I24">
            <v>4830</v>
          </cell>
          <cell r="J24">
            <v>36800</v>
          </cell>
          <cell r="K24">
            <v>129838.34</v>
          </cell>
        </row>
        <row r="25">
          <cell r="A25">
            <v>24</v>
          </cell>
          <cell r="B25">
            <v>3202</v>
          </cell>
          <cell r="C25" t="str">
            <v>Viga de cimentación o enlace de zapatas en concreto de f´c=4.000 psi=28mpa, (incluye suministro de materiales, preparación, formaletas, acarreo y vaciado)</v>
          </cell>
          <cell r="D25" t="str">
            <v>M3</v>
          </cell>
          <cell r="E25">
            <v>577014.5</v>
          </cell>
          <cell r="F25">
            <v>709727.84</v>
          </cell>
          <cell r="G25">
            <v>78680</v>
          </cell>
          <cell r="H25">
            <v>456704.5</v>
          </cell>
          <cell r="I25">
            <v>4830</v>
          </cell>
          <cell r="J25">
            <v>36800</v>
          </cell>
          <cell r="K25">
            <v>132713.34</v>
          </cell>
        </row>
        <row r="26">
          <cell r="A26">
            <v>25</v>
          </cell>
          <cell r="B26">
            <v>3203</v>
          </cell>
          <cell r="C26" t="str">
            <v>Viga aerea en concreto a la vista de f´c=4.000 psi=28mpa, (incluye suministro de materiales, preparación, formaletas, formaplac o super t, acarreo, vaciado, encofrado, desencofrado)</v>
          </cell>
          <cell r="D26" t="str">
            <v>M3</v>
          </cell>
          <cell r="E26">
            <v>728961.18</v>
          </cell>
          <cell r="F26">
            <v>896622.25</v>
          </cell>
          <cell r="G26">
            <v>216640.01</v>
          </cell>
          <cell r="H26">
            <v>458424.5</v>
          </cell>
          <cell r="I26">
            <v>4830</v>
          </cell>
          <cell r="J26">
            <v>49066.67</v>
          </cell>
          <cell r="K26">
            <v>167661.07</v>
          </cell>
        </row>
        <row r="27">
          <cell r="A27">
            <v>26</v>
          </cell>
          <cell r="B27">
            <v>3204</v>
          </cell>
          <cell r="C27" t="str">
            <v>Columna en concreto a la vista de f´c=4.000 psi=28mpa, (incluye suministro de materiales, preparacion, formaletas, formaplac o super T, acarreo, vaciado, encofrado, desencofrado)</v>
          </cell>
          <cell r="D27" t="str">
            <v>M3</v>
          </cell>
          <cell r="E27">
            <v>785102.5</v>
          </cell>
          <cell r="F27">
            <v>965676.08000000007</v>
          </cell>
          <cell r="G27">
            <v>263488</v>
          </cell>
          <cell r="H27">
            <v>457904.5</v>
          </cell>
          <cell r="I27">
            <v>4830</v>
          </cell>
          <cell r="J27">
            <v>58880</v>
          </cell>
          <cell r="K27">
            <v>180573.58000000002</v>
          </cell>
        </row>
        <row r="28">
          <cell r="A28">
            <v>27</v>
          </cell>
          <cell r="B28">
            <v>3205</v>
          </cell>
          <cell r="C28" t="str">
            <v>Concreto para escalera e=0.20 f'c = 21 MPa</v>
          </cell>
          <cell r="D28" t="str">
            <v>M3</v>
          </cell>
          <cell r="E28">
            <v>731374.5</v>
          </cell>
          <cell r="F28">
            <v>899590.64</v>
          </cell>
          <cell r="G28">
            <v>219573.33</v>
          </cell>
          <cell r="H28">
            <v>457904.5</v>
          </cell>
          <cell r="I28">
            <v>4830</v>
          </cell>
          <cell r="J28">
            <v>49066.67</v>
          </cell>
          <cell r="K28">
            <v>168216.14</v>
          </cell>
        </row>
        <row r="29">
          <cell r="A29">
            <v>28</v>
          </cell>
          <cell r="B29">
            <v>3206</v>
          </cell>
          <cell r="C29" t="str">
            <v>PLACA EN METALDECK DE 2" CAL 16, EN CONCRETO DE 4000 PSI E=10 CM</v>
          </cell>
          <cell r="D29" t="str">
            <v>M2</v>
          </cell>
          <cell r="E29">
            <v>187934.74</v>
          </cell>
          <cell r="F29">
            <v>231159.72999999998</v>
          </cell>
          <cell r="G29">
            <v>24872.370000000003</v>
          </cell>
          <cell r="H29">
            <v>121005.23000000001</v>
          </cell>
          <cell r="I29">
            <v>0</v>
          </cell>
          <cell r="J29">
            <v>42057.14</v>
          </cell>
          <cell r="K29">
            <v>43224.99</v>
          </cell>
        </row>
        <row r="30">
          <cell r="A30">
            <v>29</v>
          </cell>
          <cell r="B30">
            <v>3207</v>
          </cell>
          <cell r="C30" t="str">
            <v>Viga de amarre en concreto de 3.000 psi de 0,10 x 0,15 m, incluye refuerzo, (suministro de materiales, preparación, formaletas, acarreo, vaciado, encofrado, desencofrado)</v>
          </cell>
          <cell r="D30" t="str">
            <v>M</v>
          </cell>
          <cell r="E30">
            <v>58506.57</v>
          </cell>
          <cell r="F30">
            <v>71963.08</v>
          </cell>
          <cell r="G30">
            <v>20196</v>
          </cell>
          <cell r="H30">
            <v>22950.57</v>
          </cell>
          <cell r="I30">
            <v>0</v>
          </cell>
          <cell r="J30">
            <v>15360</v>
          </cell>
          <cell r="K30">
            <v>13456.51</v>
          </cell>
        </row>
        <row r="31">
          <cell r="A31">
            <v>30</v>
          </cell>
          <cell r="B31">
            <v>3208</v>
          </cell>
          <cell r="C31" t="str">
            <v>Columneta de amarre en concreto de 3.000 psi de 0,10 x 0,20 m, incluye refuerzo, (suministro de materiales, preparación, formaletas, acarreo, vaciado, encofrado, desencofrado)</v>
          </cell>
          <cell r="D31" t="str">
            <v>M</v>
          </cell>
          <cell r="E31">
            <v>45290.09</v>
          </cell>
          <cell r="F31">
            <v>55706.81</v>
          </cell>
          <cell r="G31">
            <v>20196</v>
          </cell>
          <cell r="H31">
            <v>9734.09</v>
          </cell>
          <cell r="I31">
            <v>0</v>
          </cell>
          <cell r="J31">
            <v>15360</v>
          </cell>
          <cell r="K31">
            <v>10416.720000000001</v>
          </cell>
        </row>
        <row r="32">
          <cell r="A32">
            <v>31</v>
          </cell>
          <cell r="B32">
            <v>3301</v>
          </cell>
          <cell r="C32" t="str">
            <v>Suministro, figuración, armado y fijación Acero Fy = 60.000 psi</v>
          </cell>
          <cell r="D32" t="str">
            <v>Kg</v>
          </cell>
          <cell r="E32">
            <v>4144</v>
          </cell>
          <cell r="F32">
            <v>5097.12</v>
          </cell>
          <cell r="G32">
            <v>64</v>
          </cell>
          <cell r="H32">
            <v>3440</v>
          </cell>
          <cell r="I32">
            <v>0</v>
          </cell>
          <cell r="J32">
            <v>640</v>
          </cell>
          <cell r="K32">
            <v>953.11999999999989</v>
          </cell>
        </row>
        <row r="33">
          <cell r="A33">
            <v>32</v>
          </cell>
          <cell r="B33">
            <v>3401</v>
          </cell>
          <cell r="C33" t="str">
            <v>Acero estructural ASTM-A500, grado C, tuberia estructural cuadrada, rectangular, circular con costura, según diseño : ( Incluye suministro de materiales, acero, corte, soldadura, Transporte, montaje , instalacion, pintura anticorrosivo, acabado final en pintura epoxica).</v>
          </cell>
          <cell r="D33" t="str">
            <v>Kg</v>
          </cell>
          <cell r="E33">
            <v>20504.18</v>
          </cell>
          <cell r="F33">
            <v>25220.14</v>
          </cell>
          <cell r="G33">
            <v>1854.17</v>
          </cell>
          <cell r="H33">
            <v>14650</v>
          </cell>
          <cell r="I33">
            <v>0</v>
          </cell>
          <cell r="J33">
            <v>4000.01</v>
          </cell>
          <cell r="K33">
            <v>4715.96</v>
          </cell>
        </row>
        <row r="34">
          <cell r="A34">
            <v>33</v>
          </cell>
          <cell r="B34">
            <v>3402</v>
          </cell>
          <cell r="C34" t="str">
            <v>Acero estructural ASTM A-36, según diseño, templetes,contravientos, platinas, incluye suministro de materiales, acero,corte , soldadura, anclajes, soldaduras, soportes, platinas,cartelas, tornillos, instalación, pintura anticorrosivo y acabadofinal en pintura epóxica</v>
          </cell>
          <cell r="D34" t="str">
            <v>Kg</v>
          </cell>
          <cell r="E34">
            <v>19504.18</v>
          </cell>
          <cell r="F34">
            <v>23990.14</v>
          </cell>
          <cell r="G34">
            <v>1854.17</v>
          </cell>
          <cell r="H34">
            <v>13650</v>
          </cell>
          <cell r="I34">
            <v>0</v>
          </cell>
          <cell r="J34">
            <v>4000.01</v>
          </cell>
          <cell r="K34">
            <v>4485.96</v>
          </cell>
        </row>
        <row r="35">
          <cell r="A35">
            <v>34</v>
          </cell>
          <cell r="B35">
            <v>3404</v>
          </cell>
          <cell r="C35" t="str">
            <v>Acero estructural ASTM A-572, grado 50, en sección IPE, HEA,WF de acero al carbón de alta resistencia, según diseño, incluyesuministro de materiales, anclajes, soldaduras, soportes,instalación, pintura anticorrosivo y acabado final en pinturaepóxica</v>
          </cell>
          <cell r="D35" t="str">
            <v>Kg</v>
          </cell>
          <cell r="E35">
            <v>21004.18</v>
          </cell>
          <cell r="F35">
            <v>25835.14</v>
          </cell>
          <cell r="G35">
            <v>1854.17</v>
          </cell>
          <cell r="H35">
            <v>15150</v>
          </cell>
          <cell r="I35">
            <v>0</v>
          </cell>
          <cell r="J35">
            <v>4000.01</v>
          </cell>
          <cell r="K35">
            <v>4830.96</v>
          </cell>
        </row>
        <row r="36">
          <cell r="A36">
            <v>35</v>
          </cell>
          <cell r="B36">
            <v>3501</v>
          </cell>
          <cell r="C36" t="str">
            <v>Placa de contrapiso reforzada en concreto de 3.000 psi e = 0,12m, (incluye suministro de materiales, malla electrosoldada,preparación, formaletas, acarreo, vaciado, encofrado,desencofrado)</v>
          </cell>
          <cell r="D36" t="str">
            <v>M2</v>
          </cell>
          <cell r="E36">
            <v>75986.23</v>
          </cell>
          <cell r="F36">
            <v>93463.06</v>
          </cell>
          <cell r="G36">
            <v>3240</v>
          </cell>
          <cell r="H36">
            <v>61774.8</v>
          </cell>
          <cell r="I36">
            <v>0</v>
          </cell>
          <cell r="J36">
            <v>10971.43</v>
          </cell>
          <cell r="K36">
            <v>17476.830000000002</v>
          </cell>
        </row>
        <row r="37">
          <cell r="A37">
            <v>36</v>
          </cell>
          <cell r="B37">
            <v>3502</v>
          </cell>
          <cell r="C37" t="str">
            <v>Alfajía en concreto de 3.000 psi para remate de ventana, incluye refuerzo, (suministro de materiales, preparación, formaletas, acarreo, vaciado, encofrado, desencofrado)</v>
          </cell>
          <cell r="D37" t="str">
            <v>M</v>
          </cell>
          <cell r="E37">
            <v>63156.57</v>
          </cell>
          <cell r="F37">
            <v>77682.58</v>
          </cell>
          <cell r="G37">
            <v>20196</v>
          </cell>
          <cell r="H37">
            <v>27600.57</v>
          </cell>
          <cell r="I37">
            <v>0</v>
          </cell>
          <cell r="J37">
            <v>15360</v>
          </cell>
          <cell r="K37">
            <v>14526.01</v>
          </cell>
        </row>
        <row r="38">
          <cell r="A38">
            <v>37</v>
          </cell>
          <cell r="B38">
            <v>3503</v>
          </cell>
          <cell r="C38" t="str">
            <v>Poyo en concreto de 3.000 psi 0,01 m3/ml para division de ducha.(incluye refuerzo), (suministro de materiales, preparación, formaletas, acarreo, vaciado, encofrado, desencofrado)</v>
          </cell>
          <cell r="D38" t="str">
            <v>M</v>
          </cell>
          <cell r="E38">
            <v>26721</v>
          </cell>
          <cell r="F38">
            <v>32866.83</v>
          </cell>
          <cell r="G38">
            <v>8240</v>
          </cell>
          <cell r="H38">
            <v>7509.57</v>
          </cell>
          <cell r="I38">
            <v>0</v>
          </cell>
          <cell r="J38">
            <v>10971.43</v>
          </cell>
          <cell r="K38">
            <v>6145.83</v>
          </cell>
        </row>
        <row r="39">
          <cell r="A39">
            <v>38</v>
          </cell>
          <cell r="B39">
            <v>3504</v>
          </cell>
          <cell r="C39" t="str">
            <v>Viga de amarre en concreto de 3.000 psi de 0,15 x 0,20 m, incluye refuerzo, (suministro de materiales, preparación, formaletas, acarreo, vaciado, encofrado, desencofrado)</v>
          </cell>
          <cell r="D39" t="str">
            <v>M</v>
          </cell>
          <cell r="E39">
            <v>60790.09</v>
          </cell>
          <cell r="F39">
            <v>74771.81</v>
          </cell>
          <cell r="G39">
            <v>20196</v>
          </cell>
          <cell r="H39">
            <v>25234.09</v>
          </cell>
          <cell r="I39">
            <v>0</v>
          </cell>
          <cell r="J39">
            <v>15360</v>
          </cell>
          <cell r="K39">
            <v>13981.72</v>
          </cell>
        </row>
        <row r="40">
          <cell r="A40">
            <v>39</v>
          </cell>
          <cell r="B40">
            <v>3505</v>
          </cell>
          <cell r="C40" t="str">
            <v>Poceta corrida de aseo en concreto de 3.000 psi incluye granito pulido. H=0.4m, e=0.10m</v>
          </cell>
          <cell r="D40" t="str">
            <v>M</v>
          </cell>
          <cell r="E40">
            <v>211509</v>
          </cell>
          <cell r="F40">
            <v>260156.07</v>
          </cell>
          <cell r="G40">
            <v>71013.33</v>
          </cell>
          <cell r="H40">
            <v>63695.67</v>
          </cell>
          <cell r="I40">
            <v>0</v>
          </cell>
          <cell r="J40">
            <v>76800</v>
          </cell>
          <cell r="K40">
            <v>48647.070000000007</v>
          </cell>
        </row>
        <row r="41">
          <cell r="A41">
            <v>40</v>
          </cell>
          <cell r="B41">
            <v>4001</v>
          </cell>
          <cell r="C41" t="str">
            <v>Muro en bloque de cemento textura lisa 15x20x40, e= 0,15 cm. incluye (suministro de materiales, preparación, formaletas, acarreo, vaciado)</v>
          </cell>
          <cell r="D41" t="str">
            <v>M2</v>
          </cell>
          <cell r="E41">
            <v>38645.86</v>
          </cell>
          <cell r="F41">
            <v>47534.400000000001</v>
          </cell>
          <cell r="G41">
            <v>2071.67</v>
          </cell>
          <cell r="H41">
            <v>23774.19</v>
          </cell>
          <cell r="I41">
            <v>0</v>
          </cell>
          <cell r="J41">
            <v>12800</v>
          </cell>
          <cell r="K41">
            <v>8888.5400000000009</v>
          </cell>
        </row>
        <row r="42">
          <cell r="A42">
            <v>41</v>
          </cell>
          <cell r="B42">
            <v>4002</v>
          </cell>
          <cell r="C42" t="str">
            <v>Muro en bloque de cemento textura lisa 15x20x40, e= 0,15 cm. &lt;0.5m, incluye (suministro de materiales, preparación, formaletas, acarreo, vaciado)</v>
          </cell>
          <cell r="D42" t="str">
            <v>M</v>
          </cell>
          <cell r="E42">
            <v>21801.54</v>
          </cell>
          <cell r="F42">
            <v>26815.9</v>
          </cell>
          <cell r="G42">
            <v>1381.1100000000001</v>
          </cell>
          <cell r="H42">
            <v>11887.1</v>
          </cell>
          <cell r="I42">
            <v>0</v>
          </cell>
          <cell r="J42">
            <v>8533.33</v>
          </cell>
          <cell r="K42">
            <v>5014.3600000000006</v>
          </cell>
        </row>
        <row r="43">
          <cell r="A43">
            <v>42</v>
          </cell>
          <cell r="B43">
            <v>4003</v>
          </cell>
          <cell r="C43" t="str">
            <v>Concreto para dovélas muro en bloque estructural f'c=1500psi - 10 MPA</v>
          </cell>
          <cell r="D43" t="str">
            <v>M3</v>
          </cell>
          <cell r="E43">
            <v>571174.63</v>
          </cell>
          <cell r="F43">
            <v>702544.8</v>
          </cell>
          <cell r="G43">
            <v>24542.86</v>
          </cell>
          <cell r="H43">
            <v>436917.49</v>
          </cell>
          <cell r="I43">
            <v>0</v>
          </cell>
          <cell r="J43">
            <v>109714.28</v>
          </cell>
          <cell r="K43">
            <v>131370.16999999998</v>
          </cell>
        </row>
        <row r="44">
          <cell r="A44">
            <v>43</v>
          </cell>
          <cell r="B44">
            <v>4004</v>
          </cell>
          <cell r="C44" t="str">
            <v>Muro en ladrillo a la vista  (arcilla) de perforacion vertical 6x12x24= 0,12 cm, prensado visto en soga, dilataciònranurada, incluye (suministro de materiales, e instalaciòn)</v>
          </cell>
          <cell r="D44" t="str">
            <v>M2</v>
          </cell>
          <cell r="E44">
            <v>81464.179999999993</v>
          </cell>
          <cell r="F44">
            <v>100200.93999999999</v>
          </cell>
          <cell r="G44">
            <v>3107.5</v>
          </cell>
          <cell r="H44">
            <v>59156.679999999993</v>
          </cell>
          <cell r="I44">
            <v>0</v>
          </cell>
          <cell r="J44">
            <v>19200</v>
          </cell>
          <cell r="K44">
            <v>18736.759999999998</v>
          </cell>
        </row>
        <row r="45">
          <cell r="A45">
            <v>44</v>
          </cell>
          <cell r="B45">
            <v>4005</v>
          </cell>
          <cell r="C45" t="str">
            <v>MURO EN BLOQUE ABUJARDADO E=0,15</v>
          </cell>
          <cell r="D45" t="str">
            <v>M2</v>
          </cell>
          <cell r="E45">
            <v>68919.19</v>
          </cell>
          <cell r="F45">
            <v>84770.6</v>
          </cell>
          <cell r="G45">
            <v>4295</v>
          </cell>
          <cell r="H45">
            <v>40224.19</v>
          </cell>
          <cell r="I45">
            <v>5200</v>
          </cell>
          <cell r="J45">
            <v>19200</v>
          </cell>
          <cell r="K45">
            <v>15851.41</v>
          </cell>
        </row>
        <row r="46">
          <cell r="A46">
            <v>45</v>
          </cell>
          <cell r="B46">
            <v>4006</v>
          </cell>
          <cell r="C46" t="str">
            <v>MURO EN BLOQUE ABUJARDADO E=0,15 &lt; 0,50 M</v>
          </cell>
          <cell r="D46" t="str">
            <v>ML</v>
          </cell>
          <cell r="E46">
            <v>36085.25</v>
          </cell>
          <cell r="F46">
            <v>44384.86</v>
          </cell>
          <cell r="G46">
            <v>2130</v>
          </cell>
          <cell r="H46">
            <v>21155.25</v>
          </cell>
          <cell r="I46">
            <v>0</v>
          </cell>
          <cell r="J46">
            <v>12800</v>
          </cell>
          <cell r="K46">
            <v>8299.61</v>
          </cell>
        </row>
        <row r="47">
          <cell r="A47">
            <v>46</v>
          </cell>
          <cell r="B47">
            <v>5001</v>
          </cell>
          <cell r="C47" t="str">
            <v>Pañete Cartera + Filos y dilataciones 1:3, &lt; 50 cm afinado con icopor o yumbolon, sellado con PVA a una mano. Incluye (suministro de materiales y aplicaciòn)</v>
          </cell>
          <cell r="D47" t="str">
            <v>M</v>
          </cell>
          <cell r="E47">
            <v>17440.349999999999</v>
          </cell>
          <cell r="F47">
            <v>21451.62</v>
          </cell>
          <cell r="G47">
            <v>1788</v>
          </cell>
          <cell r="H47">
            <v>7972.35</v>
          </cell>
          <cell r="I47">
            <v>0</v>
          </cell>
          <cell r="J47">
            <v>7680</v>
          </cell>
          <cell r="K47">
            <v>4011.2700000000004</v>
          </cell>
        </row>
        <row r="48">
          <cell r="A48">
            <v>47</v>
          </cell>
          <cell r="B48">
            <v>5002</v>
          </cell>
          <cell r="C48" t="str">
            <v>Pañete muro 1:3, afinado con icopor a yumbolom, sellado con PVA a una mano, incluye dilataciones y filos. Incluye (suministro de materiales y aplicaciòn)</v>
          </cell>
          <cell r="D48" t="str">
            <v>M2</v>
          </cell>
          <cell r="E48">
            <v>26891.84</v>
          </cell>
          <cell r="F48">
            <v>33076.959999999999</v>
          </cell>
          <cell r="G48">
            <v>1775.71</v>
          </cell>
          <cell r="H48">
            <v>14144.7</v>
          </cell>
          <cell r="I48">
            <v>0</v>
          </cell>
          <cell r="J48">
            <v>10971.43</v>
          </cell>
          <cell r="K48">
            <v>6185.12</v>
          </cell>
        </row>
        <row r="49">
          <cell r="A49">
            <v>48</v>
          </cell>
          <cell r="B49">
            <v>5003</v>
          </cell>
          <cell r="C49" t="str">
            <v>Pañete muro impermeabilizado 1:3, incluye dilataciones y filos. Incluye (suministro de materiales y aplicaciòn)</v>
          </cell>
          <cell r="D49" t="str">
            <v>M2</v>
          </cell>
          <cell r="E49">
            <v>24651.06</v>
          </cell>
          <cell r="F49">
            <v>30320.800000000003</v>
          </cell>
          <cell r="G49">
            <v>1825.71</v>
          </cell>
          <cell r="H49">
            <v>11853.92</v>
          </cell>
          <cell r="I49">
            <v>0</v>
          </cell>
          <cell r="J49">
            <v>10971.43</v>
          </cell>
          <cell r="K49">
            <v>5669.74</v>
          </cell>
        </row>
        <row r="50">
          <cell r="A50">
            <v>49</v>
          </cell>
          <cell r="B50">
            <v>5004</v>
          </cell>
          <cell r="C50" t="str">
            <v>Pañete muro impermeabilizado 1:3 &lt;=50cm, incluye dilataciones y filos</v>
          </cell>
          <cell r="D50" t="str">
            <v>Ml</v>
          </cell>
          <cell r="E50">
            <v>18021.13</v>
          </cell>
          <cell r="F50">
            <v>22165.99</v>
          </cell>
          <cell r="G50">
            <v>1278</v>
          </cell>
          <cell r="H50">
            <v>9063.130000000001</v>
          </cell>
          <cell r="I50">
            <v>0</v>
          </cell>
          <cell r="J50">
            <v>7680</v>
          </cell>
          <cell r="K50">
            <v>4144.8600000000006</v>
          </cell>
        </row>
        <row r="51">
          <cell r="A51">
            <v>50</v>
          </cell>
          <cell r="B51">
            <v>5005</v>
          </cell>
          <cell r="C51" t="str">
            <v>Pañete muro 1:3, &lt;=50cm, incluye dilataciones y filos, incluye suministro de materiales e instalacion</v>
          </cell>
          <cell r="D51" t="str">
            <v>M</v>
          </cell>
          <cell r="E51">
            <v>17121.13</v>
          </cell>
          <cell r="F51">
            <v>21058.99</v>
          </cell>
          <cell r="G51">
            <v>1278</v>
          </cell>
          <cell r="H51">
            <v>8163.13</v>
          </cell>
          <cell r="I51">
            <v>0</v>
          </cell>
          <cell r="J51">
            <v>7680</v>
          </cell>
          <cell r="K51">
            <v>3937.86</v>
          </cell>
        </row>
        <row r="52">
          <cell r="A52">
            <v>51</v>
          </cell>
          <cell r="B52">
            <v>5006</v>
          </cell>
          <cell r="C52" t="str">
            <v>Pañete Cartera + Filos y dilataciones Impermeabilizado 1:3,&lt;50cm, afinado con icopor o yumbolon, sellado con PVA a una mano. incluye (suministro de materiales, e instalaciòn)</v>
          </cell>
          <cell r="D52" t="str">
            <v>M</v>
          </cell>
          <cell r="E52">
            <v>17440.349999999999</v>
          </cell>
          <cell r="F52">
            <v>21451.62</v>
          </cell>
          <cell r="G52">
            <v>1788</v>
          </cell>
          <cell r="H52">
            <v>7972.35</v>
          </cell>
          <cell r="I52">
            <v>0</v>
          </cell>
          <cell r="J52">
            <v>7680</v>
          </cell>
          <cell r="K52">
            <v>4011.2700000000004</v>
          </cell>
        </row>
        <row r="53">
          <cell r="A53">
            <v>52</v>
          </cell>
          <cell r="B53">
            <v>5007</v>
          </cell>
          <cell r="C53" t="str">
            <v>Pañete sobre vigas y columnas fachadas incluye filos y dilataciones</v>
          </cell>
          <cell r="D53" t="str">
            <v>M</v>
          </cell>
          <cell r="E53">
            <v>17121.13</v>
          </cell>
          <cell r="F53">
            <v>21058.99</v>
          </cell>
          <cell r="G53">
            <v>1278</v>
          </cell>
          <cell r="H53">
            <v>8163.13</v>
          </cell>
          <cell r="I53">
            <v>0</v>
          </cell>
          <cell r="J53">
            <v>7680</v>
          </cell>
          <cell r="K53">
            <v>3937.86</v>
          </cell>
        </row>
        <row r="54">
          <cell r="A54">
            <v>53</v>
          </cell>
          <cell r="B54">
            <v>6001</v>
          </cell>
          <cell r="C54" t="str">
            <v>Afinado o alistado de pisos en mortero E=4cm</v>
          </cell>
          <cell r="D54" t="str">
            <v>M2</v>
          </cell>
          <cell r="E54">
            <v>26686.27</v>
          </cell>
          <cell r="F54">
            <v>32824.11</v>
          </cell>
          <cell r="G54">
            <v>960</v>
          </cell>
          <cell r="H54">
            <v>16126.27</v>
          </cell>
          <cell r="I54">
            <v>0</v>
          </cell>
          <cell r="J54">
            <v>9600</v>
          </cell>
          <cell r="K54">
            <v>6137.84</v>
          </cell>
        </row>
        <row r="55">
          <cell r="A55">
            <v>54</v>
          </cell>
          <cell r="B55">
            <v>6002</v>
          </cell>
          <cell r="C55" t="str">
            <v>Afinado o alistado de pisos en mortero E=4cm impermeabilizado</v>
          </cell>
          <cell r="D55" t="str">
            <v>M2</v>
          </cell>
          <cell r="E55">
            <v>28686.27</v>
          </cell>
          <cell r="F55">
            <v>35284.11</v>
          </cell>
          <cell r="G55">
            <v>960</v>
          </cell>
          <cell r="H55">
            <v>18126.27</v>
          </cell>
          <cell r="I55">
            <v>0</v>
          </cell>
          <cell r="J55">
            <v>9600</v>
          </cell>
          <cell r="K55">
            <v>6597.84</v>
          </cell>
        </row>
        <row r="56">
          <cell r="A56">
            <v>55</v>
          </cell>
          <cell r="B56">
            <v>6003</v>
          </cell>
          <cell r="C56" t="str">
            <v>Piso en Duropiso blanco de corona de 33 x 33 cm, trafico comercial moderado. Incluye suministro de materiales, instalación, pulida</v>
          </cell>
          <cell r="D56" t="str">
            <v>M2</v>
          </cell>
          <cell r="E56">
            <v>58380</v>
          </cell>
          <cell r="F56">
            <v>71807.399999999994</v>
          </cell>
          <cell r="G56">
            <v>3780</v>
          </cell>
          <cell r="H56">
            <v>41800</v>
          </cell>
          <cell r="I56">
            <v>0</v>
          </cell>
          <cell r="J56">
            <v>12800</v>
          </cell>
          <cell r="K56">
            <v>13427.4</v>
          </cell>
        </row>
        <row r="57">
          <cell r="A57">
            <v>56</v>
          </cell>
          <cell r="B57">
            <v>6004</v>
          </cell>
          <cell r="C57" t="str">
            <v>Guarda escoba en baldosa tipo Terrazzo No. 5 Blanco huila, h=7cm, incluye suministro de materiales, pulida, instalación y limpieza</v>
          </cell>
          <cell r="D57" t="str">
            <v>M</v>
          </cell>
          <cell r="E57">
            <v>50831.48</v>
          </cell>
          <cell r="F57">
            <v>62522.720000000001</v>
          </cell>
          <cell r="G57">
            <v>11536</v>
          </cell>
          <cell r="H57">
            <v>22635.48</v>
          </cell>
          <cell r="I57">
            <v>1300</v>
          </cell>
          <cell r="J57">
            <v>15360</v>
          </cell>
          <cell r="K57">
            <v>11691.24</v>
          </cell>
        </row>
        <row r="58">
          <cell r="A58">
            <v>57</v>
          </cell>
          <cell r="B58">
            <v>6005</v>
          </cell>
          <cell r="C58" t="str">
            <v>Piso en baldosa tipo Terrazzo No. 5 blanco Huila. 30cmx30cm. Incluye suministro de materiales, pulida, instalación y limpieza</v>
          </cell>
          <cell r="D58" t="str">
            <v>M2</v>
          </cell>
          <cell r="E58">
            <v>105155.48</v>
          </cell>
          <cell r="F58">
            <v>129341.23999999999</v>
          </cell>
          <cell r="G58">
            <v>14420</v>
          </cell>
          <cell r="H58">
            <v>67635.48</v>
          </cell>
          <cell r="I58">
            <v>3900</v>
          </cell>
          <cell r="J58">
            <v>19200</v>
          </cell>
          <cell r="K58">
            <v>24185.760000000002</v>
          </cell>
        </row>
        <row r="59">
          <cell r="A59">
            <v>58</v>
          </cell>
          <cell r="B59">
            <v>6006</v>
          </cell>
          <cell r="C59" t="str">
            <v>Piso en baldosa tipo terrazo No5 Blanco huila para paso deescalera. Incluye de materiales, instalación, pulida.</v>
          </cell>
          <cell r="D59" t="str">
            <v>M</v>
          </cell>
          <cell r="E59">
            <v>68364.820000000007</v>
          </cell>
          <cell r="F59">
            <v>84088.73000000001</v>
          </cell>
          <cell r="G59">
            <v>9869.34</v>
          </cell>
          <cell r="H59">
            <v>30135.48</v>
          </cell>
          <cell r="I59">
            <v>13000</v>
          </cell>
          <cell r="J59">
            <v>15360</v>
          </cell>
          <cell r="K59">
            <v>15723.91</v>
          </cell>
        </row>
        <row r="60">
          <cell r="A60">
            <v>59</v>
          </cell>
          <cell r="B60">
            <v>6007</v>
          </cell>
          <cell r="C60" t="str">
            <v>Bocapuertas en Granito Pulido</v>
          </cell>
          <cell r="D60" t="str">
            <v>ML</v>
          </cell>
          <cell r="E60">
            <v>17736.939999999999</v>
          </cell>
          <cell r="F60">
            <v>21816.44</v>
          </cell>
          <cell r="G60">
            <v>3268</v>
          </cell>
          <cell r="H60">
            <v>6788.9400000000005</v>
          </cell>
          <cell r="I60">
            <v>0</v>
          </cell>
          <cell r="J60">
            <v>7680</v>
          </cell>
          <cell r="K60">
            <v>4079.5</v>
          </cell>
        </row>
        <row r="61">
          <cell r="A61">
            <v>60</v>
          </cell>
          <cell r="B61">
            <v>6008</v>
          </cell>
          <cell r="C61" t="str">
            <v>Remate en Granito Materas primer Nivel y Vacios Placas</v>
          </cell>
          <cell r="D61" t="str">
            <v>ML</v>
          </cell>
          <cell r="E61">
            <v>34231.57</v>
          </cell>
          <cell r="F61">
            <v>42104.83</v>
          </cell>
          <cell r="G61">
            <v>7650</v>
          </cell>
          <cell r="H61">
            <v>12581.57</v>
          </cell>
          <cell r="I61">
            <v>0</v>
          </cell>
          <cell r="J61">
            <v>14000</v>
          </cell>
          <cell r="K61">
            <v>7873.26</v>
          </cell>
        </row>
        <row r="62">
          <cell r="A62">
            <v>61</v>
          </cell>
          <cell r="B62">
            <v>7001</v>
          </cell>
          <cell r="C62" t="str">
            <v>Enchape en cerámica de 1ra. de 30 x 45cm tipo Egeo fijado con adhesivo. Incluye suministro de materiales e instalación.</v>
          </cell>
          <cell r="D62" t="str">
            <v>M2</v>
          </cell>
          <cell r="E62">
            <v>61896</v>
          </cell>
          <cell r="F62">
            <v>76132.08</v>
          </cell>
          <cell r="G62">
            <v>4536</v>
          </cell>
          <cell r="H62">
            <v>36800</v>
          </cell>
          <cell r="I62">
            <v>5200</v>
          </cell>
          <cell r="J62">
            <v>15360</v>
          </cell>
          <cell r="K62">
            <v>14236.080000000002</v>
          </cell>
        </row>
        <row r="63">
          <cell r="A63">
            <v>62</v>
          </cell>
          <cell r="B63">
            <v>7002</v>
          </cell>
          <cell r="C63" t="str">
            <v>Enchape en cerámica de 1ra. de 30 x 45 cm tipo Egeo fijado con adhesivo. &lt;50cm. Incluye suministro de materiales e instalación.</v>
          </cell>
          <cell r="D63" t="str">
            <v>M</v>
          </cell>
          <cell r="E63">
            <v>53611.43</v>
          </cell>
          <cell r="F63">
            <v>65942.06</v>
          </cell>
          <cell r="G63">
            <v>3240</v>
          </cell>
          <cell r="H63">
            <v>36800</v>
          </cell>
          <cell r="I63">
            <v>2600</v>
          </cell>
          <cell r="J63">
            <v>10971.43</v>
          </cell>
          <cell r="K63">
            <v>12330.63</v>
          </cell>
        </row>
        <row r="64">
          <cell r="A64">
            <v>63</v>
          </cell>
          <cell r="B64">
            <v>7003</v>
          </cell>
          <cell r="C64" t="str">
            <v>Placa en granito verde Ubatuba a&lt;=0.30 m e= 2cm,incluye:(Salpicadero y tapa frontal para mesón de Patry en granito verde ubatuba 10 cm - e=2 cm) + angulos de fijacion y anclaje.</v>
          </cell>
          <cell r="D64" t="str">
            <v>M</v>
          </cell>
          <cell r="E64">
            <v>371440</v>
          </cell>
          <cell r="F64">
            <v>456871.2</v>
          </cell>
          <cell r="G64">
            <v>20120</v>
          </cell>
          <cell r="H64">
            <v>300120</v>
          </cell>
          <cell r="I64">
            <v>0</v>
          </cell>
          <cell r="J64">
            <v>51200</v>
          </cell>
          <cell r="K64">
            <v>85431.2</v>
          </cell>
        </row>
        <row r="65">
          <cell r="A65">
            <v>64</v>
          </cell>
          <cell r="B65">
            <v>7004</v>
          </cell>
          <cell r="C65" t="str">
            <v>Meson en marmol negro para lavamanos incluye salpicadero y reegruese</v>
          </cell>
          <cell r="D65" t="str">
            <v>M</v>
          </cell>
          <cell r="E65">
            <v>651440</v>
          </cell>
          <cell r="F65">
            <v>801271.2</v>
          </cell>
          <cell r="G65">
            <v>20120</v>
          </cell>
          <cell r="H65">
            <v>580120</v>
          </cell>
          <cell r="I65">
            <v>0</v>
          </cell>
          <cell r="J65">
            <v>51200</v>
          </cell>
          <cell r="K65">
            <v>149831.20000000001</v>
          </cell>
        </row>
        <row r="66">
          <cell r="A66">
            <v>65</v>
          </cell>
          <cell r="B66">
            <v>8001</v>
          </cell>
          <cell r="C66" t="str">
            <v>Teja trapezoidal thermoacustica A-360 12Mt, tipo ajover, Incluye: suministro de materiales, instalación, fijación, accesorios, amarras</v>
          </cell>
          <cell r="D66" t="str">
            <v>M2</v>
          </cell>
          <cell r="E66">
            <v>52636</v>
          </cell>
          <cell r="F66">
            <v>64742.28</v>
          </cell>
          <cell r="G66">
            <v>4136</v>
          </cell>
          <cell r="H66">
            <v>33140</v>
          </cell>
          <cell r="I66">
            <v>0</v>
          </cell>
          <cell r="J66">
            <v>15360</v>
          </cell>
          <cell r="K66">
            <v>12106.279999999999</v>
          </cell>
        </row>
        <row r="67">
          <cell r="A67">
            <v>66</v>
          </cell>
          <cell r="B67">
            <v>8002</v>
          </cell>
          <cell r="C67" t="str">
            <v>Cielo raso en sistema RBS (ROYAL BUILDING SYSTEM PVC)dimensiones 0,20*5,8*0,02 color blanco, perfileria metálicacanal cal. 26 . ( Incluye elemento de soportes a cubierta paraperfileria metálica y ángulos para fijar la iluminación )</v>
          </cell>
          <cell r="D67" t="str">
            <v>M2</v>
          </cell>
          <cell r="E67">
            <v>77411.67</v>
          </cell>
          <cell r="F67">
            <v>95216.36</v>
          </cell>
          <cell r="G67">
            <v>2071.67</v>
          </cell>
          <cell r="H67">
            <v>62540</v>
          </cell>
          <cell r="I67">
            <v>0</v>
          </cell>
          <cell r="J67">
            <v>12800</v>
          </cell>
          <cell r="K67">
            <v>17804.689999999999</v>
          </cell>
        </row>
        <row r="68">
          <cell r="A68">
            <v>67</v>
          </cell>
          <cell r="B68">
            <v>8003</v>
          </cell>
          <cell r="C68" t="str">
            <v>Suministro e instalación en lámina alveolar de policarbonato e=8mm color humo, incluye suministro de materiales, fijación, silicona, tornillos, accesorios.</v>
          </cell>
          <cell r="D68" t="str">
            <v>M2</v>
          </cell>
          <cell r="E68">
            <v>0</v>
          </cell>
          <cell r="F68">
            <v>0</v>
          </cell>
          <cell r="G68">
            <v>0</v>
          </cell>
          <cell r="H68">
            <v>0</v>
          </cell>
          <cell r="I68">
            <v>0</v>
          </cell>
          <cell r="J68">
            <v>0</v>
          </cell>
          <cell r="K68">
            <v>0</v>
          </cell>
        </row>
        <row r="69">
          <cell r="A69">
            <v>68</v>
          </cell>
          <cell r="B69">
            <v>8004</v>
          </cell>
          <cell r="C69" t="str">
            <v>Impermeabilización cubierta tipo Manto Morterplast Al-300 de 3</v>
          </cell>
          <cell r="D69" t="str">
            <v>M2</v>
          </cell>
          <cell r="E69">
            <v>0</v>
          </cell>
          <cell r="F69">
            <v>0</v>
          </cell>
          <cell r="G69">
            <v>0</v>
          </cell>
          <cell r="H69">
            <v>0</v>
          </cell>
          <cell r="I69">
            <v>0</v>
          </cell>
          <cell r="J69">
            <v>0</v>
          </cell>
          <cell r="K69">
            <v>0</v>
          </cell>
        </row>
        <row r="70">
          <cell r="A70">
            <v>69</v>
          </cell>
          <cell r="B70">
            <v>0</v>
          </cell>
          <cell r="C70" t="str">
            <v>mm con foil de aluminio Texsa o Manto fiberglass 800XT e=4mm. Incluye hechura de regata perimetral, suministro y aplicación de una capa de imprimante con emulsión asfaltica. (Cubiertas planas, incluye media cañas, remates, pintura bituminosa), mortero 1:3</v>
          </cell>
          <cell r="D70">
            <v>0</v>
          </cell>
          <cell r="E70">
            <v>853120.01</v>
          </cell>
          <cell r="F70">
            <v>1049337.6100000001</v>
          </cell>
          <cell r="G70">
            <v>5933.34</v>
          </cell>
          <cell r="H70">
            <v>804520</v>
          </cell>
          <cell r="I70">
            <v>0</v>
          </cell>
          <cell r="J70">
            <v>42666.67</v>
          </cell>
          <cell r="K70">
            <v>196217.60000000001</v>
          </cell>
        </row>
        <row r="71">
          <cell r="A71">
            <v>70</v>
          </cell>
          <cell r="B71">
            <v>8005</v>
          </cell>
          <cell r="C71" t="str">
            <v>LIMAHOYA EN LAMINA GALNIZADA CALIBRE 20</v>
          </cell>
          <cell r="D71" t="str">
            <v>ML</v>
          </cell>
          <cell r="E71">
            <v>1076493.33</v>
          </cell>
          <cell r="F71">
            <v>1324086.79</v>
          </cell>
          <cell r="G71">
            <v>15893.33</v>
          </cell>
          <cell r="H71">
            <v>710000</v>
          </cell>
          <cell r="I71">
            <v>325000</v>
          </cell>
          <cell r="J71">
            <v>25600</v>
          </cell>
          <cell r="K71">
            <v>247593.46</v>
          </cell>
        </row>
        <row r="72">
          <cell r="A72">
            <v>71</v>
          </cell>
          <cell r="B72">
            <v>8006</v>
          </cell>
          <cell r="C72" t="str">
            <v>FLANCHE EN LAMINA GALVANIZADA CALIBRE 20</v>
          </cell>
          <cell r="D72" t="str">
            <v>ML</v>
          </cell>
          <cell r="E72">
            <v>648625.92000000004</v>
          </cell>
          <cell r="F72">
            <v>797809.89</v>
          </cell>
          <cell r="G72">
            <v>125257.14</v>
          </cell>
          <cell r="H72">
            <v>413654.5</v>
          </cell>
          <cell r="I72">
            <v>0</v>
          </cell>
          <cell r="J72">
            <v>109714.28</v>
          </cell>
          <cell r="K72">
            <v>149183.97</v>
          </cell>
        </row>
        <row r="73">
          <cell r="A73">
            <v>72</v>
          </cell>
          <cell r="B73">
            <v>8007</v>
          </cell>
          <cell r="C73" t="str">
            <v>Cielo raso en sistema RBS (ROYAL BUILDING SYSTEM PVC)dimensiones 0,20*5,8*0,02 color blanco, perfileria metálicacanal cal. 26 . ( Incluye elemento de soportes a cubierta paraperfileria metálica y ángulos para fijar la iluminación )</v>
          </cell>
          <cell r="D73" t="str">
            <v>ML</v>
          </cell>
          <cell r="E73">
            <v>71871.37</v>
          </cell>
          <cell r="F73">
            <v>88401.78</v>
          </cell>
          <cell r="G73">
            <v>1769.59</v>
          </cell>
          <cell r="H73">
            <v>52405.93</v>
          </cell>
          <cell r="I73">
            <v>0</v>
          </cell>
          <cell r="J73">
            <v>17695.849999999999</v>
          </cell>
          <cell r="K73">
            <v>16530.41</v>
          </cell>
        </row>
        <row r="74">
          <cell r="A74">
            <v>73</v>
          </cell>
          <cell r="B74">
            <v>8008</v>
          </cell>
          <cell r="C74" t="str">
            <v>Suministro e instalación estructura metálica tubular para lámina alveolar de policarbonato e=8mm color humo,</v>
          </cell>
          <cell r="D74" t="str">
            <v>M2</v>
          </cell>
          <cell r="E74">
            <v>51776.38</v>
          </cell>
          <cell r="F74">
            <v>63684.95</v>
          </cell>
          <cell r="G74">
            <v>2042.55</v>
          </cell>
          <cell r="H74">
            <v>29308.300000000003</v>
          </cell>
          <cell r="I74">
            <v>0</v>
          </cell>
          <cell r="J74">
            <v>20425.53</v>
          </cell>
          <cell r="K74">
            <v>11908.57</v>
          </cell>
        </row>
        <row r="75">
          <cell r="A75">
            <v>74</v>
          </cell>
          <cell r="B75">
            <v>9101</v>
          </cell>
          <cell r="C75" t="str">
            <v>Ventanería en aluminio sistema 744 PLUS de Alumina coloranolock (Inc. vidrio de 4mm), incluye transporte e instalación Según Diseño</v>
          </cell>
          <cell r="D75" t="str">
            <v>M2</v>
          </cell>
          <cell r="E75">
            <v>306579.15999999997</v>
          </cell>
          <cell r="F75">
            <v>377092.37</v>
          </cell>
          <cell r="G75">
            <v>4314.6099999999997</v>
          </cell>
          <cell r="H75">
            <v>259118.48</v>
          </cell>
          <cell r="I75">
            <v>0</v>
          </cell>
          <cell r="J75">
            <v>43146.07</v>
          </cell>
          <cell r="K75">
            <v>70513.209999999992</v>
          </cell>
        </row>
        <row r="76">
          <cell r="A76">
            <v>75</v>
          </cell>
          <cell r="B76">
            <v>9102</v>
          </cell>
          <cell r="C76" t="str">
            <v>P-01 Puerta en lámina entamborada + marco lámina paraacceso principal, según diseño, en lamina C.R. Cal.18,coloranolock (dimensiones 0.90 x 2.40m) (Incluye cerraduraSchlageOrbit o similar A50S, anticorrosivo, pintura, chapaportón, manija y tope, suministro e instalación).</v>
          </cell>
          <cell r="D76" t="str">
            <v>Un</v>
          </cell>
          <cell r="E76">
            <v>84055.07</v>
          </cell>
          <cell r="F76">
            <v>103387.73000000001</v>
          </cell>
          <cell r="G76">
            <v>3268.09</v>
          </cell>
          <cell r="H76">
            <v>48106.13</v>
          </cell>
          <cell r="I76">
            <v>0</v>
          </cell>
          <cell r="J76">
            <v>32680.85</v>
          </cell>
          <cell r="K76">
            <v>19332.66</v>
          </cell>
        </row>
        <row r="77">
          <cell r="A77">
            <v>76</v>
          </cell>
          <cell r="B77">
            <v>9103</v>
          </cell>
          <cell r="C77" t="str">
            <v>P-04 Puerta para ducha en vidrio templado e=6mm conchapetas y herrajes en acero inoxidable de 1.20 x 1.70m,(Incluye suministro de materiales. chapetas, cerradura, barra de empuje, bisagras y demás accesorios)(Incluye suministro de materiales. chapetas, cerradura, barra de empuje, bisagras y demás accesorios)</v>
          </cell>
          <cell r="D77" t="str">
            <v>Un</v>
          </cell>
          <cell r="E77">
            <v>31724.55</v>
          </cell>
          <cell r="F77">
            <v>39021.199999999997</v>
          </cell>
          <cell r="G77">
            <v>693.14</v>
          </cell>
          <cell r="H77">
            <v>24100</v>
          </cell>
          <cell r="I77">
            <v>0</v>
          </cell>
          <cell r="J77">
            <v>6931.41</v>
          </cell>
          <cell r="K77">
            <v>7296.65</v>
          </cell>
        </row>
        <row r="78">
          <cell r="A78">
            <v>77</v>
          </cell>
          <cell r="B78">
            <v>9104</v>
          </cell>
          <cell r="C78" t="str">
            <v>P-05 Puerta y división metálica en lámina doble de acero inoxidable C 18 h = 1,60 m, incluye materiales, anticorrosivo, pintura, anclajes, fijaciones , soportes, cerraduras y demas accesorios) Dimensiones 0.70m x 1.6m</v>
          </cell>
          <cell r="D78" t="str">
            <v>M2</v>
          </cell>
          <cell r="E78">
            <v>6904.42</v>
          </cell>
          <cell r="F78">
            <v>8492.44</v>
          </cell>
          <cell r="G78">
            <v>173.13</v>
          </cell>
          <cell r="H78">
            <v>5000</v>
          </cell>
          <cell r="I78">
            <v>0</v>
          </cell>
          <cell r="J78">
            <v>1731.29</v>
          </cell>
          <cell r="K78">
            <v>1588.02</v>
          </cell>
        </row>
        <row r="79">
          <cell r="A79">
            <v>78</v>
          </cell>
          <cell r="B79">
            <v>9105</v>
          </cell>
          <cell r="C79" t="str">
            <v>Baranda para escalera interior en tubo de hierro galvanizado1.1/2" para pasamnos y protección intermedia en tubería HG de 1" y platina en acero de 1/4"x 2", espaciada cada metro, imprimación en wash primer y acabado en pintura de esmalte (incluye suministro de materiales, platina y chazos de fijación lateral a placa o escalera, anticorrosivo y acabado final con pintura, instalación)</v>
          </cell>
          <cell r="D79" t="str">
            <v>M</v>
          </cell>
          <cell r="E79">
            <v>2147460.6800000002</v>
          </cell>
          <cell r="F79">
            <v>2641376.64</v>
          </cell>
          <cell r="G79">
            <v>4314.6099999999997</v>
          </cell>
          <cell r="H79">
            <v>2100000</v>
          </cell>
          <cell r="I79">
            <v>0</v>
          </cell>
          <cell r="J79">
            <v>43146.07</v>
          </cell>
          <cell r="K79">
            <v>493915.95999999996</v>
          </cell>
        </row>
        <row r="80">
          <cell r="A80">
            <v>79</v>
          </cell>
          <cell r="B80">
            <v>10001</v>
          </cell>
          <cell r="C80" t="str">
            <v>P-02 Suministro e instalación Puerta entamborada en madera triplex con marco en cedro 0.90 x 2.40m ( Incluye: pintura en barniz, chapa de bola, bisagras, cerradura , tope y demas accesorios )</v>
          </cell>
          <cell r="D80" t="str">
            <v>Un</v>
          </cell>
          <cell r="E80">
            <v>94360.52</v>
          </cell>
          <cell r="F80">
            <v>116063.44</v>
          </cell>
          <cell r="G80">
            <v>9137.67</v>
          </cell>
          <cell r="H80">
            <v>65274.8</v>
          </cell>
          <cell r="I80">
            <v>0</v>
          </cell>
          <cell r="J80">
            <v>19948.050000000003</v>
          </cell>
          <cell r="K80">
            <v>21702.92</v>
          </cell>
        </row>
        <row r="81">
          <cell r="A81">
            <v>80</v>
          </cell>
          <cell r="B81">
            <v>10002</v>
          </cell>
          <cell r="C81" t="str">
            <v>P-03 Suministro e instalación Puerta entamborada en madera triplex con marco en cedro 0.70 x 2.40m ( Incluye: pintura en barniz, chapa de bola, bisagras, cerradura , tope y demas accesorios )</v>
          </cell>
          <cell r="D81" t="str">
            <v>Un</v>
          </cell>
          <cell r="E81">
            <v>233544.18</v>
          </cell>
          <cell r="F81">
            <v>287259.33999999997</v>
          </cell>
          <cell r="G81">
            <v>2976.74</v>
          </cell>
          <cell r="H81">
            <v>200800</v>
          </cell>
          <cell r="I81">
            <v>0</v>
          </cell>
          <cell r="J81">
            <v>29767.440000000002</v>
          </cell>
          <cell r="K81">
            <v>53715.159999999996</v>
          </cell>
        </row>
        <row r="82">
          <cell r="A82">
            <v>81</v>
          </cell>
          <cell r="B82">
            <v>11001</v>
          </cell>
          <cell r="C82" t="str">
            <v>Suministro e instalación Lavamanos de incrustar tipo Sanlorenzo Blanco referencia 01902A001 , Corona o similar de igual o mayor calidad.</v>
          </cell>
          <cell r="D82" t="str">
            <v>Un</v>
          </cell>
          <cell r="E82">
            <v>327359.84000000003</v>
          </cell>
          <cell r="F82">
            <v>402652.60000000003</v>
          </cell>
          <cell r="G82">
            <v>3023.62</v>
          </cell>
          <cell r="H82">
            <v>294100</v>
          </cell>
          <cell r="I82">
            <v>0</v>
          </cell>
          <cell r="J82">
            <v>30236.22</v>
          </cell>
          <cell r="K82">
            <v>75292.759999999995</v>
          </cell>
        </row>
        <row r="83">
          <cell r="A83">
            <v>82</v>
          </cell>
          <cell r="B83">
            <v>11002</v>
          </cell>
          <cell r="C83" t="str">
            <v>Suministro e instalación Lavamanos de pedestal avanti Blancoref: 14229010305 corona o similar de igual o mayor calidad.</v>
          </cell>
          <cell r="D83" t="str">
            <v>Un</v>
          </cell>
          <cell r="E83">
            <v>68015.179999999993</v>
          </cell>
          <cell r="F83">
            <v>83658.67</v>
          </cell>
          <cell r="G83">
            <v>728.65</v>
          </cell>
          <cell r="H83">
            <v>60000</v>
          </cell>
          <cell r="I83">
            <v>0</v>
          </cell>
          <cell r="J83">
            <v>7286.53</v>
          </cell>
          <cell r="K83">
            <v>15643.49</v>
          </cell>
        </row>
        <row r="84">
          <cell r="A84">
            <v>83</v>
          </cell>
          <cell r="B84">
            <v>11003</v>
          </cell>
          <cell r="C84" t="str">
            <v>Suministro e instalación Sanitario tipo Avanti de bajo consumo, blanco, redondo, con grifería. ref 14229010305</v>
          </cell>
          <cell r="D84" t="str">
            <v>Un</v>
          </cell>
          <cell r="E84">
            <v>133394.10999999999</v>
          </cell>
          <cell r="F84">
            <v>164074.75</v>
          </cell>
          <cell r="G84">
            <v>7405.880000000001</v>
          </cell>
          <cell r="H84">
            <v>103400</v>
          </cell>
          <cell r="I84">
            <v>0</v>
          </cell>
          <cell r="J84">
            <v>22588.230000000003</v>
          </cell>
          <cell r="K84">
            <v>30680.639999999999</v>
          </cell>
        </row>
        <row r="85">
          <cell r="A85">
            <v>84</v>
          </cell>
          <cell r="B85">
            <v>11004</v>
          </cell>
          <cell r="C85" t="str">
            <v>Suministro e instalación Dispensador de papel higienico de 9" en acero inoxidable, o similar de igual o mayor calidad</v>
          </cell>
          <cell r="D85" t="str">
            <v>Un</v>
          </cell>
          <cell r="E85">
            <v>103528.76</v>
          </cell>
          <cell r="F85">
            <v>127340.37999999999</v>
          </cell>
          <cell r="G85">
            <v>1648.07</v>
          </cell>
          <cell r="H85">
            <v>85400</v>
          </cell>
          <cell r="I85">
            <v>0</v>
          </cell>
          <cell r="J85">
            <v>16480.690000000002</v>
          </cell>
          <cell r="K85">
            <v>23811.62</v>
          </cell>
        </row>
        <row r="86">
          <cell r="A86">
            <v>85</v>
          </cell>
          <cell r="B86">
            <v>11005</v>
          </cell>
          <cell r="C86" t="str">
            <v>Suministro e instalación Secador de manos eléctrico desobreponer tipo corona, 110V, 1200W con temporizador, osimilar de igual o mayor calidad</v>
          </cell>
          <cell r="D86" t="str">
            <v>Un</v>
          </cell>
          <cell r="E86">
            <v>55240.82</v>
          </cell>
          <cell r="F86">
            <v>67946.209999999992</v>
          </cell>
          <cell r="G86">
            <v>1567.35</v>
          </cell>
          <cell r="H86">
            <v>38000</v>
          </cell>
          <cell r="I86">
            <v>0</v>
          </cell>
          <cell r="J86">
            <v>15673.47</v>
          </cell>
          <cell r="K86">
            <v>12705.39</v>
          </cell>
        </row>
        <row r="87">
          <cell r="A87">
            <v>86</v>
          </cell>
          <cell r="B87">
            <v>11006</v>
          </cell>
          <cell r="C87" t="str">
            <v>Suministro e instalación Grifería para ducha tipo Grival, línea Fenix, ref. 584090001, o similar de igual o mayor calidad</v>
          </cell>
          <cell r="D87" t="str">
            <v>Un</v>
          </cell>
          <cell r="E87">
            <v>483232.55</v>
          </cell>
          <cell r="F87">
            <v>594376.04</v>
          </cell>
          <cell r="G87">
            <v>8930.23</v>
          </cell>
          <cell r="H87">
            <v>385000</v>
          </cell>
          <cell r="I87">
            <v>0</v>
          </cell>
          <cell r="J87">
            <v>89302.32</v>
          </cell>
          <cell r="K87">
            <v>111143.48999999999</v>
          </cell>
        </row>
        <row r="88">
          <cell r="A88">
            <v>87</v>
          </cell>
          <cell r="B88">
            <v>11007</v>
          </cell>
          <cell r="C88" t="str">
            <v>Suministro e instalación Grifería para Lavamanos tipo grival, línea fenix, ref. 581490001, o similar de igual o mayor calidad</v>
          </cell>
          <cell r="D88" t="str">
            <v>Un</v>
          </cell>
          <cell r="E88">
            <v>554969.24</v>
          </cell>
          <cell r="F88">
            <v>682612.16</v>
          </cell>
          <cell r="G88">
            <v>11815.39</v>
          </cell>
          <cell r="H88">
            <v>425000</v>
          </cell>
          <cell r="I88">
            <v>0</v>
          </cell>
          <cell r="J88">
            <v>118153.85</v>
          </cell>
          <cell r="K88">
            <v>127642.92000000001</v>
          </cell>
        </row>
        <row r="89">
          <cell r="A89">
            <v>88</v>
          </cell>
          <cell r="B89">
            <v>11008</v>
          </cell>
          <cell r="C89" t="str">
            <v>Suministro e instalación Juego de accesorios ceramicossensa x 5 de Corona o similar de igual o mayor calidad. Toallero cerámico, perchas, jabonera, portarrollo, cepillera tipo vaso</v>
          </cell>
          <cell r="D89" t="str">
            <v>Un</v>
          </cell>
          <cell r="E89">
            <v>167076.92000000001</v>
          </cell>
          <cell r="F89">
            <v>205504.62</v>
          </cell>
          <cell r="G89">
            <v>2461.54</v>
          </cell>
          <cell r="H89">
            <v>140000</v>
          </cell>
          <cell r="I89">
            <v>0</v>
          </cell>
          <cell r="J89">
            <v>24615.379999999997</v>
          </cell>
          <cell r="K89">
            <v>38427.699999999997</v>
          </cell>
        </row>
        <row r="90">
          <cell r="A90">
            <v>89</v>
          </cell>
          <cell r="B90">
            <v>11009</v>
          </cell>
          <cell r="C90" t="str">
            <v>Suministro e instalación Llave de jardín pesada economicacromo, grival de 1/2". Ref.977210001</v>
          </cell>
          <cell r="D90" t="str">
            <v>Un</v>
          </cell>
          <cell r="E90">
            <v>283400</v>
          </cell>
          <cell r="F90">
            <v>348582</v>
          </cell>
          <cell r="G90">
            <v>3490.91</v>
          </cell>
          <cell r="H90">
            <v>245000</v>
          </cell>
          <cell r="I90">
            <v>0</v>
          </cell>
          <cell r="J90">
            <v>34909.089999999997</v>
          </cell>
          <cell r="K90">
            <v>65182</v>
          </cell>
        </row>
        <row r="91">
          <cell r="A91">
            <v>90</v>
          </cell>
          <cell r="B91">
            <v>11010</v>
          </cell>
          <cell r="C91" t="str">
            <v>Suministro, instalación y puesta en funcionamiento Meson en acero inoxidable de 1.00 x .50 Ref:PC5210001 Incluye griferia para lavaplatos Marruecos de grivalRef: 795300001</v>
          </cell>
          <cell r="D91" t="str">
            <v>Un</v>
          </cell>
          <cell r="E91">
            <v>43602.85</v>
          </cell>
          <cell r="F91">
            <v>53631.5</v>
          </cell>
          <cell r="G91">
            <v>782.08</v>
          </cell>
          <cell r="H91">
            <v>35000</v>
          </cell>
          <cell r="I91">
            <v>0</v>
          </cell>
          <cell r="J91">
            <v>7820.77</v>
          </cell>
          <cell r="K91">
            <v>10028.65</v>
          </cell>
        </row>
        <row r="92">
          <cell r="A92">
            <v>91</v>
          </cell>
          <cell r="B92">
            <v>12001</v>
          </cell>
          <cell r="C92" t="str">
            <v>Pintura Carteras + filos y dilataciones en Vinilo Tipo I s/pañete (3 manos), &lt;50cm, (incluye suministro de materiales, preparación, aplicación)</v>
          </cell>
          <cell r="D92" t="str">
            <v>M</v>
          </cell>
          <cell r="E92">
            <v>1499694.12</v>
          </cell>
          <cell r="F92">
            <v>1844623.7600000002</v>
          </cell>
          <cell r="G92">
            <v>4517.6499999999996</v>
          </cell>
          <cell r="H92">
            <v>1450000</v>
          </cell>
          <cell r="I92">
            <v>0</v>
          </cell>
          <cell r="J92">
            <v>45176.47</v>
          </cell>
          <cell r="K92">
            <v>344929.64</v>
          </cell>
        </row>
        <row r="93">
          <cell r="A93">
            <v>92</v>
          </cell>
          <cell r="B93">
            <v>12002</v>
          </cell>
          <cell r="C93" t="str">
            <v>Pintura para imprimación de muros con Vinilo Tipo II para interior s/pañete (2 manos), incluye filos y dilataciones, suministro de materiales, preparación, aplicación. Tito pabón</v>
          </cell>
          <cell r="D93" t="str">
            <v>M2</v>
          </cell>
          <cell r="E93">
            <v>15132.46</v>
          </cell>
          <cell r="F93">
            <v>18612.919999999998</v>
          </cell>
          <cell r="G93">
            <v>366.59</v>
          </cell>
          <cell r="H93">
            <v>11100</v>
          </cell>
          <cell r="I93">
            <v>0</v>
          </cell>
          <cell r="J93">
            <v>3665.87</v>
          </cell>
          <cell r="K93">
            <v>3480.46</v>
          </cell>
        </row>
        <row r="94">
          <cell r="A94">
            <v>93</v>
          </cell>
          <cell r="B94">
            <v>12003</v>
          </cell>
          <cell r="C94" t="str">
            <v>Pintura en Vinilo Tipo II s/pañete (2 manos), &lt;50cm, (incluye suministro de materiales, preparación, aplicación). Tito pabón</v>
          </cell>
          <cell r="D94" t="str">
            <v>M</v>
          </cell>
          <cell r="E94">
            <v>59025.04</v>
          </cell>
          <cell r="F94">
            <v>72600.800000000003</v>
          </cell>
          <cell r="G94">
            <v>2898.11</v>
          </cell>
          <cell r="H94">
            <v>27145.8</v>
          </cell>
          <cell r="I94">
            <v>0</v>
          </cell>
          <cell r="J94">
            <v>28981.13</v>
          </cell>
          <cell r="K94">
            <v>13575.76</v>
          </cell>
        </row>
        <row r="95">
          <cell r="A95">
            <v>94</v>
          </cell>
          <cell r="B95">
            <v>12004</v>
          </cell>
          <cell r="C95" t="str">
            <v>Pintura muros con Vinilo Tipo I para interior s/pañete (2 manos), incluye filos y dilataciones, suministro de materiales, preparación, aplicación. VINILTEX</v>
          </cell>
          <cell r="D95" t="str">
            <v>M2</v>
          </cell>
          <cell r="E95">
            <v>9377.44</v>
          </cell>
          <cell r="F95">
            <v>11534.25</v>
          </cell>
          <cell r="G95">
            <v>535.19000000000005</v>
          </cell>
          <cell r="H95">
            <v>3490.34</v>
          </cell>
          <cell r="I95">
            <v>0</v>
          </cell>
          <cell r="J95">
            <v>5351.91</v>
          </cell>
          <cell r="K95">
            <v>2156.81</v>
          </cell>
        </row>
        <row r="96">
          <cell r="A96">
            <v>95</v>
          </cell>
          <cell r="B96">
            <v>12004</v>
          </cell>
          <cell r="C96" t="str">
            <v>Pintura en Vinilo Tipo I s/pañete (2 manos), &lt;50cm, (incluye suministro de materiales, preparación, aplicación). VINILTEX</v>
          </cell>
          <cell r="D96" t="str">
            <v>M</v>
          </cell>
          <cell r="E96">
            <v>7417.45</v>
          </cell>
          <cell r="F96">
            <v>9123.4599999999991</v>
          </cell>
          <cell r="G96">
            <v>59.08</v>
          </cell>
          <cell r="H96">
            <v>6767.6</v>
          </cell>
          <cell r="I96">
            <v>0</v>
          </cell>
          <cell r="J96">
            <v>590.77</v>
          </cell>
          <cell r="K96">
            <v>1706.0100000000002</v>
          </cell>
        </row>
        <row r="97">
          <cell r="A97">
            <v>96</v>
          </cell>
          <cell r="B97">
            <v>12005</v>
          </cell>
          <cell r="C97" t="str">
            <v>Impermeabilizacion fachada en ladrillo a a vista con Hidrosil Ladrillo (Producto de Hidroproteccion de Colombia)</v>
          </cell>
          <cell r="D97" t="str">
            <v>M2</v>
          </cell>
          <cell r="E97">
            <v>1643160</v>
          </cell>
          <cell r="F97">
            <v>2021086.8</v>
          </cell>
          <cell r="G97">
            <v>2560</v>
          </cell>
          <cell r="H97">
            <v>1615000</v>
          </cell>
          <cell r="I97">
            <v>0</v>
          </cell>
          <cell r="J97">
            <v>25600</v>
          </cell>
          <cell r="K97">
            <v>377926.8</v>
          </cell>
        </row>
        <row r="98">
          <cell r="A98">
            <v>97</v>
          </cell>
          <cell r="B98">
            <v>12006</v>
          </cell>
          <cell r="C98" t="str">
            <v>Impermeabilizacion de fachadas con Hidrosil concreto parafachada en bloque de cemento abujardado (Producto deHidroproteccion de Colombia)</v>
          </cell>
          <cell r="D98" t="str">
            <v>M2</v>
          </cell>
          <cell r="E98">
            <v>49270.28</v>
          </cell>
          <cell r="F98">
            <v>60602.44</v>
          </cell>
          <cell r="G98">
            <v>1297.3</v>
          </cell>
          <cell r="H98">
            <v>35000</v>
          </cell>
          <cell r="I98">
            <v>0</v>
          </cell>
          <cell r="J98">
            <v>12972.98</v>
          </cell>
          <cell r="K98">
            <v>11332.16</v>
          </cell>
        </row>
        <row r="99">
          <cell r="A99">
            <v>98</v>
          </cell>
          <cell r="B99">
            <v>12006</v>
          </cell>
          <cell r="C99" t="str">
            <v>ESTUCO SOBRE MUROS</v>
          </cell>
          <cell r="D99" t="str">
            <v>M2</v>
          </cell>
          <cell r="E99">
            <v>22227.27</v>
          </cell>
          <cell r="F99">
            <v>27339.54</v>
          </cell>
          <cell r="G99">
            <v>793.39</v>
          </cell>
          <cell r="H99">
            <v>13500</v>
          </cell>
          <cell r="I99">
            <v>0</v>
          </cell>
          <cell r="J99">
            <v>7933.880000000001</v>
          </cell>
          <cell r="K99">
            <v>5112.2700000000004</v>
          </cell>
        </row>
        <row r="100">
          <cell r="A100">
            <v>99</v>
          </cell>
          <cell r="B100">
            <v>12007</v>
          </cell>
          <cell r="C100" t="str">
            <v>ESTUCO SOBRE MUROS &lt; 0,50 M</v>
          </cell>
          <cell r="D100" t="str">
            <v>ML</v>
          </cell>
          <cell r="E100">
            <v>17451.98</v>
          </cell>
          <cell r="F100">
            <v>21465.94</v>
          </cell>
          <cell r="G100">
            <v>472.91</v>
          </cell>
          <cell r="H100">
            <v>12250</v>
          </cell>
          <cell r="I100">
            <v>0</v>
          </cell>
          <cell r="J100">
            <v>4729.07</v>
          </cell>
          <cell r="K100">
            <v>4013.96</v>
          </cell>
        </row>
        <row r="101">
          <cell r="A101">
            <v>100</v>
          </cell>
          <cell r="B101">
            <v>12008</v>
          </cell>
          <cell r="C101" t="str">
            <v>Pintura para exteriores sobre pañete</v>
          </cell>
          <cell r="D101" t="str">
            <v>M</v>
          </cell>
          <cell r="E101">
            <v>43585.73</v>
          </cell>
          <cell r="F101">
            <v>53610.450000000004</v>
          </cell>
          <cell r="G101">
            <v>916.16</v>
          </cell>
          <cell r="H101">
            <v>33507.96</v>
          </cell>
          <cell r="I101">
            <v>0</v>
          </cell>
          <cell r="J101">
            <v>9161.61</v>
          </cell>
          <cell r="K101">
            <v>10024.720000000001</v>
          </cell>
        </row>
        <row r="102">
          <cell r="A102">
            <v>101</v>
          </cell>
          <cell r="B102">
            <v>13001</v>
          </cell>
          <cell r="C102" t="str">
            <v>Espejo liso e=4 mm,(incluye elementos de fijación al muro, suministro e instalación. Flotado, bordes pulidos y brillados</v>
          </cell>
          <cell r="D102" t="str">
            <v>M2</v>
          </cell>
          <cell r="E102">
            <v>84000.87</v>
          </cell>
          <cell r="F102">
            <v>103321.06999999999</v>
          </cell>
          <cell r="G102">
            <v>5296.55</v>
          </cell>
          <cell r="H102">
            <v>25738.799999999999</v>
          </cell>
          <cell r="I102">
            <v>0</v>
          </cell>
          <cell r="J102">
            <v>52965.520000000004</v>
          </cell>
          <cell r="K102">
            <v>19320.2</v>
          </cell>
        </row>
        <row r="103">
          <cell r="A103">
            <v>102</v>
          </cell>
          <cell r="B103">
            <v>14101</v>
          </cell>
          <cell r="C103" t="str">
            <v>Suministro e instalación Tubería PVC presión de 1/2" rde 9</v>
          </cell>
          <cell r="D103" t="str">
            <v>M</v>
          </cell>
          <cell r="E103">
            <v>22361.279999999999</v>
          </cell>
          <cell r="F103">
            <v>27504.37</v>
          </cell>
          <cell r="G103">
            <v>791.75</v>
          </cell>
          <cell r="H103">
            <v>13652</v>
          </cell>
          <cell r="I103">
            <v>0</v>
          </cell>
          <cell r="J103">
            <v>7917.53</v>
          </cell>
          <cell r="K103">
            <v>5143.09</v>
          </cell>
        </row>
        <row r="104">
          <cell r="A104">
            <v>103</v>
          </cell>
          <cell r="B104">
            <v>14102</v>
          </cell>
          <cell r="C104" t="str">
            <v>Suministro e instalación Tubería PVC presión de 3/4" rde 11</v>
          </cell>
          <cell r="D104" t="str">
            <v>M</v>
          </cell>
          <cell r="E104">
            <v>12269.34</v>
          </cell>
          <cell r="F104">
            <v>15091.28</v>
          </cell>
          <cell r="G104">
            <v>265.74</v>
          </cell>
          <cell r="H104">
            <v>9346.16</v>
          </cell>
          <cell r="I104">
            <v>0</v>
          </cell>
          <cell r="J104">
            <v>2657.44</v>
          </cell>
          <cell r="K104">
            <v>2821.94</v>
          </cell>
        </row>
        <row r="105">
          <cell r="A105">
            <v>104</v>
          </cell>
          <cell r="B105">
            <v>14103</v>
          </cell>
          <cell r="C105" t="str">
            <v>Suministro e instalación Tubería PVC presión de 1" rde 13.5</v>
          </cell>
          <cell r="D105" t="str">
            <v>M</v>
          </cell>
          <cell r="E105">
            <v>263036.53999999998</v>
          </cell>
          <cell r="F105">
            <v>323534.94999999995</v>
          </cell>
          <cell r="G105">
            <v>5052.63</v>
          </cell>
          <cell r="H105">
            <v>207457.6</v>
          </cell>
          <cell r="I105">
            <v>0</v>
          </cell>
          <cell r="J105">
            <v>50526.31</v>
          </cell>
          <cell r="K105">
            <v>60498.41</v>
          </cell>
        </row>
        <row r="106">
          <cell r="A106">
            <v>105</v>
          </cell>
          <cell r="B106">
            <v>14104</v>
          </cell>
          <cell r="C106" t="str">
            <v>Suministro e instalación Tubería PVC presión de 2" rde 21</v>
          </cell>
          <cell r="D106" t="str">
            <v>M</v>
          </cell>
          <cell r="E106">
            <v>345322</v>
          </cell>
          <cell r="F106">
            <v>424746.06</v>
          </cell>
          <cell r="G106">
            <v>8727.27</v>
          </cell>
          <cell r="H106">
            <v>249322</v>
          </cell>
          <cell r="I106">
            <v>0</v>
          </cell>
          <cell r="J106">
            <v>87272.73000000001</v>
          </cell>
          <cell r="K106">
            <v>79424.06</v>
          </cell>
        </row>
        <row r="107">
          <cell r="A107">
            <v>106</v>
          </cell>
          <cell r="B107">
            <v>14105</v>
          </cell>
          <cell r="C107" t="str">
            <v>Suministro e instalación de Accesorios PVC Presión d=1/2"</v>
          </cell>
          <cell r="D107" t="str">
            <v>Un</v>
          </cell>
          <cell r="E107">
            <v>136448</v>
          </cell>
          <cell r="F107">
            <v>167831.04000000001</v>
          </cell>
          <cell r="G107">
            <v>768</v>
          </cell>
          <cell r="H107">
            <v>128000</v>
          </cell>
          <cell r="I107">
            <v>0</v>
          </cell>
          <cell r="J107">
            <v>7680</v>
          </cell>
          <cell r="K107">
            <v>31383.040000000001</v>
          </cell>
        </row>
        <row r="108">
          <cell r="A108">
            <v>107</v>
          </cell>
          <cell r="B108">
            <v>14106</v>
          </cell>
          <cell r="C108" t="str">
            <v>Suministro e instalación de Accesorios PVC Presión d=3/4"</v>
          </cell>
          <cell r="D108" t="str">
            <v>Un</v>
          </cell>
          <cell r="E108">
            <v>21885.16</v>
          </cell>
          <cell r="F108">
            <v>26918.75</v>
          </cell>
          <cell r="G108">
            <v>271.38</v>
          </cell>
          <cell r="H108">
            <v>18900</v>
          </cell>
          <cell r="I108">
            <v>0</v>
          </cell>
          <cell r="J108">
            <v>2713.7799999999997</v>
          </cell>
          <cell r="K108">
            <v>5033.59</v>
          </cell>
        </row>
        <row r="109">
          <cell r="A109">
            <v>108</v>
          </cell>
          <cell r="B109">
            <v>14107</v>
          </cell>
          <cell r="C109" t="str">
            <v>Suministro e instalación de Accesorios PVC Presión d=1"</v>
          </cell>
          <cell r="D109" t="str">
            <v>Un</v>
          </cell>
          <cell r="E109">
            <v>66742.789999999994</v>
          </cell>
          <cell r="F109">
            <v>82093.62999999999</v>
          </cell>
          <cell r="G109">
            <v>2560</v>
          </cell>
          <cell r="H109">
            <v>38582.79</v>
          </cell>
          <cell r="I109">
            <v>0</v>
          </cell>
          <cell r="J109">
            <v>25600</v>
          </cell>
          <cell r="K109">
            <v>15350.84</v>
          </cell>
        </row>
        <row r="110">
          <cell r="A110">
            <v>109</v>
          </cell>
          <cell r="B110">
            <v>14108</v>
          </cell>
          <cell r="C110" t="str">
            <v>Suministro e instalación de Accesorios PVC Presión d=1.1/4"</v>
          </cell>
          <cell r="D110" t="str">
            <v>Un</v>
          </cell>
          <cell r="E110">
            <v>24329.59</v>
          </cell>
          <cell r="F110">
            <v>29925.4</v>
          </cell>
          <cell r="G110">
            <v>288.07</v>
          </cell>
          <cell r="H110">
            <v>21160.799999999999</v>
          </cell>
          <cell r="I110">
            <v>0</v>
          </cell>
          <cell r="J110">
            <v>2880.7200000000003</v>
          </cell>
          <cell r="K110">
            <v>5595.8099999999995</v>
          </cell>
        </row>
        <row r="111">
          <cell r="A111">
            <v>110</v>
          </cell>
          <cell r="B111">
            <v>14109</v>
          </cell>
          <cell r="C111" t="str">
            <v>Suministro e instalación de Accesorios PVC Presión d=2"</v>
          </cell>
          <cell r="D111" t="str">
            <v>Un</v>
          </cell>
          <cell r="E111">
            <v>34734.15</v>
          </cell>
          <cell r="F111">
            <v>42723.01</v>
          </cell>
          <cell r="G111">
            <v>344.09</v>
          </cell>
          <cell r="H111">
            <v>30949.200000000001</v>
          </cell>
          <cell r="I111">
            <v>0</v>
          </cell>
          <cell r="J111">
            <v>3440.8599999999997</v>
          </cell>
          <cell r="K111">
            <v>7988.86</v>
          </cell>
        </row>
        <row r="112">
          <cell r="A112">
            <v>111</v>
          </cell>
          <cell r="B112">
            <v>14111</v>
          </cell>
          <cell r="C112" t="str">
            <v>Suministro e instalación Punto hidráulico PVC de 1/2" (3 m) -</v>
          </cell>
          <cell r="D112" t="str">
            <v>Un</v>
          </cell>
          <cell r="E112">
            <v>889675.07</v>
          </cell>
          <cell r="F112">
            <v>1094300.33</v>
          </cell>
          <cell r="G112">
            <v>21333.33</v>
          </cell>
          <cell r="H112">
            <v>655008.4</v>
          </cell>
          <cell r="I112">
            <v>0</v>
          </cell>
          <cell r="J112">
            <v>213333.34</v>
          </cell>
          <cell r="K112">
            <v>204625.26</v>
          </cell>
        </row>
        <row r="113">
          <cell r="A113">
            <v>112</v>
          </cell>
          <cell r="B113">
            <v>0</v>
          </cell>
          <cell r="C113" t="str">
            <v>Sanitario de tanque</v>
          </cell>
          <cell r="D113">
            <v>0</v>
          </cell>
          <cell r="E113">
            <v>77623.08</v>
          </cell>
          <cell r="F113">
            <v>95476.38</v>
          </cell>
          <cell r="G113">
            <v>738.46</v>
          </cell>
          <cell r="H113">
            <v>45500</v>
          </cell>
          <cell r="I113">
            <v>24000</v>
          </cell>
          <cell r="J113">
            <v>7384.62</v>
          </cell>
          <cell r="K113">
            <v>17853.3</v>
          </cell>
        </row>
        <row r="114">
          <cell r="A114">
            <v>113</v>
          </cell>
          <cell r="B114">
            <v>14112</v>
          </cell>
          <cell r="C114" t="str">
            <v>Suministro e instalación Punto hidráulico PVC de 1/2" (3 m) -Duchas</v>
          </cell>
          <cell r="D114" t="str">
            <v>Un</v>
          </cell>
          <cell r="E114">
            <v>62336</v>
          </cell>
          <cell r="F114">
            <v>76673.279999999999</v>
          </cell>
          <cell r="G114">
            <v>1280</v>
          </cell>
          <cell r="H114">
            <v>48256</v>
          </cell>
          <cell r="I114">
            <v>0</v>
          </cell>
          <cell r="J114">
            <v>12800</v>
          </cell>
          <cell r="K114">
            <v>14337.279999999999</v>
          </cell>
        </row>
        <row r="115">
          <cell r="A115">
            <v>114</v>
          </cell>
          <cell r="B115">
            <v>14113</v>
          </cell>
          <cell r="C115" t="str">
            <v>Suministro e instalación Punto hidráulico PVC de 1/2" (3 m) -</v>
          </cell>
          <cell r="D115" t="str">
            <v>Un</v>
          </cell>
          <cell r="E115">
            <v>655608.5</v>
          </cell>
          <cell r="F115">
            <v>806398.46</v>
          </cell>
          <cell r="G115">
            <v>30720</v>
          </cell>
          <cell r="H115">
            <v>317688.5</v>
          </cell>
          <cell r="I115">
            <v>0</v>
          </cell>
          <cell r="J115">
            <v>307200</v>
          </cell>
          <cell r="K115">
            <v>150789.96</v>
          </cell>
        </row>
        <row r="116">
          <cell r="A116">
            <v>115</v>
          </cell>
          <cell r="B116">
            <v>0</v>
          </cell>
          <cell r="C116" t="str">
            <v>Orinales de llave</v>
          </cell>
          <cell r="D116">
            <v>0</v>
          </cell>
          <cell r="E116">
            <v>24529.200000000001</v>
          </cell>
          <cell r="F116">
            <v>30170.920000000002</v>
          </cell>
          <cell r="G116">
            <v>651.95000000000005</v>
          </cell>
          <cell r="H116">
            <v>17357.72</v>
          </cell>
          <cell r="I116">
            <v>0</v>
          </cell>
          <cell r="J116">
            <v>6519.53</v>
          </cell>
          <cell r="K116">
            <v>5641.72</v>
          </cell>
        </row>
        <row r="117">
          <cell r="A117">
            <v>116</v>
          </cell>
          <cell r="B117">
            <v>14114</v>
          </cell>
          <cell r="C117" t="str">
            <v>Suministro e instalación Punto hidráulico PVC de 1/2" (3 m) -Fregadero</v>
          </cell>
          <cell r="D117" t="str">
            <v>Un</v>
          </cell>
          <cell r="E117">
            <v>123440.25</v>
          </cell>
          <cell r="F117">
            <v>151831.51</v>
          </cell>
          <cell r="G117">
            <v>3254.24</v>
          </cell>
          <cell r="H117">
            <v>87643.64</v>
          </cell>
          <cell r="I117">
            <v>0</v>
          </cell>
          <cell r="J117">
            <v>32542.37</v>
          </cell>
          <cell r="K117">
            <v>28391.260000000002</v>
          </cell>
        </row>
        <row r="118">
          <cell r="A118">
            <v>117</v>
          </cell>
          <cell r="B118">
            <v>14115</v>
          </cell>
          <cell r="C118" t="str">
            <v>Suministro e instalación Punto hidráulico PVC de 1/2" (3 m) -Llaves para aseo, lavado y riego</v>
          </cell>
          <cell r="D118" t="str">
            <v>Un</v>
          </cell>
          <cell r="E118">
            <v>70347.009999999995</v>
          </cell>
          <cell r="F118">
            <v>86526.819999999992</v>
          </cell>
          <cell r="G118">
            <v>1627.12</v>
          </cell>
          <cell r="H118">
            <v>52448.700000000004</v>
          </cell>
          <cell r="I118">
            <v>0</v>
          </cell>
          <cell r="J118">
            <v>16271.189999999999</v>
          </cell>
          <cell r="K118">
            <v>16179.81</v>
          </cell>
        </row>
        <row r="119">
          <cell r="A119">
            <v>118</v>
          </cell>
          <cell r="B119">
            <v>14116</v>
          </cell>
          <cell r="C119" t="str">
            <v>Suministro e instalación Llave de paso (válvula de bola metálica manija-palanca hembra-hembra) de 1/2", tipo grival</v>
          </cell>
          <cell r="D119" t="str">
            <v>Un</v>
          </cell>
          <cell r="E119">
            <v>80384.7</v>
          </cell>
          <cell r="F119">
            <v>98873.19</v>
          </cell>
          <cell r="G119">
            <v>768</v>
          </cell>
          <cell r="H119">
            <v>71936.7</v>
          </cell>
          <cell r="I119">
            <v>0</v>
          </cell>
          <cell r="J119">
            <v>7680</v>
          </cell>
          <cell r="K119">
            <v>18488.489999999998</v>
          </cell>
        </row>
        <row r="120">
          <cell r="A120">
            <v>119</v>
          </cell>
          <cell r="B120">
            <v>14117</v>
          </cell>
          <cell r="C120" t="str">
            <v>Suministro e instalación Llave de paso (válvula de bola metálica manija-palanca hembra-hembra) de 3/4", tipo grival</v>
          </cell>
          <cell r="D120" t="str">
            <v>Un</v>
          </cell>
          <cell r="E120">
            <v>556380.55000000005</v>
          </cell>
          <cell r="F120">
            <v>684348.08000000007</v>
          </cell>
          <cell r="G120">
            <v>6620.69</v>
          </cell>
          <cell r="H120">
            <v>483552.96</v>
          </cell>
          <cell r="I120">
            <v>0</v>
          </cell>
          <cell r="J120">
            <v>66206.899999999994</v>
          </cell>
          <cell r="K120">
            <v>127967.53</v>
          </cell>
        </row>
        <row r="121">
          <cell r="A121">
            <v>120</v>
          </cell>
          <cell r="B121">
            <v>14118</v>
          </cell>
          <cell r="C121" t="str">
            <v>Suministro e instalación Llave de paso (válvula de bola metálica manija-palanca hembra-hembra) de 1", tipo grival</v>
          </cell>
          <cell r="D121" t="str">
            <v>Un</v>
          </cell>
          <cell r="E121">
            <v>14891.57</v>
          </cell>
          <cell r="F121">
            <v>18316.63</v>
          </cell>
          <cell r="G121">
            <v>180.07</v>
          </cell>
          <cell r="H121">
            <v>12910.8</v>
          </cell>
          <cell r="I121">
            <v>0</v>
          </cell>
          <cell r="J121">
            <v>1800.7</v>
          </cell>
          <cell r="K121">
            <v>3425.06</v>
          </cell>
        </row>
        <row r="122">
          <cell r="A122">
            <v>121</v>
          </cell>
          <cell r="B122">
            <v>14119</v>
          </cell>
          <cell r="C122" t="str">
            <v>Suministro e instalación medidor totalizador de 2-1/2" mecánico de velocidad tipo C</v>
          </cell>
          <cell r="D122" t="str">
            <v>Un</v>
          </cell>
          <cell r="E122">
            <v>569704.80000000005</v>
          </cell>
          <cell r="F122">
            <v>700736.9</v>
          </cell>
          <cell r="G122">
            <v>3226.89</v>
          </cell>
          <cell r="H122">
            <v>534209</v>
          </cell>
          <cell r="I122">
            <v>0</v>
          </cell>
          <cell r="J122">
            <v>32268.910000000003</v>
          </cell>
          <cell r="K122">
            <v>131032.1</v>
          </cell>
        </row>
        <row r="123">
          <cell r="A123">
            <v>122</v>
          </cell>
          <cell r="B123">
            <v>14120</v>
          </cell>
          <cell r="C123" t="str">
            <v>Caja + tapa plastica, 34cmx50.5cmx3.5cm, tipo maderplast para contador volumetrico. Incluye suministro de materiales e instalación, base en concreto</v>
          </cell>
          <cell r="D123" t="str">
            <v>Un</v>
          </cell>
          <cell r="E123">
            <v>16318.69</v>
          </cell>
          <cell r="F123">
            <v>20071.990000000002</v>
          </cell>
          <cell r="G123">
            <v>667.83</v>
          </cell>
          <cell r="H123">
            <v>8972.6</v>
          </cell>
          <cell r="I123">
            <v>0</v>
          </cell>
          <cell r="J123">
            <v>6678.26</v>
          </cell>
          <cell r="K123">
            <v>3753.3</v>
          </cell>
        </row>
        <row r="124">
          <cell r="A124">
            <v>123</v>
          </cell>
          <cell r="B124">
            <v>14121</v>
          </cell>
          <cell r="C124" t="str">
            <v>Suministro e instalación Llave de paso (válvula de compuerta) de 2.1/2" tipo Red White</v>
          </cell>
          <cell r="D124" t="str">
            <v>Un</v>
          </cell>
          <cell r="E124">
            <v>18769.560000000001</v>
          </cell>
          <cell r="F124">
            <v>23086.560000000001</v>
          </cell>
          <cell r="G124">
            <v>760.4</v>
          </cell>
          <cell r="H124">
            <v>10405.200000000001</v>
          </cell>
          <cell r="I124">
            <v>0</v>
          </cell>
          <cell r="J124">
            <v>7603.9600000000009</v>
          </cell>
          <cell r="K124">
            <v>4317</v>
          </cell>
        </row>
        <row r="125">
          <cell r="A125">
            <v>124</v>
          </cell>
          <cell r="B125">
            <v>14201</v>
          </cell>
          <cell r="C125" t="str">
            <v>Suministro e instalación Tubería (colector) PVC sanitaria de 2"</v>
          </cell>
          <cell r="D125" t="str">
            <v>M</v>
          </cell>
          <cell r="E125">
            <v>26468.27</v>
          </cell>
          <cell r="F125">
            <v>32555.97</v>
          </cell>
          <cell r="G125">
            <v>685.72</v>
          </cell>
          <cell r="H125">
            <v>18925.400000000001</v>
          </cell>
          <cell r="I125">
            <v>0</v>
          </cell>
          <cell r="J125">
            <v>6857.15</v>
          </cell>
          <cell r="K125">
            <v>6087.7</v>
          </cell>
        </row>
        <row r="126">
          <cell r="A126">
            <v>125</v>
          </cell>
          <cell r="B126">
            <v>14202</v>
          </cell>
          <cell r="C126" t="str">
            <v>Suministro e instalación Tubería (colector) PVC sanitaria de 3"</v>
          </cell>
          <cell r="D126" t="str">
            <v>M</v>
          </cell>
          <cell r="E126">
            <v>110858.76</v>
          </cell>
          <cell r="F126">
            <v>136356.28</v>
          </cell>
          <cell r="G126">
            <v>2848.19</v>
          </cell>
          <cell r="H126">
            <v>79528.639999999999</v>
          </cell>
          <cell r="I126">
            <v>0</v>
          </cell>
          <cell r="J126">
            <v>28481.93</v>
          </cell>
          <cell r="K126">
            <v>25497.520000000004</v>
          </cell>
        </row>
        <row r="127">
          <cell r="A127">
            <v>126</v>
          </cell>
          <cell r="B127">
            <v>14203</v>
          </cell>
          <cell r="C127" t="str">
            <v>Suministro e instalación Tubería (colector) PVC sanitaria de 4"</v>
          </cell>
          <cell r="D127" t="str">
            <v>M</v>
          </cell>
          <cell r="E127">
            <v>13653.55</v>
          </cell>
          <cell r="F127">
            <v>16793.87</v>
          </cell>
          <cell r="G127">
            <v>778.91</v>
          </cell>
          <cell r="H127">
            <v>5085.59</v>
          </cell>
          <cell r="I127">
            <v>0</v>
          </cell>
          <cell r="J127">
            <v>7789.0499999999993</v>
          </cell>
          <cell r="K127">
            <v>3140.3199999999997</v>
          </cell>
        </row>
        <row r="128">
          <cell r="A128">
            <v>127</v>
          </cell>
          <cell r="B128">
            <v>14204</v>
          </cell>
          <cell r="C128" t="str">
            <v>Suministro e instalación Tubería (colector) PVC sanitaria de 2"</v>
          </cell>
          <cell r="D128" t="str">
            <v>M</v>
          </cell>
          <cell r="E128">
            <v>18255.59</v>
          </cell>
          <cell r="F128">
            <v>22454.38</v>
          </cell>
          <cell r="G128">
            <v>945.81</v>
          </cell>
          <cell r="H128">
            <v>7851.65</v>
          </cell>
          <cell r="I128">
            <v>0</v>
          </cell>
          <cell r="J128">
            <v>9458.1299999999992</v>
          </cell>
          <cell r="K128">
            <v>4198.79</v>
          </cell>
        </row>
        <row r="129">
          <cell r="A129">
            <v>128</v>
          </cell>
          <cell r="B129">
            <v>14205</v>
          </cell>
          <cell r="C129" t="str">
            <v>Suministro e instalación de Punto sanitario PVC de 4" (3 m) Sanitario de tanque</v>
          </cell>
          <cell r="D129" t="str">
            <v>Un</v>
          </cell>
          <cell r="E129">
            <v>177110.05</v>
          </cell>
          <cell r="F129">
            <v>217845.36</v>
          </cell>
          <cell r="G129">
            <v>1737.56</v>
          </cell>
          <cell r="H129">
            <v>157996.93</v>
          </cell>
          <cell r="I129">
            <v>0</v>
          </cell>
          <cell r="J129">
            <v>17375.560000000001</v>
          </cell>
          <cell r="K129">
            <v>40735.31</v>
          </cell>
        </row>
        <row r="130">
          <cell r="A130">
            <v>129</v>
          </cell>
          <cell r="B130">
            <v>14206</v>
          </cell>
          <cell r="C130" t="str">
            <v>Suministro e instalación de Punto sanitario PVC de 2" (3 m) Lavamanos</v>
          </cell>
          <cell r="D130" t="str">
            <v>Un</v>
          </cell>
          <cell r="E130">
            <v>52422400</v>
          </cell>
          <cell r="F130">
            <v>64479552</v>
          </cell>
          <cell r="G130">
            <v>38400</v>
          </cell>
          <cell r="H130">
            <v>52000000</v>
          </cell>
          <cell r="I130">
            <v>0</v>
          </cell>
          <cell r="J130">
            <v>384000</v>
          </cell>
          <cell r="K130">
            <v>12057152</v>
          </cell>
        </row>
        <row r="131">
          <cell r="A131">
            <v>130</v>
          </cell>
          <cell r="B131">
            <v>14207</v>
          </cell>
          <cell r="C131" t="str">
            <v>Suministro e instalación de Punto sanitario PVC de 2" (3 m) Duchas</v>
          </cell>
          <cell r="D131" t="str">
            <v>Un</v>
          </cell>
          <cell r="E131">
            <v>700934.36</v>
          </cell>
          <cell r="F131">
            <v>862149.25</v>
          </cell>
          <cell r="G131">
            <v>32723.89</v>
          </cell>
          <cell r="H131">
            <v>340971.56</v>
          </cell>
          <cell r="I131">
            <v>0</v>
          </cell>
          <cell r="J131">
            <v>327238.91000000003</v>
          </cell>
          <cell r="K131">
            <v>161214.88999999998</v>
          </cell>
        </row>
        <row r="132">
          <cell r="A132">
            <v>131</v>
          </cell>
          <cell r="B132">
            <v>14208</v>
          </cell>
          <cell r="C132" t="str">
            <v>Suministro e instalación de Punto sanitario PVC de 2" (3 m) Sifón de piso</v>
          </cell>
          <cell r="D132" t="str">
            <v>Un</v>
          </cell>
          <cell r="E132">
            <v>11421920</v>
          </cell>
          <cell r="F132">
            <v>14048961.6</v>
          </cell>
          <cell r="G132">
            <v>30720</v>
          </cell>
          <cell r="H132">
            <v>11084000</v>
          </cell>
          <cell r="I132">
            <v>0</v>
          </cell>
          <cell r="J132">
            <v>307200</v>
          </cell>
          <cell r="K132">
            <v>2627041.6</v>
          </cell>
        </row>
        <row r="133">
          <cell r="A133">
            <v>132</v>
          </cell>
          <cell r="B133">
            <v>14209</v>
          </cell>
          <cell r="C133" t="str">
            <v>Suministro e instalación de Punto sanitario PVC de 4" (3 m) Sifón de piso</v>
          </cell>
          <cell r="D133" t="str">
            <v>Un</v>
          </cell>
          <cell r="E133">
            <v>690391.12</v>
          </cell>
          <cell r="F133">
            <v>849181.07000000007</v>
          </cell>
          <cell r="G133">
            <v>768</v>
          </cell>
          <cell r="H133">
            <v>681943.12</v>
          </cell>
          <cell r="I133">
            <v>0</v>
          </cell>
          <cell r="J133">
            <v>7680</v>
          </cell>
          <cell r="K133">
            <v>158789.95000000001</v>
          </cell>
        </row>
        <row r="134">
          <cell r="A134">
            <v>133</v>
          </cell>
          <cell r="B134">
            <v>14210</v>
          </cell>
          <cell r="C134" t="str">
            <v>Suministro e instalación Tubería PVC de aguas lluvias 4"</v>
          </cell>
          <cell r="D134" t="str">
            <v>M</v>
          </cell>
          <cell r="E134">
            <v>690391.12</v>
          </cell>
          <cell r="F134">
            <v>849181.07000000007</v>
          </cell>
          <cell r="G134">
            <v>768</v>
          </cell>
          <cell r="H134">
            <v>681943.12</v>
          </cell>
          <cell r="I134">
            <v>0</v>
          </cell>
          <cell r="J134">
            <v>7680</v>
          </cell>
          <cell r="K134">
            <v>158789.95000000001</v>
          </cell>
        </row>
        <row r="135">
          <cell r="A135">
            <v>134</v>
          </cell>
          <cell r="B135">
            <v>14211</v>
          </cell>
          <cell r="C135" t="str">
            <v>Suministro e instalación de Accesorios PVC sanitaria D=4"</v>
          </cell>
          <cell r="D135" t="str">
            <v>Un</v>
          </cell>
          <cell r="E135">
            <v>23340900</v>
          </cell>
          <cell r="F135">
            <v>28709307</v>
          </cell>
          <cell r="G135">
            <v>38400</v>
          </cell>
          <cell r="H135">
            <v>22918500</v>
          </cell>
          <cell r="I135">
            <v>0</v>
          </cell>
          <cell r="J135">
            <v>384000</v>
          </cell>
          <cell r="K135">
            <v>5368407</v>
          </cell>
        </row>
        <row r="136">
          <cell r="A136">
            <v>135</v>
          </cell>
          <cell r="B136">
            <v>14212</v>
          </cell>
          <cell r="C136" t="str">
            <v>Suministro e instalación Rejilla de piso de 3" x 2" con sosco aluminio / bronce</v>
          </cell>
          <cell r="D136" t="str">
            <v>Un</v>
          </cell>
          <cell r="E136">
            <v>47864920</v>
          </cell>
          <cell r="F136">
            <v>58873851.600000001</v>
          </cell>
          <cell r="G136">
            <v>30720</v>
          </cell>
          <cell r="H136">
            <v>47527000</v>
          </cell>
          <cell r="I136">
            <v>0</v>
          </cell>
          <cell r="J136">
            <v>307200</v>
          </cell>
          <cell r="K136">
            <v>11008931.6</v>
          </cell>
        </row>
        <row r="137">
          <cell r="A137">
            <v>136</v>
          </cell>
          <cell r="B137">
            <v>14213</v>
          </cell>
          <cell r="C137" t="str">
            <v>Suministro e instalación Rejilla sifón de piso 6" x 4"aluminio/bronce</v>
          </cell>
          <cell r="D137" t="str">
            <v>Un</v>
          </cell>
          <cell r="E137">
            <v>872820.5</v>
          </cell>
          <cell r="F137">
            <v>1073569.22</v>
          </cell>
          <cell r="G137">
            <v>30720</v>
          </cell>
          <cell r="H137">
            <v>534900.5</v>
          </cell>
          <cell r="I137">
            <v>0</v>
          </cell>
          <cell r="J137">
            <v>307200</v>
          </cell>
          <cell r="K137">
            <v>200748.72</v>
          </cell>
        </row>
        <row r="138">
          <cell r="A138">
            <v>137</v>
          </cell>
          <cell r="B138">
            <v>14214</v>
          </cell>
          <cell r="C138" t="str">
            <v>Tragante metálico de cupula de C-6"x4" - colrejillas</v>
          </cell>
          <cell r="D138" t="str">
            <v>Un</v>
          </cell>
          <cell r="E138">
            <v>6187920</v>
          </cell>
          <cell r="F138">
            <v>7611141.5999999996</v>
          </cell>
          <cell r="G138">
            <v>30720</v>
          </cell>
          <cell r="H138">
            <v>5850000</v>
          </cell>
          <cell r="I138">
            <v>0</v>
          </cell>
          <cell r="J138">
            <v>307200</v>
          </cell>
          <cell r="K138">
            <v>1423221.6</v>
          </cell>
        </row>
        <row r="139">
          <cell r="A139">
            <v>138</v>
          </cell>
          <cell r="B139">
            <v>14215</v>
          </cell>
          <cell r="C139" t="str">
            <v>Suministro e instalación de abrazaderas y Soportes con platina 1" y varilla roscada 1/4", arandelas. D= 1/2"</v>
          </cell>
          <cell r="D139" t="str">
            <v>Un</v>
          </cell>
          <cell r="E139">
            <v>1184666.67</v>
          </cell>
          <cell r="F139">
            <v>1457140.0099999998</v>
          </cell>
          <cell r="G139">
            <v>21333.33</v>
          </cell>
          <cell r="H139">
            <v>950000</v>
          </cell>
          <cell r="I139">
            <v>0</v>
          </cell>
          <cell r="J139">
            <v>213333.34</v>
          </cell>
          <cell r="K139">
            <v>272473.33999999997</v>
          </cell>
        </row>
        <row r="140">
          <cell r="A140">
            <v>139</v>
          </cell>
          <cell r="B140">
            <v>14216</v>
          </cell>
          <cell r="C140" t="str">
            <v>Suministro e instalación de abrazaderas y Soportes con platina 1" y varilla roscada 1/4", arandelas. D= 3/4"</v>
          </cell>
          <cell r="D140" t="str">
            <v>Un</v>
          </cell>
          <cell r="E140">
            <v>1411200</v>
          </cell>
          <cell r="F140">
            <v>1735776</v>
          </cell>
          <cell r="G140">
            <v>19200</v>
          </cell>
          <cell r="H140">
            <v>1200000</v>
          </cell>
          <cell r="I140">
            <v>0</v>
          </cell>
          <cell r="J140">
            <v>192000</v>
          </cell>
          <cell r="K140">
            <v>324576</v>
          </cell>
        </row>
        <row r="141">
          <cell r="A141">
            <v>140</v>
          </cell>
          <cell r="B141">
            <v>14217</v>
          </cell>
          <cell r="C141" t="str">
            <v>Suministro e instalación de abrazaderas y Soportes con platina 1" y varilla roscada 1/4", arandelas. D= 1"</v>
          </cell>
          <cell r="D141" t="str">
            <v>Un</v>
          </cell>
          <cell r="E141">
            <v>441320</v>
          </cell>
          <cell r="F141">
            <v>542823.6</v>
          </cell>
          <cell r="G141">
            <v>5120</v>
          </cell>
          <cell r="H141">
            <v>385000</v>
          </cell>
          <cell r="I141">
            <v>0</v>
          </cell>
          <cell r="J141">
            <v>51200</v>
          </cell>
          <cell r="K141">
            <v>101503.6</v>
          </cell>
        </row>
        <row r="142">
          <cell r="A142">
            <v>141</v>
          </cell>
          <cell r="B142">
            <v>14218</v>
          </cell>
          <cell r="C142" t="str">
            <v>Suministro e instalación de abrazaderas y Soportes con platina 1" y varilla roscada 1/4", arandelas. D= 2"</v>
          </cell>
          <cell r="D142" t="str">
            <v>Un</v>
          </cell>
          <cell r="E142">
            <v>3443866.66</v>
          </cell>
          <cell r="F142">
            <v>4235956</v>
          </cell>
          <cell r="G142">
            <v>8533.33</v>
          </cell>
          <cell r="H142">
            <v>3350000</v>
          </cell>
          <cell r="I142">
            <v>0</v>
          </cell>
          <cell r="J142">
            <v>85333.33</v>
          </cell>
          <cell r="K142">
            <v>792089.34000000008</v>
          </cell>
        </row>
        <row r="143">
          <cell r="A143">
            <v>142</v>
          </cell>
          <cell r="B143">
            <v>14219</v>
          </cell>
          <cell r="C143" t="str">
            <v>Suministro e instalación de abrazaderas y Soportes con platina 1" y varilla roscada 1/4", arandelas. D=4"</v>
          </cell>
          <cell r="D143" t="str">
            <v>Un</v>
          </cell>
          <cell r="E143">
            <v>15244800</v>
          </cell>
          <cell r="F143">
            <v>18751104</v>
          </cell>
          <cell r="G143">
            <v>76800</v>
          </cell>
          <cell r="H143">
            <v>14400000</v>
          </cell>
          <cell r="I143">
            <v>0</v>
          </cell>
          <cell r="J143">
            <v>768000</v>
          </cell>
          <cell r="K143">
            <v>3506304</v>
          </cell>
        </row>
        <row r="144">
          <cell r="A144">
            <v>143</v>
          </cell>
          <cell r="B144">
            <v>14220</v>
          </cell>
          <cell r="C144" t="str">
            <v>Excavación manual en tierra seca o arena de 0 - 2 m, incluye cinta de señalización</v>
          </cell>
          <cell r="D144" t="str">
            <v>M3</v>
          </cell>
          <cell r="E144">
            <v>535342.87</v>
          </cell>
          <cell r="F144">
            <v>658471.73</v>
          </cell>
          <cell r="G144">
            <v>5485.72</v>
          </cell>
          <cell r="H144">
            <v>475000</v>
          </cell>
          <cell r="I144">
            <v>0</v>
          </cell>
          <cell r="J144">
            <v>54857.15</v>
          </cell>
          <cell r="K144">
            <v>123128.86</v>
          </cell>
        </row>
        <row r="145">
          <cell r="A145">
            <v>144</v>
          </cell>
          <cell r="B145">
            <v>0</v>
          </cell>
          <cell r="C145">
            <v>0</v>
          </cell>
          <cell r="D145">
            <v>0</v>
          </cell>
          <cell r="E145">
            <v>8448</v>
          </cell>
          <cell r="F145">
            <v>10391.040000000001</v>
          </cell>
          <cell r="G145">
            <v>768</v>
          </cell>
          <cell r="H145">
            <v>0</v>
          </cell>
          <cell r="I145">
            <v>0</v>
          </cell>
          <cell r="J145">
            <v>7680</v>
          </cell>
          <cell r="K145">
            <v>1943.0400000000002</v>
          </cell>
        </row>
      </sheetData>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PRELIMINARES"/>
      <sheetName val="1,1"/>
      <sheetName val="1.1"/>
      <sheetName val="1,2"/>
      <sheetName val="1.2"/>
      <sheetName val="1,3"/>
      <sheetName val="1.3"/>
      <sheetName val="1,4"/>
      <sheetName val="1.4"/>
      <sheetName val="1,5"/>
      <sheetName val="1.5"/>
      <sheetName val="1,6"/>
      <sheetName val="1.6"/>
      <sheetName val="1,7"/>
      <sheetName val="1.7"/>
      <sheetName val="1,8"/>
    </sheetNames>
    <sheetDataSet>
      <sheetData sheetId="0">
        <row r="7">
          <cell r="C7">
            <v>1.1000000000000001</v>
          </cell>
          <cell r="D7" t="str">
            <v>ETG-02-03</v>
          </cell>
          <cell r="E7" t="str">
            <v>LOCALIZACION Y REPLANTEO</v>
          </cell>
          <cell r="F7" t="str">
            <v>ML</v>
          </cell>
        </row>
        <row r="8">
          <cell r="C8">
            <v>1.2</v>
          </cell>
          <cell r="D8" t="str">
            <v>ETG-02-05</v>
          </cell>
          <cell r="E8" t="str">
            <v>APIQUES PARA VERIFICACIÓN DE REDES HASTA 1M3</v>
          </cell>
          <cell r="F8" t="str">
            <v>UND</v>
          </cell>
        </row>
        <row r="9">
          <cell r="C9">
            <v>1.3</v>
          </cell>
          <cell r="D9" t="str">
            <v>ETG-05-01</v>
          </cell>
          <cell r="E9" t="str">
            <v>CORTE DE PAVIMENTO</v>
          </cell>
          <cell r="F9" t="str">
            <v>ML</v>
          </cell>
        </row>
        <row r="10">
          <cell r="C10">
            <v>1.4</v>
          </cell>
          <cell r="D10" t="str">
            <v xml:space="preserve">ETG-02-07 </v>
          </cell>
          <cell r="E10" t="str">
            <v>VALLA PUBLICITARIA EN ESTRUCTRURA METALICA, MARCO 2.5 X 4.0 M</v>
          </cell>
          <cell r="F10" t="str">
            <v>UND</v>
          </cell>
        </row>
        <row r="11">
          <cell r="C11">
            <v>1.5</v>
          </cell>
          <cell r="D11" t="str">
            <v>ETG-02-04</v>
          </cell>
          <cell r="E11" t="str">
            <v>DESMONTE, DESCAPOTE DESENRAICE Y LIMPIEZA CON RETIRO</v>
          </cell>
          <cell r="F11" t="str">
            <v>M3</v>
          </cell>
        </row>
        <row r="12">
          <cell r="C12">
            <v>1.6</v>
          </cell>
          <cell r="D12" t="str">
            <v>ETG-02-03</v>
          </cell>
          <cell r="E12" t="str">
            <v>REPLANTEO, LIMPIEZA , DESCAPOTE Y CONFORMACIÓN DEL TERRENO</v>
          </cell>
          <cell r="F12" t="str">
            <v>M2</v>
          </cell>
        </row>
        <row r="13">
          <cell r="C13">
            <v>1.7</v>
          </cell>
          <cell r="D13" t="str">
            <v>ETG-02-03</v>
          </cell>
          <cell r="E13" t="str">
            <v>LOCALIZACION Y REPLANTEO</v>
          </cell>
          <cell r="F13" t="str">
            <v>M2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sheetData sheetId="1" refreshError="1"/>
      <sheetData sheetId="2"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Sheet1"/>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ropuesta"/>
    </sheetNames>
    <sheetDataSet>
      <sheetData sheetId="0" refreshError="1"/>
      <sheetData sheetId="1"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sheetData sheetId="1" refreshError="1"/>
      <sheetData sheetId="2" refreshError="1"/>
      <sheetData sheetId="3" refreshError="1"/>
      <sheetData sheetId="4"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sheetData>
      <sheetData sheetId="4" refreshError="1"/>
      <sheetData sheetId="5" refreshError="1"/>
      <sheetData sheetId="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s>
    <sheetDataSet>
      <sheetData sheetId="0"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s>
    <sheetDataSet>
      <sheetData sheetId="0" refreshError="1"/>
      <sheetData sheetId="1" refreshError="1"/>
      <sheetData sheetId="2" refreshError="1">
        <row r="6">
          <cell r="C6">
            <v>200301</v>
          </cell>
        </row>
        <row r="25">
          <cell r="AD25">
            <v>36618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CANTIDADES"/>
      <sheetName val="PRESUPUESTO ALCALDIA"/>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
      <sheetName val="3.7"/>
      <sheetName val="3.8 "/>
      <sheetName val="3.9"/>
      <sheetName val="3.10"/>
      <sheetName val="3.11"/>
      <sheetName val="3.12"/>
      <sheetName val="3.13"/>
      <sheetName val="3.14"/>
      <sheetName val="4.1"/>
      <sheetName val="4.2"/>
      <sheetName val="4.3"/>
      <sheetName val="4.4"/>
      <sheetName val="3.6"/>
      <sheetName val="3.8"/>
      <sheetName val="3.9 "/>
      <sheetName val="3.13 "/>
      <sheetName val="3.15 "/>
      <sheetName val="3.18"/>
      <sheetName val="3.20"/>
      <sheetName val="3.23"/>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4.5"/>
    </sheetNames>
    <sheetDataSet>
      <sheetData sheetId="0"/>
      <sheetData sheetId="1"/>
      <sheetData sheetId="2">
        <row r="5">
          <cell r="E5" t="str">
            <v>REPOSICIÓN DE REDES DE ACUEDUCTO EN EL BARRIO SAN MARTIN DE PORRES DEL DISTRITO DE RIOHACHA, LA GUAJIRA, CARIBE</v>
          </cell>
        </row>
        <row r="9">
          <cell r="C9">
            <v>1.1000000000000001</v>
          </cell>
          <cell r="D9" t="str">
            <v>ETG-02-03</v>
          </cell>
          <cell r="E9" t="str">
            <v>Localizacion y replanteo</v>
          </cell>
          <cell r="F9">
            <v>0</v>
          </cell>
          <cell r="G9">
            <v>0</v>
          </cell>
          <cell r="H9">
            <v>0</v>
          </cell>
          <cell r="I9">
            <v>0</v>
          </cell>
          <cell r="J9">
            <v>0</v>
          </cell>
          <cell r="K9" t="str">
            <v>ML</v>
          </cell>
          <cell r="L9">
            <v>389.87</v>
          </cell>
          <cell r="M9">
            <v>1914</v>
          </cell>
          <cell r="N9">
            <v>746211.18</v>
          </cell>
        </row>
        <row r="10">
          <cell r="C10">
            <v>1.2</v>
          </cell>
          <cell r="D10" t="str">
            <v>ETG-02-05</v>
          </cell>
          <cell r="E10" t="str">
            <v>Apiques para verificación de redes hasta 1m3</v>
          </cell>
          <cell r="F10">
            <v>0</v>
          </cell>
          <cell r="G10">
            <v>0</v>
          </cell>
          <cell r="H10">
            <v>0</v>
          </cell>
          <cell r="I10">
            <v>0</v>
          </cell>
          <cell r="J10">
            <v>0</v>
          </cell>
          <cell r="K10" t="str">
            <v>UND</v>
          </cell>
          <cell r="L10">
            <v>8</v>
          </cell>
          <cell r="M10">
            <v>14477</v>
          </cell>
          <cell r="N10">
            <v>115816</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ML</v>
          </cell>
          <cell r="L12">
            <v>875.74</v>
          </cell>
          <cell r="M12">
            <v>10378</v>
          </cell>
          <cell r="N12">
            <v>9088429.7200000007</v>
          </cell>
        </row>
        <row r="13">
          <cell r="C13">
            <v>1.5</v>
          </cell>
          <cell r="D13" t="str">
            <v>ETG-07-01</v>
          </cell>
          <cell r="E13" t="str">
            <v>Demolicion de pavimento rigido o flexible, incluye retiro</v>
          </cell>
          <cell r="F13">
            <v>0</v>
          </cell>
          <cell r="G13">
            <v>0</v>
          </cell>
          <cell r="H13">
            <v>0</v>
          </cell>
          <cell r="I13">
            <v>0</v>
          </cell>
          <cell r="J13">
            <v>0</v>
          </cell>
          <cell r="K13" t="str">
            <v>M2</v>
          </cell>
          <cell r="L13">
            <v>257.92200000000003</v>
          </cell>
          <cell r="M13">
            <v>20805</v>
          </cell>
          <cell r="N13">
            <v>5366067.2100000009</v>
          </cell>
        </row>
        <row r="14">
          <cell r="C14">
            <v>1.6</v>
          </cell>
          <cell r="D14" t="str">
            <v>ETG-07-01</v>
          </cell>
          <cell r="E14" t="str">
            <v>Demolicion de andenes, incluye retiro</v>
          </cell>
          <cell r="F14">
            <v>0</v>
          </cell>
          <cell r="G14">
            <v>0</v>
          </cell>
          <cell r="H14">
            <v>0</v>
          </cell>
          <cell r="I14">
            <v>0</v>
          </cell>
          <cell r="J14">
            <v>0</v>
          </cell>
          <cell r="K14" t="str">
            <v>M2</v>
          </cell>
          <cell r="L14">
            <v>15.9</v>
          </cell>
          <cell r="M14">
            <v>14755</v>
          </cell>
          <cell r="N14">
            <v>234604.5</v>
          </cell>
        </row>
        <row r="15">
          <cell r="C15">
            <v>1.7</v>
          </cell>
          <cell r="D15" t="str">
            <v>ETG-07-01</v>
          </cell>
          <cell r="E15" t="str">
            <v>Demolicion de sardineles, incluye retiro</v>
          </cell>
          <cell r="F15">
            <v>0</v>
          </cell>
          <cell r="G15">
            <v>0</v>
          </cell>
          <cell r="H15">
            <v>0</v>
          </cell>
          <cell r="I15">
            <v>0</v>
          </cell>
          <cell r="J15">
            <v>0</v>
          </cell>
          <cell r="K15" t="str">
            <v>ML</v>
          </cell>
          <cell r="L15">
            <v>15.9</v>
          </cell>
          <cell r="M15">
            <v>7753</v>
          </cell>
          <cell r="N15">
            <v>123272.7</v>
          </cell>
        </row>
        <row r="16">
          <cell r="C16" t="str">
            <v xml:space="preserve">SUBTOTAL       </v>
          </cell>
          <cell r="D16">
            <v>0</v>
          </cell>
          <cell r="E16">
            <v>0</v>
          </cell>
          <cell r="F16">
            <v>0</v>
          </cell>
          <cell r="G16">
            <v>0</v>
          </cell>
          <cell r="H16">
            <v>0</v>
          </cell>
          <cell r="I16">
            <v>0</v>
          </cell>
          <cell r="J16">
            <v>0</v>
          </cell>
          <cell r="K16">
            <v>0</v>
          </cell>
          <cell r="L16">
            <v>0</v>
          </cell>
          <cell r="M16">
            <v>0</v>
          </cell>
          <cell r="N16">
            <v>17341276.309999999</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233.922</v>
          </cell>
          <cell r="M18">
            <v>20577</v>
          </cell>
          <cell r="N18">
            <v>4813412.9939999999</v>
          </cell>
        </row>
        <row r="19">
          <cell r="C19">
            <v>2.2000000000000002</v>
          </cell>
          <cell r="D19" t="str">
            <v>ETG-03-00</v>
          </cell>
          <cell r="E19" t="str">
            <v>Relleno conformado y vibrocompactado en capas de 10 cm con material de préstamo.</v>
          </cell>
          <cell r="F19">
            <v>0</v>
          </cell>
          <cell r="G19">
            <v>0</v>
          </cell>
          <cell r="H19">
            <v>0</v>
          </cell>
          <cell r="I19">
            <v>0</v>
          </cell>
          <cell r="J19">
            <v>0</v>
          </cell>
          <cell r="K19" t="str">
            <v>M3</v>
          </cell>
          <cell r="L19">
            <v>11.696100000000001</v>
          </cell>
          <cell r="M19">
            <v>69722</v>
          </cell>
          <cell r="N19">
            <v>815475.48420000006</v>
          </cell>
        </row>
        <row r="20">
          <cell r="C20">
            <v>2.2999999999999998</v>
          </cell>
          <cell r="D20" t="str">
            <v>ETG-03-00</v>
          </cell>
          <cell r="E20" t="str">
            <v>Relleno conformado y vibrocompactado con material seleccionado  de excavación</v>
          </cell>
          <cell r="F20">
            <v>0</v>
          </cell>
          <cell r="G20">
            <v>0</v>
          </cell>
          <cell r="H20">
            <v>0</v>
          </cell>
          <cell r="I20">
            <v>0</v>
          </cell>
          <cell r="J20">
            <v>0</v>
          </cell>
          <cell r="K20" t="str">
            <v>M3</v>
          </cell>
          <cell r="L20">
            <v>197.05574959611829</v>
          </cell>
          <cell r="M20">
            <v>17576</v>
          </cell>
          <cell r="N20">
            <v>3463451.8549013752</v>
          </cell>
        </row>
        <row r="21">
          <cell r="C21">
            <v>2.4</v>
          </cell>
          <cell r="D21" t="str">
            <v>ETG-03-06</v>
          </cell>
          <cell r="E21" t="str">
            <v>Retiro y disposición de material sobrante y/o escombros.</v>
          </cell>
          <cell r="F21">
            <v>0</v>
          </cell>
          <cell r="G21">
            <v>0</v>
          </cell>
          <cell r="H21">
            <v>0</v>
          </cell>
          <cell r="I21">
            <v>0</v>
          </cell>
          <cell r="J21">
            <v>0</v>
          </cell>
          <cell r="K21" t="str">
            <v>M3</v>
          </cell>
          <cell r="L21">
            <v>36.866250403881665</v>
          </cell>
          <cell r="M21">
            <v>28216</v>
          </cell>
          <cell r="N21">
            <v>1040218.1213959251</v>
          </cell>
        </row>
        <row r="22">
          <cell r="C22" t="str">
            <v xml:space="preserve">SUBTOTAL       </v>
          </cell>
          <cell r="D22">
            <v>0</v>
          </cell>
          <cell r="E22">
            <v>0</v>
          </cell>
          <cell r="F22">
            <v>0</v>
          </cell>
          <cell r="G22">
            <v>0</v>
          </cell>
          <cell r="H22">
            <v>0</v>
          </cell>
          <cell r="I22">
            <v>0</v>
          </cell>
          <cell r="J22">
            <v>0</v>
          </cell>
          <cell r="K22">
            <v>0</v>
          </cell>
          <cell r="L22">
            <v>0</v>
          </cell>
          <cell r="M22">
            <v>0</v>
          </cell>
          <cell r="N22">
            <v>10132558.4544973</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389.87</v>
          </cell>
          <cell r="M24">
            <v>26333</v>
          </cell>
          <cell r="N24">
            <v>10266446.710000001</v>
          </cell>
        </row>
        <row r="25">
          <cell r="C25">
            <v>3.2</v>
          </cell>
          <cell r="D25" t="str">
            <v>ETG-03-00</v>
          </cell>
          <cell r="E25" t="str">
            <v>Cama de arena para tubería e= 0,1 m</v>
          </cell>
          <cell r="F25">
            <v>0</v>
          </cell>
          <cell r="G25">
            <v>0</v>
          </cell>
          <cell r="H25">
            <v>0</v>
          </cell>
          <cell r="I25">
            <v>0</v>
          </cell>
          <cell r="J25">
            <v>0</v>
          </cell>
          <cell r="K25" t="str">
            <v>M3</v>
          </cell>
          <cell r="L25">
            <v>23.392199999999999</v>
          </cell>
          <cell r="M25">
            <v>63068</v>
          </cell>
          <cell r="N25">
            <v>1475299.2696</v>
          </cell>
        </row>
        <row r="26">
          <cell r="C26">
            <v>3.3</v>
          </cell>
          <cell r="D26" t="str">
            <v>ETG-15-01 Y ETG-15-03</v>
          </cell>
          <cell r="E26"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26">
            <v>0</v>
          </cell>
          <cell r="G26">
            <v>0</v>
          </cell>
          <cell r="H26">
            <v>0</v>
          </cell>
          <cell r="I26">
            <v>0</v>
          </cell>
          <cell r="J26">
            <v>0</v>
          </cell>
          <cell r="K26" t="str">
            <v>UND</v>
          </cell>
          <cell r="L26">
            <v>86</v>
          </cell>
          <cell r="M26">
            <v>421526</v>
          </cell>
          <cell r="N26">
            <v>36251236</v>
          </cell>
        </row>
        <row r="27">
          <cell r="C27">
            <v>3.4</v>
          </cell>
          <cell r="D27" t="str">
            <v>ETG-08-09</v>
          </cell>
          <cell r="E27" t="str">
            <v>Suministro e instalacion de acometida domiciliaria (tramo corto menor de 3m de longitud) D=1/2" (20 mm) sobre tuberia madre hasta D=12". (INCLUYE TENDIDO DE TUBERIA. NO INCLUYE EMPALME EN INSTALACION DE ABRAZADERA NI MEDIDOR) CON PAVIMENTO.</v>
          </cell>
          <cell r="F27">
            <v>0</v>
          </cell>
          <cell r="G27">
            <v>0</v>
          </cell>
          <cell r="H27">
            <v>0</v>
          </cell>
          <cell r="I27">
            <v>0</v>
          </cell>
          <cell r="J27">
            <v>0</v>
          </cell>
          <cell r="K27" t="str">
            <v xml:space="preserve"> UND</v>
          </cell>
          <cell r="L27">
            <v>28</v>
          </cell>
          <cell r="M27">
            <v>377276</v>
          </cell>
          <cell r="N27">
            <v>10563728</v>
          </cell>
        </row>
        <row r="28">
          <cell r="C28">
            <v>3.5</v>
          </cell>
          <cell r="D28" t="str">
            <v>ETG-08-09</v>
          </cell>
          <cell r="E28" t="str">
            <v>Suministro e instalacion de acometida domiciliaria (tramo largo hasta 6m de longitud CON TOPO) D=1/2" (20 mm) sobre tuberia madre hasta D=12". (INCLUYE TENDIDO DE TUBERIA. NO INCLUYE EMPALME EN INSTALACION DE ABRAZADERA NI MEDIDOR) CON PAVIMENTO.</v>
          </cell>
          <cell r="F28">
            <v>0</v>
          </cell>
          <cell r="G28">
            <v>0</v>
          </cell>
          <cell r="H28">
            <v>0</v>
          </cell>
          <cell r="I28">
            <v>0</v>
          </cell>
          <cell r="J28">
            <v>0</v>
          </cell>
          <cell r="K28" t="str">
            <v xml:space="preserve"> UND</v>
          </cell>
          <cell r="L28">
            <v>25</v>
          </cell>
          <cell r="M28">
            <v>823407</v>
          </cell>
          <cell r="N28">
            <v>20585175</v>
          </cell>
        </row>
        <row r="29">
          <cell r="C29">
            <v>3.6</v>
          </cell>
          <cell r="D29" t="str">
            <v>ETG-08-01.6</v>
          </cell>
          <cell r="E29" t="str">
            <v>suministro e instalacion collarin de derivacion PEAD 90x1/2"</v>
          </cell>
          <cell r="F29">
            <v>0</v>
          </cell>
          <cell r="G29">
            <v>0</v>
          </cell>
          <cell r="H29">
            <v>0</v>
          </cell>
          <cell r="I29">
            <v>0</v>
          </cell>
          <cell r="J29">
            <v>0</v>
          </cell>
          <cell r="K29" t="str">
            <v xml:space="preserve"> UND</v>
          </cell>
          <cell r="L29">
            <v>53</v>
          </cell>
          <cell r="M29">
            <v>33430</v>
          </cell>
          <cell r="N29">
            <v>1771790</v>
          </cell>
        </row>
        <row r="30">
          <cell r="C30">
            <v>3.7</v>
          </cell>
          <cell r="D30" t="str">
            <v>ETG-08-01.2</v>
          </cell>
          <cell r="E30" t="str">
            <v>Suministro e instalación tee bridada 3"</v>
          </cell>
          <cell r="F30">
            <v>0</v>
          </cell>
          <cell r="G30">
            <v>0</v>
          </cell>
          <cell r="H30">
            <v>0</v>
          </cell>
          <cell r="I30">
            <v>0</v>
          </cell>
          <cell r="J30">
            <v>0</v>
          </cell>
          <cell r="K30" t="str">
            <v xml:space="preserve"> UND</v>
          </cell>
          <cell r="L30">
            <v>4</v>
          </cell>
          <cell r="M30">
            <v>299524</v>
          </cell>
          <cell r="N30">
            <v>1198096</v>
          </cell>
        </row>
        <row r="31">
          <cell r="C31">
            <v>3.8</v>
          </cell>
          <cell r="D31" t="str">
            <v>ETG-08-01.2</v>
          </cell>
          <cell r="E31" t="str">
            <v xml:space="preserve">suministro e instalacion union brida universal 3" </v>
          </cell>
          <cell r="F31">
            <v>0</v>
          </cell>
          <cell r="G31">
            <v>0</v>
          </cell>
          <cell r="H31">
            <v>0</v>
          </cell>
          <cell r="I31">
            <v>0</v>
          </cell>
          <cell r="J31">
            <v>0</v>
          </cell>
          <cell r="K31" t="str">
            <v xml:space="preserve"> UND</v>
          </cell>
          <cell r="L31">
            <v>8</v>
          </cell>
          <cell r="M31">
            <v>108993</v>
          </cell>
          <cell r="N31">
            <v>871944</v>
          </cell>
        </row>
        <row r="32">
          <cell r="C32">
            <v>3.9</v>
          </cell>
          <cell r="D32" t="str">
            <v>ETG-08-01.2</v>
          </cell>
          <cell r="E32" t="str">
            <v>suministro e instalacion union brida universal 3" para PEAD</v>
          </cell>
          <cell r="F32">
            <v>0</v>
          </cell>
          <cell r="G32">
            <v>0</v>
          </cell>
          <cell r="H32">
            <v>0</v>
          </cell>
          <cell r="I32">
            <v>0</v>
          </cell>
          <cell r="J32">
            <v>0</v>
          </cell>
          <cell r="K32" t="str">
            <v>UND</v>
          </cell>
          <cell r="L32">
            <v>5</v>
          </cell>
          <cell r="M32">
            <v>156553</v>
          </cell>
          <cell r="N32">
            <v>782765</v>
          </cell>
        </row>
        <row r="33">
          <cell r="C33" t="str">
            <v>3.10</v>
          </cell>
          <cell r="D33" t="str">
            <v>ETG-08-01.6</v>
          </cell>
          <cell r="E33" t="str">
            <v>Suministro e instalacion reduccion PEAD 6X3" PE100 PN10</v>
          </cell>
          <cell r="F33">
            <v>0</v>
          </cell>
          <cell r="G33">
            <v>0</v>
          </cell>
          <cell r="H33">
            <v>0</v>
          </cell>
          <cell r="I33">
            <v>0</v>
          </cell>
          <cell r="J33">
            <v>0</v>
          </cell>
          <cell r="K33" t="str">
            <v>UND</v>
          </cell>
          <cell r="L33">
            <v>2</v>
          </cell>
          <cell r="M33">
            <v>65140</v>
          </cell>
          <cell r="N33">
            <v>130280</v>
          </cell>
        </row>
        <row r="34">
          <cell r="C34">
            <v>3.11</v>
          </cell>
          <cell r="D34" t="str">
            <v>ETG-08-01.6</v>
          </cell>
          <cell r="E34" t="str">
            <v>Suministro e instalacion reduccion PEAD 10X6" PE100 PN10</v>
          </cell>
          <cell r="F34">
            <v>0</v>
          </cell>
          <cell r="G34">
            <v>0</v>
          </cell>
          <cell r="H34">
            <v>0</v>
          </cell>
          <cell r="I34">
            <v>0</v>
          </cell>
          <cell r="J34">
            <v>0</v>
          </cell>
          <cell r="K34" t="str">
            <v>UND</v>
          </cell>
          <cell r="L34">
            <v>3</v>
          </cell>
          <cell r="M34">
            <v>509799</v>
          </cell>
          <cell r="N34">
            <v>1529397</v>
          </cell>
        </row>
        <row r="35">
          <cell r="C35">
            <v>3.12</v>
          </cell>
          <cell r="D35" t="str">
            <v>ETG-08-01.6</v>
          </cell>
          <cell r="E35" t="str">
            <v>Suministro e instalacion reduccion PEAD 12X10" PE100 PN10</v>
          </cell>
          <cell r="F35">
            <v>0</v>
          </cell>
          <cell r="G35">
            <v>0</v>
          </cell>
          <cell r="H35">
            <v>0</v>
          </cell>
          <cell r="I35">
            <v>0</v>
          </cell>
          <cell r="J35">
            <v>0</v>
          </cell>
          <cell r="K35" t="str">
            <v>UND</v>
          </cell>
          <cell r="L35">
            <v>1</v>
          </cell>
          <cell r="M35">
            <v>476184</v>
          </cell>
          <cell r="N35">
            <v>476184</v>
          </cell>
        </row>
        <row r="36">
          <cell r="C36">
            <v>3.13</v>
          </cell>
          <cell r="D36" t="str">
            <v>ETG-08-01.6</v>
          </cell>
          <cell r="E36" t="str">
            <v>Suministro e instalacion tee PEAD  90mm (3") PE 100 PN10</v>
          </cell>
          <cell r="F36">
            <v>0</v>
          </cell>
          <cell r="G36">
            <v>0</v>
          </cell>
          <cell r="H36">
            <v>0</v>
          </cell>
          <cell r="I36">
            <v>0</v>
          </cell>
          <cell r="J36">
            <v>0</v>
          </cell>
          <cell r="K36" t="str">
            <v xml:space="preserve"> UND</v>
          </cell>
          <cell r="L36">
            <v>3</v>
          </cell>
          <cell r="M36">
            <v>80348</v>
          </cell>
          <cell r="N36">
            <v>241044</v>
          </cell>
        </row>
        <row r="37">
          <cell r="C37">
            <v>3.14</v>
          </cell>
          <cell r="D37" t="str">
            <v>ETG-08-01.6</v>
          </cell>
          <cell r="E37" t="str">
            <v>Suministro e instalacion tee PEAD  315mm (12") PE 100 PN10</v>
          </cell>
          <cell r="F37">
            <v>0</v>
          </cell>
          <cell r="G37">
            <v>0</v>
          </cell>
          <cell r="H37">
            <v>0</v>
          </cell>
          <cell r="I37">
            <v>0</v>
          </cell>
          <cell r="J37">
            <v>0</v>
          </cell>
          <cell r="K37" t="str">
            <v>UND</v>
          </cell>
          <cell r="L37">
            <v>1</v>
          </cell>
          <cell r="M37">
            <v>1674703</v>
          </cell>
          <cell r="N37">
            <v>1674703</v>
          </cell>
        </row>
        <row r="38">
          <cell r="C38" t="str">
            <v xml:space="preserve">SUBTOTAL       </v>
          </cell>
          <cell r="D38">
            <v>0</v>
          </cell>
          <cell r="E38">
            <v>0</v>
          </cell>
          <cell r="F38">
            <v>0</v>
          </cell>
          <cell r="G38">
            <v>0</v>
          </cell>
          <cell r="H38">
            <v>0</v>
          </cell>
          <cell r="I38">
            <v>0</v>
          </cell>
          <cell r="J38">
            <v>0</v>
          </cell>
          <cell r="K38">
            <v>0</v>
          </cell>
          <cell r="L38">
            <v>0</v>
          </cell>
          <cell r="M38">
            <v>0</v>
          </cell>
          <cell r="N38">
            <v>87818087.979599997</v>
          </cell>
        </row>
        <row r="39">
          <cell r="C39">
            <v>4</v>
          </cell>
          <cell r="D39">
            <v>0</v>
          </cell>
          <cell r="E39" t="str">
            <v>OBRA CIVIL COMPLEMENTARIA</v>
          </cell>
          <cell r="F39">
            <v>0</v>
          </cell>
          <cell r="G39">
            <v>0</v>
          </cell>
          <cell r="H39">
            <v>0</v>
          </cell>
          <cell r="I39">
            <v>0</v>
          </cell>
          <cell r="J39">
            <v>0</v>
          </cell>
          <cell r="K39">
            <v>0</v>
          </cell>
          <cell r="L39">
            <v>0</v>
          </cell>
          <cell r="M39">
            <v>0</v>
          </cell>
          <cell r="N39">
            <v>0</v>
          </cell>
        </row>
        <row r="40">
          <cell r="C40">
            <v>4.0999999999999996</v>
          </cell>
          <cell r="D40" t="str">
            <v>ETG-04-01</v>
          </cell>
          <cell r="E40" t="str">
            <v>Sub-base granular mopt compactada en capas de 10 cm, E= 0.20 M</v>
          </cell>
          <cell r="F40">
            <v>0</v>
          </cell>
          <cell r="G40">
            <v>0</v>
          </cell>
          <cell r="H40">
            <v>0</v>
          </cell>
          <cell r="I40">
            <v>0</v>
          </cell>
          <cell r="J40">
            <v>0</v>
          </cell>
          <cell r="K40" t="str">
            <v>M3</v>
          </cell>
          <cell r="L40">
            <v>51.584400000000009</v>
          </cell>
          <cell r="M40">
            <v>70153</v>
          </cell>
          <cell r="N40">
            <v>3618800.4132000008</v>
          </cell>
        </row>
        <row r="41">
          <cell r="C41">
            <v>4.2</v>
          </cell>
          <cell r="D41" t="str">
            <v>ETG-05-07</v>
          </cell>
          <cell r="E41" t="str">
            <v xml:space="preserve">Construcción pavimento rígido 3000 PSI e= 0,15 incluye refuerzo y juntas en asfalto </v>
          </cell>
          <cell r="F41">
            <v>0</v>
          </cell>
          <cell r="G41">
            <v>0</v>
          </cell>
          <cell r="H41">
            <v>0</v>
          </cell>
          <cell r="I41">
            <v>0</v>
          </cell>
          <cell r="J41">
            <v>0</v>
          </cell>
          <cell r="K41" t="str">
            <v>M2</v>
          </cell>
          <cell r="L41">
            <v>257.92200000000003</v>
          </cell>
          <cell r="M41">
            <v>95693</v>
          </cell>
          <cell r="N41">
            <v>24681329.946000002</v>
          </cell>
        </row>
        <row r="42">
          <cell r="C42">
            <v>4.3</v>
          </cell>
          <cell r="D42" t="str">
            <v>ETG-05-07</v>
          </cell>
          <cell r="E42" t="str">
            <v>Construcción Sardinel en concreto 3000 psi 0,15*0,30M. Incluye refuerzo</v>
          </cell>
          <cell r="F42">
            <v>0</v>
          </cell>
          <cell r="G42">
            <v>0</v>
          </cell>
          <cell r="H42">
            <v>0</v>
          </cell>
          <cell r="I42">
            <v>0</v>
          </cell>
          <cell r="J42">
            <v>0</v>
          </cell>
          <cell r="K42" t="str">
            <v>ML</v>
          </cell>
          <cell r="L42">
            <v>69.900000000000006</v>
          </cell>
          <cell r="M42">
            <v>40084</v>
          </cell>
          <cell r="N42">
            <v>2801871.6</v>
          </cell>
        </row>
        <row r="43">
          <cell r="C43">
            <v>4.4000000000000004</v>
          </cell>
          <cell r="D43" t="str">
            <v>ETG-04-01</v>
          </cell>
          <cell r="E43" t="str">
            <v>Construcción andén en concreto, fc= 21 Mpa, e=0,10 m</v>
          </cell>
          <cell r="F43">
            <v>0</v>
          </cell>
          <cell r="G43">
            <v>0</v>
          </cell>
          <cell r="H43">
            <v>0</v>
          </cell>
          <cell r="I43">
            <v>0</v>
          </cell>
          <cell r="J43">
            <v>0</v>
          </cell>
          <cell r="K43" t="str">
            <v>M2</v>
          </cell>
          <cell r="L43">
            <v>69.900000000000006</v>
          </cell>
          <cell r="M43">
            <v>49792</v>
          </cell>
          <cell r="N43">
            <v>3480460.8000000003</v>
          </cell>
        </row>
        <row r="44">
          <cell r="C44" t="str">
            <v xml:space="preserve">SUBTOTAL       </v>
          </cell>
          <cell r="D44">
            <v>0</v>
          </cell>
          <cell r="E44">
            <v>0</v>
          </cell>
          <cell r="F44">
            <v>0</v>
          </cell>
          <cell r="G44">
            <v>0</v>
          </cell>
          <cell r="H44">
            <v>0</v>
          </cell>
          <cell r="I44">
            <v>0</v>
          </cell>
          <cell r="J44">
            <v>0</v>
          </cell>
          <cell r="K44">
            <v>0</v>
          </cell>
          <cell r="L44">
            <v>0</v>
          </cell>
          <cell r="M44">
            <v>0</v>
          </cell>
          <cell r="N44">
            <v>34582462.759200007</v>
          </cell>
        </row>
        <row r="45">
          <cell r="C45" t="str">
            <v>RESUMEN DE COSTOS</v>
          </cell>
          <cell r="D45">
            <v>0</v>
          </cell>
          <cell r="E45">
            <v>0</v>
          </cell>
          <cell r="F45">
            <v>0</v>
          </cell>
          <cell r="G45">
            <v>0</v>
          </cell>
          <cell r="H45">
            <v>0</v>
          </cell>
          <cell r="I45">
            <v>0</v>
          </cell>
          <cell r="J45">
            <v>0</v>
          </cell>
          <cell r="K45">
            <v>0</v>
          </cell>
          <cell r="L45">
            <v>0</v>
          </cell>
          <cell r="M45">
            <v>0</v>
          </cell>
          <cell r="N45">
            <v>0</v>
          </cell>
        </row>
        <row r="46">
          <cell r="C46" t="str">
            <v>COSTO DIRECTO</v>
          </cell>
          <cell r="D46">
            <v>0</v>
          </cell>
          <cell r="E46">
            <v>0</v>
          </cell>
          <cell r="F46">
            <v>0</v>
          </cell>
          <cell r="G46">
            <v>0</v>
          </cell>
          <cell r="H46">
            <v>0</v>
          </cell>
          <cell r="I46">
            <v>0</v>
          </cell>
          <cell r="J46">
            <v>0</v>
          </cell>
          <cell r="K46">
            <v>0</v>
          </cell>
          <cell r="L46">
            <v>0</v>
          </cell>
          <cell r="M46">
            <v>0</v>
          </cell>
          <cell r="N46">
            <v>149874385.5032973</v>
          </cell>
        </row>
        <row r="47">
          <cell r="C47" t="str">
            <v>ADMINISTRACIÓN (A)</v>
          </cell>
          <cell r="D47">
            <v>0</v>
          </cell>
          <cell r="E47">
            <v>0</v>
          </cell>
          <cell r="F47">
            <v>0</v>
          </cell>
          <cell r="G47">
            <v>0</v>
          </cell>
          <cell r="H47">
            <v>0</v>
          </cell>
          <cell r="I47">
            <v>0</v>
          </cell>
          <cell r="J47">
            <v>0</v>
          </cell>
          <cell r="K47">
            <v>0</v>
          </cell>
          <cell r="L47">
            <v>0</v>
          </cell>
          <cell r="M47">
            <v>0.17</v>
          </cell>
          <cell r="N47">
            <v>25478645.535560541</v>
          </cell>
        </row>
        <row r="48">
          <cell r="C48" t="str">
            <v>IMPREVISTOS (I)</v>
          </cell>
          <cell r="D48">
            <v>0</v>
          </cell>
          <cell r="E48">
            <v>0</v>
          </cell>
          <cell r="F48">
            <v>0</v>
          </cell>
          <cell r="G48">
            <v>0</v>
          </cell>
          <cell r="H48">
            <v>0</v>
          </cell>
          <cell r="I48">
            <v>0</v>
          </cell>
          <cell r="J48">
            <v>0</v>
          </cell>
          <cell r="K48">
            <v>0</v>
          </cell>
          <cell r="L48">
            <v>0</v>
          </cell>
          <cell r="M48">
            <v>0.05</v>
          </cell>
          <cell r="N48">
            <v>7493719.275164865</v>
          </cell>
        </row>
        <row r="49">
          <cell r="C49" t="str">
            <v>UTILIDAD (U)</v>
          </cell>
          <cell r="D49">
            <v>0</v>
          </cell>
          <cell r="E49">
            <v>0</v>
          </cell>
          <cell r="F49">
            <v>0</v>
          </cell>
          <cell r="G49">
            <v>0</v>
          </cell>
          <cell r="H49">
            <v>0</v>
          </cell>
          <cell r="I49">
            <v>0</v>
          </cell>
          <cell r="J49">
            <v>0</v>
          </cell>
          <cell r="K49">
            <v>0</v>
          </cell>
          <cell r="L49">
            <v>0</v>
          </cell>
          <cell r="M49">
            <v>0.08</v>
          </cell>
          <cell r="N49">
            <v>11989950.840263784</v>
          </cell>
        </row>
        <row r="50">
          <cell r="C50" t="str">
            <v xml:space="preserve">% IVA </v>
          </cell>
          <cell r="D50">
            <v>0</v>
          </cell>
          <cell r="E50">
            <v>0</v>
          </cell>
          <cell r="F50">
            <v>0</v>
          </cell>
          <cell r="G50">
            <v>0</v>
          </cell>
          <cell r="H50">
            <v>0</v>
          </cell>
          <cell r="I50">
            <v>0</v>
          </cell>
          <cell r="J50">
            <v>0</v>
          </cell>
          <cell r="K50">
            <v>0</v>
          </cell>
          <cell r="L50">
            <v>0</v>
          </cell>
          <cell r="M50">
            <v>0.16</v>
          </cell>
          <cell r="N50">
            <v>1918392.1344422055</v>
          </cell>
        </row>
        <row r="51">
          <cell r="C51" t="str">
            <v>COSTO TOTAL</v>
          </cell>
          <cell r="D51">
            <v>0</v>
          </cell>
          <cell r="E51">
            <v>0</v>
          </cell>
          <cell r="F51">
            <v>0</v>
          </cell>
          <cell r="G51">
            <v>0</v>
          </cell>
          <cell r="H51">
            <v>0</v>
          </cell>
          <cell r="I51">
            <v>0</v>
          </cell>
          <cell r="J51">
            <v>0</v>
          </cell>
          <cell r="K51">
            <v>0</v>
          </cell>
          <cell r="L51">
            <v>0</v>
          </cell>
          <cell r="M51">
            <v>0</v>
          </cell>
          <cell r="N51">
            <v>196755093.28872871</v>
          </cell>
        </row>
        <row r="52">
          <cell r="C52" t="str">
            <v>INTERVENTORÍA</v>
          </cell>
          <cell r="D52">
            <v>0</v>
          </cell>
          <cell r="E52">
            <v>0</v>
          </cell>
          <cell r="F52">
            <v>0</v>
          </cell>
          <cell r="G52">
            <v>0</v>
          </cell>
          <cell r="H52">
            <v>0</v>
          </cell>
          <cell r="I52">
            <v>0</v>
          </cell>
          <cell r="J52">
            <v>0</v>
          </cell>
          <cell r="K52">
            <v>0</v>
          </cell>
          <cell r="L52">
            <v>0</v>
          </cell>
          <cell r="M52">
            <v>7.0000000000000007E-2</v>
          </cell>
          <cell r="N52">
            <v>13772856.530211011</v>
          </cell>
        </row>
        <row r="53">
          <cell r="C53" t="str">
            <v>TOTAL DEL PROYECTO</v>
          </cell>
          <cell r="D53">
            <v>0</v>
          </cell>
          <cell r="E53">
            <v>0</v>
          </cell>
          <cell r="F53">
            <v>0</v>
          </cell>
          <cell r="G53">
            <v>0</v>
          </cell>
          <cell r="H53">
            <v>0</v>
          </cell>
          <cell r="I53">
            <v>0</v>
          </cell>
          <cell r="J53">
            <v>0</v>
          </cell>
          <cell r="K53">
            <v>0</v>
          </cell>
          <cell r="L53">
            <v>0</v>
          </cell>
          <cell r="M53">
            <v>0</v>
          </cell>
          <cell r="N53">
            <v>210527949.81893972</v>
          </cell>
        </row>
        <row r="54">
          <cell r="N54">
            <v>0</v>
          </cell>
        </row>
        <row r="55">
          <cell r="C55" t="str">
            <v>SON: DOSCIENTOS DIEZ MILLONES QUINIENTOS VEINTISIETE MIL NOVECIENTOS CINCUENTA PESOS M/L</v>
          </cell>
          <cell r="D55">
            <v>0</v>
          </cell>
          <cell r="E55">
            <v>0</v>
          </cell>
          <cell r="F55">
            <v>0</v>
          </cell>
          <cell r="G55">
            <v>0</v>
          </cell>
          <cell r="H55">
            <v>0</v>
          </cell>
          <cell r="I55">
            <v>0</v>
          </cell>
          <cell r="J55">
            <v>0</v>
          </cell>
          <cell r="K55">
            <v>0</v>
          </cell>
          <cell r="L55">
            <v>0</v>
          </cell>
          <cell r="M55">
            <v>0</v>
          </cell>
        </row>
        <row r="56">
          <cell r="C56">
            <v>0</v>
          </cell>
          <cell r="D56">
            <v>0</v>
          </cell>
          <cell r="E56">
            <v>0</v>
          </cell>
          <cell r="F56">
            <v>0</v>
          </cell>
          <cell r="G56">
            <v>0</v>
          </cell>
          <cell r="H56">
            <v>0</v>
          </cell>
          <cell r="I56">
            <v>0</v>
          </cell>
          <cell r="J56">
            <v>0</v>
          </cell>
          <cell r="K56">
            <v>0</v>
          </cell>
          <cell r="L56">
            <v>0</v>
          </cell>
          <cell r="M56">
            <v>0</v>
          </cell>
        </row>
        <row r="57">
          <cell r="C57">
            <v>0</v>
          </cell>
          <cell r="D57">
            <v>0</v>
          </cell>
          <cell r="E57">
            <v>0</v>
          </cell>
          <cell r="F57">
            <v>0</v>
          </cell>
          <cell r="G57">
            <v>0</v>
          </cell>
          <cell r="H57">
            <v>0</v>
          </cell>
          <cell r="I57">
            <v>0</v>
          </cell>
          <cell r="J57">
            <v>0</v>
          </cell>
          <cell r="K57">
            <v>0</v>
          </cell>
          <cell r="L57">
            <v>0</v>
          </cell>
          <cell r="M57">
            <v>0</v>
          </cell>
        </row>
        <row r="58">
          <cell r="C58">
            <v>0</v>
          </cell>
          <cell r="D58">
            <v>0</v>
          </cell>
          <cell r="E58">
            <v>0</v>
          </cell>
          <cell r="F58">
            <v>0</v>
          </cell>
          <cell r="G58">
            <v>0</v>
          </cell>
          <cell r="H58">
            <v>0</v>
          </cell>
          <cell r="I58">
            <v>0</v>
          </cell>
          <cell r="J58">
            <v>0</v>
          </cell>
          <cell r="K58">
            <v>0</v>
          </cell>
          <cell r="L58">
            <v>0</v>
          </cell>
          <cell r="M58">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Tabla 1.1"/>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PRESUPUESTO ALCALDIA"/>
      <sheetName val="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sheetName val="3.7 "/>
      <sheetName val="3.8"/>
      <sheetName val="3.9"/>
      <sheetName val="3.10  "/>
      <sheetName val="3.11"/>
      <sheetName val="3.12"/>
      <sheetName val="3.13"/>
      <sheetName val="3.14"/>
      <sheetName val="3.15"/>
      <sheetName val="3.16"/>
      <sheetName val="3.17"/>
      <sheetName val="3.18"/>
      <sheetName val="3.19"/>
      <sheetName val="4.1"/>
      <sheetName val="4.2"/>
      <sheetName val="4.3"/>
      <sheetName val="4.4"/>
    </sheetNames>
    <sheetDataSet>
      <sheetData sheetId="0"/>
      <sheetData sheetId="1">
        <row r="9">
          <cell r="C9" t="str">
            <v>1.1</v>
          </cell>
          <cell r="D9" t="str">
            <v>ETG-02-03</v>
          </cell>
          <cell r="E9" t="str">
            <v>Localizacion y replanteo</v>
          </cell>
          <cell r="F9">
            <v>0</v>
          </cell>
          <cell r="G9">
            <v>0</v>
          </cell>
          <cell r="H9">
            <v>0</v>
          </cell>
          <cell r="I9">
            <v>0</v>
          </cell>
          <cell r="J9">
            <v>0</v>
          </cell>
          <cell r="K9" t="str">
            <v>ML</v>
          </cell>
          <cell r="L9">
            <v>1022.9100000000001</v>
          </cell>
          <cell r="M9">
            <v>1914</v>
          </cell>
          <cell r="N9">
            <v>1957849.7400000002</v>
          </cell>
        </row>
        <row r="10">
          <cell r="C10" t="str">
            <v>1.2</v>
          </cell>
          <cell r="D10" t="str">
            <v>ETG-02-05</v>
          </cell>
          <cell r="E10" t="str">
            <v>Apiques para verificación de redes hasta 1m3</v>
          </cell>
          <cell r="F10">
            <v>0</v>
          </cell>
          <cell r="G10">
            <v>0</v>
          </cell>
          <cell r="H10">
            <v>0</v>
          </cell>
          <cell r="I10">
            <v>0</v>
          </cell>
          <cell r="J10">
            <v>0</v>
          </cell>
          <cell r="K10" t="str">
            <v>UND</v>
          </cell>
          <cell r="L10">
            <v>20</v>
          </cell>
          <cell r="M10">
            <v>14477</v>
          </cell>
          <cell r="N10">
            <v>289540</v>
          </cell>
        </row>
        <row r="11">
          <cell r="C11" t="str">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t="str">
            <v>1.4</v>
          </cell>
          <cell r="D12" t="str">
            <v>ETG-05-01</v>
          </cell>
          <cell r="E12" t="str">
            <v>Corte de pavimento</v>
          </cell>
          <cell r="F12">
            <v>0</v>
          </cell>
          <cell r="G12">
            <v>0</v>
          </cell>
          <cell r="H12">
            <v>0</v>
          </cell>
          <cell r="I12">
            <v>0</v>
          </cell>
          <cell r="J12">
            <v>0</v>
          </cell>
          <cell r="K12" t="str">
            <v>ML</v>
          </cell>
          <cell r="L12">
            <v>2045.8200000000002</v>
          </cell>
          <cell r="M12">
            <v>10378</v>
          </cell>
          <cell r="N12">
            <v>21231519.960000001</v>
          </cell>
        </row>
        <row r="13">
          <cell r="C13" t="str">
            <v>1.5</v>
          </cell>
          <cell r="D13" t="str">
            <v>ETG-07-01</v>
          </cell>
          <cell r="E13" t="str">
            <v>Demolicion de pavimento rigido o flexible, incluye retiro</v>
          </cell>
          <cell r="F13">
            <v>0</v>
          </cell>
          <cell r="G13">
            <v>0</v>
          </cell>
          <cell r="H13">
            <v>0</v>
          </cell>
          <cell r="I13">
            <v>0</v>
          </cell>
          <cell r="J13">
            <v>0</v>
          </cell>
          <cell r="K13" t="str">
            <v>M2</v>
          </cell>
          <cell r="L13">
            <v>613.74599999999987</v>
          </cell>
          <cell r="M13">
            <v>20805</v>
          </cell>
          <cell r="N13">
            <v>12768985.529999997</v>
          </cell>
        </row>
        <row r="14">
          <cell r="C14">
            <v>1.6</v>
          </cell>
          <cell r="D14" t="str">
            <v>ETG-07-01</v>
          </cell>
          <cell r="E14" t="str">
            <v>Demolicion de andenes, incluye retiro</v>
          </cell>
          <cell r="F14">
            <v>0</v>
          </cell>
          <cell r="G14">
            <v>0</v>
          </cell>
          <cell r="H14">
            <v>0</v>
          </cell>
          <cell r="I14">
            <v>0</v>
          </cell>
          <cell r="J14">
            <v>0</v>
          </cell>
          <cell r="K14" t="str">
            <v>M2</v>
          </cell>
          <cell r="L14">
            <v>31.8</v>
          </cell>
          <cell r="M14">
            <v>14755</v>
          </cell>
          <cell r="N14">
            <v>469209</v>
          </cell>
        </row>
        <row r="15">
          <cell r="C15">
            <v>1.7</v>
          </cell>
          <cell r="D15" t="str">
            <v>ETG-07-01</v>
          </cell>
          <cell r="E15" t="str">
            <v>Demolicion de sardineles, incluye retiro</v>
          </cell>
          <cell r="F15">
            <v>0</v>
          </cell>
          <cell r="G15">
            <v>0</v>
          </cell>
          <cell r="H15">
            <v>0</v>
          </cell>
          <cell r="I15">
            <v>0</v>
          </cell>
          <cell r="J15">
            <v>0</v>
          </cell>
          <cell r="K15" t="str">
            <v>ML</v>
          </cell>
          <cell r="L15">
            <v>31.8</v>
          </cell>
          <cell r="M15">
            <v>7753</v>
          </cell>
          <cell r="N15">
            <v>246545.4</v>
          </cell>
        </row>
        <row r="16">
          <cell r="C16" t="str">
            <v xml:space="preserve">SUBTOTAL       </v>
          </cell>
          <cell r="D16">
            <v>0</v>
          </cell>
          <cell r="E16">
            <v>0</v>
          </cell>
          <cell r="F16">
            <v>0</v>
          </cell>
          <cell r="G16">
            <v>0</v>
          </cell>
          <cell r="H16">
            <v>0</v>
          </cell>
          <cell r="I16">
            <v>0</v>
          </cell>
          <cell r="J16">
            <v>0</v>
          </cell>
          <cell r="K16">
            <v>0</v>
          </cell>
          <cell r="L16">
            <v>0</v>
          </cell>
          <cell r="M16">
            <v>0</v>
          </cell>
          <cell r="N16">
            <v>38630524.630000003</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t="str">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613.74599999999987</v>
          </cell>
          <cell r="M18">
            <v>20577</v>
          </cell>
          <cell r="N18">
            <v>12629051.441999998</v>
          </cell>
        </row>
        <row r="19">
          <cell r="C19" t="str">
            <v>2.2</v>
          </cell>
          <cell r="D19" t="str">
            <v>ETG-03-05</v>
          </cell>
          <cell r="E19" t="str">
            <v>Relleno conformado y vibrocompactado en capas de 10 cm con material de préstamo.</v>
          </cell>
          <cell r="F19">
            <v>0</v>
          </cell>
          <cell r="G19">
            <v>0</v>
          </cell>
          <cell r="H19">
            <v>0</v>
          </cell>
          <cell r="I19">
            <v>0</v>
          </cell>
          <cell r="J19">
            <v>0</v>
          </cell>
          <cell r="K19" t="str">
            <v>M3</v>
          </cell>
          <cell r="L19">
            <v>30.6873</v>
          </cell>
          <cell r="M19">
            <v>69722</v>
          </cell>
          <cell r="N19">
            <v>2139579.9306000001</v>
          </cell>
        </row>
        <row r="20">
          <cell r="C20" t="str">
            <v>2.3</v>
          </cell>
          <cell r="D20" t="str">
            <v>ETG-03-05</v>
          </cell>
          <cell r="E20" t="str">
            <v>Relleno conformado y vibrocompactado con material seleccionado  de excavación</v>
          </cell>
          <cell r="F20">
            <v>0</v>
          </cell>
          <cell r="G20">
            <v>0</v>
          </cell>
          <cell r="H20">
            <v>0</v>
          </cell>
          <cell r="I20">
            <v>0</v>
          </cell>
          <cell r="J20">
            <v>0</v>
          </cell>
          <cell r="K20" t="str">
            <v>M3</v>
          </cell>
          <cell r="L20">
            <v>516.68694070699087</v>
          </cell>
          <cell r="M20">
            <v>17576</v>
          </cell>
          <cell r="N20">
            <v>9081289.669866072</v>
          </cell>
        </row>
        <row r="21">
          <cell r="C21" t="str">
            <v>2.4</v>
          </cell>
          <cell r="D21" t="str">
            <v>ETG-03-06</v>
          </cell>
          <cell r="E21" t="str">
            <v>Retiro y disposición de material sobrante y/o escombros.</v>
          </cell>
          <cell r="F21">
            <v>0</v>
          </cell>
          <cell r="G21">
            <v>0</v>
          </cell>
          <cell r="H21">
            <v>0</v>
          </cell>
          <cell r="I21">
            <v>0</v>
          </cell>
          <cell r="J21">
            <v>0</v>
          </cell>
          <cell r="K21" t="str">
            <v>M3</v>
          </cell>
          <cell r="L21">
            <v>97.059059293009099</v>
          </cell>
          <cell r="M21">
            <v>28216</v>
          </cell>
          <cell r="N21">
            <v>2738618.4170115446</v>
          </cell>
        </row>
        <row r="22">
          <cell r="C22" t="str">
            <v xml:space="preserve">SUBTOTAL       </v>
          </cell>
          <cell r="D22">
            <v>0</v>
          </cell>
          <cell r="E22">
            <v>0</v>
          </cell>
          <cell r="F22">
            <v>0</v>
          </cell>
          <cell r="G22">
            <v>0</v>
          </cell>
          <cell r="H22">
            <v>0</v>
          </cell>
          <cell r="I22">
            <v>0</v>
          </cell>
          <cell r="J22">
            <v>0</v>
          </cell>
          <cell r="K22">
            <v>0</v>
          </cell>
          <cell r="L22">
            <v>0</v>
          </cell>
          <cell r="M22">
            <v>0</v>
          </cell>
          <cell r="N22">
            <v>26588539.459477615</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929.22</v>
          </cell>
          <cell r="M24">
            <v>26333</v>
          </cell>
          <cell r="N24">
            <v>24469150.260000002</v>
          </cell>
        </row>
        <row r="25">
          <cell r="C25">
            <v>3.2</v>
          </cell>
          <cell r="D25" t="str">
            <v>ETG-08-01.6</v>
          </cell>
          <cell r="E25" t="str">
            <v>Suministro e instalacion tuberia PEAD 110 mm (4") PN 10 PE 100, incluye prueba hidrostatica</v>
          </cell>
          <cell r="F25">
            <v>0</v>
          </cell>
          <cell r="G25">
            <v>0</v>
          </cell>
          <cell r="H25">
            <v>0</v>
          </cell>
          <cell r="I25">
            <v>0</v>
          </cell>
          <cell r="J25">
            <v>0</v>
          </cell>
          <cell r="K25" t="str">
            <v>ML</v>
          </cell>
          <cell r="L25">
            <v>93.69</v>
          </cell>
          <cell r="M25">
            <v>37166</v>
          </cell>
          <cell r="N25">
            <v>3482082.54</v>
          </cell>
        </row>
        <row r="26">
          <cell r="C26">
            <v>3.4</v>
          </cell>
          <cell r="D26" t="str">
            <v>ETG-03-00</v>
          </cell>
          <cell r="E26" t="str">
            <v>Cama de arena para tubería e= 0,1 m</v>
          </cell>
          <cell r="F26">
            <v>0</v>
          </cell>
          <cell r="G26">
            <v>0</v>
          </cell>
          <cell r="H26">
            <v>0</v>
          </cell>
          <cell r="I26">
            <v>0</v>
          </cell>
          <cell r="J26">
            <v>0</v>
          </cell>
          <cell r="K26" t="str">
            <v>M3</v>
          </cell>
          <cell r="L26">
            <v>61.374599999999994</v>
          </cell>
          <cell r="M26">
            <v>63068</v>
          </cell>
          <cell r="N26">
            <v>3870773.2727999995</v>
          </cell>
        </row>
        <row r="27">
          <cell r="C27">
            <v>3.5</v>
          </cell>
          <cell r="D27" t="str">
            <v>ETG-08-09</v>
          </cell>
          <cell r="E27" t="str">
            <v>Suministro e instalacion de acometida domiciliaria (tramo corto menor de 3m de longitud) D=1/2" (20 mm) sobre tuberia madre hasta D=12". (INCLUYE TENDIDO DE TUBERIA. NO INCLUYE EMPALME EN INSTALACION DE ABRAZADERA NI MEDIDOR) CON PAVIMENTO.</v>
          </cell>
          <cell r="F27">
            <v>0</v>
          </cell>
          <cell r="G27">
            <v>0</v>
          </cell>
          <cell r="H27">
            <v>0</v>
          </cell>
          <cell r="I27">
            <v>0</v>
          </cell>
          <cell r="J27">
            <v>0</v>
          </cell>
          <cell r="K27" t="str">
            <v xml:space="preserve"> UND</v>
          </cell>
          <cell r="L27">
            <v>94</v>
          </cell>
          <cell r="M27">
            <v>377276</v>
          </cell>
          <cell r="N27">
            <v>35463944</v>
          </cell>
        </row>
        <row r="28">
          <cell r="C28">
            <v>3.6</v>
          </cell>
          <cell r="D28" t="str">
            <v>ETG-08-09</v>
          </cell>
          <cell r="E28" t="str">
            <v>Suministro e instalacion de acometida domiciliaria (tramo largo hasta 6m de longitud CON TOPO) D=1/2" (20 mm) sobre tuberia madre hasta D=12". (INCLUYE TENDIDO DE TUBERIA. NO INCLUYE EMPALME EN INSTALACION DE ABRAZADERA NI MEDIDOR) CON PAVIMENTO.</v>
          </cell>
          <cell r="F28">
            <v>0</v>
          </cell>
          <cell r="G28">
            <v>0</v>
          </cell>
          <cell r="H28">
            <v>0</v>
          </cell>
          <cell r="I28">
            <v>0</v>
          </cell>
          <cell r="J28">
            <v>0</v>
          </cell>
          <cell r="K28" t="str">
            <v xml:space="preserve"> UND</v>
          </cell>
          <cell r="L28">
            <v>90</v>
          </cell>
          <cell r="M28">
            <v>823407</v>
          </cell>
          <cell r="N28">
            <v>74106630</v>
          </cell>
        </row>
        <row r="29">
          <cell r="C29">
            <v>3.7</v>
          </cell>
          <cell r="D29" t="str">
            <v>ETG-08-01.6</v>
          </cell>
          <cell r="E29" t="str">
            <v>suministro e instalacion collarin de derivacion PEAD 90x1/2"</v>
          </cell>
          <cell r="F29">
            <v>0</v>
          </cell>
          <cell r="G29">
            <v>0</v>
          </cell>
          <cell r="H29">
            <v>0</v>
          </cell>
          <cell r="I29">
            <v>0</v>
          </cell>
          <cell r="J29">
            <v>0</v>
          </cell>
          <cell r="K29" t="str">
            <v xml:space="preserve"> UND</v>
          </cell>
          <cell r="L29">
            <v>164</v>
          </cell>
          <cell r="M29">
            <v>33430</v>
          </cell>
          <cell r="N29">
            <v>5482520</v>
          </cell>
        </row>
        <row r="30">
          <cell r="C30">
            <v>3.8</v>
          </cell>
          <cell r="D30" t="str">
            <v>ETG-08-01.6</v>
          </cell>
          <cell r="E30" t="str">
            <v>suministro e instalacion collarin de derivacion PEAD 110x1/2"</v>
          </cell>
          <cell r="F30">
            <v>0</v>
          </cell>
          <cell r="G30">
            <v>0</v>
          </cell>
          <cell r="H30">
            <v>0</v>
          </cell>
          <cell r="I30">
            <v>0</v>
          </cell>
          <cell r="J30">
            <v>0</v>
          </cell>
          <cell r="K30" t="str">
            <v xml:space="preserve"> UND</v>
          </cell>
          <cell r="L30">
            <v>20</v>
          </cell>
          <cell r="M30">
            <v>41556</v>
          </cell>
          <cell r="N30">
            <v>831120</v>
          </cell>
        </row>
        <row r="31">
          <cell r="C31">
            <v>3.9</v>
          </cell>
          <cell r="D31" t="str">
            <v>ETG-08-01.2</v>
          </cell>
          <cell r="E31" t="str">
            <v>suministro e instalacion union brida universal 4" para PEAD</v>
          </cell>
          <cell r="F31">
            <v>0</v>
          </cell>
          <cell r="G31">
            <v>0</v>
          </cell>
          <cell r="H31">
            <v>0</v>
          </cell>
          <cell r="I31">
            <v>0</v>
          </cell>
          <cell r="J31">
            <v>0</v>
          </cell>
          <cell r="K31" t="str">
            <v xml:space="preserve"> UND</v>
          </cell>
          <cell r="L31">
            <v>2</v>
          </cell>
          <cell r="M31">
            <v>192453</v>
          </cell>
          <cell r="N31">
            <v>384906</v>
          </cell>
        </row>
        <row r="32">
          <cell r="C32" t="str">
            <v>3.10</v>
          </cell>
          <cell r="D32" t="str">
            <v>ETG-08-01.2</v>
          </cell>
          <cell r="E32" t="str">
            <v xml:space="preserve">suministro e instalacion union brida universal 3" </v>
          </cell>
          <cell r="F32">
            <v>0</v>
          </cell>
          <cell r="G32">
            <v>0</v>
          </cell>
          <cell r="H32">
            <v>0</v>
          </cell>
          <cell r="I32">
            <v>0</v>
          </cell>
          <cell r="J32">
            <v>0</v>
          </cell>
          <cell r="K32" t="str">
            <v xml:space="preserve"> UND</v>
          </cell>
          <cell r="L32">
            <v>6</v>
          </cell>
          <cell r="M32">
            <v>108993</v>
          </cell>
          <cell r="N32">
            <v>653958</v>
          </cell>
        </row>
        <row r="33">
          <cell r="C33">
            <v>3.11</v>
          </cell>
          <cell r="D33" t="str">
            <v>ETG-08-01.2</v>
          </cell>
          <cell r="E33" t="str">
            <v>suministro e instalacion union brida universal 3" para PEAD</v>
          </cell>
          <cell r="F33">
            <v>0</v>
          </cell>
          <cell r="G33">
            <v>0</v>
          </cell>
          <cell r="H33">
            <v>0</v>
          </cell>
          <cell r="I33">
            <v>0</v>
          </cell>
          <cell r="J33">
            <v>0</v>
          </cell>
          <cell r="K33" t="str">
            <v xml:space="preserve"> UND</v>
          </cell>
          <cell r="L33">
            <v>3</v>
          </cell>
          <cell r="M33">
            <v>156553</v>
          </cell>
          <cell r="N33">
            <v>469659</v>
          </cell>
        </row>
        <row r="34">
          <cell r="C34">
            <v>3.12</v>
          </cell>
          <cell r="D34" t="str">
            <v>ETG-08-01.6</v>
          </cell>
          <cell r="E34" t="str">
            <v>Suministro e instalacion cruz bridada HD 3"</v>
          </cell>
          <cell r="F34">
            <v>0</v>
          </cell>
          <cell r="G34">
            <v>0</v>
          </cell>
          <cell r="H34">
            <v>0</v>
          </cell>
          <cell r="I34">
            <v>0</v>
          </cell>
          <cell r="J34">
            <v>0</v>
          </cell>
          <cell r="K34" t="str">
            <v xml:space="preserve"> UND</v>
          </cell>
          <cell r="L34">
            <v>2</v>
          </cell>
          <cell r="M34">
            <v>421864</v>
          </cell>
          <cell r="N34">
            <v>843728</v>
          </cell>
        </row>
        <row r="35">
          <cell r="C35">
            <v>3.13</v>
          </cell>
          <cell r="D35" t="str">
            <v>ETG-08-01.6</v>
          </cell>
          <cell r="E35" t="str">
            <v>Suministro e instalacion tee PEAD  90mm (3") PE 100 PN10</v>
          </cell>
          <cell r="F35">
            <v>0</v>
          </cell>
          <cell r="G35">
            <v>0</v>
          </cell>
          <cell r="H35">
            <v>0</v>
          </cell>
          <cell r="I35">
            <v>0</v>
          </cell>
          <cell r="J35">
            <v>0</v>
          </cell>
          <cell r="K35" t="str">
            <v xml:space="preserve"> UND</v>
          </cell>
          <cell r="L35">
            <v>14</v>
          </cell>
          <cell r="M35">
            <v>80348</v>
          </cell>
          <cell r="N35">
            <v>1124872</v>
          </cell>
        </row>
        <row r="36">
          <cell r="C36">
            <v>3.14</v>
          </cell>
          <cell r="D36" t="str">
            <v>ETG-08-01.6</v>
          </cell>
          <cell r="E36" t="str">
            <v>Suministro e instalacion tee PEAD  110mm (4") PE 100 PN10</v>
          </cell>
          <cell r="F36">
            <v>0</v>
          </cell>
          <cell r="G36">
            <v>0</v>
          </cell>
          <cell r="H36">
            <v>0</v>
          </cell>
          <cell r="I36">
            <v>0</v>
          </cell>
          <cell r="J36">
            <v>0</v>
          </cell>
          <cell r="K36" t="str">
            <v xml:space="preserve"> UND</v>
          </cell>
          <cell r="L36">
            <v>4</v>
          </cell>
          <cell r="M36">
            <v>100107</v>
          </cell>
          <cell r="N36">
            <v>400428</v>
          </cell>
        </row>
        <row r="37">
          <cell r="C37">
            <v>3.15</v>
          </cell>
          <cell r="D37" t="str">
            <v>ETG-08-01.2</v>
          </cell>
          <cell r="E37" t="str">
            <v>Suministro e instalación tee bridada 3" HD</v>
          </cell>
          <cell r="F37">
            <v>0</v>
          </cell>
          <cell r="G37">
            <v>0</v>
          </cell>
          <cell r="H37">
            <v>0</v>
          </cell>
          <cell r="I37">
            <v>0</v>
          </cell>
          <cell r="J37">
            <v>0</v>
          </cell>
          <cell r="K37" t="str">
            <v xml:space="preserve"> UND</v>
          </cell>
          <cell r="L37">
            <v>2</v>
          </cell>
          <cell r="M37">
            <v>299524</v>
          </cell>
          <cell r="N37">
            <v>599048</v>
          </cell>
        </row>
        <row r="38">
          <cell r="C38">
            <v>3.16</v>
          </cell>
          <cell r="D38" t="str">
            <v>ETG-08-01.2</v>
          </cell>
          <cell r="E38" t="str">
            <v>Suministro e instalación tee bridada 4" HD</v>
          </cell>
          <cell r="F38">
            <v>0</v>
          </cell>
          <cell r="G38">
            <v>0</v>
          </cell>
          <cell r="H38">
            <v>0</v>
          </cell>
          <cell r="I38">
            <v>0</v>
          </cell>
          <cell r="J38">
            <v>0</v>
          </cell>
          <cell r="K38" t="str">
            <v xml:space="preserve"> UND</v>
          </cell>
          <cell r="L38">
            <v>1</v>
          </cell>
          <cell r="M38">
            <v>495522</v>
          </cell>
          <cell r="N38">
            <v>495522</v>
          </cell>
        </row>
        <row r="39">
          <cell r="C39">
            <v>3.17</v>
          </cell>
          <cell r="D39" t="str">
            <v>ETG-08-01.2</v>
          </cell>
          <cell r="E39" t="str">
            <v xml:space="preserve">Suministro e instalacion reduccion 110x90mm bridada (4X3") </v>
          </cell>
          <cell r="F39">
            <v>0</v>
          </cell>
          <cell r="G39">
            <v>0</v>
          </cell>
          <cell r="H39">
            <v>0</v>
          </cell>
          <cell r="I39">
            <v>0</v>
          </cell>
          <cell r="J39">
            <v>0</v>
          </cell>
          <cell r="K39" t="str">
            <v xml:space="preserve"> UND</v>
          </cell>
          <cell r="L39">
            <v>4</v>
          </cell>
          <cell r="M39">
            <v>236993</v>
          </cell>
          <cell r="N39">
            <v>947972</v>
          </cell>
        </row>
        <row r="40">
          <cell r="C40">
            <v>3.18</v>
          </cell>
          <cell r="D40" t="str">
            <v>ETG-08-01.6</v>
          </cell>
          <cell r="E40" t="str">
            <v>Suministro e instalacion reduccion 110x90mm PEAD (4X3") PN 10 PE 100</v>
          </cell>
          <cell r="F40">
            <v>0</v>
          </cell>
          <cell r="G40">
            <v>0</v>
          </cell>
          <cell r="H40">
            <v>0</v>
          </cell>
          <cell r="I40">
            <v>0</v>
          </cell>
          <cell r="J40">
            <v>0</v>
          </cell>
          <cell r="K40" t="str">
            <v>UND</v>
          </cell>
          <cell r="L40">
            <v>4</v>
          </cell>
          <cell r="M40">
            <v>51284</v>
          </cell>
          <cell r="N40">
            <v>205136</v>
          </cell>
        </row>
        <row r="41">
          <cell r="C41">
            <v>3.19</v>
          </cell>
          <cell r="D41" t="str">
            <v>ETG-15-01 Y ETG-15-03</v>
          </cell>
          <cell r="E41"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41">
            <v>0</v>
          </cell>
          <cell r="G41">
            <v>0</v>
          </cell>
          <cell r="H41">
            <v>0</v>
          </cell>
          <cell r="I41">
            <v>0</v>
          </cell>
          <cell r="J41">
            <v>0</v>
          </cell>
          <cell r="K41" t="str">
            <v>UND</v>
          </cell>
          <cell r="L41">
            <v>9</v>
          </cell>
          <cell r="M41">
            <v>421526</v>
          </cell>
          <cell r="N41">
            <v>3793734</v>
          </cell>
        </row>
        <row r="42">
          <cell r="C42" t="str">
            <v xml:space="preserve">SUBTOTAL       </v>
          </cell>
          <cell r="D42">
            <v>0</v>
          </cell>
          <cell r="E42">
            <v>0</v>
          </cell>
          <cell r="F42">
            <v>0</v>
          </cell>
          <cell r="G42">
            <v>0</v>
          </cell>
          <cell r="H42">
            <v>0</v>
          </cell>
          <cell r="I42">
            <v>0</v>
          </cell>
          <cell r="J42">
            <v>0</v>
          </cell>
          <cell r="K42">
            <v>0</v>
          </cell>
          <cell r="L42">
            <v>0</v>
          </cell>
          <cell r="M42">
            <v>0</v>
          </cell>
          <cell r="N42">
            <v>157625183.07279998</v>
          </cell>
        </row>
        <row r="43">
          <cell r="C43">
            <v>4</v>
          </cell>
          <cell r="D43">
            <v>0</v>
          </cell>
          <cell r="E43" t="str">
            <v>OBRA CIVIL COMPLEMENTARIA</v>
          </cell>
          <cell r="F43">
            <v>0</v>
          </cell>
          <cell r="G43">
            <v>0</v>
          </cell>
          <cell r="H43">
            <v>0</v>
          </cell>
          <cell r="I43">
            <v>0</v>
          </cell>
          <cell r="J43">
            <v>0</v>
          </cell>
          <cell r="K43">
            <v>0</v>
          </cell>
          <cell r="L43">
            <v>0</v>
          </cell>
          <cell r="M43">
            <v>0</v>
          </cell>
          <cell r="N43">
            <v>0</v>
          </cell>
        </row>
        <row r="44">
          <cell r="C44">
            <v>4.0999999999999996</v>
          </cell>
          <cell r="D44" t="str">
            <v>ETG-05-02</v>
          </cell>
          <cell r="E44" t="str">
            <v>Sub-base granular mopt compactada en capas de 10 cm, E= 0.20 M</v>
          </cell>
          <cell r="F44">
            <v>0</v>
          </cell>
          <cell r="G44">
            <v>0</v>
          </cell>
          <cell r="H44">
            <v>0</v>
          </cell>
          <cell r="I44">
            <v>0</v>
          </cell>
          <cell r="J44">
            <v>0</v>
          </cell>
          <cell r="K44" t="str">
            <v>M3</v>
          </cell>
          <cell r="L44">
            <v>122.74919999999997</v>
          </cell>
          <cell r="M44">
            <v>70153</v>
          </cell>
          <cell r="N44">
            <v>8611224.6275999974</v>
          </cell>
        </row>
        <row r="45">
          <cell r="C45">
            <v>4.2</v>
          </cell>
          <cell r="D45" t="str">
            <v>ETG-05-07</v>
          </cell>
          <cell r="E45" t="str">
            <v xml:space="preserve">Construcción pavimento rígido 3000 PSI e= 0,15 incluye refuerzo y juntas en asfalto </v>
          </cell>
          <cell r="F45">
            <v>0</v>
          </cell>
          <cell r="G45">
            <v>0</v>
          </cell>
          <cell r="H45">
            <v>0</v>
          </cell>
          <cell r="I45">
            <v>0</v>
          </cell>
          <cell r="J45">
            <v>0</v>
          </cell>
          <cell r="K45" t="str">
            <v>M2</v>
          </cell>
          <cell r="L45">
            <v>613.74599999999987</v>
          </cell>
          <cell r="M45">
            <v>95693</v>
          </cell>
          <cell r="N45">
            <v>58731195.977999985</v>
          </cell>
        </row>
        <row r="46">
          <cell r="C46">
            <v>4.3</v>
          </cell>
          <cell r="D46" t="str">
            <v>ETG-07-03</v>
          </cell>
          <cell r="E46" t="str">
            <v>Construcción Sardinel en concreto 3000 psi 0,15*0,30M. Incluye refuerzo</v>
          </cell>
          <cell r="F46">
            <v>0</v>
          </cell>
          <cell r="G46">
            <v>0</v>
          </cell>
          <cell r="H46">
            <v>0</v>
          </cell>
          <cell r="I46">
            <v>0</v>
          </cell>
          <cell r="J46">
            <v>0</v>
          </cell>
          <cell r="K46" t="str">
            <v>ML</v>
          </cell>
          <cell r="L46">
            <v>31.8</v>
          </cell>
          <cell r="M46">
            <v>40084</v>
          </cell>
          <cell r="N46">
            <v>1274671.2</v>
          </cell>
        </row>
        <row r="47">
          <cell r="C47">
            <v>4.4000000000000004</v>
          </cell>
          <cell r="D47" t="str">
            <v>ETG-07-03</v>
          </cell>
          <cell r="E47" t="str">
            <v>Construcción andén en concreto, fc= 21 Mpa, e=0,10 m</v>
          </cell>
          <cell r="F47">
            <v>0</v>
          </cell>
          <cell r="G47">
            <v>0</v>
          </cell>
          <cell r="H47">
            <v>0</v>
          </cell>
          <cell r="I47">
            <v>0</v>
          </cell>
          <cell r="J47">
            <v>0</v>
          </cell>
          <cell r="K47" t="str">
            <v>M2</v>
          </cell>
          <cell r="L47">
            <v>31.8</v>
          </cell>
          <cell r="M47">
            <v>49792</v>
          </cell>
          <cell r="N47">
            <v>1583385.6000000001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 val="Sheet4"/>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ía"/>
      <sheetName val="Comparación Aranceles"/>
      <sheetName val="Comparación textos"/>
    </sheetNames>
    <sheetDataSet>
      <sheetData sheetId="0"/>
      <sheetData sheetId="1"/>
      <sheetData sheetId="2"/>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5. ELECTRIC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 val="Hoja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s>
    <sheetDataSet>
      <sheetData sheetId="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 val="Cuadro p. Capital Vs estimado"/>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TOTAL"/>
      <sheetName val="AL PRESUPUESTO ALCALDIA"/>
      <sheetName val="AC PRESUPUESTO ALCALDIA"/>
      <sheetName val="AL PRESUPUESTO ASAA"/>
      <sheetName val="AL CANTIDADES"/>
      <sheetName val="AL 1.1"/>
      <sheetName val="AL 1.2"/>
      <sheetName val="AL 1.3"/>
      <sheetName val="AL 2.1"/>
      <sheetName val="AL 2.2"/>
      <sheetName val="AL 2.3"/>
      <sheetName val="AL 2.4"/>
      <sheetName val="AL 3.1"/>
      <sheetName val="AL 3.2"/>
      <sheetName val="AL 3.3"/>
      <sheetName val="AL 3.4"/>
      <sheetName val="AL 3.5"/>
      <sheetName val="AL 3.6"/>
      <sheetName val="AC PRESUPUESTO ASAA"/>
      <sheetName val="AC 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
      <sheetName val="3.6  "/>
      <sheetName val="3.7"/>
      <sheetName val="3.8"/>
      <sheetName val="3.9 "/>
      <sheetName val="3.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9">
          <cell r="C9">
            <v>1.1000000000000001</v>
          </cell>
          <cell r="D9" t="str">
            <v>ETG-02-03</v>
          </cell>
          <cell r="E9" t="str">
            <v>Localizacion y replanteo</v>
          </cell>
          <cell r="F9">
            <v>0</v>
          </cell>
          <cell r="G9">
            <v>0</v>
          </cell>
          <cell r="H9">
            <v>0</v>
          </cell>
          <cell r="I9">
            <v>0</v>
          </cell>
          <cell r="J9">
            <v>0</v>
          </cell>
          <cell r="K9" t="str">
            <v>ML</v>
          </cell>
          <cell r="L9">
            <v>234.8</v>
          </cell>
          <cell r="M9">
            <v>1914</v>
          </cell>
          <cell r="N9">
            <v>449407.2</v>
          </cell>
        </row>
        <row r="10">
          <cell r="C10">
            <v>1.2</v>
          </cell>
          <cell r="D10" t="str">
            <v>ETG-02-05</v>
          </cell>
          <cell r="E10" t="str">
            <v>Apiques para verificación de redes hasta 1m3</v>
          </cell>
          <cell r="F10">
            <v>0</v>
          </cell>
          <cell r="G10">
            <v>0</v>
          </cell>
          <cell r="H10">
            <v>0</v>
          </cell>
          <cell r="I10">
            <v>0</v>
          </cell>
          <cell r="J10">
            <v>0</v>
          </cell>
          <cell r="K10" t="str">
            <v>UND</v>
          </cell>
          <cell r="L10">
            <v>8</v>
          </cell>
          <cell r="M10">
            <v>14477</v>
          </cell>
          <cell r="N10">
            <v>115816</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t="str">
            <v>1.4</v>
          </cell>
          <cell r="D12" t="str">
            <v>ETG-05-01</v>
          </cell>
          <cell r="E12" t="str">
            <v>Corte de pavimento</v>
          </cell>
          <cell r="F12">
            <v>0</v>
          </cell>
          <cell r="G12">
            <v>0</v>
          </cell>
          <cell r="H12">
            <v>0</v>
          </cell>
          <cell r="I12">
            <v>0</v>
          </cell>
          <cell r="J12">
            <v>0</v>
          </cell>
          <cell r="K12" t="str">
            <v>ML</v>
          </cell>
          <cell r="L12">
            <v>0</v>
          </cell>
          <cell r="M12">
            <v>10378</v>
          </cell>
          <cell r="N12">
            <v>0</v>
          </cell>
        </row>
        <row r="13">
          <cell r="C13" t="str">
            <v>1.5</v>
          </cell>
          <cell r="D13" t="str">
            <v>ETG-07-01</v>
          </cell>
          <cell r="E13" t="str">
            <v>Demolicion de pavimento rigido o flexible, incluye retiro</v>
          </cell>
          <cell r="F13">
            <v>0</v>
          </cell>
          <cell r="G13">
            <v>0</v>
          </cell>
          <cell r="H13">
            <v>0</v>
          </cell>
          <cell r="I13">
            <v>0</v>
          </cell>
          <cell r="J13">
            <v>0</v>
          </cell>
          <cell r="K13" t="str">
            <v>M2</v>
          </cell>
          <cell r="L13">
            <v>0</v>
          </cell>
          <cell r="M13">
            <v>20805</v>
          </cell>
          <cell r="N13">
            <v>0</v>
          </cell>
        </row>
        <row r="14">
          <cell r="C14">
            <v>1.6</v>
          </cell>
          <cell r="D14" t="str">
            <v>ETG-07-01</v>
          </cell>
          <cell r="E14" t="str">
            <v>Demolicion de andenes, incluye retiro</v>
          </cell>
          <cell r="F14">
            <v>0</v>
          </cell>
          <cell r="G14">
            <v>0</v>
          </cell>
          <cell r="H14">
            <v>0</v>
          </cell>
          <cell r="I14">
            <v>0</v>
          </cell>
          <cell r="J14">
            <v>0</v>
          </cell>
          <cell r="K14" t="str">
            <v>M2</v>
          </cell>
          <cell r="L14">
            <v>0</v>
          </cell>
          <cell r="M14">
            <v>14755</v>
          </cell>
          <cell r="N14">
            <v>0</v>
          </cell>
        </row>
        <row r="15">
          <cell r="C15">
            <v>1.7</v>
          </cell>
          <cell r="D15" t="str">
            <v>ETG-07-01</v>
          </cell>
          <cell r="E15" t="str">
            <v>Demolicion de sardineles, incluye retiro</v>
          </cell>
          <cell r="F15">
            <v>0</v>
          </cell>
          <cell r="G15">
            <v>0</v>
          </cell>
          <cell r="H15">
            <v>0</v>
          </cell>
          <cell r="I15">
            <v>0</v>
          </cell>
          <cell r="J15">
            <v>0</v>
          </cell>
          <cell r="K15" t="str">
            <v>ML</v>
          </cell>
          <cell r="L15">
            <v>0</v>
          </cell>
          <cell r="M15">
            <v>7753</v>
          </cell>
          <cell r="N15">
            <v>0</v>
          </cell>
        </row>
        <row r="16">
          <cell r="C16" t="str">
            <v xml:space="preserve">SUBTOTAL       </v>
          </cell>
          <cell r="D16">
            <v>0</v>
          </cell>
          <cell r="E16">
            <v>0</v>
          </cell>
          <cell r="F16">
            <v>0</v>
          </cell>
          <cell r="G16">
            <v>0</v>
          </cell>
          <cell r="H16">
            <v>0</v>
          </cell>
          <cell r="I16">
            <v>0</v>
          </cell>
          <cell r="J16">
            <v>0</v>
          </cell>
          <cell r="K16">
            <v>0</v>
          </cell>
          <cell r="L16">
            <v>0</v>
          </cell>
          <cell r="M16">
            <v>0</v>
          </cell>
          <cell r="N16">
            <v>2232098.2000000002</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140.88</v>
          </cell>
          <cell r="M18">
            <v>20577</v>
          </cell>
          <cell r="N18">
            <v>2898887.76</v>
          </cell>
        </row>
        <row r="19">
          <cell r="C19">
            <v>2.2000000000000002</v>
          </cell>
          <cell r="D19" t="str">
            <v>ETG-03-05</v>
          </cell>
          <cell r="E19" t="str">
            <v>Relleno conformado y vibrocompactado en capas de 10 cm con material de préstamo.</v>
          </cell>
          <cell r="F19">
            <v>0</v>
          </cell>
          <cell r="G19">
            <v>0</v>
          </cell>
          <cell r="H19">
            <v>0</v>
          </cell>
          <cell r="I19">
            <v>0</v>
          </cell>
          <cell r="J19">
            <v>0</v>
          </cell>
          <cell r="K19" t="str">
            <v>M3</v>
          </cell>
          <cell r="L19">
            <v>7.0440000000000005</v>
          </cell>
          <cell r="M19">
            <v>69722</v>
          </cell>
          <cell r="N19">
            <v>491121.76800000004</v>
          </cell>
        </row>
        <row r="20">
          <cell r="C20">
            <v>2.2999999999999998</v>
          </cell>
          <cell r="D20" t="str">
            <v>ETG-03-05</v>
          </cell>
          <cell r="E20" t="str">
            <v>Relleno conformado y vibrocompactado con material seleccionado  de excavación</v>
          </cell>
          <cell r="F20">
            <v>0</v>
          </cell>
          <cell r="G20">
            <v>0</v>
          </cell>
          <cell r="H20">
            <v>0</v>
          </cell>
          <cell r="I20">
            <v>0</v>
          </cell>
          <cell r="J20">
            <v>0</v>
          </cell>
          <cell r="K20" t="str">
            <v>M3</v>
          </cell>
          <cell r="L20">
            <v>118.67722575517118</v>
          </cell>
          <cell r="M20">
            <v>17576</v>
          </cell>
          <cell r="N20">
            <v>2085870.9198728886</v>
          </cell>
        </row>
        <row r="21">
          <cell r="C21">
            <v>2.4</v>
          </cell>
          <cell r="D21" t="str">
            <v>ETG-03-06</v>
          </cell>
          <cell r="E21" t="str">
            <v>Retiro y disposición de material sobrante y/o escombros.</v>
          </cell>
          <cell r="F21">
            <v>0</v>
          </cell>
          <cell r="G21">
            <v>0</v>
          </cell>
          <cell r="H21">
            <v>0</v>
          </cell>
          <cell r="I21">
            <v>0</v>
          </cell>
          <cell r="J21">
            <v>0</v>
          </cell>
          <cell r="K21" t="str">
            <v>M3</v>
          </cell>
          <cell r="L21">
            <v>22.202774244828831</v>
          </cell>
          <cell r="M21">
            <v>28216</v>
          </cell>
          <cell r="N21">
            <v>626473.47809209034</v>
          </cell>
        </row>
        <row r="22">
          <cell r="C22" t="str">
            <v xml:space="preserve">SUBTOTAL       </v>
          </cell>
          <cell r="D22">
            <v>0</v>
          </cell>
          <cell r="E22">
            <v>0</v>
          </cell>
          <cell r="F22">
            <v>0</v>
          </cell>
          <cell r="G22">
            <v>0</v>
          </cell>
          <cell r="H22">
            <v>0</v>
          </cell>
          <cell r="I22">
            <v>0</v>
          </cell>
          <cell r="J22">
            <v>0</v>
          </cell>
          <cell r="K22">
            <v>0</v>
          </cell>
          <cell r="L22">
            <v>0</v>
          </cell>
          <cell r="M22">
            <v>0</v>
          </cell>
          <cell r="N22">
            <v>6102353.9259649785</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PVC 3" UP RDE 21 incluye prueba hidrostatica</v>
          </cell>
          <cell r="F24">
            <v>0</v>
          </cell>
          <cell r="G24">
            <v>0</v>
          </cell>
          <cell r="H24">
            <v>0</v>
          </cell>
          <cell r="I24">
            <v>0</v>
          </cell>
          <cell r="J24">
            <v>0</v>
          </cell>
          <cell r="K24" t="str">
            <v>ML</v>
          </cell>
          <cell r="L24">
            <v>234.8</v>
          </cell>
          <cell r="M24">
            <v>27447</v>
          </cell>
          <cell r="N24">
            <v>6444555.6000000006</v>
          </cell>
        </row>
        <row r="25">
          <cell r="C25">
            <v>3.2</v>
          </cell>
          <cell r="D25" t="str">
            <v>ETG-03-00</v>
          </cell>
          <cell r="E25" t="str">
            <v>Cama de arena para tubería e= 0,1 m</v>
          </cell>
          <cell r="F25">
            <v>0</v>
          </cell>
          <cell r="G25">
            <v>0</v>
          </cell>
          <cell r="H25">
            <v>0</v>
          </cell>
          <cell r="I25">
            <v>0</v>
          </cell>
          <cell r="J25">
            <v>0</v>
          </cell>
          <cell r="K25" t="str">
            <v>M3</v>
          </cell>
          <cell r="L25">
            <v>14.087999999999999</v>
          </cell>
          <cell r="M25">
            <v>63068</v>
          </cell>
          <cell r="N25">
            <v>888501.98399999994</v>
          </cell>
        </row>
        <row r="26">
          <cell r="C26">
            <v>3.3</v>
          </cell>
          <cell r="D26" t="str">
            <v>ETG-08-09</v>
          </cell>
          <cell r="E26" t="str">
            <v>Suministro e instalación  de acometida domiciliaria (tramo corto menor de 3m de longitud) d=1/2" (20 mm) sobre tubería madre hasta d=12". (Incluye tendido de tubería). No incluye medidor, empalme en instalación de abrazadera) sin pavimento.</v>
          </cell>
          <cell r="F26">
            <v>0</v>
          </cell>
          <cell r="G26">
            <v>0</v>
          </cell>
          <cell r="H26">
            <v>0</v>
          </cell>
          <cell r="I26">
            <v>0</v>
          </cell>
          <cell r="J26">
            <v>0</v>
          </cell>
          <cell r="K26" t="str">
            <v xml:space="preserve"> UND</v>
          </cell>
          <cell r="L26">
            <v>25</v>
          </cell>
          <cell r="M26">
            <v>213462</v>
          </cell>
          <cell r="N26">
            <v>5336550</v>
          </cell>
        </row>
        <row r="27">
          <cell r="C27">
            <v>3.4</v>
          </cell>
          <cell r="D27" t="str">
            <v>ETG-08-09</v>
          </cell>
          <cell r="E27" t="str">
            <v>Suministro e instalación  de acometida domiciliaria (tramo largo hasta 6 mts de longitud) d=1/2" sobre tubería madre hasta d=12". (Incluye tendido de tubería). No incluye medidor, empalme e instalación de abrazadera) sin pavimento.</v>
          </cell>
          <cell r="F27">
            <v>0</v>
          </cell>
          <cell r="G27">
            <v>0</v>
          </cell>
          <cell r="H27">
            <v>0</v>
          </cell>
          <cell r="I27">
            <v>0</v>
          </cell>
          <cell r="J27">
            <v>0</v>
          </cell>
          <cell r="K27" t="str">
            <v xml:space="preserve"> UND</v>
          </cell>
          <cell r="L27">
            <v>25</v>
          </cell>
          <cell r="M27">
            <v>290138</v>
          </cell>
          <cell r="N27">
            <v>7253450</v>
          </cell>
        </row>
        <row r="28">
          <cell r="C28">
            <v>3.5</v>
          </cell>
          <cell r="D28" t="str">
            <v>ETG-08-01.6</v>
          </cell>
          <cell r="E28" t="str">
            <v>suministro e instalacion collarin de derivacion HD 75mmx1/2"</v>
          </cell>
          <cell r="F28">
            <v>0</v>
          </cell>
          <cell r="G28">
            <v>0</v>
          </cell>
          <cell r="H28">
            <v>0</v>
          </cell>
          <cell r="I28">
            <v>0</v>
          </cell>
          <cell r="J28">
            <v>0</v>
          </cell>
          <cell r="K28" t="str">
            <v xml:space="preserve"> UND</v>
          </cell>
          <cell r="L28">
            <v>50</v>
          </cell>
          <cell r="M28">
            <v>52906</v>
          </cell>
          <cell r="N28">
            <v>2645300</v>
          </cell>
        </row>
        <row r="29">
          <cell r="C29">
            <v>3.6</v>
          </cell>
          <cell r="D29" t="str">
            <v>ETG-08-01.2</v>
          </cell>
          <cell r="E29" t="str">
            <v xml:space="preserve">suministro e instalacion union brida universal 3" </v>
          </cell>
          <cell r="F29">
            <v>0</v>
          </cell>
          <cell r="G29">
            <v>0</v>
          </cell>
          <cell r="H29">
            <v>0</v>
          </cell>
          <cell r="I29">
            <v>0</v>
          </cell>
          <cell r="J29">
            <v>0</v>
          </cell>
          <cell r="K29" t="str">
            <v xml:space="preserve"> UND</v>
          </cell>
          <cell r="L29">
            <v>22</v>
          </cell>
          <cell r="M29">
            <v>108993</v>
          </cell>
          <cell r="N29">
            <v>2397846</v>
          </cell>
        </row>
        <row r="30">
          <cell r="C30">
            <v>3.7</v>
          </cell>
          <cell r="D30" t="str">
            <v>ETG-08-01.6</v>
          </cell>
          <cell r="E30" t="str">
            <v>Suministro e instalacion cruz bridada HD 3"</v>
          </cell>
          <cell r="F30">
            <v>0</v>
          </cell>
          <cell r="G30">
            <v>0</v>
          </cell>
          <cell r="H30">
            <v>0</v>
          </cell>
          <cell r="I30">
            <v>0</v>
          </cell>
          <cell r="J30">
            <v>0</v>
          </cell>
          <cell r="K30" t="str">
            <v xml:space="preserve"> UND</v>
          </cell>
          <cell r="L30">
            <v>2</v>
          </cell>
          <cell r="M30">
            <v>421864</v>
          </cell>
          <cell r="N30">
            <v>843728</v>
          </cell>
        </row>
        <row r="31">
          <cell r="C31">
            <v>3.8</v>
          </cell>
          <cell r="D31" t="str">
            <v>ETG-08-01.6</v>
          </cell>
          <cell r="E31" t="str">
            <v>Suministro e instalación tee bridada 3"</v>
          </cell>
          <cell r="F31">
            <v>0</v>
          </cell>
          <cell r="G31">
            <v>0</v>
          </cell>
          <cell r="H31">
            <v>0</v>
          </cell>
          <cell r="I31">
            <v>0</v>
          </cell>
          <cell r="J31">
            <v>0</v>
          </cell>
          <cell r="K31" t="str">
            <v xml:space="preserve"> UND</v>
          </cell>
          <cell r="L31">
            <v>4</v>
          </cell>
          <cell r="M31">
            <v>299524</v>
          </cell>
          <cell r="N31">
            <v>1198096</v>
          </cell>
        </row>
        <row r="32">
          <cell r="C32">
            <v>3.9</v>
          </cell>
          <cell r="D32" t="str">
            <v>ETG-08-01.6</v>
          </cell>
          <cell r="E32" t="str">
            <v>Suministro e instalación tapon HD 3" junta rápida</v>
          </cell>
          <cell r="F32">
            <v>0</v>
          </cell>
          <cell r="G32">
            <v>0</v>
          </cell>
          <cell r="H32">
            <v>0</v>
          </cell>
          <cell r="I32">
            <v>0</v>
          </cell>
          <cell r="J32">
            <v>0</v>
          </cell>
          <cell r="K32" t="str">
            <v xml:space="preserve"> UND</v>
          </cell>
          <cell r="L32">
            <v>1</v>
          </cell>
          <cell r="M32">
            <v>77205</v>
          </cell>
          <cell r="N32">
            <v>77205</v>
          </cell>
        </row>
        <row r="33">
          <cell r="C33" t="str">
            <v>3.10</v>
          </cell>
          <cell r="D33" t="str">
            <v>ETG-15-01 Y ETG-15-03</v>
          </cell>
          <cell r="E33"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33">
            <v>0</v>
          </cell>
          <cell r="G33">
            <v>0</v>
          </cell>
          <cell r="H33">
            <v>0</v>
          </cell>
          <cell r="I33">
            <v>0</v>
          </cell>
          <cell r="J33">
            <v>0</v>
          </cell>
          <cell r="K33" t="str">
            <v>UND</v>
          </cell>
          <cell r="L33">
            <v>50</v>
          </cell>
          <cell r="M33">
            <v>421526</v>
          </cell>
          <cell r="N33">
            <v>21076300</v>
          </cell>
        </row>
        <row r="34">
          <cell r="C34" t="str">
            <v xml:space="preserve">SUBTOTAL       </v>
          </cell>
          <cell r="D34">
            <v>0</v>
          </cell>
          <cell r="E34">
            <v>0</v>
          </cell>
          <cell r="F34">
            <v>0</v>
          </cell>
          <cell r="G34">
            <v>0</v>
          </cell>
          <cell r="H34">
            <v>0</v>
          </cell>
          <cell r="I34">
            <v>0</v>
          </cell>
          <cell r="J34">
            <v>0</v>
          </cell>
          <cell r="K34">
            <v>0</v>
          </cell>
          <cell r="L34">
            <v>0</v>
          </cell>
          <cell r="M34">
            <v>0</v>
          </cell>
          <cell r="N34">
            <v>48161532.583999999</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PROTECC EB"/>
      <sheetName val="REPO MULTI"/>
      <sheetName val="EQ.RES.EB3"/>
      <sheetName val="CONTRU EB5"/>
      <sheetName val="CONTRU EB6"/>
      <sheetName val="L INPULSO 5"/>
      <sheetName val="L INPULSO 6"/>
      <sheetName val="C57 K12"/>
      <sheetName val="C3 BIS"/>
      <sheetName val="K1C 2-4"/>
      <sheetName val="3A3BIS"/>
      <sheetName val="K45 C13"/>
      <sheetName val="C1 411F4A"/>
      <sheetName val="C 5 8-9"/>
      <sheetName val="C711 K69"/>
      <sheetName val="C5 K 9Y11"/>
      <sheetName val="76 Y 77"/>
      <sheetName val="C4 K7"/>
      <sheetName val="C7 IBIC"/>
      <sheetName val="T 395"/>
      <sheetName val="C9 K23"/>
      <sheetName val="K2 C79"/>
      <sheetName val="C1011 K35"/>
      <sheetName val="C7 K715"/>
      <sheetName val="C7 K47"/>
      <sheetName val="C12 K710"/>
      <sheetName val="K8 1415"/>
      <sheetName val="C12 1C6"/>
      <sheetName val="C11 1015"/>
      <sheetName val="K15 1014A"/>
      <sheetName val="C15 78"/>
      <sheetName val="CUELLAR"/>
      <sheetName val="VFATIMA1"/>
      <sheetName val="VFATIMA(2)"/>
      <sheetName val="31 OCTUBRE"/>
      <sheetName val="SAN JUDAS"/>
      <sheetName val="COL 31 OSTUBRE"/>
      <sheetName val="DIVIDIVI"/>
      <sheetName val="Kra7 18-21"/>
      <sheetName val="2MARZO"/>
      <sheetName val="C15 12C15"/>
      <sheetName val="C15 1517"/>
      <sheetName val="R TAPAS"/>
      <sheetName val="R COMUNITARIO"/>
      <sheetName val="LAS TUNAS"/>
      <sheetName val="ROJAS PINILLA"/>
      <sheetName val="LA COSECHA"/>
      <sheetName val="CAMILO TORRES"/>
      <sheetName val="SUMIDEROS"/>
      <sheetName val="20 DJUL"/>
      <sheetName val="PLU 12OCT"/>
    </sheetNames>
    <sheetDataSet>
      <sheetData sheetId="0" refreshError="1"/>
      <sheetData sheetId="1" refreshError="1"/>
      <sheetData sheetId="2" refreshError="1">
        <row r="5">
          <cell r="B5" t="str">
            <v>Cortes y Demoliciones</v>
          </cell>
        </row>
        <row r="32">
          <cell r="E32" t="str">
            <v>UNITARIO</v>
          </cell>
        </row>
        <row r="35">
          <cell r="E35">
            <v>1450000</v>
          </cell>
        </row>
        <row r="36">
          <cell r="E36">
            <v>1020</v>
          </cell>
        </row>
        <row r="37">
          <cell r="E37">
            <v>2950</v>
          </cell>
        </row>
        <row r="38">
          <cell r="E38">
            <v>680000</v>
          </cell>
        </row>
        <row r="39">
          <cell r="E39">
            <v>15391</v>
          </cell>
        </row>
        <row r="40">
          <cell r="E40">
            <v>2950</v>
          </cell>
        </row>
        <row r="41">
          <cell r="E41">
            <v>32150</v>
          </cell>
        </row>
        <row r="44">
          <cell r="E44">
            <v>5230</v>
          </cell>
        </row>
        <row r="45">
          <cell r="E45">
            <v>14696</v>
          </cell>
        </row>
        <row r="46">
          <cell r="E46">
            <v>14696</v>
          </cell>
        </row>
        <row r="47">
          <cell r="E47">
            <v>14696</v>
          </cell>
        </row>
        <row r="48">
          <cell r="E48">
            <v>11757</v>
          </cell>
        </row>
        <row r="49">
          <cell r="E49">
            <v>6750</v>
          </cell>
        </row>
        <row r="50">
          <cell r="E50">
            <v>11757</v>
          </cell>
        </row>
        <row r="51">
          <cell r="E51">
            <v>193390</v>
          </cell>
        </row>
        <row r="52">
          <cell r="E52">
            <v>16790</v>
          </cell>
        </row>
        <row r="53">
          <cell r="E53">
            <v>12820</v>
          </cell>
        </row>
        <row r="54">
          <cell r="E54">
            <v>4360</v>
          </cell>
        </row>
        <row r="58">
          <cell r="E58">
            <v>10520</v>
          </cell>
        </row>
        <row r="59">
          <cell r="E59">
            <v>27362</v>
          </cell>
        </row>
        <row r="60">
          <cell r="E60">
            <v>31250</v>
          </cell>
        </row>
        <row r="63">
          <cell r="E63">
            <v>48250</v>
          </cell>
        </row>
        <row r="64">
          <cell r="E64">
            <v>34832</v>
          </cell>
        </row>
        <row r="65">
          <cell r="E65">
            <v>10688</v>
          </cell>
        </row>
        <row r="66">
          <cell r="E66">
            <v>15670</v>
          </cell>
        </row>
        <row r="67">
          <cell r="E67">
            <v>11000</v>
          </cell>
        </row>
        <row r="68">
          <cell r="E68">
            <v>43540</v>
          </cell>
        </row>
        <row r="69">
          <cell r="E69">
            <v>48250</v>
          </cell>
        </row>
        <row r="72">
          <cell r="E72">
            <v>8120</v>
          </cell>
        </row>
        <row r="73">
          <cell r="E73">
            <v>141250</v>
          </cell>
        </row>
        <row r="77">
          <cell r="E77">
            <v>1550</v>
          </cell>
        </row>
        <row r="78">
          <cell r="E78">
            <v>1900</v>
          </cell>
        </row>
        <row r="79">
          <cell r="E79">
            <v>2820</v>
          </cell>
        </row>
        <row r="80">
          <cell r="E80">
            <v>72784</v>
          </cell>
        </row>
        <row r="81">
          <cell r="E81">
            <v>3150</v>
          </cell>
        </row>
        <row r="82">
          <cell r="E82">
            <v>6452</v>
          </cell>
        </row>
        <row r="83">
          <cell r="E83">
            <v>5600</v>
          </cell>
        </row>
        <row r="84">
          <cell r="E84">
            <v>7000</v>
          </cell>
        </row>
        <row r="85">
          <cell r="E85">
            <v>8400</v>
          </cell>
        </row>
        <row r="86">
          <cell r="E86">
            <v>9800</v>
          </cell>
        </row>
        <row r="87">
          <cell r="E87">
            <v>30150</v>
          </cell>
        </row>
        <row r="88">
          <cell r="E88">
            <v>38578</v>
          </cell>
        </row>
        <row r="89">
          <cell r="E89">
            <v>43800</v>
          </cell>
        </row>
        <row r="93">
          <cell r="E93">
            <v>6480</v>
          </cell>
        </row>
        <row r="94">
          <cell r="E94">
            <v>13758</v>
          </cell>
        </row>
        <row r="95">
          <cell r="E95">
            <v>8480</v>
          </cell>
        </row>
        <row r="96">
          <cell r="E96">
            <v>13758</v>
          </cell>
        </row>
        <row r="97">
          <cell r="E97">
            <v>11515</v>
          </cell>
        </row>
        <row r="98">
          <cell r="E98">
            <v>32686</v>
          </cell>
        </row>
        <row r="99">
          <cell r="E99">
            <v>51290</v>
          </cell>
        </row>
        <row r="100">
          <cell r="E100">
            <v>4702.7328000000007</v>
          </cell>
        </row>
        <row r="101">
          <cell r="E101">
            <v>9009.5807999999997</v>
          </cell>
        </row>
        <row r="102">
          <cell r="E102">
            <v>5159.68</v>
          </cell>
        </row>
        <row r="103">
          <cell r="E103">
            <v>9482.6751999999997</v>
          </cell>
        </row>
        <row r="104">
          <cell r="E104">
            <v>5244.16</v>
          </cell>
        </row>
        <row r="105">
          <cell r="E105">
            <v>10714.502399999999</v>
          </cell>
        </row>
        <row r="106">
          <cell r="E106">
            <v>7820.9983999999995</v>
          </cell>
        </row>
        <row r="107">
          <cell r="E107">
            <v>15016.7104</v>
          </cell>
        </row>
        <row r="108">
          <cell r="E108">
            <v>4641</v>
          </cell>
        </row>
        <row r="109">
          <cell r="E109">
            <v>9130</v>
          </cell>
        </row>
        <row r="110">
          <cell r="E110">
            <v>21300</v>
          </cell>
        </row>
        <row r="111">
          <cell r="E111">
            <v>36068</v>
          </cell>
        </row>
        <row r="112">
          <cell r="E112">
            <v>163576</v>
          </cell>
        </row>
        <row r="113">
          <cell r="E113">
            <v>176089</v>
          </cell>
        </row>
        <row r="114">
          <cell r="E114">
            <v>199800</v>
          </cell>
        </row>
        <row r="115">
          <cell r="E115">
            <v>92600</v>
          </cell>
        </row>
        <row r="116">
          <cell r="E116">
            <v>115000</v>
          </cell>
        </row>
        <row r="117">
          <cell r="E117">
            <v>163450</v>
          </cell>
        </row>
        <row r="118">
          <cell r="E118">
            <v>1239.5261199999998</v>
          </cell>
        </row>
        <row r="119">
          <cell r="E119">
            <v>1418.5355799999998</v>
          </cell>
        </row>
        <row r="120">
          <cell r="E120">
            <v>5242.8008399999999</v>
          </cell>
        </row>
        <row r="121">
          <cell r="E121">
            <v>9517.6310200000007</v>
          </cell>
        </row>
        <row r="122">
          <cell r="E122">
            <v>14224.708799999999</v>
          </cell>
        </row>
        <row r="123">
          <cell r="E123">
            <v>30886.582239999996</v>
          </cell>
        </row>
        <row r="124">
          <cell r="E124">
            <v>66146.336639999994</v>
          </cell>
        </row>
        <row r="125">
          <cell r="E125">
            <v>116062.66899999998</v>
          </cell>
        </row>
        <row r="126">
          <cell r="E126">
            <v>1246.7</v>
          </cell>
        </row>
        <row r="127">
          <cell r="E127">
            <v>1606.15</v>
          </cell>
        </row>
        <row r="128">
          <cell r="E128">
            <v>6908.36</v>
          </cell>
        </row>
        <row r="129">
          <cell r="E129">
            <v>10584.32</v>
          </cell>
        </row>
        <row r="130">
          <cell r="E130">
            <v>16999.52</v>
          </cell>
        </row>
        <row r="131">
          <cell r="E131">
            <v>40425.200000000004</v>
          </cell>
        </row>
        <row r="132">
          <cell r="E132">
            <v>87922.988800000006</v>
          </cell>
        </row>
        <row r="133">
          <cell r="E133">
            <v>149181.78400000001</v>
          </cell>
        </row>
        <row r="134">
          <cell r="E134">
            <v>1092.9195199999999</v>
          </cell>
        </row>
        <row r="135">
          <cell r="E135">
            <v>1532.7393199999999</v>
          </cell>
        </row>
        <row r="136">
          <cell r="E136">
            <v>4206.5694000000003</v>
          </cell>
        </row>
        <row r="137">
          <cell r="E137">
            <v>8055.3066399999998</v>
          </cell>
        </row>
        <row r="138">
          <cell r="E138">
            <v>11359.917119999998</v>
          </cell>
        </row>
        <row r="139">
          <cell r="E139">
            <v>24036.332159999994</v>
          </cell>
        </row>
        <row r="140">
          <cell r="E140">
            <v>53859.556320000003</v>
          </cell>
        </row>
        <row r="141">
          <cell r="E141">
            <v>90661.041199999992</v>
          </cell>
        </row>
        <row r="142">
          <cell r="E142">
            <v>1260.6300000000001</v>
          </cell>
        </row>
        <row r="143">
          <cell r="E143">
            <v>1449.3509799999999</v>
          </cell>
        </row>
        <row r="144">
          <cell r="E144">
            <v>4703</v>
          </cell>
        </row>
        <row r="145">
          <cell r="E145">
            <v>5210</v>
          </cell>
        </row>
        <row r="146">
          <cell r="E146">
            <v>10157.823039999997</v>
          </cell>
        </row>
        <row r="147">
          <cell r="E147">
            <v>20639.647999999997</v>
          </cell>
        </row>
        <row r="148">
          <cell r="E148">
            <v>44061.806559999997</v>
          </cell>
        </row>
        <row r="149">
          <cell r="E149">
            <v>72903.233400000012</v>
          </cell>
        </row>
        <row r="150">
          <cell r="E150">
            <v>16393.2</v>
          </cell>
        </row>
        <row r="153">
          <cell r="E153">
            <v>15312</v>
          </cell>
        </row>
        <row r="154">
          <cell r="E154">
            <v>20416</v>
          </cell>
        </row>
        <row r="155">
          <cell r="E155">
            <v>24360</v>
          </cell>
        </row>
        <row r="156">
          <cell r="E156">
            <v>26680</v>
          </cell>
        </row>
        <row r="157">
          <cell r="E157">
            <v>28072</v>
          </cell>
        </row>
        <row r="158">
          <cell r="E158">
            <v>33408</v>
          </cell>
        </row>
        <row r="159">
          <cell r="E159">
            <v>36377.599999999999</v>
          </cell>
        </row>
        <row r="160">
          <cell r="E160">
            <v>42873.599999999999</v>
          </cell>
        </row>
        <row r="161">
          <cell r="E161">
            <v>51040</v>
          </cell>
        </row>
        <row r="162">
          <cell r="E162">
            <v>80388</v>
          </cell>
        </row>
        <row r="163">
          <cell r="E163">
            <v>91872</v>
          </cell>
        </row>
        <row r="164">
          <cell r="E164">
            <v>96465.599999999991</v>
          </cell>
        </row>
        <row r="165">
          <cell r="E165">
            <v>103356</v>
          </cell>
        </row>
        <row r="166">
          <cell r="E166">
            <v>126324</v>
          </cell>
        </row>
        <row r="167">
          <cell r="E167">
            <v>130917.59999999999</v>
          </cell>
        </row>
        <row r="168">
          <cell r="E168">
            <v>137808</v>
          </cell>
        </row>
        <row r="169">
          <cell r="E169">
            <v>160776</v>
          </cell>
        </row>
        <row r="170">
          <cell r="E170">
            <v>177480</v>
          </cell>
        </row>
        <row r="171">
          <cell r="E171">
            <v>163328</v>
          </cell>
        </row>
        <row r="172">
          <cell r="E172">
            <v>167411.20000000001</v>
          </cell>
        </row>
        <row r="173">
          <cell r="E173">
            <v>204160</v>
          </cell>
        </row>
        <row r="174">
          <cell r="E174">
            <v>224576</v>
          </cell>
        </row>
        <row r="175">
          <cell r="E175">
            <v>265408</v>
          </cell>
        </row>
        <row r="176">
          <cell r="E176">
            <v>306240</v>
          </cell>
        </row>
        <row r="177">
          <cell r="E177">
            <v>197478.40000000002</v>
          </cell>
        </row>
        <row r="178">
          <cell r="E178">
            <v>205436.00000000003</v>
          </cell>
        </row>
        <row r="179">
          <cell r="E179">
            <v>226060.80000000002</v>
          </cell>
        </row>
        <row r="180">
          <cell r="E180">
            <v>234343.2</v>
          </cell>
        </row>
        <row r="181">
          <cell r="E181">
            <v>241164.00000000003</v>
          </cell>
        </row>
        <row r="182">
          <cell r="E182">
            <v>250096.00000000003</v>
          </cell>
        </row>
        <row r="183">
          <cell r="E183">
            <v>300115.20000000001</v>
          </cell>
        </row>
        <row r="184">
          <cell r="E184">
            <v>236779.19999999998</v>
          </cell>
        </row>
        <row r="185">
          <cell r="E185">
            <v>254179.19999999998</v>
          </cell>
        </row>
        <row r="186">
          <cell r="E186">
            <v>269352</v>
          </cell>
        </row>
        <row r="187">
          <cell r="E187">
            <v>276868.8</v>
          </cell>
        </row>
        <row r="188">
          <cell r="E188">
            <v>305961.59999999998</v>
          </cell>
        </row>
        <row r="189">
          <cell r="E189">
            <v>335054.39999999997</v>
          </cell>
        </row>
        <row r="190">
          <cell r="E190">
            <v>358579.20000000001</v>
          </cell>
        </row>
        <row r="191">
          <cell r="E191">
            <v>434188</v>
          </cell>
        </row>
        <row r="192">
          <cell r="E192">
            <v>452052</v>
          </cell>
        </row>
        <row r="193">
          <cell r="E193">
            <v>466204</v>
          </cell>
        </row>
        <row r="194">
          <cell r="E194">
            <v>482676</v>
          </cell>
        </row>
        <row r="195">
          <cell r="E195">
            <v>502860</v>
          </cell>
        </row>
        <row r="196">
          <cell r="E196">
            <v>545084</v>
          </cell>
        </row>
        <row r="197">
          <cell r="E197">
            <v>580000</v>
          </cell>
        </row>
        <row r="198">
          <cell r="E198">
            <v>376860.8</v>
          </cell>
        </row>
        <row r="199">
          <cell r="E199">
            <v>380758.4</v>
          </cell>
        </row>
        <row r="200">
          <cell r="E200">
            <v>425859.2</v>
          </cell>
        </row>
        <row r="201">
          <cell r="E201">
            <v>447760</v>
          </cell>
        </row>
        <row r="202">
          <cell r="E202">
            <v>499913.60000000003</v>
          </cell>
        </row>
        <row r="203">
          <cell r="E203">
            <v>524691.19999999995</v>
          </cell>
        </row>
        <row r="204">
          <cell r="E204">
            <v>565244.79999999993</v>
          </cell>
        </row>
        <row r="205">
          <cell r="E205">
            <v>435788.79999999999</v>
          </cell>
        </row>
        <row r="206">
          <cell r="E206">
            <v>476992</v>
          </cell>
        </row>
        <row r="207">
          <cell r="E207">
            <v>508636.8</v>
          </cell>
        </row>
        <row r="208">
          <cell r="E208">
            <v>580185.59999999998</v>
          </cell>
        </row>
        <row r="209">
          <cell r="E209">
            <v>649785.59999999998</v>
          </cell>
        </row>
        <row r="210">
          <cell r="E210">
            <v>725603.20000000007</v>
          </cell>
        </row>
        <row r="211">
          <cell r="E211">
            <v>796224</v>
          </cell>
        </row>
        <row r="212">
          <cell r="E212">
            <v>381315.2</v>
          </cell>
        </row>
        <row r="213">
          <cell r="E213">
            <v>417368.00000000006</v>
          </cell>
        </row>
        <row r="214">
          <cell r="E214">
            <v>427518.00000000006</v>
          </cell>
        </row>
        <row r="215">
          <cell r="E215">
            <v>443433.20000000007</v>
          </cell>
        </row>
        <row r="216">
          <cell r="E216">
            <v>507662.39999999997</v>
          </cell>
        </row>
        <row r="217">
          <cell r="E217">
            <v>568562.4</v>
          </cell>
        </row>
        <row r="218">
          <cell r="E218">
            <v>634902.80000000005</v>
          </cell>
        </row>
        <row r="219">
          <cell r="E219">
            <v>696696.00000000012</v>
          </cell>
        </row>
        <row r="220">
          <cell r="E220">
            <v>3712</v>
          </cell>
        </row>
        <row r="221">
          <cell r="E221">
            <v>4176</v>
          </cell>
        </row>
        <row r="222">
          <cell r="E222">
            <v>24592</v>
          </cell>
        </row>
        <row r="223">
          <cell r="E223">
            <v>25056</v>
          </cell>
        </row>
        <row r="224">
          <cell r="E224">
            <v>29696</v>
          </cell>
        </row>
        <row r="225">
          <cell r="E225">
            <v>37584</v>
          </cell>
        </row>
        <row r="226">
          <cell r="E226">
            <v>40924.799999999996</v>
          </cell>
        </row>
        <row r="227">
          <cell r="E227">
            <v>42595.199999999997</v>
          </cell>
        </row>
        <row r="228">
          <cell r="E228">
            <v>51156</v>
          </cell>
        </row>
        <row r="229">
          <cell r="E229">
            <v>68904</v>
          </cell>
        </row>
        <row r="230">
          <cell r="E230">
            <v>72940.800000000003</v>
          </cell>
        </row>
        <row r="231">
          <cell r="E231">
            <v>80364.800000000003</v>
          </cell>
        </row>
        <row r="232">
          <cell r="E232">
            <v>96512</v>
          </cell>
        </row>
        <row r="233">
          <cell r="E233">
            <v>113401.60000000001</v>
          </cell>
        </row>
        <row r="234">
          <cell r="E234">
            <v>105722.40000000001</v>
          </cell>
        </row>
        <row r="235">
          <cell r="E235">
            <v>110107.20000000001</v>
          </cell>
        </row>
        <row r="236">
          <cell r="E236">
            <v>119526.40000000001</v>
          </cell>
        </row>
        <row r="237">
          <cell r="E237">
            <v>157040.80000000002</v>
          </cell>
        </row>
        <row r="238">
          <cell r="E238">
            <v>200401.6</v>
          </cell>
        </row>
        <row r="239">
          <cell r="E239">
            <v>135766.40000000002</v>
          </cell>
        </row>
        <row r="240">
          <cell r="E240">
            <v>147134.40000000002</v>
          </cell>
        </row>
        <row r="241">
          <cell r="E241">
            <v>158502.40000000002</v>
          </cell>
        </row>
        <row r="242">
          <cell r="E242">
            <v>177990.40000000002</v>
          </cell>
        </row>
        <row r="243">
          <cell r="E243">
            <v>223137.60000000003</v>
          </cell>
        </row>
        <row r="244">
          <cell r="E244">
            <v>279328</v>
          </cell>
        </row>
        <row r="245">
          <cell r="E245">
            <v>164116.79999999999</v>
          </cell>
        </row>
        <row r="246">
          <cell r="E246">
            <v>166204.79999999999</v>
          </cell>
        </row>
        <row r="247">
          <cell r="E247">
            <v>184579.19999999998</v>
          </cell>
        </row>
        <row r="248">
          <cell r="E248">
            <v>200030.4</v>
          </cell>
        </row>
        <row r="249">
          <cell r="E249">
            <v>207268.8</v>
          </cell>
        </row>
        <row r="250">
          <cell r="E250">
            <v>229819.19999999998</v>
          </cell>
        </row>
        <row r="251">
          <cell r="E251">
            <v>305822.39999999997</v>
          </cell>
        </row>
        <row r="252">
          <cell r="E252">
            <v>214368</v>
          </cell>
        </row>
        <row r="253">
          <cell r="E253">
            <v>255153.59999999998</v>
          </cell>
        </row>
        <row r="254">
          <cell r="E254">
            <v>286195.20000000001</v>
          </cell>
        </row>
        <row r="255">
          <cell r="E255">
            <v>298444.79999999999</v>
          </cell>
        </row>
        <row r="256">
          <cell r="E256">
            <v>307771.2</v>
          </cell>
        </row>
        <row r="257">
          <cell r="E257">
            <v>360388.8</v>
          </cell>
        </row>
        <row r="258">
          <cell r="E258">
            <v>394632</v>
          </cell>
        </row>
        <row r="259">
          <cell r="E259">
            <v>412496</v>
          </cell>
        </row>
        <row r="260">
          <cell r="E260">
            <v>423980</v>
          </cell>
        </row>
        <row r="261">
          <cell r="E261">
            <v>431984</v>
          </cell>
        </row>
        <row r="262">
          <cell r="E262">
            <v>456228</v>
          </cell>
        </row>
        <row r="263">
          <cell r="E263">
            <v>499960</v>
          </cell>
        </row>
        <row r="264">
          <cell r="E264">
            <v>539168</v>
          </cell>
        </row>
        <row r="265">
          <cell r="E265">
            <v>347814.40000000002</v>
          </cell>
        </row>
        <row r="266">
          <cell r="E266">
            <v>371756.79999999999</v>
          </cell>
        </row>
        <row r="267">
          <cell r="E267">
            <v>404793.60000000003</v>
          </cell>
        </row>
        <row r="268">
          <cell r="E268">
            <v>425209.60000000003</v>
          </cell>
        </row>
        <row r="269">
          <cell r="E269">
            <v>464742.40000000002</v>
          </cell>
        </row>
        <row r="270">
          <cell r="E270">
            <v>492860.8</v>
          </cell>
        </row>
        <row r="271">
          <cell r="E271">
            <v>532764.80000000005</v>
          </cell>
        </row>
        <row r="272">
          <cell r="E272">
            <v>33648</v>
          </cell>
        </row>
        <row r="273">
          <cell r="E273">
            <v>4250</v>
          </cell>
        </row>
        <row r="274">
          <cell r="E274">
            <v>49227</v>
          </cell>
        </row>
        <row r="275">
          <cell r="E275">
            <v>94840</v>
          </cell>
        </row>
        <row r="276">
          <cell r="E276">
            <v>111483</v>
          </cell>
        </row>
        <row r="277">
          <cell r="E277">
            <v>124560</v>
          </cell>
        </row>
        <row r="278">
          <cell r="E278">
            <v>133690</v>
          </cell>
        </row>
        <row r="279">
          <cell r="E279">
            <v>6260</v>
          </cell>
        </row>
        <row r="280">
          <cell r="E280">
            <v>57530</v>
          </cell>
        </row>
        <row r="281">
          <cell r="E281">
            <v>74556</v>
          </cell>
        </row>
        <row r="282">
          <cell r="E282">
            <v>123257</v>
          </cell>
        </row>
        <row r="283">
          <cell r="E283">
            <v>220799</v>
          </cell>
        </row>
        <row r="284">
          <cell r="E284">
            <v>380754</v>
          </cell>
        </row>
        <row r="285">
          <cell r="E285">
            <v>41522</v>
          </cell>
        </row>
        <row r="286">
          <cell r="E286">
            <v>312850</v>
          </cell>
        </row>
        <row r="287">
          <cell r="E287">
            <v>245768</v>
          </cell>
        </row>
        <row r="288">
          <cell r="E288">
            <v>224550</v>
          </cell>
        </row>
        <row r="289">
          <cell r="E289">
            <v>115656</v>
          </cell>
        </row>
        <row r="290">
          <cell r="E290">
            <v>129130</v>
          </cell>
        </row>
        <row r="291">
          <cell r="E291">
            <v>6264</v>
          </cell>
        </row>
        <row r="292">
          <cell r="E292">
            <v>7192</v>
          </cell>
        </row>
        <row r="293">
          <cell r="E293">
            <v>42688</v>
          </cell>
        </row>
        <row r="294">
          <cell r="E294">
            <v>6217.6</v>
          </cell>
        </row>
        <row r="295">
          <cell r="E295">
            <v>10115.200000000001</v>
          </cell>
        </row>
        <row r="296">
          <cell r="E296">
            <v>12342.4</v>
          </cell>
        </row>
        <row r="297">
          <cell r="E297">
            <v>15683.2</v>
          </cell>
        </row>
        <row r="298">
          <cell r="E298">
            <v>18374.400000000001</v>
          </cell>
        </row>
        <row r="299">
          <cell r="E299">
            <v>20416</v>
          </cell>
        </row>
        <row r="300">
          <cell r="E300">
            <v>32364</v>
          </cell>
        </row>
        <row r="301">
          <cell r="E301">
            <v>38280</v>
          </cell>
        </row>
        <row r="302">
          <cell r="E302">
            <v>40832</v>
          </cell>
        </row>
        <row r="303">
          <cell r="E303">
            <v>48488</v>
          </cell>
        </row>
        <row r="304">
          <cell r="E304">
            <v>64960</v>
          </cell>
        </row>
        <row r="305">
          <cell r="E305">
            <v>67628</v>
          </cell>
        </row>
        <row r="306">
          <cell r="E306">
            <v>84216</v>
          </cell>
        </row>
        <row r="307">
          <cell r="E307">
            <v>107184</v>
          </cell>
        </row>
        <row r="308">
          <cell r="E308">
            <v>114840</v>
          </cell>
        </row>
        <row r="309">
          <cell r="E309">
            <v>134606.39999999999</v>
          </cell>
        </row>
        <row r="310">
          <cell r="E310">
            <v>135302.39999999999</v>
          </cell>
        </row>
        <row r="311">
          <cell r="E311">
            <v>136694.39999999999</v>
          </cell>
        </row>
        <row r="312">
          <cell r="E312">
            <v>185460.80000000002</v>
          </cell>
        </row>
        <row r="313">
          <cell r="E313">
            <v>191469.6</v>
          </cell>
        </row>
        <row r="314">
          <cell r="E314">
            <v>212581.6</v>
          </cell>
        </row>
        <row r="315">
          <cell r="E315">
            <v>228334.40000000002</v>
          </cell>
        </row>
        <row r="316">
          <cell r="E316">
            <v>247822.40000000002</v>
          </cell>
        </row>
        <row r="317">
          <cell r="E317">
            <v>267635.20000000001</v>
          </cell>
        </row>
        <row r="318">
          <cell r="E318">
            <v>263575.2</v>
          </cell>
        </row>
        <row r="319">
          <cell r="E319">
            <v>365075.20000000001</v>
          </cell>
        </row>
        <row r="320">
          <cell r="E320">
            <v>387532.79999999999</v>
          </cell>
        </row>
        <row r="321">
          <cell r="E321">
            <v>400710.40000000002</v>
          </cell>
        </row>
        <row r="322">
          <cell r="E322">
            <v>436345.60000000003</v>
          </cell>
        </row>
        <row r="323">
          <cell r="E323">
            <v>340204.79999999999</v>
          </cell>
        </row>
        <row r="324">
          <cell r="E324">
            <v>389017.60000000003</v>
          </cell>
        </row>
        <row r="325">
          <cell r="E325">
            <v>410547.20000000001</v>
          </cell>
        </row>
        <row r="326">
          <cell r="E326">
            <v>466598.40000000002</v>
          </cell>
        </row>
        <row r="327">
          <cell r="E327">
            <v>487200</v>
          </cell>
        </row>
        <row r="328">
          <cell r="E328">
            <v>498521.60000000003</v>
          </cell>
        </row>
        <row r="329">
          <cell r="E329">
            <v>4060.0000000000005</v>
          </cell>
        </row>
        <row r="330">
          <cell r="E330">
            <v>5927.6</v>
          </cell>
        </row>
        <row r="331">
          <cell r="E331">
            <v>8363.6</v>
          </cell>
        </row>
        <row r="332">
          <cell r="E332">
            <v>20601.600000000002</v>
          </cell>
        </row>
        <row r="333">
          <cell r="E333">
            <v>38976</v>
          </cell>
        </row>
        <row r="334">
          <cell r="E334">
            <v>90480</v>
          </cell>
        </row>
        <row r="335">
          <cell r="E335">
            <v>108112</v>
          </cell>
        </row>
        <row r="336">
          <cell r="E336">
            <v>170172</v>
          </cell>
        </row>
        <row r="337">
          <cell r="E337">
            <v>278400</v>
          </cell>
        </row>
        <row r="338">
          <cell r="E338">
            <v>348000</v>
          </cell>
        </row>
        <row r="341">
          <cell r="E341">
            <v>2833.2415999999998</v>
          </cell>
        </row>
        <row r="342">
          <cell r="E342">
            <v>7416</v>
          </cell>
        </row>
        <row r="343">
          <cell r="E343">
            <v>10674.92</v>
          </cell>
        </row>
        <row r="344">
          <cell r="E344">
            <v>16519.552</v>
          </cell>
        </row>
        <row r="345">
          <cell r="E345">
            <v>22743.223999999998</v>
          </cell>
        </row>
        <row r="349">
          <cell r="E349">
            <v>7492</v>
          </cell>
        </row>
        <row r="350">
          <cell r="E350">
            <v>20104</v>
          </cell>
        </row>
        <row r="351">
          <cell r="E351">
            <v>23800</v>
          </cell>
        </row>
        <row r="352">
          <cell r="E352">
            <v>21448</v>
          </cell>
        </row>
        <row r="353">
          <cell r="E353">
            <v>27507.200000000001</v>
          </cell>
        </row>
        <row r="354">
          <cell r="E354">
            <v>36937.599999999999</v>
          </cell>
        </row>
        <row r="355">
          <cell r="E355">
            <v>55230</v>
          </cell>
        </row>
        <row r="356">
          <cell r="E356">
            <v>53999.68</v>
          </cell>
        </row>
        <row r="357">
          <cell r="E357">
            <v>4590</v>
          </cell>
        </row>
        <row r="358">
          <cell r="E358">
            <v>6639.36</v>
          </cell>
        </row>
        <row r="359">
          <cell r="E359">
            <v>7515.2</v>
          </cell>
        </row>
        <row r="360">
          <cell r="E360">
            <v>8142.4</v>
          </cell>
        </row>
        <row r="361">
          <cell r="E361">
            <v>10203.200000000001</v>
          </cell>
        </row>
        <row r="362">
          <cell r="E362">
            <v>30867.200000000001</v>
          </cell>
        </row>
        <row r="363">
          <cell r="E363">
            <v>34223.839999999997</v>
          </cell>
        </row>
        <row r="364">
          <cell r="E364">
            <v>35817.599999999999</v>
          </cell>
        </row>
        <row r="365">
          <cell r="E365">
            <v>3472</v>
          </cell>
        </row>
        <row r="366">
          <cell r="E366">
            <v>89510</v>
          </cell>
        </row>
        <row r="367">
          <cell r="E367">
            <v>409248</v>
          </cell>
        </row>
        <row r="370">
          <cell r="E370">
            <v>2321160</v>
          </cell>
        </row>
        <row r="371">
          <cell r="E371">
            <v>3094081.5625</v>
          </cell>
        </row>
        <row r="372">
          <cell r="E372">
            <v>1421550</v>
          </cell>
        </row>
        <row r="373">
          <cell r="E373">
            <v>4642321</v>
          </cell>
        </row>
        <row r="374">
          <cell r="E374">
            <v>4487577.0000000009</v>
          </cell>
        </row>
        <row r="375">
          <cell r="E375">
            <v>5909404</v>
          </cell>
        </row>
        <row r="376">
          <cell r="E376">
            <v>1764082</v>
          </cell>
        </row>
        <row r="377">
          <cell r="E377">
            <v>1421550</v>
          </cell>
        </row>
        <row r="378">
          <cell r="E378">
            <v>3758645</v>
          </cell>
        </row>
        <row r="379">
          <cell r="E379">
            <v>1390180</v>
          </cell>
        </row>
        <row r="380">
          <cell r="E380">
            <v>37216</v>
          </cell>
        </row>
        <row r="381">
          <cell r="E381">
            <v>219240</v>
          </cell>
        </row>
        <row r="382">
          <cell r="E382">
            <v>185832</v>
          </cell>
        </row>
        <row r="383">
          <cell r="E383">
            <v>237753.59999999998</v>
          </cell>
        </row>
        <row r="384">
          <cell r="E384">
            <v>1241000</v>
          </cell>
        </row>
        <row r="385">
          <cell r="E385">
            <v>960000</v>
          </cell>
        </row>
        <row r="386">
          <cell r="E386">
            <v>61934.399999999994</v>
          </cell>
        </row>
        <row r="387">
          <cell r="E387">
            <v>47899.840000000004</v>
          </cell>
        </row>
        <row r="388">
          <cell r="E388">
            <v>84500</v>
          </cell>
        </row>
        <row r="389">
          <cell r="E389">
            <v>49416</v>
          </cell>
        </row>
        <row r="390">
          <cell r="E390">
            <v>5859.1019999999999</v>
          </cell>
        </row>
        <row r="391">
          <cell r="E391">
            <v>5859.1019999999999</v>
          </cell>
        </row>
        <row r="392">
          <cell r="E392">
            <v>89320</v>
          </cell>
        </row>
        <row r="393">
          <cell r="E393">
            <v>62199.199999999997</v>
          </cell>
        </row>
        <row r="394">
          <cell r="E394">
            <v>123257</v>
          </cell>
        </row>
        <row r="395">
          <cell r="E395">
            <v>131381.6</v>
          </cell>
        </row>
        <row r="396">
          <cell r="E396">
            <v>59700</v>
          </cell>
        </row>
        <row r="397">
          <cell r="E397">
            <v>150800</v>
          </cell>
        </row>
        <row r="398">
          <cell r="E398">
            <v>21250</v>
          </cell>
        </row>
        <row r="399">
          <cell r="E399">
            <v>27640</v>
          </cell>
        </row>
        <row r="402">
          <cell r="E402">
            <v>7000.1359999999995</v>
          </cell>
        </row>
        <row r="403">
          <cell r="E403">
            <v>10576.763999999999</v>
          </cell>
        </row>
        <row r="404">
          <cell r="E404">
            <v>15028.728000000001</v>
          </cell>
        </row>
        <row r="405">
          <cell r="E405">
            <v>24796.508000000002</v>
          </cell>
        </row>
        <row r="406">
          <cell r="E406">
            <v>53822.955999999991</v>
          </cell>
        </row>
        <row r="407">
          <cell r="E407">
            <v>92261.18</v>
          </cell>
        </row>
        <row r="408">
          <cell r="E408">
            <v>144374.296</v>
          </cell>
        </row>
        <row r="409">
          <cell r="E409">
            <v>200811.77599999998</v>
          </cell>
        </row>
        <row r="410">
          <cell r="E410">
            <v>263038.46799999999</v>
          </cell>
        </row>
        <row r="411">
          <cell r="E411">
            <v>345242.21600000001</v>
          </cell>
        </row>
        <row r="412">
          <cell r="E412">
            <v>437641.20399999997</v>
          </cell>
        </row>
        <row r="413">
          <cell r="E413">
            <v>525663.51199999999</v>
          </cell>
        </row>
        <row r="414">
          <cell r="E414">
            <v>18067</v>
          </cell>
        </row>
        <row r="415">
          <cell r="E415">
            <v>29417.367999999999</v>
          </cell>
        </row>
        <row r="416">
          <cell r="E416">
            <v>50441.207999999991</v>
          </cell>
        </row>
        <row r="417">
          <cell r="E417">
            <v>117333.30399999997</v>
          </cell>
        </row>
        <row r="418">
          <cell r="E418">
            <v>215735.81399999998</v>
          </cell>
        </row>
        <row r="419">
          <cell r="E419">
            <v>368476.14599999989</v>
          </cell>
        </row>
        <row r="420">
          <cell r="E420">
            <v>674530.42999999982</v>
          </cell>
        </row>
        <row r="421">
          <cell r="E421">
            <v>61000.92</v>
          </cell>
        </row>
        <row r="422">
          <cell r="E422">
            <v>70151</v>
          </cell>
        </row>
        <row r="423">
          <cell r="E423">
            <v>83607</v>
          </cell>
        </row>
        <row r="424">
          <cell r="E424">
            <v>88091.56</v>
          </cell>
        </row>
        <row r="425">
          <cell r="E425">
            <v>97063</v>
          </cell>
        </row>
        <row r="426">
          <cell r="E426">
            <v>101638.04</v>
          </cell>
        </row>
        <row r="427">
          <cell r="E427">
            <v>101638.04</v>
          </cell>
        </row>
        <row r="428">
          <cell r="E428">
            <v>279410.36</v>
          </cell>
        </row>
        <row r="429">
          <cell r="E429">
            <v>474458.55999999994</v>
          </cell>
        </row>
        <row r="430">
          <cell r="E430">
            <v>137878.75999999998</v>
          </cell>
        </row>
        <row r="431">
          <cell r="E431">
            <v>212604.79999999999</v>
          </cell>
        </row>
        <row r="432">
          <cell r="E432">
            <v>521105.63999999996</v>
          </cell>
        </row>
        <row r="433">
          <cell r="E433">
            <v>920928.6399999999</v>
          </cell>
        </row>
        <row r="434">
          <cell r="E434">
            <v>150976.31999999998</v>
          </cell>
        </row>
        <row r="435">
          <cell r="E435">
            <v>232699.47999999998</v>
          </cell>
        </row>
        <row r="436">
          <cell r="E436">
            <v>232699.47999999998</v>
          </cell>
        </row>
        <row r="437">
          <cell r="E437">
            <v>521105.63999999996</v>
          </cell>
        </row>
        <row r="438">
          <cell r="E438">
            <v>521105.63999999996</v>
          </cell>
        </row>
        <row r="439">
          <cell r="E439">
            <v>879663.96</v>
          </cell>
        </row>
        <row r="440">
          <cell r="E440">
            <v>900295.72</v>
          </cell>
        </row>
        <row r="441">
          <cell r="E441">
            <v>54092.365999999995</v>
          </cell>
        </row>
        <row r="442">
          <cell r="E442">
            <v>54092.365999999995</v>
          </cell>
        </row>
        <row r="443">
          <cell r="E443">
            <v>63328.981999999989</v>
          </cell>
        </row>
        <row r="444">
          <cell r="E444">
            <v>92314.134000000005</v>
          </cell>
        </row>
        <row r="445">
          <cell r="E445">
            <v>97715.5</v>
          </cell>
        </row>
        <row r="446">
          <cell r="E446">
            <v>108028.65399999997</v>
          </cell>
        </row>
        <row r="447">
          <cell r="E447">
            <v>17707.515999999996</v>
          </cell>
        </row>
        <row r="448">
          <cell r="E448">
            <v>20264.793999999994</v>
          </cell>
        </row>
        <row r="449">
          <cell r="E449">
            <v>32040.011999999995</v>
          </cell>
        </row>
        <row r="450">
          <cell r="E450">
            <v>64537.585999999988</v>
          </cell>
        </row>
        <row r="451">
          <cell r="E451">
            <v>177808.86</v>
          </cell>
        </row>
        <row r="452">
          <cell r="E452">
            <v>386082.27799999993</v>
          </cell>
        </row>
        <row r="453">
          <cell r="E453">
            <v>826829.20799999987</v>
          </cell>
        </row>
        <row r="454">
          <cell r="E454">
            <v>1160626.6899999997</v>
          </cell>
        </row>
        <row r="455">
          <cell r="E455">
            <v>17810</v>
          </cell>
        </row>
        <row r="456">
          <cell r="E456">
            <v>22945</v>
          </cell>
        </row>
        <row r="457">
          <cell r="E457">
            <v>41548</v>
          </cell>
        </row>
        <row r="458">
          <cell r="E458">
            <v>79776</v>
          </cell>
        </row>
        <row r="459">
          <cell r="E459">
            <v>212494</v>
          </cell>
        </row>
        <row r="460">
          <cell r="E460">
            <v>505315</v>
          </cell>
        </row>
        <row r="461">
          <cell r="E461">
            <v>1099037.3600000001</v>
          </cell>
        </row>
        <row r="462">
          <cell r="E462">
            <v>1491817.84</v>
          </cell>
        </row>
        <row r="463">
          <cell r="E463">
            <v>15613.135999999997</v>
          </cell>
        </row>
        <row r="464">
          <cell r="E464">
            <v>21896.275999999998</v>
          </cell>
        </row>
        <row r="465">
          <cell r="E465">
            <v>31522.419999999995</v>
          </cell>
        </row>
        <row r="466">
          <cell r="E466">
            <v>57932.95199999999</v>
          </cell>
        </row>
        <row r="467">
          <cell r="E467">
            <v>141998.96399999998</v>
          </cell>
        </row>
        <row r="468">
          <cell r="E468">
            <v>300454.15199999994</v>
          </cell>
        </row>
        <row r="469">
          <cell r="E469">
            <v>673244.45400000003</v>
          </cell>
        </row>
        <row r="470">
          <cell r="E470">
            <v>906610.41199999989</v>
          </cell>
        </row>
        <row r="471">
          <cell r="E471">
            <v>18009</v>
          </cell>
        </row>
        <row r="472">
          <cell r="E472">
            <v>20705.013999999996</v>
          </cell>
        </row>
        <row r="473">
          <cell r="E473">
            <v>28730.357999999997</v>
          </cell>
        </row>
        <row r="474">
          <cell r="E474">
            <v>55043.507999999994</v>
          </cell>
        </row>
        <row r="475">
          <cell r="E475">
            <v>126972.78799999997</v>
          </cell>
        </row>
        <row r="476">
          <cell r="E476">
            <v>257995.59999999998</v>
          </cell>
        </row>
        <row r="477">
          <cell r="E477">
            <v>550772.58199999994</v>
          </cell>
        </row>
        <row r="478">
          <cell r="E478">
            <v>729032.33400000003</v>
          </cell>
        </row>
        <row r="479">
          <cell r="E479">
            <v>30091.037999999997</v>
          </cell>
        </row>
        <row r="480">
          <cell r="E480">
            <v>65076.52199999999</v>
          </cell>
        </row>
        <row r="481">
          <cell r="E481">
            <v>45519.56</v>
          </cell>
        </row>
        <row r="482">
          <cell r="E482">
            <v>22241.84</v>
          </cell>
        </row>
        <row r="483">
          <cell r="E483">
            <v>18692.007999999998</v>
          </cell>
        </row>
        <row r="484">
          <cell r="E484">
            <v>12509.44</v>
          </cell>
        </row>
        <row r="485">
          <cell r="E485">
            <v>22727.88</v>
          </cell>
        </row>
        <row r="486">
          <cell r="E486">
            <v>21171</v>
          </cell>
        </row>
        <row r="489">
          <cell r="E489">
            <v>13584.48</v>
          </cell>
        </row>
        <row r="490">
          <cell r="E490">
            <v>37676.800000000003</v>
          </cell>
        </row>
        <row r="491">
          <cell r="E491">
            <v>60317.599999999999</v>
          </cell>
        </row>
        <row r="492">
          <cell r="E492">
            <v>69585.600000000006</v>
          </cell>
        </row>
        <row r="493">
          <cell r="E493">
            <v>147206.07999999999</v>
          </cell>
        </row>
        <row r="494">
          <cell r="E494">
            <v>42293.440000000002</v>
          </cell>
        </row>
        <row r="495">
          <cell r="E495">
            <v>251305.60000000001</v>
          </cell>
        </row>
        <row r="496">
          <cell r="E496">
            <v>259280</v>
          </cell>
        </row>
        <row r="497">
          <cell r="E497">
            <v>256088</v>
          </cell>
        </row>
        <row r="498">
          <cell r="E498">
            <v>269960.32000000001</v>
          </cell>
        </row>
        <row r="499">
          <cell r="E499">
            <v>290460.79999999999</v>
          </cell>
        </row>
        <row r="500">
          <cell r="E500">
            <v>671230</v>
          </cell>
        </row>
        <row r="501">
          <cell r="E501">
            <v>90190</v>
          </cell>
        </row>
        <row r="502">
          <cell r="E502">
            <v>132440</v>
          </cell>
        </row>
        <row r="503">
          <cell r="E503">
            <v>136124.79999999999</v>
          </cell>
        </row>
        <row r="504">
          <cell r="E504">
            <v>173252.8</v>
          </cell>
        </row>
        <row r="505">
          <cell r="E505">
            <v>203156.8</v>
          </cell>
        </row>
        <row r="506">
          <cell r="E506">
            <v>334364.79999999999</v>
          </cell>
        </row>
        <row r="507">
          <cell r="E507">
            <v>342241.76</v>
          </cell>
        </row>
        <row r="508">
          <cell r="E508">
            <v>358220.79999999999</v>
          </cell>
        </row>
        <row r="509">
          <cell r="E509">
            <v>32903.360000000001</v>
          </cell>
        </row>
        <row r="510">
          <cell r="E510">
            <v>539999.04</v>
          </cell>
        </row>
        <row r="511">
          <cell r="E511">
            <v>447552</v>
          </cell>
        </row>
        <row r="512">
          <cell r="E512">
            <v>2622354</v>
          </cell>
        </row>
        <row r="513">
          <cell r="E513">
            <v>39060.68</v>
          </cell>
        </row>
        <row r="514">
          <cell r="E514">
            <v>39060.68</v>
          </cell>
        </row>
        <row r="517">
          <cell r="E517">
            <v>1445700</v>
          </cell>
        </row>
        <row r="518">
          <cell r="E518">
            <v>209670</v>
          </cell>
        </row>
        <row r="519">
          <cell r="E519">
            <v>383530</v>
          </cell>
        </row>
        <row r="520">
          <cell r="E520">
            <v>482560</v>
          </cell>
        </row>
        <row r="521">
          <cell r="E521">
            <v>871160</v>
          </cell>
        </row>
        <row r="522">
          <cell r="E522">
            <v>1288760</v>
          </cell>
        </row>
        <row r="523">
          <cell r="E523">
            <v>2679600</v>
          </cell>
        </row>
        <row r="524">
          <cell r="E524">
            <v>3350100</v>
          </cell>
        </row>
        <row r="525">
          <cell r="E525">
            <v>365400</v>
          </cell>
        </row>
        <row r="526">
          <cell r="E526">
            <v>487200</v>
          </cell>
        </row>
        <row r="527">
          <cell r="E527">
            <v>646120</v>
          </cell>
        </row>
        <row r="528">
          <cell r="E528">
            <v>1339800</v>
          </cell>
        </row>
        <row r="529">
          <cell r="E529">
            <v>1827000</v>
          </cell>
        </row>
        <row r="530">
          <cell r="E530">
            <v>415221</v>
          </cell>
        </row>
        <row r="531">
          <cell r="E531">
            <v>62640</v>
          </cell>
        </row>
        <row r="532">
          <cell r="E532">
            <v>74240</v>
          </cell>
        </row>
        <row r="533">
          <cell r="E533">
            <v>116000</v>
          </cell>
        </row>
        <row r="534">
          <cell r="E534">
            <v>118320</v>
          </cell>
        </row>
        <row r="535">
          <cell r="E535">
            <v>148480</v>
          </cell>
        </row>
        <row r="536">
          <cell r="E536">
            <v>150800</v>
          </cell>
        </row>
        <row r="537">
          <cell r="E537">
            <v>348000</v>
          </cell>
        </row>
        <row r="538">
          <cell r="E538">
            <v>382800</v>
          </cell>
        </row>
        <row r="539">
          <cell r="E539">
            <v>467480</v>
          </cell>
        </row>
        <row r="540">
          <cell r="E540">
            <v>518520</v>
          </cell>
        </row>
        <row r="541">
          <cell r="E541">
            <v>14300</v>
          </cell>
        </row>
        <row r="542">
          <cell r="E542">
            <v>58000</v>
          </cell>
        </row>
        <row r="543">
          <cell r="E543">
            <v>84680</v>
          </cell>
        </row>
        <row r="544">
          <cell r="E544">
            <v>119480</v>
          </cell>
        </row>
        <row r="545">
          <cell r="E545">
            <v>257520</v>
          </cell>
        </row>
        <row r="546">
          <cell r="E546">
            <v>487200</v>
          </cell>
        </row>
        <row r="547">
          <cell r="E547">
            <v>904800</v>
          </cell>
        </row>
        <row r="548">
          <cell r="E548">
            <v>1081120</v>
          </cell>
        </row>
        <row r="549">
          <cell r="E549">
            <v>1701720</v>
          </cell>
        </row>
        <row r="550">
          <cell r="E550">
            <v>2320000</v>
          </cell>
        </row>
        <row r="551">
          <cell r="E551">
            <v>2900000</v>
          </cell>
        </row>
        <row r="552">
          <cell r="E552">
            <v>30160</v>
          </cell>
        </row>
        <row r="553">
          <cell r="E553">
            <v>31320</v>
          </cell>
        </row>
        <row r="554">
          <cell r="E554">
            <v>63800</v>
          </cell>
        </row>
        <row r="555">
          <cell r="E555">
            <v>168200</v>
          </cell>
        </row>
        <row r="556">
          <cell r="E556">
            <v>308560</v>
          </cell>
        </row>
        <row r="557">
          <cell r="E557">
            <v>440800</v>
          </cell>
        </row>
        <row r="558">
          <cell r="E558">
            <v>533600</v>
          </cell>
        </row>
        <row r="559">
          <cell r="E559">
            <v>831720</v>
          </cell>
        </row>
        <row r="560">
          <cell r="E560">
            <v>1334000</v>
          </cell>
        </row>
        <row r="561">
          <cell r="E561">
            <v>1491760</v>
          </cell>
        </row>
        <row r="562">
          <cell r="E562">
            <v>55680</v>
          </cell>
        </row>
        <row r="563">
          <cell r="E563">
            <v>76560</v>
          </cell>
        </row>
        <row r="564">
          <cell r="E564">
            <v>102080</v>
          </cell>
        </row>
        <row r="565">
          <cell r="E565">
            <v>121800</v>
          </cell>
        </row>
        <row r="566">
          <cell r="E566">
            <v>133400</v>
          </cell>
        </row>
        <row r="567">
          <cell r="E567">
            <v>140360</v>
          </cell>
        </row>
        <row r="568">
          <cell r="E568">
            <v>208800</v>
          </cell>
        </row>
        <row r="569">
          <cell r="E569">
            <v>227360</v>
          </cell>
        </row>
        <row r="570">
          <cell r="E570">
            <v>267960</v>
          </cell>
        </row>
        <row r="571">
          <cell r="E571">
            <v>319000</v>
          </cell>
        </row>
        <row r="572">
          <cell r="E572">
            <v>446600</v>
          </cell>
        </row>
        <row r="573">
          <cell r="E573">
            <v>510400</v>
          </cell>
        </row>
        <row r="574">
          <cell r="E574">
            <v>535920</v>
          </cell>
        </row>
        <row r="575">
          <cell r="E575">
            <v>574200</v>
          </cell>
        </row>
        <row r="576">
          <cell r="E576">
            <v>701800</v>
          </cell>
        </row>
        <row r="577">
          <cell r="E577">
            <v>727320</v>
          </cell>
        </row>
        <row r="578">
          <cell r="E578">
            <v>765600</v>
          </cell>
        </row>
        <row r="579">
          <cell r="E579">
            <v>893200</v>
          </cell>
        </row>
        <row r="580">
          <cell r="E580">
            <v>986000</v>
          </cell>
        </row>
        <row r="581">
          <cell r="E581">
            <v>1020800</v>
          </cell>
        </row>
        <row r="582">
          <cell r="E582">
            <v>1046320</v>
          </cell>
        </row>
        <row r="583">
          <cell r="E583">
            <v>1276000</v>
          </cell>
        </row>
        <row r="584">
          <cell r="E584">
            <v>1403600</v>
          </cell>
        </row>
        <row r="585">
          <cell r="E585">
            <v>1658800</v>
          </cell>
        </row>
        <row r="586">
          <cell r="E586">
            <v>1914000</v>
          </cell>
        </row>
        <row r="587">
          <cell r="E587">
            <v>1410560</v>
          </cell>
        </row>
        <row r="588">
          <cell r="E588">
            <v>1467400</v>
          </cell>
        </row>
        <row r="589">
          <cell r="E589">
            <v>1614720</v>
          </cell>
        </row>
        <row r="590">
          <cell r="E590">
            <v>1673880</v>
          </cell>
        </row>
        <row r="591">
          <cell r="E591">
            <v>1722600</v>
          </cell>
        </row>
        <row r="592">
          <cell r="E592">
            <v>1786400</v>
          </cell>
        </row>
        <row r="593">
          <cell r="E593">
            <v>2143680</v>
          </cell>
        </row>
        <row r="594">
          <cell r="E594">
            <v>1973160</v>
          </cell>
        </row>
        <row r="595">
          <cell r="E595">
            <v>2118160</v>
          </cell>
        </row>
        <row r="596">
          <cell r="E596">
            <v>2244600</v>
          </cell>
        </row>
        <row r="597">
          <cell r="E597">
            <v>2307240</v>
          </cell>
        </row>
        <row r="598">
          <cell r="E598">
            <v>2549680</v>
          </cell>
        </row>
        <row r="599">
          <cell r="E599">
            <v>2792120</v>
          </cell>
        </row>
        <row r="600">
          <cell r="E600">
            <v>2988160</v>
          </cell>
        </row>
        <row r="601">
          <cell r="E601">
            <v>4341880</v>
          </cell>
        </row>
        <row r="602">
          <cell r="E602">
            <v>4520520</v>
          </cell>
        </row>
        <row r="603">
          <cell r="E603">
            <v>4662040</v>
          </cell>
        </row>
        <row r="604">
          <cell r="E604">
            <v>4826760</v>
          </cell>
        </row>
        <row r="605">
          <cell r="E605">
            <v>5028600</v>
          </cell>
        </row>
        <row r="606">
          <cell r="E606">
            <v>5450840</v>
          </cell>
        </row>
        <row r="607">
          <cell r="E607">
            <v>5800000</v>
          </cell>
        </row>
        <row r="608">
          <cell r="E608">
            <v>4710760</v>
          </cell>
        </row>
        <row r="609">
          <cell r="E609">
            <v>4759480</v>
          </cell>
        </row>
        <row r="610">
          <cell r="E610">
            <v>5323240</v>
          </cell>
        </row>
        <row r="611">
          <cell r="E611">
            <v>5597000</v>
          </cell>
        </row>
        <row r="612">
          <cell r="E612">
            <v>6248920</v>
          </cell>
        </row>
        <row r="613">
          <cell r="E613">
            <v>6558640</v>
          </cell>
        </row>
        <row r="614">
          <cell r="E614">
            <v>7065559.9999999991</v>
          </cell>
        </row>
        <row r="615">
          <cell r="E615">
            <v>5447360</v>
          </cell>
        </row>
        <row r="616">
          <cell r="E616">
            <v>5962400</v>
          </cell>
        </row>
        <row r="617">
          <cell r="E617">
            <v>6357960</v>
          </cell>
        </row>
        <row r="618">
          <cell r="E618">
            <v>7252319.9999999991</v>
          </cell>
        </row>
        <row r="619">
          <cell r="E619">
            <v>8122319.9999999991</v>
          </cell>
        </row>
        <row r="620">
          <cell r="E620">
            <v>9070040</v>
          </cell>
        </row>
        <row r="621">
          <cell r="E621">
            <v>9952800</v>
          </cell>
        </row>
        <row r="622">
          <cell r="E622">
            <v>5447360</v>
          </cell>
        </row>
        <row r="623">
          <cell r="E623">
            <v>5962400</v>
          </cell>
        </row>
        <row r="624">
          <cell r="E624">
            <v>6107400</v>
          </cell>
        </row>
        <row r="625">
          <cell r="E625">
            <v>6334760</v>
          </cell>
        </row>
        <row r="626">
          <cell r="E626">
            <v>7252319.9999999991</v>
          </cell>
        </row>
        <row r="627">
          <cell r="E627">
            <v>8122319.9999999991</v>
          </cell>
        </row>
        <row r="628">
          <cell r="E628">
            <v>9070040</v>
          </cell>
        </row>
        <row r="629">
          <cell r="E629">
            <v>9952800</v>
          </cell>
        </row>
        <row r="630">
          <cell r="E630">
            <v>92800</v>
          </cell>
        </row>
        <row r="631">
          <cell r="E631">
            <v>104400</v>
          </cell>
        </row>
        <row r="632">
          <cell r="E632">
            <v>122960</v>
          </cell>
        </row>
        <row r="633">
          <cell r="E633">
            <v>125280</v>
          </cell>
        </row>
        <row r="634">
          <cell r="E634">
            <v>148480</v>
          </cell>
        </row>
        <row r="635">
          <cell r="E635">
            <v>187920</v>
          </cell>
        </row>
        <row r="636">
          <cell r="E636">
            <v>227360</v>
          </cell>
        </row>
        <row r="637">
          <cell r="E637">
            <v>236640</v>
          </cell>
        </row>
        <row r="638">
          <cell r="E638">
            <v>284200</v>
          </cell>
        </row>
        <row r="639">
          <cell r="E639">
            <v>382800</v>
          </cell>
        </row>
        <row r="640">
          <cell r="E640">
            <v>455880</v>
          </cell>
        </row>
        <row r="641">
          <cell r="E641">
            <v>502280</v>
          </cell>
        </row>
        <row r="642">
          <cell r="E642">
            <v>603200</v>
          </cell>
        </row>
        <row r="643">
          <cell r="E643">
            <v>708760</v>
          </cell>
        </row>
        <row r="644">
          <cell r="E644">
            <v>755160</v>
          </cell>
        </row>
        <row r="645">
          <cell r="E645">
            <v>786480</v>
          </cell>
        </row>
        <row r="646">
          <cell r="E646">
            <v>853760</v>
          </cell>
        </row>
        <row r="647">
          <cell r="E647">
            <v>1121720</v>
          </cell>
        </row>
        <row r="648">
          <cell r="E648">
            <v>1431440</v>
          </cell>
        </row>
        <row r="649">
          <cell r="E649">
            <v>969760</v>
          </cell>
        </row>
        <row r="650">
          <cell r="E650">
            <v>1050960</v>
          </cell>
        </row>
        <row r="651">
          <cell r="E651">
            <v>1132160</v>
          </cell>
        </row>
        <row r="652">
          <cell r="E652">
            <v>1271360</v>
          </cell>
        </row>
        <row r="653">
          <cell r="E653">
            <v>1593840</v>
          </cell>
        </row>
        <row r="654">
          <cell r="E654">
            <v>1995200</v>
          </cell>
        </row>
        <row r="655">
          <cell r="E655">
            <v>1367640</v>
          </cell>
        </row>
        <row r="656">
          <cell r="E656">
            <v>1385040</v>
          </cell>
        </row>
        <row r="657">
          <cell r="E657">
            <v>1538160</v>
          </cell>
        </row>
        <row r="658">
          <cell r="E658">
            <v>1666920</v>
          </cell>
        </row>
        <row r="659">
          <cell r="E659">
            <v>1727240</v>
          </cell>
        </row>
        <row r="660">
          <cell r="E660">
            <v>1915160</v>
          </cell>
        </row>
        <row r="661">
          <cell r="E661">
            <v>2548520</v>
          </cell>
        </row>
        <row r="662">
          <cell r="E662">
            <v>1786400</v>
          </cell>
        </row>
        <row r="663">
          <cell r="E663">
            <v>2126280</v>
          </cell>
        </row>
        <row r="664">
          <cell r="E664">
            <v>2384960</v>
          </cell>
        </row>
        <row r="665">
          <cell r="E665">
            <v>2487040</v>
          </cell>
        </row>
        <row r="666">
          <cell r="E666">
            <v>2564760</v>
          </cell>
        </row>
        <row r="667">
          <cell r="E667">
            <v>3003240</v>
          </cell>
        </row>
        <row r="668">
          <cell r="E668">
            <v>3288600</v>
          </cell>
        </row>
        <row r="669">
          <cell r="E669">
            <v>4124960</v>
          </cell>
        </row>
        <row r="670">
          <cell r="E670">
            <v>4239800</v>
          </cell>
        </row>
        <row r="671">
          <cell r="E671">
            <v>4319840</v>
          </cell>
        </row>
        <row r="672">
          <cell r="E672">
            <v>4562280</v>
          </cell>
        </row>
        <row r="673">
          <cell r="E673">
            <v>4999600</v>
          </cell>
        </row>
        <row r="674">
          <cell r="E674">
            <v>5391680</v>
          </cell>
        </row>
        <row r="675">
          <cell r="E675">
            <v>4347680</v>
          </cell>
        </row>
        <row r="676">
          <cell r="E676">
            <v>4646960</v>
          </cell>
        </row>
        <row r="677">
          <cell r="E677">
            <v>5059920</v>
          </cell>
        </row>
        <row r="678">
          <cell r="E678">
            <v>5315120</v>
          </cell>
        </row>
        <row r="679">
          <cell r="E679">
            <v>5809280</v>
          </cell>
        </row>
        <row r="680">
          <cell r="E680">
            <v>6160760</v>
          </cell>
        </row>
        <row r="681">
          <cell r="E681">
            <v>6659560</v>
          </cell>
        </row>
        <row r="682">
          <cell r="E682">
            <v>77720</v>
          </cell>
        </row>
        <row r="683">
          <cell r="E683">
            <v>126440</v>
          </cell>
        </row>
        <row r="684">
          <cell r="E684">
            <v>154280</v>
          </cell>
        </row>
        <row r="685">
          <cell r="E685">
            <v>196040</v>
          </cell>
        </row>
        <row r="686">
          <cell r="E686">
            <v>229680</v>
          </cell>
        </row>
        <row r="687">
          <cell r="E687">
            <v>255200</v>
          </cell>
        </row>
        <row r="688">
          <cell r="E688">
            <v>323640</v>
          </cell>
        </row>
        <row r="689">
          <cell r="E689">
            <v>382800</v>
          </cell>
        </row>
        <row r="690">
          <cell r="E690">
            <v>408320</v>
          </cell>
        </row>
        <row r="691">
          <cell r="E691">
            <v>484880</v>
          </cell>
        </row>
        <row r="692">
          <cell r="E692">
            <v>649600</v>
          </cell>
        </row>
        <row r="693">
          <cell r="E693">
            <v>676280</v>
          </cell>
        </row>
        <row r="694">
          <cell r="E694">
            <v>701800</v>
          </cell>
        </row>
        <row r="695">
          <cell r="E695">
            <v>893200</v>
          </cell>
        </row>
        <row r="696">
          <cell r="E696">
            <v>957000</v>
          </cell>
        </row>
        <row r="697">
          <cell r="E697">
            <v>1121720</v>
          </cell>
        </row>
        <row r="698">
          <cell r="E698">
            <v>1127520</v>
          </cell>
        </row>
        <row r="699">
          <cell r="E699">
            <v>1139120</v>
          </cell>
        </row>
        <row r="700">
          <cell r="E700">
            <v>1324720</v>
          </cell>
        </row>
        <row r="701">
          <cell r="E701">
            <v>1367640</v>
          </cell>
        </row>
        <row r="702">
          <cell r="E702">
            <v>1518440</v>
          </cell>
        </row>
        <row r="703">
          <cell r="E703">
            <v>1630960</v>
          </cell>
        </row>
        <row r="704">
          <cell r="E704">
            <v>1770160</v>
          </cell>
        </row>
        <row r="705">
          <cell r="E705">
            <v>1911680</v>
          </cell>
        </row>
        <row r="706">
          <cell r="E706">
            <v>1882680</v>
          </cell>
        </row>
        <row r="707">
          <cell r="E707">
            <v>2281720</v>
          </cell>
        </row>
        <row r="708">
          <cell r="E708">
            <v>2422080</v>
          </cell>
        </row>
        <row r="709">
          <cell r="E709">
            <v>2504440</v>
          </cell>
        </row>
        <row r="710">
          <cell r="E710">
            <v>2727160</v>
          </cell>
        </row>
        <row r="711">
          <cell r="E711">
            <v>2126280</v>
          </cell>
        </row>
        <row r="712">
          <cell r="E712">
            <v>2431360</v>
          </cell>
        </row>
        <row r="713">
          <cell r="E713">
            <v>2565920</v>
          </cell>
        </row>
        <row r="714">
          <cell r="E714">
            <v>2916240</v>
          </cell>
        </row>
        <row r="715">
          <cell r="E715">
            <v>3045000</v>
          </cell>
        </row>
        <row r="716">
          <cell r="E716">
            <v>3115760</v>
          </cell>
        </row>
        <row r="717">
          <cell r="E717">
            <v>269150</v>
          </cell>
        </row>
        <row r="718">
          <cell r="E718">
            <v>3283325</v>
          </cell>
        </row>
        <row r="719">
          <cell r="E719">
            <v>28920</v>
          </cell>
        </row>
        <row r="720">
          <cell r="E720">
            <v>1244680</v>
          </cell>
        </row>
        <row r="721">
          <cell r="E721">
            <v>1557880</v>
          </cell>
        </row>
        <row r="722">
          <cell r="E722">
            <v>1183200</v>
          </cell>
        </row>
        <row r="723">
          <cell r="E723">
            <v>2850000</v>
          </cell>
        </row>
        <row r="724">
          <cell r="E724">
            <v>3000000</v>
          </cell>
        </row>
        <row r="725">
          <cell r="E725">
            <v>3250000</v>
          </cell>
        </row>
        <row r="726">
          <cell r="E726">
            <v>66352</v>
          </cell>
        </row>
        <row r="727">
          <cell r="E727">
            <v>99702</v>
          </cell>
        </row>
        <row r="728">
          <cell r="E728">
            <v>280720</v>
          </cell>
        </row>
        <row r="729">
          <cell r="E729">
            <v>2010700</v>
          </cell>
        </row>
        <row r="730">
          <cell r="E730">
            <v>1548600</v>
          </cell>
        </row>
        <row r="731">
          <cell r="E731">
            <v>1771280</v>
          </cell>
        </row>
        <row r="732">
          <cell r="E732">
            <v>516120</v>
          </cell>
        </row>
        <row r="733">
          <cell r="E733">
            <v>299374</v>
          </cell>
        </row>
        <row r="734">
          <cell r="E734">
            <v>630000</v>
          </cell>
        </row>
        <row r="735">
          <cell r="E735">
            <v>731200</v>
          </cell>
        </row>
        <row r="736">
          <cell r="E736">
            <v>344288</v>
          </cell>
        </row>
        <row r="737">
          <cell r="E737">
            <v>938439.99999999988</v>
          </cell>
        </row>
        <row r="738">
          <cell r="E738">
            <v>89900</v>
          </cell>
        </row>
        <row r="739">
          <cell r="E739">
            <v>692520</v>
          </cell>
        </row>
        <row r="740">
          <cell r="E740">
            <v>272600</v>
          </cell>
        </row>
        <row r="741">
          <cell r="E741">
            <v>444280</v>
          </cell>
        </row>
        <row r="742">
          <cell r="E742">
            <v>174000</v>
          </cell>
        </row>
        <row r="743">
          <cell r="E743">
            <v>1508000</v>
          </cell>
        </row>
        <row r="744">
          <cell r="E744">
            <v>250500</v>
          </cell>
        </row>
        <row r="745">
          <cell r="E745">
            <v>83607</v>
          </cell>
        </row>
        <row r="746">
          <cell r="E746">
            <v>45240</v>
          </cell>
        </row>
        <row r="747">
          <cell r="E747">
            <v>59900</v>
          </cell>
        </row>
        <row r="748">
          <cell r="E748">
            <v>151960</v>
          </cell>
        </row>
        <row r="749">
          <cell r="E749">
            <v>71200</v>
          </cell>
        </row>
        <row r="753">
          <cell r="E753">
            <v>16790</v>
          </cell>
        </row>
        <row r="754">
          <cell r="E754">
            <v>259561.37400000001</v>
          </cell>
        </row>
        <row r="755">
          <cell r="E755">
            <v>168863.01949999999</v>
          </cell>
        </row>
        <row r="756">
          <cell r="E756">
            <v>135616.39350000001</v>
          </cell>
        </row>
        <row r="757">
          <cell r="E757">
            <v>14834</v>
          </cell>
        </row>
        <row r="758">
          <cell r="E758">
            <v>405534</v>
          </cell>
        </row>
        <row r="759">
          <cell r="E759">
            <v>705458</v>
          </cell>
        </row>
        <row r="760">
          <cell r="E760">
            <v>1020250</v>
          </cell>
        </row>
        <row r="761">
          <cell r="E761">
            <v>1496213</v>
          </cell>
        </row>
        <row r="762">
          <cell r="E762">
            <v>2032154</v>
          </cell>
        </row>
        <row r="763">
          <cell r="E763">
            <v>2430158</v>
          </cell>
        </row>
        <row r="764">
          <cell r="E764">
            <v>3921870</v>
          </cell>
        </row>
        <row r="765">
          <cell r="E765">
            <v>402878</v>
          </cell>
        </row>
        <row r="766">
          <cell r="E766">
            <v>4800</v>
          </cell>
        </row>
        <row r="767">
          <cell r="E767">
            <v>45341</v>
          </cell>
        </row>
        <row r="768">
          <cell r="E768">
            <v>177443</v>
          </cell>
        </row>
        <row r="769">
          <cell r="E769">
            <v>53500</v>
          </cell>
        </row>
        <row r="770">
          <cell r="E770">
            <v>64200</v>
          </cell>
        </row>
        <row r="771">
          <cell r="E771">
            <v>5831</v>
          </cell>
        </row>
        <row r="772">
          <cell r="E772">
            <v>137790</v>
          </cell>
        </row>
        <row r="773">
          <cell r="E773">
            <v>63389</v>
          </cell>
        </row>
        <row r="776">
          <cell r="E776">
            <v>4212</v>
          </cell>
        </row>
        <row r="777">
          <cell r="E777">
            <v>5831</v>
          </cell>
        </row>
        <row r="778">
          <cell r="E778">
            <v>7423</v>
          </cell>
        </row>
        <row r="779">
          <cell r="E779">
            <v>11521</v>
          </cell>
        </row>
        <row r="780">
          <cell r="E780">
            <v>14120</v>
          </cell>
        </row>
        <row r="781">
          <cell r="E781">
            <v>15885</v>
          </cell>
        </row>
        <row r="782">
          <cell r="E782">
            <v>18464</v>
          </cell>
        </row>
        <row r="783">
          <cell r="E783">
            <v>20140</v>
          </cell>
        </row>
        <row r="784">
          <cell r="E784">
            <v>25264.113280000001</v>
          </cell>
        </row>
        <row r="785">
          <cell r="E785">
            <v>33852.896000000001</v>
          </cell>
        </row>
        <row r="786">
          <cell r="E786">
            <v>37574.293120000002</v>
          </cell>
        </row>
        <row r="787">
          <cell r="E787">
            <v>46815.372800000005</v>
          </cell>
        </row>
        <row r="788">
          <cell r="E788">
            <v>69114.062080000003</v>
          </cell>
        </row>
        <row r="789">
          <cell r="E789">
            <v>83694.074240000002</v>
          </cell>
        </row>
        <row r="790">
          <cell r="E790">
            <v>90077.953280000002</v>
          </cell>
        </row>
        <row r="791">
          <cell r="E791">
            <v>95458.97984</v>
          </cell>
        </row>
        <row r="792">
          <cell r="E792">
            <v>103040.46144</v>
          </cell>
        </row>
        <row r="793">
          <cell r="E793">
            <v>127456.45696000001</v>
          </cell>
        </row>
        <row r="794">
          <cell r="E794">
            <v>134015.0784</v>
          </cell>
        </row>
        <row r="795">
          <cell r="E795">
            <v>141676.72064000001</v>
          </cell>
        </row>
        <row r="796">
          <cell r="E796">
            <v>34023</v>
          </cell>
        </row>
        <row r="797">
          <cell r="E797">
            <v>6572.0325000000003</v>
          </cell>
        </row>
        <row r="798">
          <cell r="E798">
            <v>7558.1064999999999</v>
          </cell>
        </row>
        <row r="799">
          <cell r="E799">
            <v>8691.6610000000001</v>
          </cell>
        </row>
        <row r="800">
          <cell r="E800">
            <v>22570</v>
          </cell>
        </row>
        <row r="801">
          <cell r="E801">
            <v>172545</v>
          </cell>
        </row>
        <row r="802">
          <cell r="E802">
            <v>196012.74000000002</v>
          </cell>
        </row>
        <row r="803">
          <cell r="E803">
            <v>297649.66000000003</v>
          </cell>
        </row>
        <row r="804">
          <cell r="E804">
            <v>4552950</v>
          </cell>
        </row>
        <row r="805">
          <cell r="E805">
            <v>3035300</v>
          </cell>
        </row>
        <row r="806">
          <cell r="E806">
            <v>8910</v>
          </cell>
        </row>
        <row r="807">
          <cell r="E807">
            <v>10390</v>
          </cell>
        </row>
        <row r="808">
          <cell r="E808">
            <v>14330</v>
          </cell>
        </row>
        <row r="809">
          <cell r="E809">
            <v>20500</v>
          </cell>
        </row>
        <row r="810">
          <cell r="E810">
            <v>21430</v>
          </cell>
        </row>
        <row r="811">
          <cell r="E811">
            <v>28800</v>
          </cell>
        </row>
        <row r="812">
          <cell r="E812">
            <v>35200</v>
          </cell>
        </row>
        <row r="813">
          <cell r="E813">
            <v>46662.5</v>
          </cell>
        </row>
        <row r="814">
          <cell r="E814">
            <v>3900</v>
          </cell>
        </row>
        <row r="815">
          <cell r="E815">
            <v>3200</v>
          </cell>
        </row>
        <row r="818">
          <cell r="E818">
            <v>22204.627199999999</v>
          </cell>
        </row>
        <row r="819">
          <cell r="E819">
            <v>32459.212800000005</v>
          </cell>
        </row>
        <row r="820">
          <cell r="E820">
            <v>47186.943999999996</v>
          </cell>
        </row>
        <row r="821">
          <cell r="E821">
            <v>69767.039999999994</v>
          </cell>
        </row>
        <row r="822">
          <cell r="E822">
            <v>80624.454400000002</v>
          </cell>
        </row>
        <row r="823">
          <cell r="E823">
            <v>108062.25919999999</v>
          </cell>
        </row>
        <row r="824">
          <cell r="E824">
            <v>142128.58239999998</v>
          </cell>
        </row>
        <row r="825">
          <cell r="E825">
            <v>176418.36800000005</v>
          </cell>
        </row>
        <row r="826">
          <cell r="E826">
            <v>227196.30080000003</v>
          </cell>
        </row>
        <row r="827">
          <cell r="E827">
            <v>272950.22720000002</v>
          </cell>
        </row>
        <row r="828">
          <cell r="E828">
            <v>340793.15200000006</v>
          </cell>
        </row>
        <row r="829">
          <cell r="E829">
            <v>296105.86880000005</v>
          </cell>
        </row>
        <row r="830">
          <cell r="E830">
            <v>496519.16160000005</v>
          </cell>
        </row>
        <row r="831">
          <cell r="E831">
            <v>535401.61920000007</v>
          </cell>
        </row>
        <row r="832">
          <cell r="E832">
            <v>574628.36479999998</v>
          </cell>
        </row>
        <row r="833">
          <cell r="E833">
            <v>591867.44960000005</v>
          </cell>
        </row>
        <row r="834">
          <cell r="E834">
            <v>609623.61599999992</v>
          </cell>
        </row>
        <row r="835">
          <cell r="E835">
            <v>628768.62719999999</v>
          </cell>
        </row>
        <row r="836">
          <cell r="E836">
            <v>669876.61440000008</v>
          </cell>
        </row>
        <row r="837">
          <cell r="E837">
            <v>676687.02080000006</v>
          </cell>
        </row>
        <row r="838">
          <cell r="E838">
            <v>721971.9360000001</v>
          </cell>
        </row>
        <row r="839">
          <cell r="E839">
            <v>82261</v>
          </cell>
        </row>
        <row r="840">
          <cell r="E840">
            <v>157894</v>
          </cell>
        </row>
        <row r="841">
          <cell r="E841">
            <v>225476</v>
          </cell>
        </row>
        <row r="842">
          <cell r="E842">
            <v>22548.915199999999</v>
          </cell>
        </row>
        <row r="843">
          <cell r="E843">
            <v>31009.305600000003</v>
          </cell>
        </row>
        <row r="844">
          <cell r="E844">
            <v>83300.806400000001</v>
          </cell>
        </row>
        <row r="845">
          <cell r="E845">
            <v>135128.49280000001</v>
          </cell>
        </row>
        <row r="846">
          <cell r="E846">
            <v>224830.57920000001</v>
          </cell>
        </row>
        <row r="847">
          <cell r="E847">
            <v>248830.57919999998</v>
          </cell>
        </row>
        <row r="848">
          <cell r="E848">
            <v>275687.64159999997</v>
          </cell>
        </row>
        <row r="849">
          <cell r="E849">
            <v>294062.22720000008</v>
          </cell>
        </row>
        <row r="850">
          <cell r="E850">
            <v>322930.45120000001</v>
          </cell>
        </row>
        <row r="851">
          <cell r="E851">
            <v>330630.80959999998</v>
          </cell>
        </row>
        <row r="852">
          <cell r="E852">
            <v>430988.81280000001</v>
          </cell>
        </row>
        <row r="853">
          <cell r="E853">
            <v>296105.86880000005</v>
          </cell>
        </row>
        <row r="854">
          <cell r="E854">
            <v>496519.16160000005</v>
          </cell>
        </row>
        <row r="855">
          <cell r="E855">
            <v>535401.61920000007</v>
          </cell>
        </row>
        <row r="856">
          <cell r="E856">
            <v>574628.36479999998</v>
          </cell>
        </row>
        <row r="857">
          <cell r="E857">
            <v>591867.44960000005</v>
          </cell>
        </row>
        <row r="858">
          <cell r="E858">
            <v>609623.61599999992</v>
          </cell>
        </row>
        <row r="859">
          <cell r="E859">
            <v>628768.62719999999</v>
          </cell>
        </row>
        <row r="860">
          <cell r="E860">
            <v>669876.61440000008</v>
          </cell>
        </row>
        <row r="861">
          <cell r="E861">
            <v>676687.02080000006</v>
          </cell>
        </row>
        <row r="862">
          <cell r="E862">
            <v>721971.9360000001</v>
          </cell>
        </row>
        <row r="863">
          <cell r="E863">
            <v>2662.0607999999997</v>
          </cell>
        </row>
        <row r="864">
          <cell r="E864">
            <v>4812.2368000000006</v>
          </cell>
        </row>
        <row r="865">
          <cell r="E865">
            <v>8734.5216</v>
          </cell>
        </row>
        <row r="866">
          <cell r="E866">
            <v>17628.844799999999</v>
          </cell>
        </row>
        <row r="867">
          <cell r="E867">
            <v>19773.824000000001</v>
          </cell>
        </row>
        <row r="868">
          <cell r="E868">
            <v>35900.793599999997</v>
          </cell>
        </row>
        <row r="869">
          <cell r="E869">
            <v>51893.945599999999</v>
          </cell>
        </row>
        <row r="870">
          <cell r="E870">
            <v>58379.552000000003</v>
          </cell>
        </row>
        <row r="871">
          <cell r="E871">
            <v>65310.784000000007</v>
          </cell>
        </row>
        <row r="872">
          <cell r="E872">
            <v>97863.539199999999</v>
          </cell>
        </row>
        <row r="873">
          <cell r="E873">
            <v>117504.51999999999</v>
          </cell>
        </row>
        <row r="874">
          <cell r="E874">
            <v>77646.687999999995</v>
          </cell>
        </row>
        <row r="875">
          <cell r="E875">
            <v>87443.955199999997</v>
          </cell>
        </row>
        <row r="876">
          <cell r="E876">
            <v>94124.441600000006</v>
          </cell>
        </row>
        <row r="877">
          <cell r="E877">
            <v>105358.624</v>
          </cell>
        </row>
        <row r="878">
          <cell r="E878">
            <v>109280.9088</v>
          </cell>
        </row>
        <row r="879">
          <cell r="E879">
            <v>109280.90880000002</v>
          </cell>
        </row>
        <row r="880">
          <cell r="E880">
            <v>112851.11040000001</v>
          </cell>
        </row>
        <row r="881">
          <cell r="E881">
            <v>121636.30080000001</v>
          </cell>
        </row>
        <row r="882">
          <cell r="E882">
            <v>134267.1232</v>
          </cell>
        </row>
        <row r="883">
          <cell r="E883">
            <v>102886.2464</v>
          </cell>
        </row>
        <row r="884">
          <cell r="E884">
            <v>111483.05279999999</v>
          </cell>
        </row>
        <row r="885">
          <cell r="E885">
            <v>272600</v>
          </cell>
        </row>
        <row r="886">
          <cell r="E886">
            <v>159597.6</v>
          </cell>
        </row>
        <row r="887">
          <cell r="E887">
            <v>2800182</v>
          </cell>
        </row>
        <row r="888">
          <cell r="E888">
            <v>4252138</v>
          </cell>
        </row>
        <row r="889">
          <cell r="E889">
            <v>272600</v>
          </cell>
        </row>
        <row r="890">
          <cell r="E890">
            <v>103100</v>
          </cell>
        </row>
        <row r="891">
          <cell r="E891">
            <v>120524</v>
          </cell>
        </row>
        <row r="892">
          <cell r="E892">
            <v>166228</v>
          </cell>
        </row>
        <row r="893">
          <cell r="E893">
            <v>232580</v>
          </cell>
        </row>
        <row r="894">
          <cell r="E894">
            <v>246280</v>
          </cell>
        </row>
        <row r="895">
          <cell r="E895">
            <v>270625</v>
          </cell>
        </row>
        <row r="896">
          <cell r="E896">
            <v>350200</v>
          </cell>
        </row>
        <row r="897">
          <cell r="E897">
            <v>466625</v>
          </cell>
        </row>
        <row r="898">
          <cell r="E898">
            <v>4950</v>
          </cell>
        </row>
        <row r="899">
          <cell r="E899">
            <v>4105</v>
          </cell>
        </row>
        <row r="900">
          <cell r="E900">
            <v>502181.4</v>
          </cell>
        </row>
        <row r="901">
          <cell r="E901">
            <v>562443.4</v>
          </cell>
        </row>
        <row r="902">
          <cell r="E902">
            <v>1680109</v>
          </cell>
        </row>
        <row r="906">
          <cell r="E906">
            <v>14834</v>
          </cell>
        </row>
        <row r="907">
          <cell r="E907">
            <v>405534</v>
          </cell>
        </row>
        <row r="908">
          <cell r="E908">
            <v>705458</v>
          </cell>
        </row>
        <row r="909">
          <cell r="E909">
            <v>1020250</v>
          </cell>
        </row>
        <row r="910">
          <cell r="E910">
            <v>1496213</v>
          </cell>
        </row>
        <row r="911">
          <cell r="E911">
            <v>2032154</v>
          </cell>
        </row>
        <row r="912">
          <cell r="E912">
            <v>2430158</v>
          </cell>
        </row>
        <row r="913">
          <cell r="E913">
            <v>3921870</v>
          </cell>
        </row>
        <row r="914">
          <cell r="E914">
            <v>4800</v>
          </cell>
        </row>
        <row r="915">
          <cell r="E915">
            <v>402878</v>
          </cell>
        </row>
        <row r="916">
          <cell r="E916">
            <v>45341</v>
          </cell>
        </row>
        <row r="917">
          <cell r="E917">
            <v>285760</v>
          </cell>
        </row>
        <row r="918">
          <cell r="E918">
            <v>1072500</v>
          </cell>
        </row>
        <row r="919">
          <cell r="E919">
            <v>1020120</v>
          </cell>
        </row>
        <row r="920">
          <cell r="E920">
            <v>48250</v>
          </cell>
        </row>
        <row r="921">
          <cell r="E921">
            <v>63389</v>
          </cell>
        </row>
        <row r="922">
          <cell r="E922">
            <v>3960</v>
          </cell>
        </row>
        <row r="925">
          <cell r="E925">
            <v>7423</v>
          </cell>
        </row>
        <row r="926">
          <cell r="E926">
            <v>11521</v>
          </cell>
        </row>
        <row r="927">
          <cell r="E927">
            <v>14120</v>
          </cell>
        </row>
        <row r="928">
          <cell r="E928">
            <v>15885</v>
          </cell>
        </row>
        <row r="929">
          <cell r="E929">
            <v>18464</v>
          </cell>
        </row>
        <row r="930">
          <cell r="E930">
            <v>20140</v>
          </cell>
        </row>
        <row r="931">
          <cell r="E931">
            <v>25264.113280000001</v>
          </cell>
        </row>
        <row r="932">
          <cell r="E932">
            <v>33852.896000000001</v>
          </cell>
        </row>
        <row r="933">
          <cell r="E933">
            <v>37574.293120000002</v>
          </cell>
        </row>
        <row r="934">
          <cell r="E934">
            <v>46815.372800000005</v>
          </cell>
        </row>
        <row r="935">
          <cell r="E935">
            <v>69114.062080000003</v>
          </cell>
        </row>
        <row r="936">
          <cell r="E936">
            <v>83694.074240000002</v>
          </cell>
        </row>
        <row r="937">
          <cell r="E937">
            <v>90077.953280000002</v>
          </cell>
        </row>
        <row r="938">
          <cell r="E938">
            <v>95458.97984</v>
          </cell>
        </row>
        <row r="939">
          <cell r="E939">
            <v>103040.46144</v>
          </cell>
        </row>
        <row r="940">
          <cell r="E940">
            <v>127456.45696000001</v>
          </cell>
        </row>
        <row r="941">
          <cell r="E941">
            <v>134015.0784</v>
          </cell>
        </row>
        <row r="942">
          <cell r="E942">
            <v>141676.72064000001</v>
          </cell>
        </row>
        <row r="943">
          <cell r="E943">
            <v>63389</v>
          </cell>
        </row>
        <row r="944">
          <cell r="E944">
            <v>273600</v>
          </cell>
        </row>
        <row r="945">
          <cell r="E945">
            <v>291000</v>
          </cell>
        </row>
        <row r="946">
          <cell r="E946">
            <v>328248</v>
          </cell>
        </row>
        <row r="947">
          <cell r="E947">
            <v>373776</v>
          </cell>
        </row>
        <row r="948">
          <cell r="E948">
            <v>401520</v>
          </cell>
        </row>
        <row r="949">
          <cell r="E949">
            <v>409200</v>
          </cell>
        </row>
        <row r="950">
          <cell r="E950">
            <v>452280</v>
          </cell>
        </row>
        <row r="953">
          <cell r="E953">
            <v>47186.943999999996</v>
          </cell>
        </row>
        <row r="954">
          <cell r="E954">
            <v>69767.039999999994</v>
          </cell>
        </row>
        <row r="955">
          <cell r="E955">
            <v>80624.454400000002</v>
          </cell>
        </row>
        <row r="956">
          <cell r="E956">
            <v>108062.25919999999</v>
          </cell>
        </row>
        <row r="957">
          <cell r="E957">
            <v>142128.58239999998</v>
          </cell>
        </row>
        <row r="958">
          <cell r="E958">
            <v>176418.36800000005</v>
          </cell>
        </row>
        <row r="959">
          <cell r="E959">
            <v>227196.30080000003</v>
          </cell>
        </row>
        <row r="960">
          <cell r="E960">
            <v>272950.22720000002</v>
          </cell>
        </row>
        <row r="961">
          <cell r="E961">
            <v>340793.15200000006</v>
          </cell>
        </row>
        <row r="962">
          <cell r="E962">
            <v>296105.86880000005</v>
          </cell>
        </row>
        <row r="963">
          <cell r="E963">
            <v>496519.16160000005</v>
          </cell>
        </row>
        <row r="964">
          <cell r="E964">
            <v>535401.61920000007</v>
          </cell>
        </row>
        <row r="965">
          <cell r="E965">
            <v>574628.36479999998</v>
          </cell>
        </row>
        <row r="966">
          <cell r="E966">
            <v>591867.44960000005</v>
          </cell>
        </row>
        <row r="967">
          <cell r="E967">
            <v>609623.61599999992</v>
          </cell>
        </row>
        <row r="968">
          <cell r="E968">
            <v>628768.62719999999</v>
          </cell>
        </row>
        <row r="969">
          <cell r="E969">
            <v>669876.61440000008</v>
          </cell>
        </row>
        <row r="970">
          <cell r="E970">
            <v>676687.02080000006</v>
          </cell>
        </row>
        <row r="971">
          <cell r="E971">
            <v>721971.9360000001</v>
          </cell>
        </row>
        <row r="972">
          <cell r="E972">
            <v>83300.806400000001</v>
          </cell>
        </row>
        <row r="973">
          <cell r="E973">
            <v>135128.49280000001</v>
          </cell>
        </row>
        <row r="974">
          <cell r="E974">
            <v>224830.57920000001</v>
          </cell>
        </row>
        <row r="975">
          <cell r="E975">
            <v>248830.57919999998</v>
          </cell>
        </row>
        <row r="976">
          <cell r="E976">
            <v>275687.64159999997</v>
          </cell>
        </row>
        <row r="977">
          <cell r="E977">
            <v>294062.22720000008</v>
          </cell>
        </row>
        <row r="978">
          <cell r="E978">
            <v>322930.45120000001</v>
          </cell>
        </row>
        <row r="979">
          <cell r="E979">
            <v>330630.80959999998</v>
          </cell>
        </row>
        <row r="980">
          <cell r="E980">
            <v>430988.81280000001</v>
          </cell>
        </row>
        <row r="981">
          <cell r="E981">
            <v>296105.86880000005</v>
          </cell>
        </row>
        <row r="982">
          <cell r="E982">
            <v>496519.16160000005</v>
          </cell>
        </row>
        <row r="983">
          <cell r="E983">
            <v>535401.61920000007</v>
          </cell>
        </row>
        <row r="984">
          <cell r="E984">
            <v>574628.36479999998</v>
          </cell>
        </row>
        <row r="985">
          <cell r="E985">
            <v>591867.44960000005</v>
          </cell>
        </row>
        <row r="986">
          <cell r="E986">
            <v>609623.61599999992</v>
          </cell>
        </row>
        <row r="987">
          <cell r="E987">
            <v>628768.62719999999</v>
          </cell>
        </row>
        <row r="988">
          <cell r="E988">
            <v>669876.61440000008</v>
          </cell>
        </row>
        <row r="989">
          <cell r="E989">
            <v>676687.02080000006</v>
          </cell>
        </row>
        <row r="990">
          <cell r="E990">
            <v>721971.9360000001</v>
          </cell>
        </row>
        <row r="991">
          <cell r="E991">
            <v>8734.5216</v>
          </cell>
        </row>
        <row r="992">
          <cell r="E992">
            <v>17628.844799999999</v>
          </cell>
        </row>
        <row r="993">
          <cell r="E993">
            <v>19773.824000000001</v>
          </cell>
        </row>
        <row r="994">
          <cell r="E994">
            <v>35900.793599999997</v>
          </cell>
        </row>
        <row r="995">
          <cell r="E995">
            <v>51893.945599999999</v>
          </cell>
        </row>
        <row r="996">
          <cell r="E996">
            <v>58379.552000000003</v>
          </cell>
        </row>
        <row r="997">
          <cell r="E997">
            <v>65310.784000000007</v>
          </cell>
        </row>
        <row r="998">
          <cell r="E998">
            <v>97863.539199999999</v>
          </cell>
        </row>
        <row r="999">
          <cell r="E999">
            <v>117504.51999999999</v>
          </cell>
        </row>
        <row r="1000">
          <cell r="E1000">
            <v>77646.687999999995</v>
          </cell>
        </row>
        <row r="1001">
          <cell r="E1001">
            <v>87443.955199999997</v>
          </cell>
        </row>
        <row r="1002">
          <cell r="E1002">
            <v>94124.441600000006</v>
          </cell>
        </row>
        <row r="1003">
          <cell r="E1003">
            <v>105358.624</v>
          </cell>
        </row>
        <row r="1004">
          <cell r="E1004">
            <v>109280.9088</v>
          </cell>
        </row>
        <row r="1005">
          <cell r="E1005">
            <v>109280.90880000002</v>
          </cell>
        </row>
        <row r="1006">
          <cell r="E1006">
            <v>112851.11040000001</v>
          </cell>
        </row>
        <row r="1007">
          <cell r="E1007">
            <v>121636.30080000001</v>
          </cell>
        </row>
        <row r="1008">
          <cell r="E1008">
            <v>134267.1232</v>
          </cell>
        </row>
        <row r="1009">
          <cell r="E1009">
            <v>420000</v>
          </cell>
        </row>
        <row r="1010">
          <cell r="E1010">
            <v>272600</v>
          </cell>
        </row>
        <row r="1011">
          <cell r="E1011">
            <v>82261</v>
          </cell>
        </row>
        <row r="1012">
          <cell r="E1012">
            <v>157894</v>
          </cell>
        </row>
        <row r="1013">
          <cell r="E1013">
            <v>225476</v>
          </cell>
        </row>
        <row r="1014">
          <cell r="E1014">
            <v>4950</v>
          </cell>
        </row>
        <row r="1015">
          <cell r="E1015">
            <v>22800000</v>
          </cell>
        </row>
        <row r="1016">
          <cell r="E1016">
            <v>24250000</v>
          </cell>
        </row>
        <row r="1017">
          <cell r="E1017">
            <v>27354000</v>
          </cell>
        </row>
        <row r="1018">
          <cell r="E1018">
            <v>31148000</v>
          </cell>
        </row>
        <row r="1019">
          <cell r="E1019">
            <v>33460000</v>
          </cell>
        </row>
        <row r="1020">
          <cell r="E1020">
            <v>34100000</v>
          </cell>
        </row>
        <row r="1021">
          <cell r="E1021">
            <v>37690000</v>
          </cell>
        </row>
        <row r="1023">
          <cell r="E1023">
            <v>502181.4</v>
          </cell>
        </row>
        <row r="1024">
          <cell r="E1024">
            <v>562443.4</v>
          </cell>
        </row>
        <row r="1029">
          <cell r="E1029">
            <v>61220</v>
          </cell>
        </row>
        <row r="1030">
          <cell r="E1030">
            <v>53300</v>
          </cell>
        </row>
        <row r="1031">
          <cell r="E1031">
            <v>82251</v>
          </cell>
        </row>
        <row r="1032">
          <cell r="E1032">
            <v>83324</v>
          </cell>
        </row>
        <row r="1033">
          <cell r="E1033">
            <v>85120</v>
          </cell>
        </row>
        <row r="1034">
          <cell r="E1034">
            <v>143610</v>
          </cell>
        </row>
        <row r="1035">
          <cell r="E1035">
            <v>36544</v>
          </cell>
        </row>
        <row r="1036">
          <cell r="E1036">
            <v>35820</v>
          </cell>
        </row>
        <row r="1037">
          <cell r="E1037">
            <v>38451</v>
          </cell>
        </row>
        <row r="1038">
          <cell r="E1038">
            <v>620780</v>
          </cell>
        </row>
        <row r="1039">
          <cell r="E1039">
            <v>85000</v>
          </cell>
        </row>
        <row r="1040">
          <cell r="E1040">
            <v>48250</v>
          </cell>
        </row>
        <row r="1041">
          <cell r="E1041">
            <v>53700</v>
          </cell>
        </row>
        <row r="1042">
          <cell r="E1042">
            <v>280703</v>
          </cell>
        </row>
        <row r="1043">
          <cell r="E1043">
            <v>4300</v>
          </cell>
        </row>
        <row r="1044">
          <cell r="E1044">
            <v>3900</v>
          </cell>
        </row>
        <row r="1045">
          <cell r="E1045">
            <v>40770</v>
          </cell>
        </row>
        <row r="1046">
          <cell r="E1046">
            <v>48250</v>
          </cell>
        </row>
        <row r="1047">
          <cell r="E1047">
            <v>49720</v>
          </cell>
        </row>
        <row r="1048">
          <cell r="E1048">
            <v>97654</v>
          </cell>
        </row>
        <row r="1049">
          <cell r="E1049">
            <v>76369</v>
          </cell>
        </row>
        <row r="1050">
          <cell r="E1050">
            <v>312850</v>
          </cell>
        </row>
        <row r="1051">
          <cell r="E1051">
            <v>2176400</v>
          </cell>
        </row>
        <row r="1052">
          <cell r="E1052">
            <v>588000</v>
          </cell>
        </row>
        <row r="1053">
          <cell r="E1053">
            <v>74171</v>
          </cell>
        </row>
        <row r="1054">
          <cell r="E1054">
            <v>10102</v>
          </cell>
        </row>
        <row r="1061">
          <cell r="E1061">
            <v>3750</v>
          </cell>
        </row>
        <row r="1062">
          <cell r="E1062">
            <v>46700</v>
          </cell>
        </row>
        <row r="1063">
          <cell r="E1063">
            <v>330000</v>
          </cell>
        </row>
        <row r="1064">
          <cell r="E1064">
            <v>450000</v>
          </cell>
        </row>
        <row r="1065">
          <cell r="E1065">
            <v>87253</v>
          </cell>
        </row>
        <row r="1066">
          <cell r="E1066">
            <v>16785</v>
          </cell>
        </row>
        <row r="1067">
          <cell r="E1067">
            <v>335500</v>
          </cell>
        </row>
        <row r="1068">
          <cell r="E1068">
            <v>455600</v>
          </cell>
        </row>
        <row r="1069">
          <cell r="E1069">
            <v>717675</v>
          </cell>
        </row>
        <row r="1070">
          <cell r="E1070">
            <v>724600</v>
          </cell>
        </row>
        <row r="1071">
          <cell r="E1071">
            <v>567250</v>
          </cell>
        </row>
        <row r="1072">
          <cell r="E1072">
            <v>471500</v>
          </cell>
        </row>
        <row r="1073">
          <cell r="E1073">
            <v>31200</v>
          </cell>
        </row>
        <row r="1074">
          <cell r="E1074">
            <v>3915</v>
          </cell>
        </row>
        <row r="1075">
          <cell r="E1075">
            <v>41570</v>
          </cell>
        </row>
        <row r="1076">
          <cell r="E1076">
            <v>44520</v>
          </cell>
        </row>
        <row r="1077">
          <cell r="E1077">
            <v>39640</v>
          </cell>
        </row>
        <row r="1078">
          <cell r="E1078">
            <v>23450</v>
          </cell>
        </row>
        <row r="1079">
          <cell r="E1079">
            <v>29600</v>
          </cell>
        </row>
        <row r="1080">
          <cell r="E1080">
            <v>1150</v>
          </cell>
        </row>
        <row r="1081">
          <cell r="E1081">
            <v>663500</v>
          </cell>
        </row>
        <row r="1082">
          <cell r="E1082">
            <v>12297</v>
          </cell>
        </row>
        <row r="1083">
          <cell r="E1083">
            <v>25785</v>
          </cell>
        </row>
        <row r="1084">
          <cell r="E1084">
            <v>173560</v>
          </cell>
        </row>
        <row r="1085">
          <cell r="E1085">
            <v>1435000</v>
          </cell>
        </row>
        <row r="1086">
          <cell r="E1086">
            <v>3805563</v>
          </cell>
        </row>
        <row r="1087">
          <cell r="E1087">
            <v>1847730</v>
          </cell>
        </row>
        <row r="1088">
          <cell r="E1088">
            <v>34832</v>
          </cell>
        </row>
        <row r="1089">
          <cell r="E1089">
            <v>48250</v>
          </cell>
        </row>
        <row r="1090">
          <cell r="E1090">
            <v>53300</v>
          </cell>
        </row>
        <row r="1091">
          <cell r="E1091">
            <v>61220</v>
          </cell>
        </row>
        <row r="1092">
          <cell r="E1092">
            <v>12625</v>
          </cell>
        </row>
        <row r="1093">
          <cell r="E1093">
            <v>9350</v>
          </cell>
        </row>
        <row r="1094">
          <cell r="E1094">
            <v>10020</v>
          </cell>
        </row>
        <row r="1095">
          <cell r="E1095">
            <v>76370</v>
          </cell>
        </row>
        <row r="1096">
          <cell r="E1096">
            <v>36544</v>
          </cell>
        </row>
        <row r="1097">
          <cell r="E1097">
            <v>35820</v>
          </cell>
        </row>
        <row r="1098">
          <cell r="E1098">
            <v>105511</v>
          </cell>
        </row>
        <row r="1099">
          <cell r="E1099">
            <v>3960</v>
          </cell>
        </row>
      </sheetData>
      <sheetData sheetId="3" refreshError="1">
        <row r="4">
          <cell r="A4">
            <v>100</v>
          </cell>
        </row>
        <row r="5">
          <cell r="D5">
            <v>5500000</v>
          </cell>
        </row>
        <row r="6">
          <cell r="D6">
            <v>4500000</v>
          </cell>
        </row>
        <row r="7">
          <cell r="D7">
            <v>3500000</v>
          </cell>
        </row>
        <row r="8">
          <cell r="D8">
            <v>2500000</v>
          </cell>
        </row>
        <row r="9">
          <cell r="D9">
            <v>4500000</v>
          </cell>
        </row>
        <row r="10">
          <cell r="D10">
            <v>4500000</v>
          </cell>
        </row>
        <row r="11">
          <cell r="D11">
            <v>4500000</v>
          </cell>
        </row>
        <row r="12">
          <cell r="D12">
            <v>3500000</v>
          </cell>
        </row>
        <row r="13">
          <cell r="D13">
            <v>3500000</v>
          </cell>
        </row>
        <row r="14">
          <cell r="D14">
            <v>3500000</v>
          </cell>
        </row>
        <row r="15">
          <cell r="D15">
            <v>3500000</v>
          </cell>
        </row>
        <row r="16">
          <cell r="D16">
            <v>5000000</v>
          </cell>
        </row>
        <row r="19">
          <cell r="D19">
            <v>3200000</v>
          </cell>
        </row>
        <row r="20">
          <cell r="D20">
            <v>1100000</v>
          </cell>
        </row>
        <row r="21">
          <cell r="D21">
            <v>2730000</v>
          </cell>
        </row>
        <row r="22">
          <cell r="D22">
            <v>910000</v>
          </cell>
        </row>
        <row r="23">
          <cell r="D23">
            <v>910000</v>
          </cell>
        </row>
        <row r="24">
          <cell r="D24">
            <v>1250000</v>
          </cell>
        </row>
        <row r="25">
          <cell r="D25">
            <v>1500000</v>
          </cell>
        </row>
        <row r="26">
          <cell r="D26">
            <v>910000</v>
          </cell>
        </row>
        <row r="29">
          <cell r="D29">
            <v>650000</v>
          </cell>
        </row>
        <row r="31">
          <cell r="D31">
            <v>150000</v>
          </cell>
        </row>
        <row r="32">
          <cell r="D32">
            <v>425000</v>
          </cell>
        </row>
        <row r="33">
          <cell r="D33">
            <v>750000</v>
          </cell>
        </row>
        <row r="34">
          <cell r="D34">
            <v>75000</v>
          </cell>
        </row>
        <row r="35">
          <cell r="D35">
            <v>850000</v>
          </cell>
        </row>
        <row r="36">
          <cell r="D36">
            <v>650000</v>
          </cell>
        </row>
        <row r="37">
          <cell r="D37">
            <v>770000</v>
          </cell>
        </row>
        <row r="38">
          <cell r="D38">
            <v>1250000</v>
          </cell>
        </row>
        <row r="39">
          <cell r="D39">
            <v>50000</v>
          </cell>
        </row>
        <row r="40">
          <cell r="D40">
            <v>10000000</v>
          </cell>
        </row>
        <row r="41">
          <cell r="D41">
            <v>650000</v>
          </cell>
        </row>
        <row r="42">
          <cell r="D42">
            <v>250000</v>
          </cell>
        </row>
        <row r="43">
          <cell r="D43">
            <v>1000000</v>
          </cell>
        </row>
        <row r="44">
          <cell r="D44">
            <v>2000000</v>
          </cell>
        </row>
        <row r="45">
          <cell r="D45">
            <v>1250000</v>
          </cell>
        </row>
        <row r="46">
          <cell r="D46">
            <v>2000000</v>
          </cell>
        </row>
        <row r="47">
          <cell r="D47">
            <v>9500000</v>
          </cell>
        </row>
        <row r="48">
          <cell r="D48">
            <v>150000</v>
          </cell>
        </row>
        <row r="49">
          <cell r="D49">
            <v>150000</v>
          </cell>
        </row>
        <row r="50">
          <cell r="D50">
            <v>725000</v>
          </cell>
        </row>
        <row r="51">
          <cell r="D51">
            <v>450000</v>
          </cell>
        </row>
        <row r="52">
          <cell r="D52">
            <v>75000</v>
          </cell>
        </row>
        <row r="53">
          <cell r="D53">
            <v>425000</v>
          </cell>
        </row>
        <row r="54">
          <cell r="D54">
            <v>350000</v>
          </cell>
        </row>
        <row r="55">
          <cell r="D55">
            <v>200000</v>
          </cell>
        </row>
        <row r="56">
          <cell r="D56">
            <v>250000</v>
          </cell>
        </row>
        <row r="57">
          <cell r="D57">
            <v>400000</v>
          </cell>
        </row>
        <row r="58">
          <cell r="D58">
            <v>200000</v>
          </cell>
        </row>
        <row r="59">
          <cell r="D59">
            <v>2400000</v>
          </cell>
        </row>
        <row r="60">
          <cell r="D60">
            <v>2500000</v>
          </cell>
        </row>
        <row r="61">
          <cell r="D61">
            <v>1000000</v>
          </cell>
        </row>
        <row r="64">
          <cell r="D64">
            <v>1200000</v>
          </cell>
        </row>
        <row r="65">
          <cell r="D65">
            <v>2400000</v>
          </cell>
        </row>
        <row r="66">
          <cell r="D66">
            <v>50000</v>
          </cell>
        </row>
        <row r="67">
          <cell r="D67">
            <v>10000000</v>
          </cell>
        </row>
        <row r="68">
          <cell r="D68">
            <v>650000</v>
          </cell>
        </row>
        <row r="69">
          <cell r="D69">
            <v>250000</v>
          </cell>
        </row>
        <row r="70">
          <cell r="D70">
            <v>425000</v>
          </cell>
        </row>
        <row r="71">
          <cell r="D71">
            <v>350000</v>
          </cell>
        </row>
        <row r="72">
          <cell r="D72">
            <v>200000</v>
          </cell>
        </row>
        <row r="73">
          <cell r="D73">
            <v>250000</v>
          </cell>
        </row>
        <row r="74">
          <cell r="D74">
            <v>2000000</v>
          </cell>
        </row>
        <row r="75">
          <cell r="D75">
            <v>1000000</v>
          </cell>
        </row>
        <row r="76">
          <cell r="D76">
            <v>1800000</v>
          </cell>
        </row>
        <row r="77">
          <cell r="D77">
            <v>7250000</v>
          </cell>
        </row>
        <row r="78">
          <cell r="D78">
            <v>9625000</v>
          </cell>
        </row>
        <row r="79">
          <cell r="D79">
            <v>21250000</v>
          </cell>
        </row>
        <row r="82">
          <cell r="D82">
            <v>1250000</v>
          </cell>
        </row>
        <row r="87">
          <cell r="D87">
            <v>1500000</v>
          </cell>
        </row>
        <row r="91">
          <cell r="D91">
            <v>93250000</v>
          </cell>
        </row>
        <row r="92">
          <cell r="D92">
            <v>47250000</v>
          </cell>
        </row>
        <row r="93">
          <cell r="D93">
            <v>650000</v>
          </cell>
        </row>
        <row r="94">
          <cell r="D94">
            <v>18000000</v>
          </cell>
        </row>
        <row r="95">
          <cell r="D95">
            <v>57500000</v>
          </cell>
        </row>
        <row r="96">
          <cell r="D96">
            <v>20400000</v>
          </cell>
        </row>
        <row r="97">
          <cell r="D97">
            <v>62400000</v>
          </cell>
        </row>
        <row r="98">
          <cell r="D98">
            <v>17200000</v>
          </cell>
        </row>
        <row r="99">
          <cell r="D99">
            <v>15500000</v>
          </cell>
        </row>
        <row r="100">
          <cell r="D100">
            <v>1550000</v>
          </cell>
        </row>
        <row r="101">
          <cell r="D101">
            <v>25800000</v>
          </cell>
        </row>
        <row r="102">
          <cell r="D102">
            <v>17500000</v>
          </cell>
        </row>
        <row r="103">
          <cell r="D103">
            <v>12500000</v>
          </cell>
        </row>
        <row r="104">
          <cell r="D104">
            <v>25000000</v>
          </cell>
        </row>
        <row r="105">
          <cell r="D105">
            <v>36750000</v>
          </cell>
        </row>
        <row r="106">
          <cell r="D106">
            <v>28711</v>
          </cell>
        </row>
        <row r="107">
          <cell r="D107">
            <v>5230</v>
          </cell>
        </row>
        <row r="108">
          <cell r="D108">
            <v>14696</v>
          </cell>
        </row>
        <row r="109">
          <cell r="D109">
            <v>11757</v>
          </cell>
        </row>
        <row r="110">
          <cell r="D110">
            <v>53300</v>
          </cell>
        </row>
        <row r="111">
          <cell r="D111">
            <v>76369</v>
          </cell>
        </row>
        <row r="112">
          <cell r="D112">
            <v>36544</v>
          </cell>
        </row>
        <row r="113">
          <cell r="D113">
            <v>35820</v>
          </cell>
        </row>
        <row r="114">
          <cell r="D114">
            <v>12565</v>
          </cell>
        </row>
        <row r="115">
          <cell r="D115">
            <v>725000</v>
          </cell>
        </row>
        <row r="116">
          <cell r="D116">
            <v>1250000</v>
          </cell>
        </row>
        <row r="117">
          <cell r="D117">
            <v>82500000</v>
          </cell>
        </row>
        <row r="118">
          <cell r="D118">
            <v>475000</v>
          </cell>
        </row>
        <row r="119">
          <cell r="D119">
            <v>75000000</v>
          </cell>
        </row>
        <row r="120">
          <cell r="D120">
            <v>17500000</v>
          </cell>
        </row>
        <row r="121">
          <cell r="D121">
            <v>350000</v>
          </cell>
        </row>
        <row r="122">
          <cell r="D122">
            <v>1250000</v>
          </cell>
        </row>
        <row r="123">
          <cell r="D123">
            <v>93250000</v>
          </cell>
        </row>
        <row r="124">
          <cell r="D124">
            <v>47250000</v>
          </cell>
        </row>
        <row r="125">
          <cell r="D125">
            <v>650000</v>
          </cell>
        </row>
        <row r="126">
          <cell r="D126">
            <v>18000000</v>
          </cell>
        </row>
        <row r="127">
          <cell r="D127">
            <v>57500000</v>
          </cell>
        </row>
        <row r="128">
          <cell r="D128">
            <v>575000</v>
          </cell>
        </row>
        <row r="129">
          <cell r="D129">
            <v>17500</v>
          </cell>
        </row>
        <row r="130">
          <cell r="D130">
            <v>82500000</v>
          </cell>
        </row>
        <row r="131">
          <cell r="D131">
            <v>475000</v>
          </cell>
        </row>
        <row r="132">
          <cell r="D132">
            <v>75000000</v>
          </cell>
        </row>
        <row r="133">
          <cell r="D133">
            <v>17500000</v>
          </cell>
        </row>
        <row r="134">
          <cell r="D134">
            <v>350000</v>
          </cell>
        </row>
        <row r="135">
          <cell r="D135">
            <v>1250000</v>
          </cell>
        </row>
        <row r="136">
          <cell r="D136">
            <v>21480000</v>
          </cell>
        </row>
        <row r="137">
          <cell r="D137">
            <v>36750000</v>
          </cell>
        </row>
        <row r="138">
          <cell r="D138">
            <v>17200000</v>
          </cell>
        </row>
        <row r="139">
          <cell r="D139">
            <v>15500000</v>
          </cell>
        </row>
        <row r="140">
          <cell r="D140">
            <v>15250000</v>
          </cell>
        </row>
        <row r="144">
          <cell r="D144">
            <v>650000</v>
          </cell>
        </row>
        <row r="145">
          <cell r="D145">
            <v>125000</v>
          </cell>
        </row>
        <row r="146">
          <cell r="D146">
            <v>150000</v>
          </cell>
        </row>
        <row r="147">
          <cell r="D147">
            <v>425000</v>
          </cell>
        </row>
        <row r="148">
          <cell r="D148">
            <v>750000</v>
          </cell>
        </row>
        <row r="149">
          <cell r="D149">
            <v>75000</v>
          </cell>
        </row>
        <row r="150">
          <cell r="D150">
            <v>850000</v>
          </cell>
        </row>
        <row r="151">
          <cell r="D151">
            <v>650000</v>
          </cell>
        </row>
        <row r="152">
          <cell r="D152">
            <v>770000</v>
          </cell>
        </row>
        <row r="153">
          <cell r="D153">
            <v>1250000</v>
          </cell>
        </row>
        <row r="154">
          <cell r="D154">
            <v>50000</v>
          </cell>
        </row>
        <row r="155">
          <cell r="D155">
            <v>10000000</v>
          </cell>
        </row>
        <row r="156">
          <cell r="D156">
            <v>650000</v>
          </cell>
        </row>
        <row r="157">
          <cell r="D157">
            <v>250000</v>
          </cell>
        </row>
        <row r="158">
          <cell r="D158">
            <v>1000000</v>
          </cell>
        </row>
        <row r="159">
          <cell r="D159">
            <v>2000000</v>
          </cell>
        </row>
        <row r="160">
          <cell r="D160">
            <v>1250000</v>
          </cell>
        </row>
        <row r="161">
          <cell r="D161">
            <v>2000000</v>
          </cell>
        </row>
        <row r="162">
          <cell r="D162">
            <v>9500000</v>
          </cell>
        </row>
        <row r="163">
          <cell r="D163">
            <v>150000</v>
          </cell>
        </row>
        <row r="164">
          <cell r="D164">
            <v>150000</v>
          </cell>
        </row>
        <row r="165">
          <cell r="D165">
            <v>725000</v>
          </cell>
        </row>
        <row r="166">
          <cell r="D166">
            <v>450000</v>
          </cell>
        </row>
        <row r="167">
          <cell r="D167">
            <v>75000</v>
          </cell>
        </row>
        <row r="168">
          <cell r="D168">
            <v>425000</v>
          </cell>
        </row>
        <row r="169">
          <cell r="D169">
            <v>350000</v>
          </cell>
        </row>
        <row r="170">
          <cell r="D170">
            <v>200000</v>
          </cell>
        </row>
        <row r="171">
          <cell r="D171">
            <v>250000</v>
          </cell>
        </row>
        <row r="172">
          <cell r="D172">
            <v>400000</v>
          </cell>
        </row>
        <row r="173">
          <cell r="D173">
            <v>200000</v>
          </cell>
        </row>
        <row r="174">
          <cell r="D174">
            <v>2400000</v>
          </cell>
        </row>
        <row r="175">
          <cell r="D175">
            <v>2000000</v>
          </cell>
        </row>
        <row r="176">
          <cell r="D176">
            <v>1000000</v>
          </cell>
        </row>
        <row r="177">
          <cell r="D177">
            <v>1800000</v>
          </cell>
        </row>
        <row r="178">
          <cell r="D178">
            <v>650000</v>
          </cell>
        </row>
        <row r="179">
          <cell r="D179">
            <v>3600000</v>
          </cell>
        </row>
        <row r="180">
          <cell r="D180">
            <v>250000</v>
          </cell>
        </row>
        <row r="181">
          <cell r="D181">
            <v>1000000</v>
          </cell>
        </row>
        <row r="182">
          <cell r="D182">
            <v>1000000</v>
          </cell>
        </row>
        <row r="183">
          <cell r="D183">
            <v>1250000</v>
          </cell>
        </row>
        <row r="184">
          <cell r="D184">
            <v>2000000</v>
          </cell>
        </row>
        <row r="185">
          <cell r="D185">
            <v>7200000</v>
          </cell>
        </row>
        <row r="186">
          <cell r="D186">
            <v>650000</v>
          </cell>
        </row>
        <row r="187">
          <cell r="D187">
            <v>3600000</v>
          </cell>
        </row>
        <row r="188">
          <cell r="D188">
            <v>150000</v>
          </cell>
        </row>
        <row r="189">
          <cell r="D189">
            <v>2000000</v>
          </cell>
        </row>
        <row r="190">
          <cell r="D190">
            <v>1665783.9080459771</v>
          </cell>
        </row>
        <row r="191">
          <cell r="D191">
            <v>1250000</v>
          </cell>
        </row>
        <row r="192">
          <cell r="D192">
            <v>2400000</v>
          </cell>
        </row>
        <row r="193">
          <cell r="D193">
            <v>12000000</v>
          </cell>
        </row>
        <row r="197">
          <cell r="D197">
            <v>3418</v>
          </cell>
        </row>
        <row r="198">
          <cell r="D198">
            <v>137500</v>
          </cell>
        </row>
        <row r="199">
          <cell r="D199">
            <v>72750</v>
          </cell>
        </row>
        <row r="200">
          <cell r="D200">
            <v>44250</v>
          </cell>
        </row>
        <row r="201">
          <cell r="D201">
            <v>6836</v>
          </cell>
        </row>
        <row r="202">
          <cell r="D202">
            <v>14224</v>
          </cell>
        </row>
        <row r="203">
          <cell r="D203">
            <v>13920</v>
          </cell>
        </row>
        <row r="206">
          <cell r="D206">
            <v>7250000</v>
          </cell>
        </row>
        <row r="207">
          <cell r="D207">
            <v>9625000</v>
          </cell>
        </row>
        <row r="208">
          <cell r="D208">
            <v>21250000</v>
          </cell>
        </row>
        <row r="211">
          <cell r="D211">
            <v>4500000</v>
          </cell>
        </row>
        <row r="212">
          <cell r="D212">
            <v>3000000</v>
          </cell>
        </row>
        <row r="213">
          <cell r="D213">
            <v>1500000</v>
          </cell>
        </row>
        <row r="214">
          <cell r="D214">
            <v>500000</v>
          </cell>
        </row>
        <row r="215">
          <cell r="D215">
            <v>1000000</v>
          </cell>
        </row>
        <row r="216">
          <cell r="D216">
            <v>750000</v>
          </cell>
        </row>
        <row r="217">
          <cell r="D217">
            <v>4500000</v>
          </cell>
        </row>
        <row r="218">
          <cell r="D218">
            <v>2500000</v>
          </cell>
        </row>
        <row r="219">
          <cell r="D219">
            <v>2500000</v>
          </cell>
        </row>
        <row r="220">
          <cell r="D220">
            <v>2500000</v>
          </cell>
        </row>
        <row r="221">
          <cell r="D221">
            <v>450000</v>
          </cell>
        </row>
        <row r="222">
          <cell r="D222">
            <v>2700000</v>
          </cell>
        </row>
        <row r="223">
          <cell r="D223">
            <v>1000000</v>
          </cell>
        </row>
        <row r="224">
          <cell r="D224">
            <v>600000</v>
          </cell>
        </row>
        <row r="225">
          <cell r="D225">
            <v>2500000</v>
          </cell>
        </row>
        <row r="226">
          <cell r="D226">
            <v>2500000</v>
          </cell>
        </row>
        <row r="227">
          <cell r="D227">
            <v>1000000</v>
          </cell>
        </row>
        <row r="228">
          <cell r="D228">
            <v>2750000</v>
          </cell>
        </row>
        <row r="229">
          <cell r="D229">
            <v>2750000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57"/>
  <sheetViews>
    <sheetView tabSelected="1" view="pageBreakPreview" topLeftCell="A38" zoomScale="80" zoomScaleNormal="80" zoomScaleSheetLayoutView="80" workbookViewId="0">
      <selection activeCell="G15" sqref="G15"/>
    </sheetView>
  </sheetViews>
  <sheetFormatPr baseColWidth="10" defaultColWidth="11.42578125" defaultRowHeight="15" x14ac:dyDescent="0.25"/>
  <cols>
    <col min="1" max="1" width="5.42578125" style="7" customWidth="1"/>
    <col min="2" max="2" width="50.5703125" style="7" customWidth="1"/>
    <col min="3" max="3" width="6.42578125" style="7" bestFit="1" customWidth="1"/>
    <col min="4" max="4" width="4" style="7" customWidth="1"/>
    <col min="5" max="5" width="15.85546875" style="7" bestFit="1" customWidth="1"/>
    <col min="6" max="6" width="13" style="120" customWidth="1"/>
    <col min="7" max="7" width="17.5703125" style="23" customWidth="1"/>
    <col min="8" max="8" width="11.85546875" style="7" customWidth="1"/>
    <col min="9" max="9" width="13.140625" style="7" customWidth="1"/>
    <col min="10" max="10" width="26.42578125" style="23" bestFit="1" customWidth="1"/>
    <col min="11" max="11" width="2.7109375" style="7" customWidth="1"/>
    <col min="12" max="12" width="20" style="7" bestFit="1" customWidth="1"/>
    <col min="13" max="13" width="16.42578125" style="7" bestFit="1" customWidth="1"/>
    <col min="14" max="16384" width="11.42578125" style="7"/>
  </cols>
  <sheetData>
    <row r="1" spans="1:11" ht="94.15" customHeight="1" x14ac:dyDescent="0.25">
      <c r="A1" s="244"/>
      <c r="B1" s="244"/>
      <c r="C1" s="245" t="s">
        <v>181</v>
      </c>
      <c r="D1" s="244"/>
      <c r="E1" s="244"/>
      <c r="F1" s="244"/>
      <c r="G1" s="244"/>
      <c r="H1" s="244"/>
      <c r="I1" s="244"/>
      <c r="J1" s="244"/>
    </row>
    <row r="2" spans="1:11" ht="54" customHeight="1" thickBot="1" x14ac:dyDescent="0.3">
      <c r="A2" s="259" t="s">
        <v>28</v>
      </c>
      <c r="B2" s="260"/>
      <c r="C2" s="256" t="s">
        <v>205</v>
      </c>
      <c r="D2" s="256"/>
      <c r="E2" s="257"/>
      <c r="F2" s="257"/>
      <c r="G2" s="257"/>
      <c r="H2" s="257"/>
      <c r="I2" s="257"/>
      <c r="J2" s="258"/>
    </row>
    <row r="3" spans="1:11" ht="13.5" customHeight="1" thickBot="1" x14ac:dyDescent="0.3">
      <c r="A3" s="248" t="s">
        <v>155</v>
      </c>
      <c r="B3" s="249"/>
      <c r="C3" s="144">
        <v>6</v>
      </c>
      <c r="D3" s="246" t="s">
        <v>35</v>
      </c>
      <c r="E3" s="247"/>
      <c r="F3" s="266" t="s">
        <v>177</v>
      </c>
      <c r="G3" s="248"/>
      <c r="H3" s="248"/>
      <c r="I3" s="249"/>
      <c r="J3" s="167">
        <v>1300000</v>
      </c>
    </row>
    <row r="4" spans="1:11" ht="15.75" thickBot="1" x14ac:dyDescent="0.3">
      <c r="A4" s="267" t="s">
        <v>29</v>
      </c>
      <c r="B4" s="246"/>
      <c r="C4" s="268"/>
      <c r="D4" s="268"/>
      <c r="E4" s="246"/>
      <c r="F4" s="246"/>
      <c r="G4" s="246"/>
      <c r="H4" s="246"/>
      <c r="I4" s="246"/>
      <c r="J4" s="247"/>
    </row>
    <row r="5" spans="1:11" ht="15.75" thickBot="1" x14ac:dyDescent="0.3">
      <c r="A5" s="156" t="s">
        <v>0</v>
      </c>
      <c r="B5" s="266" t="s">
        <v>26</v>
      </c>
      <c r="C5" s="248"/>
      <c r="D5" s="248"/>
      <c r="E5" s="248"/>
      <c r="F5" s="248"/>
      <c r="G5" s="248"/>
      <c r="H5" s="248"/>
      <c r="I5" s="249"/>
      <c r="J5" s="261" t="s">
        <v>27</v>
      </c>
    </row>
    <row r="6" spans="1:11" x14ac:dyDescent="0.25">
      <c r="A6" s="264" t="s">
        <v>1</v>
      </c>
      <c r="B6" s="220"/>
      <c r="C6" s="269" t="s">
        <v>24</v>
      </c>
      <c r="D6" s="264"/>
      <c r="E6" s="269" t="s">
        <v>2</v>
      </c>
      <c r="F6" s="284" t="s">
        <v>3</v>
      </c>
      <c r="G6" s="286" t="s">
        <v>4</v>
      </c>
      <c r="H6" s="222" t="s">
        <v>5</v>
      </c>
      <c r="I6" s="220" t="s">
        <v>6</v>
      </c>
      <c r="J6" s="262"/>
      <c r="K6" s="45"/>
    </row>
    <row r="7" spans="1:11" ht="15.75" thickBot="1" x14ac:dyDescent="0.3">
      <c r="A7" s="265"/>
      <c r="B7" s="221"/>
      <c r="C7" s="270"/>
      <c r="D7" s="265"/>
      <c r="E7" s="270"/>
      <c r="F7" s="285"/>
      <c r="G7" s="287"/>
      <c r="H7" s="223"/>
      <c r="I7" s="221"/>
      <c r="J7" s="263"/>
      <c r="K7" s="45"/>
    </row>
    <row r="8" spans="1:11" ht="15.75" thickBot="1" x14ac:dyDescent="0.3">
      <c r="A8" s="157" t="s">
        <v>7</v>
      </c>
      <c r="B8" s="250" t="s">
        <v>8</v>
      </c>
      <c r="C8" s="251"/>
      <c r="D8" s="251"/>
      <c r="E8" s="251"/>
      <c r="F8" s="251"/>
      <c r="G8" s="251"/>
      <c r="H8" s="251"/>
      <c r="I8" s="251"/>
      <c r="J8" s="252"/>
      <c r="K8" s="45"/>
    </row>
    <row r="9" spans="1:11" x14ac:dyDescent="0.25">
      <c r="A9" s="36">
        <v>1</v>
      </c>
      <c r="B9" s="66" t="s">
        <v>144</v>
      </c>
      <c r="C9" s="46">
        <v>1</v>
      </c>
      <c r="D9" s="135"/>
      <c r="E9" s="118">
        <v>7500000</v>
      </c>
      <c r="F9" s="121">
        <f>FM!E45</f>
        <v>2.25</v>
      </c>
      <c r="G9" s="47">
        <f>+E9*F9</f>
        <v>16875000</v>
      </c>
      <c r="H9" s="49">
        <v>0.5</v>
      </c>
      <c r="I9" s="117">
        <f>C3</f>
        <v>6</v>
      </c>
      <c r="J9" s="50">
        <f t="shared" ref="J9:J19" si="0">+G9*H9*I9*C9</f>
        <v>50625000</v>
      </c>
      <c r="K9" s="45"/>
    </row>
    <row r="10" spans="1:11" x14ac:dyDescent="0.25">
      <c r="A10" s="36">
        <v>2</v>
      </c>
      <c r="B10" s="1" t="s">
        <v>175</v>
      </c>
      <c r="C10" s="14">
        <v>2</v>
      </c>
      <c r="D10" s="135"/>
      <c r="E10" s="118">
        <v>5000000</v>
      </c>
      <c r="F10" s="122">
        <f t="shared" ref="F10:F18" si="1">$F$9</f>
        <v>2.25</v>
      </c>
      <c r="G10" s="24">
        <f t="shared" ref="G10:G18" si="2">+E10*F10</f>
        <v>11250000</v>
      </c>
      <c r="H10" s="49">
        <v>1</v>
      </c>
      <c r="I10" s="117">
        <f t="shared" ref="I10:I18" si="3">$I$9</f>
        <v>6</v>
      </c>
      <c r="J10" s="50">
        <f t="shared" si="0"/>
        <v>135000000</v>
      </c>
      <c r="K10" s="45"/>
    </row>
    <row r="11" spans="1:11" x14ac:dyDescent="0.25">
      <c r="A11" s="36">
        <v>3</v>
      </c>
      <c r="B11" s="1" t="s">
        <v>138</v>
      </c>
      <c r="C11" s="14">
        <v>1</v>
      </c>
      <c r="D11" s="135"/>
      <c r="E11" s="118">
        <v>6500000</v>
      </c>
      <c r="F11" s="122">
        <f t="shared" si="1"/>
        <v>2.25</v>
      </c>
      <c r="G11" s="24">
        <f t="shared" ref="G11" si="4">+E11*F11</f>
        <v>14625000</v>
      </c>
      <c r="H11" s="49">
        <v>0.5</v>
      </c>
      <c r="I11" s="117">
        <f t="shared" si="3"/>
        <v>6</v>
      </c>
      <c r="J11" s="50">
        <f t="shared" si="0"/>
        <v>43875000</v>
      </c>
      <c r="K11" s="45"/>
    </row>
    <row r="12" spans="1:11" x14ac:dyDescent="0.25">
      <c r="A12" s="36">
        <v>4</v>
      </c>
      <c r="B12" s="1" t="s">
        <v>176</v>
      </c>
      <c r="C12" s="14">
        <v>1</v>
      </c>
      <c r="D12" s="135"/>
      <c r="E12" s="118">
        <f>$E$11</f>
        <v>6500000</v>
      </c>
      <c r="F12" s="122">
        <f t="shared" si="1"/>
        <v>2.25</v>
      </c>
      <c r="G12" s="24">
        <f t="shared" si="2"/>
        <v>14625000</v>
      </c>
      <c r="H12" s="49">
        <v>0.5</v>
      </c>
      <c r="I12" s="117">
        <f t="shared" si="3"/>
        <v>6</v>
      </c>
      <c r="J12" s="50">
        <f t="shared" si="0"/>
        <v>43875000</v>
      </c>
      <c r="K12" s="45"/>
    </row>
    <row r="13" spans="1:11" x14ac:dyDescent="0.25">
      <c r="A13" s="36">
        <v>5</v>
      </c>
      <c r="B13" s="1" t="s">
        <v>140</v>
      </c>
      <c r="C13" s="14">
        <v>1</v>
      </c>
      <c r="D13" s="135"/>
      <c r="E13" s="118">
        <f t="shared" ref="E13:E14" si="5">$E$11</f>
        <v>6500000</v>
      </c>
      <c r="F13" s="122">
        <f t="shared" si="1"/>
        <v>2.25</v>
      </c>
      <c r="G13" s="24">
        <f t="shared" ref="G13:G17" si="6">+E13*F13</f>
        <v>14625000</v>
      </c>
      <c r="H13" s="49">
        <v>0.5</v>
      </c>
      <c r="I13" s="117">
        <f t="shared" si="3"/>
        <v>6</v>
      </c>
      <c r="J13" s="50">
        <f t="shared" si="0"/>
        <v>43875000</v>
      </c>
      <c r="K13" s="45"/>
    </row>
    <row r="14" spans="1:11" x14ac:dyDescent="0.25">
      <c r="A14" s="36">
        <v>6</v>
      </c>
      <c r="B14" s="1" t="s">
        <v>139</v>
      </c>
      <c r="C14" s="14">
        <v>1</v>
      </c>
      <c r="D14" s="135"/>
      <c r="E14" s="118">
        <f t="shared" si="5"/>
        <v>6500000</v>
      </c>
      <c r="F14" s="122">
        <f t="shared" si="1"/>
        <v>2.25</v>
      </c>
      <c r="G14" s="24">
        <f t="shared" ref="G14:G15" si="7">+E14*F14</f>
        <v>14625000</v>
      </c>
      <c r="H14" s="49">
        <v>0.5</v>
      </c>
      <c r="I14" s="117">
        <f t="shared" si="3"/>
        <v>6</v>
      </c>
      <c r="J14" s="50">
        <f t="shared" si="0"/>
        <v>43875000</v>
      </c>
      <c r="K14" s="45"/>
    </row>
    <row r="15" spans="1:11" x14ac:dyDescent="0.25">
      <c r="A15" s="36">
        <v>7</v>
      </c>
      <c r="B15" s="1" t="s">
        <v>178</v>
      </c>
      <c r="C15" s="14">
        <v>1</v>
      </c>
      <c r="D15" s="135"/>
      <c r="E15" s="118">
        <v>4000000</v>
      </c>
      <c r="F15" s="122">
        <f t="shared" si="1"/>
        <v>2.25</v>
      </c>
      <c r="G15" s="24">
        <f t="shared" si="7"/>
        <v>9000000</v>
      </c>
      <c r="H15" s="49">
        <v>1</v>
      </c>
      <c r="I15" s="117">
        <f t="shared" si="3"/>
        <v>6</v>
      </c>
      <c r="J15" s="50">
        <f t="shared" si="0"/>
        <v>54000000</v>
      </c>
      <c r="K15" s="45"/>
    </row>
    <row r="16" spans="1:11" x14ac:dyDescent="0.25">
      <c r="A16" s="36">
        <v>8</v>
      </c>
      <c r="B16" s="1" t="s">
        <v>179</v>
      </c>
      <c r="C16" s="14">
        <v>1</v>
      </c>
      <c r="D16" s="135"/>
      <c r="E16" s="118">
        <v>3000000</v>
      </c>
      <c r="F16" s="122">
        <f t="shared" si="1"/>
        <v>2.25</v>
      </c>
      <c r="G16" s="24">
        <f t="shared" si="6"/>
        <v>6750000</v>
      </c>
      <c r="H16" s="49">
        <v>1</v>
      </c>
      <c r="I16" s="117">
        <f t="shared" si="3"/>
        <v>6</v>
      </c>
      <c r="J16" s="50">
        <f t="shared" si="0"/>
        <v>40500000</v>
      </c>
      <c r="K16" s="45"/>
    </row>
    <row r="17" spans="1:12" x14ac:dyDescent="0.25">
      <c r="A17" s="36">
        <v>9</v>
      </c>
      <c r="B17" s="1" t="s">
        <v>141</v>
      </c>
      <c r="C17" s="14">
        <v>1</v>
      </c>
      <c r="D17" s="135"/>
      <c r="E17" s="118">
        <v>2500000</v>
      </c>
      <c r="F17" s="122">
        <f>FM!F45</f>
        <v>2.2999999999999998</v>
      </c>
      <c r="G17" s="24">
        <f t="shared" si="6"/>
        <v>5750000</v>
      </c>
      <c r="H17" s="49">
        <v>1</v>
      </c>
      <c r="I17" s="117">
        <f t="shared" si="3"/>
        <v>6</v>
      </c>
      <c r="J17" s="50">
        <f t="shared" si="0"/>
        <v>34500000</v>
      </c>
      <c r="K17" s="45"/>
    </row>
    <row r="18" spans="1:12" x14ac:dyDescent="0.25">
      <c r="A18" s="36">
        <v>10</v>
      </c>
      <c r="B18" s="1" t="s">
        <v>156</v>
      </c>
      <c r="C18" s="14">
        <v>1</v>
      </c>
      <c r="D18" s="135"/>
      <c r="E18" s="118">
        <f>E11</f>
        <v>6500000</v>
      </c>
      <c r="F18" s="122">
        <f t="shared" si="1"/>
        <v>2.25</v>
      </c>
      <c r="G18" s="24">
        <f t="shared" si="2"/>
        <v>14625000</v>
      </c>
      <c r="H18" s="49">
        <v>0.5</v>
      </c>
      <c r="I18" s="117">
        <f t="shared" si="3"/>
        <v>6</v>
      </c>
      <c r="J18" s="50">
        <f t="shared" si="0"/>
        <v>43875000</v>
      </c>
      <c r="K18" s="45"/>
    </row>
    <row r="19" spans="1:12" ht="15.75" thickBot="1" x14ac:dyDescent="0.3">
      <c r="A19" s="36"/>
      <c r="B19" s="62"/>
      <c r="C19" s="133"/>
      <c r="D19" s="64"/>
      <c r="E19" s="128"/>
      <c r="F19" s="129"/>
      <c r="G19" s="130"/>
      <c r="H19" s="134"/>
      <c r="I19" s="131"/>
      <c r="J19" s="132">
        <f t="shared" si="0"/>
        <v>0</v>
      </c>
      <c r="K19" s="45"/>
    </row>
    <row r="20" spans="1:12" ht="15.75" thickBot="1" x14ac:dyDescent="0.3">
      <c r="A20" s="253" t="s">
        <v>9</v>
      </c>
      <c r="B20" s="254"/>
      <c r="C20" s="254"/>
      <c r="D20" s="254"/>
      <c r="E20" s="254"/>
      <c r="F20" s="254"/>
      <c r="G20" s="254"/>
      <c r="H20" s="254"/>
      <c r="I20" s="255"/>
      <c r="J20" s="158">
        <f>SUM(J9:J19)</f>
        <v>534000000</v>
      </c>
      <c r="K20" s="45"/>
    </row>
    <row r="21" spans="1:12" ht="4.5" customHeight="1" thickBot="1" x14ac:dyDescent="0.3">
      <c r="A21" s="228"/>
      <c r="B21" s="229"/>
      <c r="C21" s="229"/>
      <c r="D21" s="229"/>
      <c r="E21" s="229"/>
      <c r="F21" s="229"/>
      <c r="G21" s="229"/>
      <c r="H21" s="229"/>
      <c r="I21" s="229"/>
      <c r="J21" s="230"/>
      <c r="K21" s="45"/>
    </row>
    <row r="22" spans="1:12" ht="15" customHeight="1" x14ac:dyDescent="0.25">
      <c r="A22" s="238" t="s">
        <v>0</v>
      </c>
      <c r="B22" s="238" t="s">
        <v>1</v>
      </c>
      <c r="C22" s="264" t="s">
        <v>24</v>
      </c>
      <c r="D22" s="264"/>
      <c r="E22" s="238" t="s">
        <v>2</v>
      </c>
      <c r="F22" s="279" t="s">
        <v>3</v>
      </c>
      <c r="G22" s="231" t="s">
        <v>4</v>
      </c>
      <c r="H22" s="222" t="s">
        <v>23</v>
      </c>
      <c r="I22" s="238" t="s">
        <v>6</v>
      </c>
      <c r="J22" s="231" t="s">
        <v>27</v>
      </c>
      <c r="K22" s="45"/>
    </row>
    <row r="23" spans="1:12" ht="19.5" customHeight="1" thickBot="1" x14ac:dyDescent="0.3">
      <c r="A23" s="239"/>
      <c r="B23" s="239"/>
      <c r="C23" s="265"/>
      <c r="D23" s="265"/>
      <c r="E23" s="239"/>
      <c r="F23" s="280"/>
      <c r="G23" s="232"/>
      <c r="H23" s="223"/>
      <c r="I23" s="239"/>
      <c r="J23" s="232"/>
      <c r="K23" s="45"/>
    </row>
    <row r="24" spans="1:12" ht="15.75" thickBot="1" x14ac:dyDescent="0.3">
      <c r="A24" s="159" t="s">
        <v>10</v>
      </c>
      <c r="B24" s="236" t="s">
        <v>11</v>
      </c>
      <c r="C24" s="237"/>
      <c r="D24" s="237"/>
      <c r="E24" s="237"/>
      <c r="F24" s="237"/>
      <c r="G24" s="237"/>
      <c r="H24" s="237"/>
      <c r="I24" s="281"/>
      <c r="J24" s="282"/>
      <c r="K24" s="45"/>
    </row>
    <row r="25" spans="1:12" x14ac:dyDescent="0.25">
      <c r="A25" s="36">
        <v>1</v>
      </c>
      <c r="B25" s="1" t="s">
        <v>180</v>
      </c>
      <c r="C25" s="37">
        <v>2</v>
      </c>
      <c r="D25" s="145"/>
      <c r="E25" s="146">
        <v>2000000</v>
      </c>
      <c r="F25" s="122">
        <f>FM!F45</f>
        <v>2.2999999999999998</v>
      </c>
      <c r="G25" s="68">
        <f t="shared" ref="G25:G27" si="8">+E25*F25</f>
        <v>4600000</v>
      </c>
      <c r="H25" s="2">
        <v>1</v>
      </c>
      <c r="I25" s="117">
        <f t="shared" ref="I25:I29" si="9">$I$9</f>
        <v>6</v>
      </c>
      <c r="J25" s="26">
        <f t="shared" ref="J25:J27" si="10">+G25*H25*I25*C25</f>
        <v>55200000</v>
      </c>
      <c r="K25" s="45"/>
    </row>
    <row r="26" spans="1:12" x14ac:dyDescent="0.25">
      <c r="A26" s="36">
        <v>2</v>
      </c>
      <c r="B26" s="1" t="s">
        <v>142</v>
      </c>
      <c r="C26" s="14">
        <v>2</v>
      </c>
      <c r="D26" s="135"/>
      <c r="E26" s="118">
        <v>1900000</v>
      </c>
      <c r="F26" s="122">
        <f>FM!F45</f>
        <v>2.2999999999999998</v>
      </c>
      <c r="G26" s="24">
        <f>+E26*F26</f>
        <v>4370000</v>
      </c>
      <c r="H26" s="49">
        <v>1</v>
      </c>
      <c r="I26" s="117">
        <f t="shared" si="9"/>
        <v>6</v>
      </c>
      <c r="J26" s="26">
        <f>+G26*H26*I26*C26</f>
        <v>52440000</v>
      </c>
      <c r="K26" s="45"/>
      <c r="L26" s="35"/>
    </row>
    <row r="27" spans="1:12" x14ac:dyDescent="0.25">
      <c r="A27" s="36">
        <v>3</v>
      </c>
      <c r="B27" s="1" t="s">
        <v>145</v>
      </c>
      <c r="C27" s="14">
        <f>C26*2</f>
        <v>4</v>
      </c>
      <c r="D27" s="135"/>
      <c r="E27" s="118">
        <v>1500000</v>
      </c>
      <c r="F27" s="122">
        <f>F25</f>
        <v>2.2999999999999998</v>
      </c>
      <c r="G27" s="24">
        <f t="shared" si="8"/>
        <v>3449999.9999999995</v>
      </c>
      <c r="H27" s="2">
        <v>1</v>
      </c>
      <c r="I27" s="117">
        <f t="shared" si="9"/>
        <v>6</v>
      </c>
      <c r="J27" s="25">
        <f t="shared" si="10"/>
        <v>82799999.999999985</v>
      </c>
      <c r="K27" s="45"/>
    </row>
    <row r="28" spans="1:12" x14ac:dyDescent="0.25">
      <c r="A28" s="36">
        <v>4</v>
      </c>
      <c r="B28" s="1" t="s">
        <v>143</v>
      </c>
      <c r="C28" s="14">
        <v>1</v>
      </c>
      <c r="D28" s="135"/>
      <c r="E28" s="118">
        <v>2000000</v>
      </c>
      <c r="F28" s="122">
        <f>FM!F45</f>
        <v>2.2999999999999998</v>
      </c>
      <c r="G28" s="68">
        <f>+E28*F28</f>
        <v>4600000</v>
      </c>
      <c r="H28" s="49">
        <v>1</v>
      </c>
      <c r="I28" s="117">
        <f t="shared" si="9"/>
        <v>6</v>
      </c>
      <c r="J28" s="26">
        <f t="shared" ref="J28" si="11">+G28*H28*I28*C28</f>
        <v>27600000</v>
      </c>
      <c r="K28" s="69"/>
    </row>
    <row r="29" spans="1:12" x14ac:dyDescent="0.25">
      <c r="A29" s="36">
        <v>5</v>
      </c>
      <c r="B29" s="1" t="s">
        <v>146</v>
      </c>
      <c r="C29" s="14">
        <v>1</v>
      </c>
      <c r="D29" s="135"/>
      <c r="E29" s="118">
        <v>1600000</v>
      </c>
      <c r="F29" s="122">
        <f>+F25</f>
        <v>2.2999999999999998</v>
      </c>
      <c r="G29" s="24">
        <f t="shared" ref="G29" si="12">+E29*F29</f>
        <v>3679999.9999999995</v>
      </c>
      <c r="H29" s="2">
        <v>1</v>
      </c>
      <c r="I29" s="117">
        <f t="shared" si="9"/>
        <v>6</v>
      </c>
      <c r="J29" s="25">
        <f t="shared" ref="J29" si="13">+G29*H29*I29*C29</f>
        <v>22079999.999999996</v>
      </c>
      <c r="K29" s="45"/>
    </row>
    <row r="30" spans="1:12" ht="15.75" thickBot="1" x14ac:dyDescent="0.3">
      <c r="A30" s="36"/>
      <c r="B30" s="1"/>
      <c r="C30" s="14"/>
      <c r="D30" s="135"/>
      <c r="E30" s="118"/>
      <c r="F30" s="122"/>
      <c r="G30" s="24"/>
      <c r="H30" s="2"/>
      <c r="I30" s="117"/>
      <c r="J30" s="25"/>
      <c r="K30" s="45"/>
    </row>
    <row r="31" spans="1:12" ht="15.75" thickBot="1" x14ac:dyDescent="0.3">
      <c r="A31" s="253" t="s">
        <v>12</v>
      </c>
      <c r="B31" s="254"/>
      <c r="C31" s="254"/>
      <c r="D31" s="254"/>
      <c r="E31" s="254"/>
      <c r="F31" s="254"/>
      <c r="G31" s="254"/>
      <c r="H31" s="254"/>
      <c r="I31" s="255"/>
      <c r="J31" s="158">
        <f>SUM(J25:J30)</f>
        <v>240120000</v>
      </c>
    </row>
    <row r="32" spans="1:12" ht="3" customHeight="1" thickBot="1" x14ac:dyDescent="0.3">
      <c r="A32" s="233"/>
      <c r="B32" s="234"/>
      <c r="C32" s="234"/>
      <c r="D32" s="234"/>
      <c r="E32" s="234"/>
      <c r="F32" s="234"/>
      <c r="G32" s="234"/>
      <c r="H32" s="234"/>
      <c r="I32" s="234"/>
      <c r="J32" s="235"/>
    </row>
    <row r="33" spans="1:11" ht="15.75" thickBot="1" x14ac:dyDescent="0.3">
      <c r="A33" s="281" t="s">
        <v>152</v>
      </c>
      <c r="B33" s="283"/>
      <c r="C33" s="283"/>
      <c r="D33" s="283"/>
      <c r="E33" s="283"/>
      <c r="F33" s="283"/>
      <c r="G33" s="283"/>
      <c r="H33" s="283"/>
      <c r="I33" s="283"/>
      <c r="J33" s="282"/>
    </row>
    <row r="34" spans="1:11" ht="3.75" customHeight="1" thickBot="1" x14ac:dyDescent="0.3">
      <c r="A34" s="228"/>
      <c r="B34" s="229"/>
      <c r="C34" s="229"/>
      <c r="D34" s="229"/>
      <c r="E34" s="229"/>
      <c r="F34" s="229"/>
      <c r="G34" s="229"/>
      <c r="H34" s="229"/>
      <c r="I34" s="229"/>
      <c r="J34" s="230"/>
    </row>
    <row r="35" spans="1:11" x14ac:dyDescent="0.25">
      <c r="A35" s="238" t="s">
        <v>0</v>
      </c>
      <c r="B35" s="238" t="s">
        <v>1</v>
      </c>
      <c r="C35" s="264" t="s">
        <v>24</v>
      </c>
      <c r="D35" s="160"/>
      <c r="E35" s="264" t="s">
        <v>13</v>
      </c>
      <c r="F35" s="220"/>
      <c r="G35" s="231" t="s">
        <v>14</v>
      </c>
      <c r="H35" s="222" t="s">
        <v>23</v>
      </c>
      <c r="I35" s="238" t="s">
        <v>6</v>
      </c>
      <c r="J35" s="231" t="s">
        <v>27</v>
      </c>
    </row>
    <row r="36" spans="1:11" ht="15.75" thickBot="1" x14ac:dyDescent="0.3">
      <c r="A36" s="239"/>
      <c r="B36" s="239"/>
      <c r="C36" s="265"/>
      <c r="D36" s="161"/>
      <c r="E36" s="265"/>
      <c r="F36" s="221"/>
      <c r="G36" s="232"/>
      <c r="H36" s="223"/>
      <c r="I36" s="239"/>
      <c r="J36" s="232"/>
    </row>
    <row r="37" spans="1:11" ht="15.75" thickBot="1" x14ac:dyDescent="0.3">
      <c r="A37" s="162" t="s">
        <v>15</v>
      </c>
      <c r="B37" s="275" t="s">
        <v>16</v>
      </c>
      <c r="C37" s="276"/>
      <c r="D37" s="276"/>
      <c r="E37" s="276"/>
      <c r="F37" s="276"/>
      <c r="G37" s="276"/>
      <c r="H37" s="276"/>
      <c r="I37" s="277"/>
      <c r="J37" s="278"/>
    </row>
    <row r="38" spans="1:11" x14ac:dyDescent="0.25">
      <c r="A38" s="3">
        <v>1</v>
      </c>
      <c r="B38" s="4" t="s">
        <v>25</v>
      </c>
      <c r="C38" s="13">
        <f>C26</f>
        <v>2</v>
      </c>
      <c r="D38" s="13"/>
      <c r="E38" s="274" t="s">
        <v>22</v>
      </c>
      <c r="F38" s="274"/>
      <c r="G38" s="126">
        <v>2800000</v>
      </c>
      <c r="H38" s="5">
        <v>1</v>
      </c>
      <c r="I38" s="136">
        <f t="shared" ref="I38:I44" si="14">ROUND(H38*$C$3,0)</f>
        <v>6</v>
      </c>
      <c r="J38" s="123">
        <f t="shared" ref="J38:J44" si="15">+C38*G38*H38*I38</f>
        <v>33600000</v>
      </c>
      <c r="K38" s="8"/>
    </row>
    <row r="39" spans="1:11" ht="25.5" x14ac:dyDescent="0.25">
      <c r="A39" s="6">
        <v>2</v>
      </c>
      <c r="B39" s="1" t="s">
        <v>150</v>
      </c>
      <c r="C39" s="14">
        <v>1</v>
      </c>
      <c r="D39" s="14"/>
      <c r="E39" s="243" t="s">
        <v>22</v>
      </c>
      <c r="F39" s="243"/>
      <c r="G39" s="24">
        <v>3000000</v>
      </c>
      <c r="H39" s="2">
        <v>1</v>
      </c>
      <c r="I39" s="117">
        <f t="shared" si="14"/>
        <v>6</v>
      </c>
      <c r="J39" s="25">
        <f>+C39*G39*H39*I39</f>
        <v>18000000</v>
      </c>
      <c r="K39" s="8"/>
    </row>
    <row r="40" spans="1:11" x14ac:dyDescent="0.25">
      <c r="A40" s="6">
        <v>3</v>
      </c>
      <c r="B40" s="1" t="s">
        <v>200</v>
      </c>
      <c r="C40" s="14">
        <v>1</v>
      </c>
      <c r="D40" s="14"/>
      <c r="E40" s="243" t="s">
        <v>22</v>
      </c>
      <c r="F40" s="243"/>
      <c r="G40" s="24">
        <v>1777692.4952987889</v>
      </c>
      <c r="H40" s="2">
        <v>1</v>
      </c>
      <c r="I40" s="117">
        <f t="shared" si="14"/>
        <v>6</v>
      </c>
      <c r="J40" s="25">
        <f t="shared" si="15"/>
        <v>10666154.971792733</v>
      </c>
      <c r="K40" s="8"/>
    </row>
    <row r="41" spans="1:11" ht="15.75" customHeight="1" x14ac:dyDescent="0.25">
      <c r="A41" s="6">
        <v>4</v>
      </c>
      <c r="B41" s="1" t="s">
        <v>147</v>
      </c>
      <c r="C41" s="14">
        <v>2</v>
      </c>
      <c r="D41" s="14"/>
      <c r="E41" s="243" t="s">
        <v>22</v>
      </c>
      <c r="F41" s="243"/>
      <c r="G41" s="24">
        <v>8000000</v>
      </c>
      <c r="H41" s="2">
        <v>1</v>
      </c>
      <c r="I41" s="117">
        <f t="shared" si="14"/>
        <v>6</v>
      </c>
      <c r="J41" s="25">
        <f t="shared" si="15"/>
        <v>96000000</v>
      </c>
    </row>
    <row r="42" spans="1:11" ht="25.5" x14ac:dyDescent="0.25">
      <c r="A42" s="6">
        <v>5</v>
      </c>
      <c r="B42" s="1" t="s">
        <v>149</v>
      </c>
      <c r="C42" s="14">
        <v>1</v>
      </c>
      <c r="D42" s="14"/>
      <c r="E42" s="243" t="s">
        <v>22</v>
      </c>
      <c r="F42" s="243"/>
      <c r="G42" s="24">
        <v>1000000</v>
      </c>
      <c r="H42" s="2">
        <v>1</v>
      </c>
      <c r="I42" s="117">
        <f t="shared" ref="I42" si="16">ROUND(H42*$C$3,0)</f>
        <v>6</v>
      </c>
      <c r="J42" s="25">
        <f t="shared" ref="J42" si="17">+C42*G42*H42*I42</f>
        <v>6000000</v>
      </c>
    </row>
    <row r="43" spans="1:11" x14ac:dyDescent="0.25">
      <c r="A43" s="6">
        <v>8</v>
      </c>
      <c r="B43" s="1" t="s">
        <v>153</v>
      </c>
      <c r="C43" s="14">
        <v>1</v>
      </c>
      <c r="D43" s="14"/>
      <c r="E43" s="243" t="s">
        <v>22</v>
      </c>
      <c r="F43" s="243"/>
      <c r="G43" s="68">
        <v>3500000</v>
      </c>
      <c r="H43" s="2">
        <v>1</v>
      </c>
      <c r="I43" s="117">
        <f t="shared" ref="I43" si="18">ROUND(H43*$C$3,0)</f>
        <v>6</v>
      </c>
      <c r="J43" s="25">
        <f t="shared" ref="J43" si="19">+C43*G43*H43*I43</f>
        <v>21000000</v>
      </c>
      <c r="K43" s="53"/>
    </row>
    <row r="44" spans="1:11" ht="25.5" x14ac:dyDescent="0.25">
      <c r="A44" s="6">
        <v>9</v>
      </c>
      <c r="B44" s="1" t="s">
        <v>148</v>
      </c>
      <c r="C44" s="14">
        <v>1</v>
      </c>
      <c r="D44" s="14"/>
      <c r="E44" s="243" t="s">
        <v>22</v>
      </c>
      <c r="F44" s="243"/>
      <c r="G44" s="24">
        <v>1000000</v>
      </c>
      <c r="H44" s="2">
        <v>1</v>
      </c>
      <c r="I44" s="117">
        <f t="shared" si="14"/>
        <v>6</v>
      </c>
      <c r="J44" s="25">
        <f t="shared" si="15"/>
        <v>6000000</v>
      </c>
      <c r="K44" s="8"/>
    </row>
    <row r="45" spans="1:11" ht="15.75" thickBot="1" x14ac:dyDescent="0.3">
      <c r="A45" s="137"/>
      <c r="B45" s="138"/>
      <c r="C45" s="139"/>
      <c r="D45" s="139"/>
      <c r="E45" s="224"/>
      <c r="F45" s="224"/>
      <c r="G45" s="140"/>
      <c r="H45" s="141"/>
      <c r="I45" s="142"/>
      <c r="J45" s="143"/>
      <c r="K45" s="8"/>
    </row>
    <row r="46" spans="1:11" ht="15.75" thickBot="1" x14ac:dyDescent="0.3">
      <c r="A46" s="225" t="s">
        <v>19</v>
      </c>
      <c r="B46" s="226"/>
      <c r="C46" s="226"/>
      <c r="D46" s="226"/>
      <c r="E46" s="226"/>
      <c r="F46" s="226"/>
      <c r="G46" s="226"/>
      <c r="H46" s="226"/>
      <c r="I46" s="227"/>
      <c r="J46" s="163">
        <f>SUM(J38:J45)</f>
        <v>191266154.97179273</v>
      </c>
    </row>
    <row r="47" spans="1:11" ht="4.5" customHeight="1" thickBot="1" x14ac:dyDescent="0.3">
      <c r="A47" s="228"/>
      <c r="B47" s="229"/>
      <c r="C47" s="229"/>
      <c r="D47" s="229"/>
      <c r="E47" s="229"/>
      <c r="F47" s="229"/>
      <c r="G47" s="229"/>
      <c r="H47" s="229"/>
      <c r="I47" s="229"/>
      <c r="J47" s="230"/>
    </row>
    <row r="48" spans="1:11" ht="31.5" customHeight="1" thickBot="1" x14ac:dyDescent="0.3">
      <c r="A48" s="217" t="s">
        <v>32</v>
      </c>
      <c r="B48" s="218"/>
      <c r="C48" s="218"/>
      <c r="D48" s="218"/>
      <c r="E48" s="218"/>
      <c r="F48" s="218"/>
      <c r="G48" s="218"/>
      <c r="H48" s="218"/>
      <c r="I48" s="219"/>
      <c r="J48" s="164">
        <f>ROUND(+J20+J31+J46,0)</f>
        <v>965386155</v>
      </c>
    </row>
    <row r="49" spans="1:13" ht="3.75" customHeight="1" thickBot="1" x14ac:dyDescent="0.3">
      <c r="A49" s="240"/>
      <c r="B49" s="241"/>
      <c r="C49" s="241"/>
      <c r="D49" s="241"/>
      <c r="E49" s="241"/>
      <c r="F49" s="241"/>
      <c r="G49" s="241"/>
      <c r="H49" s="241"/>
      <c r="I49" s="241"/>
      <c r="J49" s="242"/>
    </row>
    <row r="50" spans="1:13" ht="15.75" thickBot="1" x14ac:dyDescent="0.3">
      <c r="A50" s="217" t="s">
        <v>151</v>
      </c>
      <c r="B50" s="218"/>
      <c r="C50" s="218"/>
      <c r="D50" s="218"/>
      <c r="E50" s="218"/>
      <c r="F50" s="218"/>
      <c r="G50" s="218"/>
      <c r="H50" s="218"/>
      <c r="I50" s="219"/>
      <c r="J50" s="165">
        <f>+J48</f>
        <v>965386155</v>
      </c>
      <c r="M50" s="213">
        <f>L52/1300000</f>
        <v>883.6996338461538</v>
      </c>
    </row>
    <row r="51" spans="1:13" ht="15.75" thickBot="1" x14ac:dyDescent="0.3">
      <c r="A51" s="271" t="s">
        <v>20</v>
      </c>
      <c r="B51" s="272"/>
      <c r="C51" s="272"/>
      <c r="D51" s="272"/>
      <c r="E51" s="272"/>
      <c r="F51" s="272"/>
      <c r="G51" s="272"/>
      <c r="H51" s="272"/>
      <c r="I51" s="273"/>
      <c r="J51" s="124">
        <f>J50*19%</f>
        <v>183423369.44999999</v>
      </c>
    </row>
    <row r="52" spans="1:13" ht="16.5" thickBot="1" x14ac:dyDescent="0.3">
      <c r="A52" s="214" t="s">
        <v>154</v>
      </c>
      <c r="B52" s="215"/>
      <c r="C52" s="215"/>
      <c r="D52" s="215"/>
      <c r="E52" s="215"/>
      <c r="F52" s="215"/>
      <c r="G52" s="215"/>
      <c r="H52" s="215"/>
      <c r="I52" s="216"/>
      <c r="J52" s="166">
        <f>ROUND(+J48+J51,0)</f>
        <v>1148809524</v>
      </c>
      <c r="K52" s="23"/>
      <c r="L52" s="23">
        <v>1148809524</v>
      </c>
      <c r="M52" s="35">
        <f>L52-J52</f>
        <v>0</v>
      </c>
    </row>
    <row r="53" spans="1:13" x14ac:dyDescent="0.25">
      <c r="A53" s="19"/>
      <c r="B53" s="19"/>
      <c r="C53" s="19"/>
      <c r="D53" s="19"/>
      <c r="E53" s="19"/>
      <c r="F53" s="119"/>
      <c r="G53" s="127"/>
      <c r="H53" s="19"/>
      <c r="I53" s="19"/>
      <c r="J53" s="125"/>
      <c r="K53" s="29"/>
      <c r="M53" s="187">
        <f>L52/L54</f>
        <v>6.3690476188925177E-2</v>
      </c>
    </row>
    <row r="54" spans="1:13" x14ac:dyDescent="0.25">
      <c r="C54" s="38"/>
      <c r="K54" s="35"/>
      <c r="L54" s="23">
        <v>18037383181</v>
      </c>
    </row>
    <row r="55" spans="1:13" x14ac:dyDescent="0.25">
      <c r="C55" s="38"/>
    </row>
    <row r="56" spans="1:13" x14ac:dyDescent="0.25">
      <c r="B56" s="29"/>
      <c r="C56" s="38"/>
    </row>
    <row r="57" spans="1:13" x14ac:dyDescent="0.25">
      <c r="C57" s="38"/>
    </row>
  </sheetData>
  <mergeCells count="62">
    <mergeCell ref="I24:J24"/>
    <mergeCell ref="A33:J33"/>
    <mergeCell ref="A31:I31"/>
    <mergeCell ref="E6:E7"/>
    <mergeCell ref="F6:F7"/>
    <mergeCell ref="G6:G7"/>
    <mergeCell ref="A22:A23"/>
    <mergeCell ref="B22:B23"/>
    <mergeCell ref="C22:C23"/>
    <mergeCell ref="E22:E23"/>
    <mergeCell ref="F22:F23"/>
    <mergeCell ref="G22:G23"/>
    <mergeCell ref="H22:H23"/>
    <mergeCell ref="D22:D23"/>
    <mergeCell ref="E39:F39"/>
    <mergeCell ref="E40:F40"/>
    <mergeCell ref="A51:I51"/>
    <mergeCell ref="E38:F38"/>
    <mergeCell ref="E41:F41"/>
    <mergeCell ref="I35:I36"/>
    <mergeCell ref="B37:H37"/>
    <mergeCell ref="I37:J37"/>
    <mergeCell ref="A35:A36"/>
    <mergeCell ref="B35:B36"/>
    <mergeCell ref="C35:C36"/>
    <mergeCell ref="E35:F36"/>
    <mergeCell ref="G35:G36"/>
    <mergeCell ref="H35:H36"/>
    <mergeCell ref="A48:I48"/>
    <mergeCell ref="E42:F42"/>
    <mergeCell ref="A1:B1"/>
    <mergeCell ref="C1:J1"/>
    <mergeCell ref="D3:E3"/>
    <mergeCell ref="A3:B3"/>
    <mergeCell ref="A21:J21"/>
    <mergeCell ref="B8:J8"/>
    <mergeCell ref="A20:I20"/>
    <mergeCell ref="C2:J2"/>
    <mergeCell ref="A2:B2"/>
    <mergeCell ref="J5:J7"/>
    <mergeCell ref="D6:D7"/>
    <mergeCell ref="F3:I3"/>
    <mergeCell ref="A4:J4"/>
    <mergeCell ref="A6:B7"/>
    <mergeCell ref="B5:I5"/>
    <mergeCell ref="C6:C7"/>
    <mergeCell ref="A52:I52"/>
    <mergeCell ref="A50:I50"/>
    <mergeCell ref="I6:I7"/>
    <mergeCell ref="H6:H7"/>
    <mergeCell ref="E45:F45"/>
    <mergeCell ref="A46:I46"/>
    <mergeCell ref="A47:J47"/>
    <mergeCell ref="J35:J36"/>
    <mergeCell ref="A32:J32"/>
    <mergeCell ref="B24:H24"/>
    <mergeCell ref="I22:I23"/>
    <mergeCell ref="J22:J23"/>
    <mergeCell ref="A49:J49"/>
    <mergeCell ref="E43:F43"/>
    <mergeCell ref="E44:F44"/>
    <mergeCell ref="A34:J34"/>
  </mergeCells>
  <printOptions horizontalCentered="1"/>
  <pageMargins left="0.51181102362204722" right="0.51181102362204722" top="0.35433070866141736" bottom="0.35433070866141736" header="0.31496062992125984" footer="0.31496062992125984"/>
  <pageSetup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BBA30-C342-40DF-9324-3FC024B42EEF}">
  <sheetPr>
    <pageSetUpPr fitToPage="1"/>
  </sheetPr>
  <dimension ref="A1:M57"/>
  <sheetViews>
    <sheetView view="pageBreakPreview" zoomScale="80" zoomScaleNormal="80" zoomScaleSheetLayoutView="80" workbookViewId="0">
      <selection activeCell="C3" sqref="C3"/>
    </sheetView>
  </sheetViews>
  <sheetFormatPr baseColWidth="10" defaultColWidth="11.42578125" defaultRowHeight="15" x14ac:dyDescent="0.25"/>
  <cols>
    <col min="1" max="1" width="5.42578125" style="7" customWidth="1"/>
    <col min="2" max="2" width="50.5703125" style="7" customWidth="1"/>
    <col min="3" max="3" width="6.42578125" style="7" bestFit="1" customWidth="1"/>
    <col min="4" max="4" width="4" style="7" customWidth="1"/>
    <col min="5" max="5" width="15.85546875" style="7" bestFit="1" customWidth="1"/>
    <col min="6" max="6" width="13" style="120" customWidth="1"/>
    <col min="7" max="7" width="17.5703125" style="23" customWidth="1"/>
    <col min="8" max="8" width="11.85546875" style="7" customWidth="1"/>
    <col min="9" max="9" width="13.140625" style="7" customWidth="1"/>
    <col min="10" max="10" width="26.42578125" style="23" bestFit="1" customWidth="1"/>
    <col min="11" max="11" width="2.7109375" style="7" customWidth="1"/>
    <col min="12" max="12" width="20" style="7" bestFit="1" customWidth="1"/>
    <col min="13" max="13" width="16.42578125" style="7" bestFit="1" customWidth="1"/>
    <col min="14" max="16384" width="11.42578125" style="7"/>
  </cols>
  <sheetData>
    <row r="1" spans="1:11" ht="94.15" customHeight="1" x14ac:dyDescent="0.25">
      <c r="A1" s="244"/>
      <c r="B1" s="244"/>
      <c r="C1" s="245" t="s">
        <v>181</v>
      </c>
      <c r="D1" s="244"/>
      <c r="E1" s="244"/>
      <c r="F1" s="244"/>
      <c r="G1" s="244"/>
      <c r="H1" s="244"/>
      <c r="I1" s="244"/>
      <c r="J1" s="244"/>
    </row>
    <row r="2" spans="1:11" ht="54" customHeight="1" thickBot="1" x14ac:dyDescent="0.3">
      <c r="A2" s="259" t="s">
        <v>28</v>
      </c>
      <c r="B2" s="260"/>
      <c r="C2" s="256" t="str">
        <f>'PTO INTERV'!C2</f>
        <v>INTERVENTORIA TECNICA, ADMINISTRATIVA, FINANCIERA, JURIDICA, AMBIENTAL Y SST A LA OBRA QUE TIENE POR OBJETO EL MANTENIMIENTO, MEJORAMIENTO Y/O REHABILITACION O RECONSTRUCCIÓN DE LA RED VIAL DEL DEPARTAMENTO DEL ATLÁNTICO</v>
      </c>
      <c r="D2" s="256"/>
      <c r="E2" s="257"/>
      <c r="F2" s="257"/>
      <c r="G2" s="257"/>
      <c r="H2" s="257"/>
      <c r="I2" s="257"/>
      <c r="J2" s="258"/>
    </row>
    <row r="3" spans="1:11" ht="13.5" customHeight="1" thickBot="1" x14ac:dyDescent="0.3">
      <c r="A3" s="248" t="s">
        <v>155</v>
      </c>
      <c r="B3" s="249"/>
      <c r="C3" s="191">
        <v>6</v>
      </c>
      <c r="D3" s="246" t="s">
        <v>35</v>
      </c>
      <c r="E3" s="247"/>
      <c r="F3" s="266" t="s">
        <v>177</v>
      </c>
      <c r="G3" s="248"/>
      <c r="H3" s="248"/>
      <c r="I3" s="249"/>
      <c r="J3" s="167">
        <v>1300000</v>
      </c>
    </row>
    <row r="4" spans="1:11" ht="15.75" thickBot="1" x14ac:dyDescent="0.3">
      <c r="A4" s="267" t="s">
        <v>201</v>
      </c>
      <c r="B4" s="246"/>
      <c r="C4" s="268"/>
      <c r="D4" s="268"/>
      <c r="E4" s="246"/>
      <c r="F4" s="246"/>
      <c r="G4" s="246"/>
      <c r="H4" s="246"/>
      <c r="I4" s="246"/>
      <c r="J4" s="247"/>
    </row>
    <row r="5" spans="1:11" ht="15.75" thickBot="1" x14ac:dyDescent="0.3">
      <c r="A5" s="156" t="s">
        <v>0</v>
      </c>
      <c r="B5" s="266" t="s">
        <v>26</v>
      </c>
      <c r="C5" s="248"/>
      <c r="D5" s="248"/>
      <c r="E5" s="248"/>
      <c r="F5" s="248"/>
      <c r="G5" s="248"/>
      <c r="H5" s="248"/>
      <c r="I5" s="249"/>
      <c r="J5" s="261" t="s">
        <v>27</v>
      </c>
    </row>
    <row r="6" spans="1:11" x14ac:dyDescent="0.25">
      <c r="A6" s="264" t="s">
        <v>1</v>
      </c>
      <c r="B6" s="220"/>
      <c r="C6" s="269" t="s">
        <v>24</v>
      </c>
      <c r="D6" s="264"/>
      <c r="E6" s="269" t="s">
        <v>2</v>
      </c>
      <c r="F6" s="284" t="s">
        <v>3</v>
      </c>
      <c r="G6" s="286" t="s">
        <v>4</v>
      </c>
      <c r="H6" s="222" t="s">
        <v>5</v>
      </c>
      <c r="I6" s="220" t="s">
        <v>6</v>
      </c>
      <c r="J6" s="262"/>
      <c r="K6" s="45"/>
    </row>
    <row r="7" spans="1:11" ht="15.75" thickBot="1" x14ac:dyDescent="0.3">
      <c r="A7" s="265"/>
      <c r="B7" s="221"/>
      <c r="C7" s="270"/>
      <c r="D7" s="265"/>
      <c r="E7" s="270"/>
      <c r="F7" s="285"/>
      <c r="G7" s="287"/>
      <c r="H7" s="223"/>
      <c r="I7" s="221"/>
      <c r="J7" s="263"/>
      <c r="K7" s="45"/>
    </row>
    <row r="8" spans="1:11" ht="15.75" thickBot="1" x14ac:dyDescent="0.3">
      <c r="A8" s="192" t="s">
        <v>7</v>
      </c>
      <c r="B8" s="250" t="s">
        <v>8</v>
      </c>
      <c r="C8" s="251"/>
      <c r="D8" s="251"/>
      <c r="E8" s="251"/>
      <c r="F8" s="251"/>
      <c r="G8" s="251"/>
      <c r="H8" s="251"/>
      <c r="I8" s="251"/>
      <c r="J8" s="252"/>
      <c r="K8" s="45"/>
    </row>
    <row r="9" spans="1:11" x14ac:dyDescent="0.25">
      <c r="A9" s="36">
        <v>1</v>
      </c>
      <c r="B9" s="66" t="s">
        <v>144</v>
      </c>
      <c r="C9" s="46">
        <v>1</v>
      </c>
      <c r="D9" s="135"/>
      <c r="E9" s="118"/>
      <c r="F9" s="121">
        <f>FM!E45</f>
        <v>2.25</v>
      </c>
      <c r="G9" s="47">
        <f>+E9*F9</f>
        <v>0</v>
      </c>
      <c r="H9" s="49">
        <v>0.5</v>
      </c>
      <c r="I9" s="117">
        <f>C3</f>
        <v>6</v>
      </c>
      <c r="J9" s="50">
        <f t="shared" ref="J9:J19" si="0">+G9*H9*I9*C9</f>
        <v>0</v>
      </c>
      <c r="K9" s="45"/>
    </row>
    <row r="10" spans="1:11" x14ac:dyDescent="0.25">
      <c r="A10" s="36">
        <v>2</v>
      </c>
      <c r="B10" s="1" t="s">
        <v>175</v>
      </c>
      <c r="C10" s="14">
        <v>2</v>
      </c>
      <c r="D10" s="135"/>
      <c r="E10" s="118"/>
      <c r="F10" s="122">
        <f t="shared" ref="F10:F18" si="1">$F$9</f>
        <v>2.25</v>
      </c>
      <c r="G10" s="24">
        <f t="shared" ref="G10:G18" si="2">+E10*F10</f>
        <v>0</v>
      </c>
      <c r="H10" s="49">
        <v>1</v>
      </c>
      <c r="I10" s="117">
        <f t="shared" ref="I10:I18" si="3">$I$9</f>
        <v>6</v>
      </c>
      <c r="J10" s="50">
        <f t="shared" si="0"/>
        <v>0</v>
      </c>
      <c r="K10" s="45"/>
    </row>
    <row r="11" spans="1:11" x14ac:dyDescent="0.25">
      <c r="A11" s="36">
        <v>3</v>
      </c>
      <c r="B11" s="1" t="s">
        <v>138</v>
      </c>
      <c r="C11" s="14">
        <v>1</v>
      </c>
      <c r="D11" s="135"/>
      <c r="E11" s="118"/>
      <c r="F11" s="122">
        <f t="shared" si="1"/>
        <v>2.25</v>
      </c>
      <c r="G11" s="24">
        <f t="shared" si="2"/>
        <v>0</v>
      </c>
      <c r="H11" s="49">
        <v>0.5</v>
      </c>
      <c r="I11" s="117">
        <f t="shared" si="3"/>
        <v>6</v>
      </c>
      <c r="J11" s="50">
        <f t="shared" si="0"/>
        <v>0</v>
      </c>
      <c r="K11" s="45"/>
    </row>
    <row r="12" spans="1:11" x14ac:dyDescent="0.25">
      <c r="A12" s="36">
        <v>4</v>
      </c>
      <c r="B12" s="1" t="s">
        <v>176</v>
      </c>
      <c r="C12" s="14">
        <v>1</v>
      </c>
      <c r="D12" s="135"/>
      <c r="E12" s="118"/>
      <c r="F12" s="122">
        <f t="shared" si="1"/>
        <v>2.25</v>
      </c>
      <c r="G12" s="24">
        <f t="shared" si="2"/>
        <v>0</v>
      </c>
      <c r="H12" s="49">
        <v>0.5</v>
      </c>
      <c r="I12" s="117">
        <f t="shared" si="3"/>
        <v>6</v>
      </c>
      <c r="J12" s="50">
        <f t="shared" si="0"/>
        <v>0</v>
      </c>
      <c r="K12" s="45"/>
    </row>
    <row r="13" spans="1:11" x14ac:dyDescent="0.25">
      <c r="A13" s="36">
        <v>5</v>
      </c>
      <c r="B13" s="1" t="s">
        <v>140</v>
      </c>
      <c r="C13" s="14">
        <v>1</v>
      </c>
      <c r="D13" s="135"/>
      <c r="E13" s="118"/>
      <c r="F13" s="122">
        <f t="shared" si="1"/>
        <v>2.25</v>
      </c>
      <c r="G13" s="24">
        <f t="shared" si="2"/>
        <v>0</v>
      </c>
      <c r="H13" s="49">
        <v>0.5</v>
      </c>
      <c r="I13" s="117">
        <f t="shared" si="3"/>
        <v>6</v>
      </c>
      <c r="J13" s="50">
        <f t="shared" si="0"/>
        <v>0</v>
      </c>
      <c r="K13" s="45"/>
    </row>
    <row r="14" spans="1:11" x14ac:dyDescent="0.25">
      <c r="A14" s="36">
        <v>6</v>
      </c>
      <c r="B14" s="1" t="s">
        <v>139</v>
      </c>
      <c r="C14" s="14">
        <v>1</v>
      </c>
      <c r="D14" s="135"/>
      <c r="E14" s="118"/>
      <c r="F14" s="122">
        <f t="shared" si="1"/>
        <v>2.25</v>
      </c>
      <c r="G14" s="24">
        <f t="shared" si="2"/>
        <v>0</v>
      </c>
      <c r="H14" s="49">
        <v>0.5</v>
      </c>
      <c r="I14" s="117">
        <f t="shared" si="3"/>
        <v>6</v>
      </c>
      <c r="J14" s="50">
        <f t="shared" si="0"/>
        <v>0</v>
      </c>
      <c r="K14" s="45"/>
    </row>
    <row r="15" spans="1:11" x14ac:dyDescent="0.25">
      <c r="A15" s="36">
        <v>7</v>
      </c>
      <c r="B15" s="1" t="s">
        <v>178</v>
      </c>
      <c r="C15" s="14">
        <v>1</v>
      </c>
      <c r="D15" s="135"/>
      <c r="E15" s="118"/>
      <c r="F15" s="122">
        <f t="shared" si="1"/>
        <v>2.25</v>
      </c>
      <c r="G15" s="24">
        <f t="shared" si="2"/>
        <v>0</v>
      </c>
      <c r="H15" s="49">
        <v>1</v>
      </c>
      <c r="I15" s="117">
        <f t="shared" si="3"/>
        <v>6</v>
      </c>
      <c r="J15" s="50">
        <f t="shared" si="0"/>
        <v>0</v>
      </c>
      <c r="K15" s="45"/>
    </row>
    <row r="16" spans="1:11" x14ac:dyDescent="0.25">
      <c r="A16" s="36">
        <v>8</v>
      </c>
      <c r="B16" s="1" t="s">
        <v>179</v>
      </c>
      <c r="C16" s="14">
        <v>1</v>
      </c>
      <c r="D16" s="135"/>
      <c r="E16" s="118"/>
      <c r="F16" s="122">
        <f t="shared" si="1"/>
        <v>2.25</v>
      </c>
      <c r="G16" s="24">
        <f t="shared" si="2"/>
        <v>0</v>
      </c>
      <c r="H16" s="49">
        <v>1</v>
      </c>
      <c r="I16" s="117">
        <f t="shared" si="3"/>
        <v>6</v>
      </c>
      <c r="J16" s="50">
        <f t="shared" si="0"/>
        <v>0</v>
      </c>
      <c r="K16" s="45"/>
    </row>
    <row r="17" spans="1:12" x14ac:dyDescent="0.25">
      <c r="A17" s="36">
        <v>9</v>
      </c>
      <c r="B17" s="1" t="s">
        <v>141</v>
      </c>
      <c r="C17" s="14">
        <v>1</v>
      </c>
      <c r="D17" s="135"/>
      <c r="E17" s="118"/>
      <c r="F17" s="122">
        <f>FM!F45</f>
        <v>2.2999999999999998</v>
      </c>
      <c r="G17" s="24">
        <f t="shared" si="2"/>
        <v>0</v>
      </c>
      <c r="H17" s="49">
        <v>1</v>
      </c>
      <c r="I17" s="117">
        <f t="shared" si="3"/>
        <v>6</v>
      </c>
      <c r="J17" s="50">
        <f t="shared" si="0"/>
        <v>0</v>
      </c>
      <c r="K17" s="45"/>
    </row>
    <row r="18" spans="1:12" x14ac:dyDescent="0.25">
      <c r="A18" s="36">
        <v>10</v>
      </c>
      <c r="B18" s="1" t="s">
        <v>156</v>
      </c>
      <c r="C18" s="14">
        <v>1</v>
      </c>
      <c r="D18" s="135"/>
      <c r="E18" s="118"/>
      <c r="F18" s="122">
        <f t="shared" si="1"/>
        <v>2.25</v>
      </c>
      <c r="G18" s="24">
        <f t="shared" si="2"/>
        <v>0</v>
      </c>
      <c r="H18" s="49">
        <v>0.5</v>
      </c>
      <c r="I18" s="117">
        <f t="shared" si="3"/>
        <v>6</v>
      </c>
      <c r="J18" s="50">
        <f t="shared" si="0"/>
        <v>0</v>
      </c>
      <c r="K18" s="45"/>
    </row>
    <row r="19" spans="1:12" ht="15.75" thickBot="1" x14ac:dyDescent="0.3">
      <c r="A19" s="36"/>
      <c r="B19" s="62"/>
      <c r="C19" s="133"/>
      <c r="D19" s="64"/>
      <c r="E19" s="128"/>
      <c r="F19" s="129"/>
      <c r="G19" s="130"/>
      <c r="H19" s="134"/>
      <c r="I19" s="131"/>
      <c r="J19" s="132">
        <f t="shared" si="0"/>
        <v>0</v>
      </c>
      <c r="K19" s="45"/>
    </row>
    <row r="20" spans="1:12" ht="15.75" thickBot="1" x14ac:dyDescent="0.3">
      <c r="A20" s="253" t="s">
        <v>9</v>
      </c>
      <c r="B20" s="254"/>
      <c r="C20" s="254"/>
      <c r="D20" s="254"/>
      <c r="E20" s="254"/>
      <c r="F20" s="254"/>
      <c r="G20" s="254"/>
      <c r="H20" s="254"/>
      <c r="I20" s="255"/>
      <c r="J20" s="158">
        <f>SUM(J9:J19)</f>
        <v>0</v>
      </c>
      <c r="K20" s="45"/>
    </row>
    <row r="21" spans="1:12" ht="4.5" customHeight="1" thickBot="1" x14ac:dyDescent="0.3">
      <c r="A21" s="228"/>
      <c r="B21" s="229"/>
      <c r="C21" s="229"/>
      <c r="D21" s="229"/>
      <c r="E21" s="229"/>
      <c r="F21" s="229"/>
      <c r="G21" s="229"/>
      <c r="H21" s="229"/>
      <c r="I21" s="229"/>
      <c r="J21" s="230"/>
      <c r="K21" s="45"/>
    </row>
    <row r="22" spans="1:12" ht="15" customHeight="1" x14ac:dyDescent="0.25">
      <c r="A22" s="238" t="s">
        <v>0</v>
      </c>
      <c r="B22" s="238" t="s">
        <v>1</v>
      </c>
      <c r="C22" s="264" t="s">
        <v>24</v>
      </c>
      <c r="D22" s="264"/>
      <c r="E22" s="238" t="s">
        <v>2</v>
      </c>
      <c r="F22" s="279" t="s">
        <v>3</v>
      </c>
      <c r="G22" s="231" t="s">
        <v>4</v>
      </c>
      <c r="H22" s="222" t="s">
        <v>23</v>
      </c>
      <c r="I22" s="238" t="s">
        <v>6</v>
      </c>
      <c r="J22" s="231" t="s">
        <v>27</v>
      </c>
      <c r="K22" s="45"/>
    </row>
    <row r="23" spans="1:12" ht="19.5" customHeight="1" thickBot="1" x14ac:dyDescent="0.3">
      <c r="A23" s="239"/>
      <c r="B23" s="239"/>
      <c r="C23" s="265"/>
      <c r="D23" s="265"/>
      <c r="E23" s="239"/>
      <c r="F23" s="280"/>
      <c r="G23" s="232"/>
      <c r="H23" s="223"/>
      <c r="I23" s="239"/>
      <c r="J23" s="232"/>
      <c r="K23" s="45"/>
    </row>
    <row r="24" spans="1:12" ht="15.75" thickBot="1" x14ac:dyDescent="0.3">
      <c r="A24" s="159" t="s">
        <v>10</v>
      </c>
      <c r="B24" s="236" t="s">
        <v>11</v>
      </c>
      <c r="C24" s="237"/>
      <c r="D24" s="237"/>
      <c r="E24" s="237"/>
      <c r="F24" s="237"/>
      <c r="G24" s="237"/>
      <c r="H24" s="237"/>
      <c r="I24" s="281"/>
      <c r="J24" s="282"/>
      <c r="K24" s="45"/>
    </row>
    <row r="25" spans="1:12" x14ac:dyDescent="0.25">
      <c r="A25" s="36">
        <v>1</v>
      </c>
      <c r="B25" s="1" t="s">
        <v>180</v>
      </c>
      <c r="C25" s="37">
        <v>2</v>
      </c>
      <c r="D25" s="145"/>
      <c r="E25" s="146"/>
      <c r="F25" s="122">
        <f>FM!F45</f>
        <v>2.2999999999999998</v>
      </c>
      <c r="G25" s="68">
        <f t="shared" ref="G25:G27" si="4">+E25*F25</f>
        <v>0</v>
      </c>
      <c r="H25" s="2">
        <v>1</v>
      </c>
      <c r="I25" s="117">
        <f t="shared" ref="I25:I29" si="5">$I$9</f>
        <v>6</v>
      </c>
      <c r="J25" s="26">
        <f t="shared" ref="J25:J29" si="6">+G25*H25*I25*C25</f>
        <v>0</v>
      </c>
      <c r="K25" s="45"/>
    </row>
    <row r="26" spans="1:12" x14ac:dyDescent="0.25">
      <c r="A26" s="36">
        <v>2</v>
      </c>
      <c r="B26" s="1" t="s">
        <v>142</v>
      </c>
      <c r="C26" s="14">
        <v>2</v>
      </c>
      <c r="D26" s="135"/>
      <c r="E26" s="118"/>
      <c r="F26" s="122">
        <f>FM!F45</f>
        <v>2.2999999999999998</v>
      </c>
      <c r="G26" s="24">
        <f>+E26*F26</f>
        <v>0</v>
      </c>
      <c r="H26" s="49">
        <v>1</v>
      </c>
      <c r="I26" s="117">
        <f t="shared" si="5"/>
        <v>6</v>
      </c>
      <c r="J26" s="26">
        <f>+G26*H26*I26*C26</f>
        <v>0</v>
      </c>
      <c r="K26" s="45"/>
      <c r="L26" s="35"/>
    </row>
    <row r="27" spans="1:12" x14ac:dyDescent="0.25">
      <c r="A27" s="36">
        <v>3</v>
      </c>
      <c r="B27" s="1" t="s">
        <v>145</v>
      </c>
      <c r="C27" s="14">
        <f>C26*2</f>
        <v>4</v>
      </c>
      <c r="D27" s="135"/>
      <c r="E27" s="118"/>
      <c r="F27" s="122">
        <f>F25</f>
        <v>2.2999999999999998</v>
      </c>
      <c r="G27" s="24">
        <f t="shared" si="4"/>
        <v>0</v>
      </c>
      <c r="H27" s="2">
        <v>1</v>
      </c>
      <c r="I27" s="117">
        <f t="shared" si="5"/>
        <v>6</v>
      </c>
      <c r="J27" s="25">
        <f t="shared" si="6"/>
        <v>0</v>
      </c>
      <c r="K27" s="45"/>
    </row>
    <row r="28" spans="1:12" x14ac:dyDescent="0.25">
      <c r="A28" s="36">
        <v>4</v>
      </c>
      <c r="B28" s="1" t="s">
        <v>143</v>
      </c>
      <c r="C28" s="14">
        <v>1</v>
      </c>
      <c r="D28" s="135"/>
      <c r="E28" s="118"/>
      <c r="F28" s="122">
        <f>FM!F45</f>
        <v>2.2999999999999998</v>
      </c>
      <c r="G28" s="68">
        <f>+E28*F28</f>
        <v>0</v>
      </c>
      <c r="H28" s="49">
        <v>1</v>
      </c>
      <c r="I28" s="117">
        <f t="shared" si="5"/>
        <v>6</v>
      </c>
      <c r="J28" s="26">
        <f t="shared" si="6"/>
        <v>0</v>
      </c>
      <c r="K28" s="69"/>
    </row>
    <row r="29" spans="1:12" x14ac:dyDescent="0.25">
      <c r="A29" s="36">
        <v>5</v>
      </c>
      <c r="B29" s="1" t="s">
        <v>146</v>
      </c>
      <c r="C29" s="14">
        <v>1</v>
      </c>
      <c r="D29" s="135"/>
      <c r="E29" s="118"/>
      <c r="F29" s="122">
        <f>+F25</f>
        <v>2.2999999999999998</v>
      </c>
      <c r="G29" s="24">
        <f t="shared" ref="G29" si="7">+E29*F29</f>
        <v>0</v>
      </c>
      <c r="H29" s="2">
        <v>1</v>
      </c>
      <c r="I29" s="117">
        <f t="shared" si="5"/>
        <v>6</v>
      </c>
      <c r="J29" s="25">
        <f t="shared" si="6"/>
        <v>0</v>
      </c>
      <c r="K29" s="45"/>
    </row>
    <row r="30" spans="1:12" ht="15.75" thickBot="1" x14ac:dyDescent="0.3">
      <c r="A30" s="36"/>
      <c r="B30" s="1"/>
      <c r="C30" s="14"/>
      <c r="D30" s="135"/>
      <c r="E30" s="118"/>
      <c r="F30" s="122"/>
      <c r="G30" s="24"/>
      <c r="H30" s="2"/>
      <c r="I30" s="117"/>
      <c r="J30" s="25"/>
      <c r="K30" s="45"/>
    </row>
    <row r="31" spans="1:12" ht="15.75" thickBot="1" x14ac:dyDescent="0.3">
      <c r="A31" s="253" t="s">
        <v>12</v>
      </c>
      <c r="B31" s="254"/>
      <c r="C31" s="254"/>
      <c r="D31" s="254"/>
      <c r="E31" s="254"/>
      <c r="F31" s="254"/>
      <c r="G31" s="254"/>
      <c r="H31" s="254"/>
      <c r="I31" s="255"/>
      <c r="J31" s="158">
        <f>SUM(J25:J30)</f>
        <v>0</v>
      </c>
    </row>
    <row r="32" spans="1:12" ht="3" customHeight="1" thickBot="1" x14ac:dyDescent="0.3">
      <c r="A32" s="233"/>
      <c r="B32" s="234"/>
      <c r="C32" s="234"/>
      <c r="D32" s="234"/>
      <c r="E32" s="234"/>
      <c r="F32" s="234"/>
      <c r="G32" s="234"/>
      <c r="H32" s="234"/>
      <c r="I32" s="234"/>
      <c r="J32" s="235"/>
    </row>
    <row r="33" spans="1:11" ht="15.75" thickBot="1" x14ac:dyDescent="0.3">
      <c r="A33" s="281" t="s">
        <v>152</v>
      </c>
      <c r="B33" s="283"/>
      <c r="C33" s="283"/>
      <c r="D33" s="283"/>
      <c r="E33" s="283"/>
      <c r="F33" s="283"/>
      <c r="G33" s="283"/>
      <c r="H33" s="283"/>
      <c r="I33" s="283"/>
      <c r="J33" s="282"/>
    </row>
    <row r="34" spans="1:11" ht="3.75" customHeight="1" thickBot="1" x14ac:dyDescent="0.3">
      <c r="A34" s="228"/>
      <c r="B34" s="229"/>
      <c r="C34" s="229"/>
      <c r="D34" s="229"/>
      <c r="E34" s="229"/>
      <c r="F34" s="229"/>
      <c r="G34" s="229"/>
      <c r="H34" s="229"/>
      <c r="I34" s="229"/>
      <c r="J34" s="230"/>
    </row>
    <row r="35" spans="1:11" x14ac:dyDescent="0.25">
      <c r="A35" s="238" t="s">
        <v>0</v>
      </c>
      <c r="B35" s="238" t="s">
        <v>1</v>
      </c>
      <c r="C35" s="264" t="s">
        <v>24</v>
      </c>
      <c r="D35" s="189"/>
      <c r="E35" s="264" t="s">
        <v>13</v>
      </c>
      <c r="F35" s="220"/>
      <c r="G35" s="231" t="s">
        <v>14</v>
      </c>
      <c r="H35" s="222" t="s">
        <v>23</v>
      </c>
      <c r="I35" s="238" t="s">
        <v>6</v>
      </c>
      <c r="J35" s="231" t="s">
        <v>27</v>
      </c>
    </row>
    <row r="36" spans="1:11" ht="15.75" thickBot="1" x14ac:dyDescent="0.3">
      <c r="A36" s="239"/>
      <c r="B36" s="239"/>
      <c r="C36" s="265"/>
      <c r="D36" s="190"/>
      <c r="E36" s="265"/>
      <c r="F36" s="221"/>
      <c r="G36" s="232"/>
      <c r="H36" s="223"/>
      <c r="I36" s="239"/>
      <c r="J36" s="232"/>
    </row>
    <row r="37" spans="1:11" ht="15.75" thickBot="1" x14ac:dyDescent="0.3">
      <c r="A37" s="188" t="s">
        <v>15</v>
      </c>
      <c r="B37" s="275" t="s">
        <v>16</v>
      </c>
      <c r="C37" s="276"/>
      <c r="D37" s="276"/>
      <c r="E37" s="276"/>
      <c r="F37" s="276"/>
      <c r="G37" s="276"/>
      <c r="H37" s="276"/>
      <c r="I37" s="277"/>
      <c r="J37" s="278"/>
    </row>
    <row r="38" spans="1:11" x14ac:dyDescent="0.25">
      <c r="A38" s="3">
        <v>1</v>
      </c>
      <c r="B38" s="4" t="s">
        <v>25</v>
      </c>
      <c r="C38" s="13">
        <f>C26</f>
        <v>2</v>
      </c>
      <c r="D38" s="13"/>
      <c r="E38" s="274" t="s">
        <v>22</v>
      </c>
      <c r="F38" s="274"/>
      <c r="G38" s="126"/>
      <c r="H38" s="5">
        <v>1</v>
      </c>
      <c r="I38" s="136">
        <f t="shared" ref="I38:I44" si="8">ROUND(H38*$C$3,0)</f>
        <v>6</v>
      </c>
      <c r="J38" s="123">
        <f t="shared" ref="J38:J44" si="9">+C38*G38*H38*I38</f>
        <v>0</v>
      </c>
      <c r="K38" s="8"/>
    </row>
    <row r="39" spans="1:11" ht="25.5" x14ac:dyDescent="0.25">
      <c r="A39" s="6">
        <v>2</v>
      </c>
      <c r="B39" s="1" t="s">
        <v>150</v>
      </c>
      <c r="C39" s="14">
        <v>1</v>
      </c>
      <c r="D39" s="14"/>
      <c r="E39" s="243" t="s">
        <v>22</v>
      </c>
      <c r="F39" s="243"/>
      <c r="G39" s="24"/>
      <c r="H39" s="2">
        <v>1</v>
      </c>
      <c r="I39" s="117">
        <f t="shared" si="8"/>
        <v>6</v>
      </c>
      <c r="J39" s="25">
        <f>+C39*G39*H39*I39</f>
        <v>0</v>
      </c>
      <c r="K39" s="8"/>
    </row>
    <row r="40" spans="1:11" x14ac:dyDescent="0.25">
      <c r="A40" s="6">
        <v>3</v>
      </c>
      <c r="B40" s="1" t="s">
        <v>200</v>
      </c>
      <c r="C40" s="14">
        <v>1</v>
      </c>
      <c r="D40" s="14"/>
      <c r="E40" s="243" t="s">
        <v>22</v>
      </c>
      <c r="F40" s="243"/>
      <c r="G40" s="24"/>
      <c r="H40" s="2">
        <v>1</v>
      </c>
      <c r="I40" s="117">
        <f t="shared" si="8"/>
        <v>6</v>
      </c>
      <c r="J40" s="25">
        <f t="shared" si="9"/>
        <v>0</v>
      </c>
      <c r="K40" s="8"/>
    </row>
    <row r="41" spans="1:11" ht="15.75" customHeight="1" x14ac:dyDescent="0.25">
      <c r="A41" s="6">
        <v>4</v>
      </c>
      <c r="B41" s="1" t="s">
        <v>147</v>
      </c>
      <c r="C41" s="14">
        <v>2</v>
      </c>
      <c r="D41" s="14"/>
      <c r="E41" s="243" t="s">
        <v>22</v>
      </c>
      <c r="F41" s="243"/>
      <c r="G41" s="24"/>
      <c r="H41" s="2">
        <v>1</v>
      </c>
      <c r="I41" s="117">
        <f t="shared" si="8"/>
        <v>6</v>
      </c>
      <c r="J41" s="25">
        <f t="shared" si="9"/>
        <v>0</v>
      </c>
    </row>
    <row r="42" spans="1:11" ht="25.5" x14ac:dyDescent="0.25">
      <c r="A42" s="6">
        <v>5</v>
      </c>
      <c r="B42" s="1" t="s">
        <v>149</v>
      </c>
      <c r="C42" s="14">
        <v>1</v>
      </c>
      <c r="D42" s="14"/>
      <c r="E42" s="243" t="s">
        <v>22</v>
      </c>
      <c r="F42" s="243"/>
      <c r="G42" s="24"/>
      <c r="H42" s="2">
        <v>1</v>
      </c>
      <c r="I42" s="117">
        <f t="shared" si="8"/>
        <v>6</v>
      </c>
      <c r="J42" s="25">
        <f t="shared" si="9"/>
        <v>0</v>
      </c>
    </row>
    <row r="43" spans="1:11" x14ac:dyDescent="0.25">
      <c r="A43" s="6">
        <v>8</v>
      </c>
      <c r="B43" s="1" t="s">
        <v>153</v>
      </c>
      <c r="C43" s="14">
        <v>1</v>
      </c>
      <c r="D43" s="14"/>
      <c r="E43" s="243" t="s">
        <v>22</v>
      </c>
      <c r="F43" s="243"/>
      <c r="G43" s="68"/>
      <c r="H43" s="2">
        <v>1</v>
      </c>
      <c r="I43" s="117">
        <f t="shared" si="8"/>
        <v>6</v>
      </c>
      <c r="J43" s="25">
        <f t="shared" si="9"/>
        <v>0</v>
      </c>
      <c r="K43" s="53"/>
    </row>
    <row r="44" spans="1:11" ht="25.5" x14ac:dyDescent="0.25">
      <c r="A44" s="6">
        <v>9</v>
      </c>
      <c r="B44" s="1" t="s">
        <v>148</v>
      </c>
      <c r="C44" s="14">
        <v>1</v>
      </c>
      <c r="D44" s="14"/>
      <c r="E44" s="243" t="s">
        <v>22</v>
      </c>
      <c r="F44" s="243"/>
      <c r="G44" s="24"/>
      <c r="H44" s="2">
        <v>1</v>
      </c>
      <c r="I44" s="117">
        <f t="shared" si="8"/>
        <v>6</v>
      </c>
      <c r="J44" s="25">
        <f t="shared" si="9"/>
        <v>0</v>
      </c>
      <c r="K44" s="8"/>
    </row>
    <row r="45" spans="1:11" ht="15.75" thickBot="1" x14ac:dyDescent="0.3">
      <c r="A45" s="137"/>
      <c r="B45" s="138"/>
      <c r="C45" s="139"/>
      <c r="D45" s="139"/>
      <c r="E45" s="224"/>
      <c r="F45" s="224"/>
      <c r="G45" s="140"/>
      <c r="H45" s="141"/>
      <c r="I45" s="142"/>
      <c r="J45" s="143"/>
      <c r="K45" s="8"/>
    </row>
    <row r="46" spans="1:11" ht="15.75" thickBot="1" x14ac:dyDescent="0.3">
      <c r="A46" s="225" t="s">
        <v>19</v>
      </c>
      <c r="B46" s="226"/>
      <c r="C46" s="226"/>
      <c r="D46" s="226"/>
      <c r="E46" s="226"/>
      <c r="F46" s="226"/>
      <c r="G46" s="226"/>
      <c r="H46" s="226"/>
      <c r="I46" s="227"/>
      <c r="J46" s="163">
        <f>SUM(J38:J45)</f>
        <v>0</v>
      </c>
    </row>
    <row r="47" spans="1:11" ht="4.5" customHeight="1" thickBot="1" x14ac:dyDescent="0.3">
      <c r="A47" s="228"/>
      <c r="B47" s="229"/>
      <c r="C47" s="229"/>
      <c r="D47" s="229"/>
      <c r="E47" s="229"/>
      <c r="F47" s="229"/>
      <c r="G47" s="229"/>
      <c r="H47" s="229"/>
      <c r="I47" s="229"/>
      <c r="J47" s="230"/>
    </row>
    <row r="48" spans="1:11" ht="31.5" customHeight="1" thickBot="1" x14ac:dyDescent="0.3">
      <c r="A48" s="217" t="s">
        <v>32</v>
      </c>
      <c r="B48" s="218"/>
      <c r="C48" s="218"/>
      <c r="D48" s="218"/>
      <c r="E48" s="218"/>
      <c r="F48" s="218"/>
      <c r="G48" s="218"/>
      <c r="H48" s="218"/>
      <c r="I48" s="219"/>
      <c r="J48" s="164">
        <f>ROUND(+J20+J31+J46,0)</f>
        <v>0</v>
      </c>
    </row>
    <row r="49" spans="1:13" ht="3.75" customHeight="1" thickBot="1" x14ac:dyDescent="0.3">
      <c r="A49" s="240"/>
      <c r="B49" s="241"/>
      <c r="C49" s="241"/>
      <c r="D49" s="241"/>
      <c r="E49" s="241"/>
      <c r="F49" s="241"/>
      <c r="G49" s="241"/>
      <c r="H49" s="241"/>
      <c r="I49" s="241"/>
      <c r="J49" s="242"/>
    </row>
    <row r="50" spans="1:13" ht="15.75" thickBot="1" x14ac:dyDescent="0.3">
      <c r="A50" s="217" t="s">
        <v>151</v>
      </c>
      <c r="B50" s="218"/>
      <c r="C50" s="218"/>
      <c r="D50" s="218"/>
      <c r="E50" s="218"/>
      <c r="F50" s="218"/>
      <c r="G50" s="218"/>
      <c r="H50" s="218"/>
      <c r="I50" s="219"/>
      <c r="J50" s="165">
        <f>+J48</f>
        <v>0</v>
      </c>
    </row>
    <row r="51" spans="1:13" ht="15.75" thickBot="1" x14ac:dyDescent="0.3">
      <c r="A51" s="271" t="s">
        <v>20</v>
      </c>
      <c r="B51" s="272"/>
      <c r="C51" s="272"/>
      <c r="D51" s="272"/>
      <c r="E51" s="272"/>
      <c r="F51" s="272"/>
      <c r="G51" s="272"/>
      <c r="H51" s="272"/>
      <c r="I51" s="273"/>
      <c r="J51" s="124">
        <f>J50*19%</f>
        <v>0</v>
      </c>
    </row>
    <row r="52" spans="1:13" ht="16.5" thickBot="1" x14ac:dyDescent="0.3">
      <c r="A52" s="214" t="s">
        <v>154</v>
      </c>
      <c r="B52" s="215"/>
      <c r="C52" s="215"/>
      <c r="D52" s="215"/>
      <c r="E52" s="215"/>
      <c r="F52" s="215"/>
      <c r="G52" s="215"/>
      <c r="H52" s="215"/>
      <c r="I52" s="216"/>
      <c r="J52" s="166">
        <f>ROUND(+J48+J51,0)</f>
        <v>0</v>
      </c>
      <c r="K52" s="23"/>
      <c r="L52" s="23">
        <v>1148809524</v>
      </c>
      <c r="M52" s="35">
        <f>L52-J52</f>
        <v>1148809524</v>
      </c>
    </row>
    <row r="53" spans="1:13" x14ac:dyDescent="0.25">
      <c r="A53" s="19"/>
      <c r="B53" s="19"/>
      <c r="C53" s="19"/>
      <c r="D53" s="19"/>
      <c r="E53" s="19"/>
      <c r="F53" s="119"/>
      <c r="G53" s="127"/>
      <c r="H53" s="19"/>
      <c r="I53" s="19"/>
      <c r="J53" s="125"/>
      <c r="K53" s="29"/>
      <c r="M53" s="187">
        <f>L52/L54</f>
        <v>6.3690476188925177E-2</v>
      </c>
    </row>
    <row r="54" spans="1:13" x14ac:dyDescent="0.25">
      <c r="B54" s="210"/>
      <c r="C54" s="38"/>
      <c r="K54" s="35"/>
      <c r="L54" s="23">
        <v>18037383181</v>
      </c>
    </row>
    <row r="55" spans="1:13" x14ac:dyDescent="0.25">
      <c r="B55" s="211" t="s">
        <v>202</v>
      </c>
      <c r="C55" s="38"/>
    </row>
    <row r="56" spans="1:13" x14ac:dyDescent="0.25">
      <c r="B56" s="212" t="s">
        <v>203</v>
      </c>
      <c r="C56" s="38"/>
    </row>
    <row r="57" spans="1:13" x14ac:dyDescent="0.25">
      <c r="B57" s="212" t="s">
        <v>204</v>
      </c>
      <c r="C57" s="38"/>
    </row>
  </sheetData>
  <mergeCells count="62">
    <mergeCell ref="A1:B1"/>
    <mergeCell ref="C1:J1"/>
    <mergeCell ref="A2:B2"/>
    <mergeCell ref="C2:J2"/>
    <mergeCell ref="A3:B3"/>
    <mergeCell ref="D3:E3"/>
    <mergeCell ref="F3:I3"/>
    <mergeCell ref="A4:J4"/>
    <mergeCell ref="B5:I5"/>
    <mergeCell ref="J5:J7"/>
    <mergeCell ref="A6:B7"/>
    <mergeCell ref="C6:C7"/>
    <mergeCell ref="D6:D7"/>
    <mergeCell ref="E6:E7"/>
    <mergeCell ref="F6:F7"/>
    <mergeCell ref="G6:G7"/>
    <mergeCell ref="H6:H7"/>
    <mergeCell ref="I6:I7"/>
    <mergeCell ref="B8:J8"/>
    <mergeCell ref="A20:I20"/>
    <mergeCell ref="A21:J21"/>
    <mergeCell ref="A22:A23"/>
    <mergeCell ref="B22:B23"/>
    <mergeCell ref="C22:C23"/>
    <mergeCell ref="D22:D23"/>
    <mergeCell ref="E22:E23"/>
    <mergeCell ref="F22:F23"/>
    <mergeCell ref="G22:G23"/>
    <mergeCell ref="H22:H23"/>
    <mergeCell ref="I22:I23"/>
    <mergeCell ref="J22:J23"/>
    <mergeCell ref="B24:H24"/>
    <mergeCell ref="I24:J24"/>
    <mergeCell ref="A31:I31"/>
    <mergeCell ref="A32:J32"/>
    <mergeCell ref="A33:J33"/>
    <mergeCell ref="A34:J34"/>
    <mergeCell ref="A35:A36"/>
    <mergeCell ref="B35:B36"/>
    <mergeCell ref="C35:C36"/>
    <mergeCell ref="E35:F36"/>
    <mergeCell ref="G35:G36"/>
    <mergeCell ref="H35:H36"/>
    <mergeCell ref="E45:F45"/>
    <mergeCell ref="I35:I36"/>
    <mergeCell ref="J35:J36"/>
    <mergeCell ref="B37:H37"/>
    <mergeCell ref="I37:J37"/>
    <mergeCell ref="E38:F38"/>
    <mergeCell ref="E39:F39"/>
    <mergeCell ref="E40:F40"/>
    <mergeCell ref="E41:F41"/>
    <mergeCell ref="E42:F42"/>
    <mergeCell ref="E43:F43"/>
    <mergeCell ref="E44:F44"/>
    <mergeCell ref="A52:I52"/>
    <mergeCell ref="A46:I46"/>
    <mergeCell ref="A47:J47"/>
    <mergeCell ref="A48:I48"/>
    <mergeCell ref="A49:J49"/>
    <mergeCell ref="A50:I50"/>
    <mergeCell ref="A51:I51"/>
  </mergeCells>
  <printOptions horizontalCentered="1"/>
  <pageMargins left="0.51181102362204722" right="0.51181102362204722" top="0.35433070866141736" bottom="0.35433070866141736" header="0.31496062992125984" footer="0.31496062992125984"/>
  <pageSetup scale="5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93631-BCE0-4599-923B-70D0D7361B26}">
  <sheetPr>
    <pageSetUpPr fitToPage="1"/>
  </sheetPr>
  <dimension ref="C1:I64"/>
  <sheetViews>
    <sheetView view="pageBreakPreview" topLeftCell="C36" zoomScaleNormal="100" zoomScaleSheetLayoutView="100" workbookViewId="0">
      <selection activeCell="G63" sqref="G63"/>
    </sheetView>
  </sheetViews>
  <sheetFormatPr baseColWidth="10" defaultRowHeight="15" x14ac:dyDescent="0.25"/>
  <cols>
    <col min="4" max="4" width="72.28515625" bestFit="1" customWidth="1"/>
    <col min="5" max="5" width="18.7109375" style="178" customWidth="1"/>
    <col min="6" max="6" width="18.7109375" customWidth="1"/>
    <col min="8" max="8" width="14.140625" bestFit="1" customWidth="1"/>
  </cols>
  <sheetData>
    <row r="1" spans="3:9" ht="15.75" thickBot="1" x14ac:dyDescent="0.3"/>
    <row r="2" spans="3:9" ht="15.75" thickBot="1" x14ac:dyDescent="0.3">
      <c r="C2" s="294" t="s">
        <v>157</v>
      </c>
      <c r="D2" s="295"/>
      <c r="E2" s="295"/>
      <c r="F2" s="296"/>
    </row>
    <row r="3" spans="3:9" ht="66.75" thickBot="1" x14ac:dyDescent="0.3">
      <c r="C3" s="168"/>
      <c r="D3" s="169" t="s">
        <v>1</v>
      </c>
      <c r="E3" s="204" t="s">
        <v>198</v>
      </c>
      <c r="F3" s="204" t="s">
        <v>199</v>
      </c>
    </row>
    <row r="4" spans="3:9" ht="16.5" x14ac:dyDescent="0.25">
      <c r="C4" s="170">
        <v>1</v>
      </c>
      <c r="D4" s="171" t="s">
        <v>158</v>
      </c>
      <c r="E4" s="179"/>
      <c r="F4" s="179"/>
    </row>
    <row r="5" spans="3:9" ht="16.5" x14ac:dyDescent="0.25">
      <c r="C5" s="147"/>
      <c r="D5" s="209" t="s">
        <v>159</v>
      </c>
      <c r="E5" s="186">
        <v>1</v>
      </c>
      <c r="F5" s="186">
        <v>1</v>
      </c>
    </row>
    <row r="6" spans="3:9" ht="16.5" x14ac:dyDescent="0.25">
      <c r="C6" s="149"/>
      <c r="D6" s="148" t="s">
        <v>119</v>
      </c>
      <c r="E6" s="180">
        <v>8.3299999999999999E-2</v>
      </c>
      <c r="F6" s="180">
        <v>8.3299999999999999E-2</v>
      </c>
    </row>
    <row r="7" spans="3:9" ht="16.5" x14ac:dyDescent="0.25">
      <c r="C7" s="149"/>
      <c r="D7" s="148" t="s">
        <v>160</v>
      </c>
      <c r="E7" s="180">
        <v>0.12</v>
      </c>
      <c r="F7" s="180">
        <v>0.12</v>
      </c>
    </row>
    <row r="8" spans="3:9" ht="16.5" x14ac:dyDescent="0.25">
      <c r="C8" s="149"/>
      <c r="D8" s="148" t="s">
        <v>120</v>
      </c>
      <c r="E8" s="180">
        <v>8.3299999999999999E-2</v>
      </c>
      <c r="F8" s="180">
        <v>8.3299999999999999E-2</v>
      </c>
      <c r="H8" s="193"/>
    </row>
    <row r="9" spans="3:9" ht="16.5" x14ac:dyDescent="0.25">
      <c r="C9" s="149"/>
      <c r="D9" s="148" t="s">
        <v>161</v>
      </c>
      <c r="E9" s="180">
        <v>0.01</v>
      </c>
      <c r="F9" s="180">
        <v>0.01</v>
      </c>
      <c r="H9" s="193"/>
      <c r="I9" s="195"/>
    </row>
    <row r="10" spans="3:9" ht="16.5" x14ac:dyDescent="0.25">
      <c r="C10" s="149"/>
      <c r="D10" s="148" t="s">
        <v>162</v>
      </c>
      <c r="E10" s="180">
        <v>0</v>
      </c>
      <c r="F10" s="180">
        <v>0</v>
      </c>
    </row>
    <row r="11" spans="3:9" ht="16.5" x14ac:dyDescent="0.25">
      <c r="C11" s="149"/>
      <c r="D11" s="148" t="s">
        <v>163</v>
      </c>
      <c r="E11" s="180">
        <v>0.04</v>
      </c>
      <c r="F11" s="180">
        <v>0.04</v>
      </c>
    </row>
    <row r="12" spans="3:9" ht="16.5" x14ac:dyDescent="0.25">
      <c r="C12" s="149"/>
      <c r="D12" s="148" t="s">
        <v>164</v>
      </c>
      <c r="E12" s="180">
        <v>0</v>
      </c>
      <c r="F12" s="180">
        <v>0</v>
      </c>
    </row>
    <row r="13" spans="3:9" ht="16.5" x14ac:dyDescent="0.25">
      <c r="C13" s="149"/>
      <c r="D13" s="148" t="s">
        <v>121</v>
      </c>
      <c r="E13" s="180">
        <v>0</v>
      </c>
      <c r="F13" s="180">
        <v>0</v>
      </c>
    </row>
    <row r="14" spans="3:9" ht="16.5" x14ac:dyDescent="0.25">
      <c r="C14" s="149"/>
      <c r="D14" s="148" t="s">
        <v>112</v>
      </c>
      <c r="E14" s="180">
        <v>0.02</v>
      </c>
      <c r="F14" s="180">
        <v>0.02</v>
      </c>
    </row>
    <row r="15" spans="3:9" ht="16.5" x14ac:dyDescent="0.25">
      <c r="C15" s="150"/>
      <c r="D15" s="148" t="s">
        <v>122</v>
      </c>
      <c r="E15" s="208">
        <v>0.1258</v>
      </c>
      <c r="F15" s="180">
        <v>0.1258</v>
      </c>
    </row>
    <row r="16" spans="3:9" ht="16.5" x14ac:dyDescent="0.25">
      <c r="C16" s="149"/>
      <c r="D16" s="148" t="s">
        <v>89</v>
      </c>
      <c r="E16" s="208">
        <v>0</v>
      </c>
      <c r="F16" s="180">
        <v>0.1246</v>
      </c>
    </row>
    <row r="17" spans="3:6" ht="16.5" x14ac:dyDescent="0.25">
      <c r="C17" s="149"/>
      <c r="D17" s="148" t="s">
        <v>165</v>
      </c>
      <c r="E17" s="208">
        <v>0</v>
      </c>
      <c r="F17" s="180">
        <v>6.0000000000000001E-3</v>
      </c>
    </row>
    <row r="18" spans="3:6" ht="16.5" x14ac:dyDescent="0.25">
      <c r="C18" s="149"/>
      <c r="D18" s="148" t="s">
        <v>197</v>
      </c>
      <c r="E18" s="208">
        <v>6.9599999999999995E-2</v>
      </c>
      <c r="F18" s="180">
        <v>6.9599999999999995E-2</v>
      </c>
    </row>
    <row r="19" spans="3:6" ht="16.5" x14ac:dyDescent="0.25">
      <c r="C19" s="151"/>
      <c r="D19" s="152" t="s">
        <v>166</v>
      </c>
      <c r="E19" s="181">
        <f>SUM(E5:E18)</f>
        <v>1.552</v>
      </c>
      <c r="F19" s="181">
        <f>SUM(F5:F18)</f>
        <v>1.6825999999999999</v>
      </c>
    </row>
    <row r="20" spans="3:6" ht="16.5" x14ac:dyDescent="0.25">
      <c r="C20" s="172">
        <v>2</v>
      </c>
      <c r="D20" s="173" t="s">
        <v>167</v>
      </c>
      <c r="E20" s="182"/>
      <c r="F20" s="182"/>
    </row>
    <row r="21" spans="3:6" ht="16.5" x14ac:dyDescent="0.25">
      <c r="C21" s="149"/>
      <c r="D21" s="153" t="s">
        <v>168</v>
      </c>
      <c r="E21" s="183">
        <v>0.04</v>
      </c>
      <c r="F21" s="183">
        <v>0.03</v>
      </c>
    </row>
    <row r="22" spans="3:6" ht="16.5" x14ac:dyDescent="0.25">
      <c r="C22" s="149"/>
      <c r="D22" s="148" t="s">
        <v>169</v>
      </c>
      <c r="E22" s="180">
        <v>0.02</v>
      </c>
      <c r="F22" s="180">
        <v>0.01</v>
      </c>
    </row>
    <row r="23" spans="3:6" ht="16.5" x14ac:dyDescent="0.25">
      <c r="C23" s="151"/>
      <c r="D23" s="152" t="s">
        <v>166</v>
      </c>
      <c r="E23" s="184">
        <f>SUM(E21:E22)</f>
        <v>0.06</v>
      </c>
      <c r="F23" s="184">
        <f>SUM(F21:F22)</f>
        <v>0.04</v>
      </c>
    </row>
    <row r="24" spans="3:6" ht="16.5" x14ac:dyDescent="0.25">
      <c r="C24" s="172">
        <v>3</v>
      </c>
      <c r="D24" s="174" t="s">
        <v>123</v>
      </c>
      <c r="E24" s="185"/>
      <c r="F24" s="185"/>
    </row>
    <row r="25" spans="3:6" ht="16.5" x14ac:dyDescent="0.25">
      <c r="C25" s="149"/>
      <c r="D25" s="153" t="s">
        <v>124</v>
      </c>
      <c r="E25" s="183">
        <v>0.03</v>
      </c>
      <c r="F25" s="183">
        <v>0.03</v>
      </c>
    </row>
    <row r="26" spans="3:6" ht="16.5" x14ac:dyDescent="0.25">
      <c r="C26" s="149"/>
      <c r="D26" s="148" t="s">
        <v>170</v>
      </c>
      <c r="E26" s="180">
        <v>0.03</v>
      </c>
      <c r="F26" s="180">
        <v>0.02</v>
      </c>
    </row>
    <row r="27" spans="3:6" ht="16.5" x14ac:dyDescent="0.25">
      <c r="C27" s="149"/>
      <c r="D27" s="148" t="s">
        <v>171</v>
      </c>
      <c r="E27" s="180">
        <v>0.03</v>
      </c>
      <c r="F27" s="180">
        <v>0.01</v>
      </c>
    </row>
    <row r="28" spans="3:6" ht="16.5" x14ac:dyDescent="0.25">
      <c r="C28" s="149"/>
      <c r="D28" s="148" t="s">
        <v>125</v>
      </c>
      <c r="E28" s="180">
        <v>0.03</v>
      </c>
      <c r="F28" s="180">
        <v>1.4999999999999999E-2</v>
      </c>
    </row>
    <row r="29" spans="3:6" ht="16.5" x14ac:dyDescent="0.25">
      <c r="C29" s="149"/>
      <c r="D29" s="148" t="s">
        <v>126</v>
      </c>
      <c r="E29" s="180">
        <v>0.02</v>
      </c>
      <c r="F29" s="180">
        <v>0.02</v>
      </c>
    </row>
    <row r="30" spans="3:6" ht="16.5" x14ac:dyDescent="0.25">
      <c r="C30" s="149"/>
      <c r="D30" s="148" t="s">
        <v>127</v>
      </c>
      <c r="E30" s="180">
        <v>0.03</v>
      </c>
      <c r="F30" s="180">
        <v>1.4999999999999999E-2</v>
      </c>
    </row>
    <row r="31" spans="3:6" ht="16.5" x14ac:dyDescent="0.25">
      <c r="C31" s="151"/>
      <c r="D31" s="152" t="s">
        <v>166</v>
      </c>
      <c r="E31" s="181">
        <f>SUM(E25:E30)</f>
        <v>0.16999999999999998</v>
      </c>
      <c r="F31" s="181">
        <f>SUM(F25:F30)</f>
        <v>0.11000000000000001</v>
      </c>
    </row>
    <row r="32" spans="3:6" ht="16.5" x14ac:dyDescent="0.25">
      <c r="C32" s="175">
        <v>4</v>
      </c>
      <c r="D32" s="173" t="s">
        <v>128</v>
      </c>
      <c r="E32" s="182"/>
      <c r="F32" s="182"/>
    </row>
    <row r="33" spans="3:6" ht="16.5" x14ac:dyDescent="0.25">
      <c r="C33" s="149"/>
      <c r="D33" s="153" t="s">
        <v>129</v>
      </c>
      <c r="E33" s="183">
        <v>0.02</v>
      </c>
      <c r="F33" s="183">
        <v>0.01</v>
      </c>
    </row>
    <row r="34" spans="3:6" ht="16.5" x14ac:dyDescent="0.25">
      <c r="C34" s="149"/>
      <c r="D34" s="148" t="s">
        <v>130</v>
      </c>
      <c r="E34" s="180">
        <v>0.03</v>
      </c>
      <c r="F34" s="180">
        <v>0.03</v>
      </c>
    </row>
    <row r="35" spans="3:6" ht="16.5" x14ac:dyDescent="0.25">
      <c r="C35" s="149"/>
      <c r="D35" s="148" t="s">
        <v>131</v>
      </c>
      <c r="E35" s="180">
        <v>0.01</v>
      </c>
      <c r="F35" s="180">
        <v>0.01</v>
      </c>
    </row>
    <row r="36" spans="3:6" ht="16.5" x14ac:dyDescent="0.25">
      <c r="C36" s="149"/>
      <c r="D36" s="148" t="s">
        <v>132</v>
      </c>
      <c r="E36" s="180">
        <v>0.02</v>
      </c>
      <c r="F36" s="180">
        <v>0.02</v>
      </c>
    </row>
    <row r="37" spans="3:6" ht="16.5" x14ac:dyDescent="0.25">
      <c r="C37" s="149"/>
      <c r="D37" s="148" t="s">
        <v>133</v>
      </c>
      <c r="E37" s="180">
        <v>0.03</v>
      </c>
      <c r="F37" s="180">
        <v>0.03</v>
      </c>
    </row>
    <row r="38" spans="3:6" ht="16.5" x14ac:dyDescent="0.25">
      <c r="C38" s="149"/>
      <c r="D38" s="148" t="s">
        <v>134</v>
      </c>
      <c r="E38" s="180">
        <v>0.02</v>
      </c>
      <c r="F38" s="180">
        <v>0.02</v>
      </c>
    </row>
    <row r="39" spans="3:6" ht="16.5" x14ac:dyDescent="0.25">
      <c r="C39" s="149"/>
      <c r="D39" s="148" t="s">
        <v>172</v>
      </c>
      <c r="E39" s="180">
        <v>0.03</v>
      </c>
      <c r="F39" s="180">
        <v>0.03</v>
      </c>
    </row>
    <row r="40" spans="3:6" ht="16.5" x14ac:dyDescent="0.25">
      <c r="C40" s="149"/>
      <c r="D40" s="148" t="s">
        <v>135</v>
      </c>
      <c r="E40" s="180">
        <v>0.2424</v>
      </c>
      <c r="F40" s="180">
        <f>E40</f>
        <v>0.2424</v>
      </c>
    </row>
    <row r="41" spans="3:6" ht="16.5" x14ac:dyDescent="0.25">
      <c r="C41" s="149"/>
      <c r="D41" s="154" t="s">
        <v>166</v>
      </c>
      <c r="E41" s="186">
        <f>SUM(E33:E40)</f>
        <v>0.40239999999999998</v>
      </c>
      <c r="F41" s="186">
        <f>SUM(F33:F40)</f>
        <v>0.39240000000000003</v>
      </c>
    </row>
    <row r="42" spans="3:6" ht="16.5" x14ac:dyDescent="0.25">
      <c r="C42" s="288" t="s">
        <v>173</v>
      </c>
      <c r="D42" s="289"/>
      <c r="E42" s="205">
        <f>E19+E23+E31+E41</f>
        <v>2.1844000000000001</v>
      </c>
      <c r="F42" s="205">
        <f>F19+F23+F31+F41</f>
        <v>2.2250000000000001</v>
      </c>
    </row>
    <row r="43" spans="3:6" ht="16.5" x14ac:dyDescent="0.25">
      <c r="C43" s="176">
        <v>5</v>
      </c>
      <c r="D43" s="177" t="s">
        <v>136</v>
      </c>
      <c r="E43" s="206">
        <v>0.03</v>
      </c>
      <c r="F43" s="206">
        <v>0.03</v>
      </c>
    </row>
    <row r="44" spans="3:6" ht="16.5" x14ac:dyDescent="0.25">
      <c r="C44" s="288" t="s">
        <v>174</v>
      </c>
      <c r="D44" s="290"/>
      <c r="E44" s="207">
        <f>ROUND(E42*E43,2)</f>
        <v>7.0000000000000007E-2</v>
      </c>
      <c r="F44" s="207">
        <f>ROUND(F42*F43,2)</f>
        <v>7.0000000000000007E-2</v>
      </c>
    </row>
    <row r="45" spans="3:6" ht="17.25" thickBot="1" x14ac:dyDescent="0.3">
      <c r="C45" s="291" t="s">
        <v>137</v>
      </c>
      <c r="D45" s="292"/>
      <c r="E45" s="155">
        <f>ROUND(E42+E44,2)</f>
        <v>2.25</v>
      </c>
      <c r="F45" s="155">
        <f>ROUND(F42+F44,2)</f>
        <v>2.2999999999999998</v>
      </c>
    </row>
    <row r="46" spans="3:6" ht="3.75" customHeight="1" x14ac:dyDescent="0.25"/>
    <row r="47" spans="3:6" s="7" customFormat="1" ht="16.5" x14ac:dyDescent="0.25">
      <c r="D47" s="293" t="s">
        <v>192</v>
      </c>
      <c r="E47" s="293"/>
    </row>
    <row r="48" spans="3:6" s="7" customFormat="1" ht="16.5" x14ac:dyDescent="0.25">
      <c r="D48" s="196" t="s">
        <v>26</v>
      </c>
      <c r="E48" s="197" t="s">
        <v>193</v>
      </c>
    </row>
    <row r="49" spans="4:6" ht="16.5" x14ac:dyDescent="0.3">
      <c r="D49" s="198" t="s">
        <v>182</v>
      </c>
      <c r="E49" s="199">
        <v>1.4999999999999999E-2</v>
      </c>
    </row>
    <row r="50" spans="4:6" ht="16.5" x14ac:dyDescent="0.3">
      <c r="D50" s="198" t="s">
        <v>183</v>
      </c>
      <c r="E50" s="199">
        <v>0.01</v>
      </c>
    </row>
    <row r="51" spans="4:6" ht="16.5" x14ac:dyDescent="0.3">
      <c r="D51" s="198" t="s">
        <v>184</v>
      </c>
      <c r="E51" s="199">
        <v>0</v>
      </c>
    </row>
    <row r="52" spans="4:6" ht="16.5" x14ac:dyDescent="0.3">
      <c r="D52" s="198" t="s">
        <v>185</v>
      </c>
      <c r="E52" s="199">
        <v>0</v>
      </c>
    </row>
    <row r="53" spans="4:6" ht="16.5" x14ac:dyDescent="0.3">
      <c r="D53" s="198" t="s">
        <v>186</v>
      </c>
      <c r="E53" s="199">
        <v>1.4999999999999999E-2</v>
      </c>
    </row>
    <row r="54" spans="4:6" ht="16.5" x14ac:dyDescent="0.3">
      <c r="D54" s="198" t="s">
        <v>187</v>
      </c>
      <c r="E54" s="199">
        <v>1.7000000000000001E-2</v>
      </c>
    </row>
    <row r="55" spans="4:6" ht="16.5" x14ac:dyDescent="0.3">
      <c r="D55" s="198" t="s">
        <v>188</v>
      </c>
      <c r="E55" s="199">
        <v>1.4999999999999999E-2</v>
      </c>
    </row>
    <row r="56" spans="4:6" ht="16.5" x14ac:dyDescent="0.3">
      <c r="D56" s="198" t="s">
        <v>189</v>
      </c>
      <c r="E56" s="199">
        <v>1.7999999999999999E-2</v>
      </c>
    </row>
    <row r="57" spans="4:6" ht="16.5" x14ac:dyDescent="0.3">
      <c r="D57" s="198" t="s">
        <v>190</v>
      </c>
      <c r="E57" s="199">
        <v>0.02</v>
      </c>
    </row>
    <row r="58" spans="4:6" ht="16.5" x14ac:dyDescent="0.3">
      <c r="D58" s="198" t="s">
        <v>191</v>
      </c>
      <c r="E58" s="199">
        <v>3.0000000000000001E-3</v>
      </c>
    </row>
    <row r="59" spans="4:6" ht="16.5" x14ac:dyDescent="0.3">
      <c r="D59" s="200" t="s">
        <v>135</v>
      </c>
      <c r="E59" s="199">
        <f>SUM(E49:E58)</f>
        <v>0.11300000000000002</v>
      </c>
    </row>
    <row r="60" spans="4:6" ht="4.5" customHeight="1" x14ac:dyDescent="0.25"/>
    <row r="61" spans="4:6" ht="16.5" x14ac:dyDescent="0.3">
      <c r="D61" s="200" t="s">
        <v>194</v>
      </c>
      <c r="E61" s="201">
        <f>'PTO INTERV'!L52</f>
        <v>1148809524</v>
      </c>
    </row>
    <row r="62" spans="4:6" ht="16.5" x14ac:dyDescent="0.3">
      <c r="D62" s="200" t="s">
        <v>195</v>
      </c>
      <c r="E62" s="201">
        <f>E61*E59</f>
        <v>129815476.21200001</v>
      </c>
    </row>
    <row r="63" spans="4:6" ht="7.5" customHeight="1" x14ac:dyDescent="0.25">
      <c r="E63" s="194"/>
    </row>
    <row r="64" spans="4:6" ht="16.5" x14ac:dyDescent="0.3">
      <c r="D64" s="202" t="s">
        <v>196</v>
      </c>
      <c r="E64" s="203">
        <f>E62/'PTO INTERV'!J20</f>
        <v>0.24310014271910116</v>
      </c>
      <c r="F64" s="195"/>
    </row>
  </sheetData>
  <mergeCells count="5">
    <mergeCell ref="C42:D42"/>
    <mergeCell ref="C44:D44"/>
    <mergeCell ref="C45:D45"/>
    <mergeCell ref="D47:E47"/>
    <mergeCell ref="C2:F2"/>
  </mergeCells>
  <pageMargins left="0.70866141732283472" right="0.70866141732283472" top="0.74803149606299213" bottom="0.74803149606299213" header="0.31496062992125984" footer="0.31496062992125984"/>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69"/>
  <sheetViews>
    <sheetView view="pageBreakPreview" zoomScale="80" zoomScaleNormal="80" zoomScaleSheetLayoutView="80" workbookViewId="0">
      <selection activeCell="C46" sqref="C46"/>
    </sheetView>
  </sheetViews>
  <sheetFormatPr baseColWidth="10" defaultColWidth="11.42578125" defaultRowHeight="15" x14ac:dyDescent="0.25"/>
  <cols>
    <col min="1" max="1" width="5.42578125" style="7" customWidth="1"/>
    <col min="2" max="2" width="45.140625" style="7" bestFit="1" customWidth="1"/>
    <col min="3" max="3" width="6.42578125" style="7" customWidth="1"/>
    <col min="4" max="4" width="13" style="7" customWidth="1"/>
    <col min="5" max="5" width="15.85546875" style="7" bestFit="1" customWidth="1"/>
    <col min="6" max="6" width="5.5703125" style="7" customWidth="1"/>
    <col min="7" max="7" width="17.5703125" style="7" customWidth="1"/>
    <col min="8" max="8" width="11.85546875" style="7" customWidth="1"/>
    <col min="9" max="9" width="9" style="7" customWidth="1"/>
    <col min="10" max="10" width="26.42578125" style="7" bestFit="1" customWidth="1"/>
    <col min="11" max="11" width="10.42578125" style="7" bestFit="1" customWidth="1"/>
    <col min="12" max="12" width="19.42578125" style="7" bestFit="1" customWidth="1"/>
    <col min="13" max="13" width="17.5703125" style="7" bestFit="1" customWidth="1"/>
    <col min="14" max="14" width="26.42578125" style="7" bestFit="1" customWidth="1"/>
    <col min="15" max="15" width="11.42578125" style="7"/>
    <col min="16" max="16" width="24.85546875" style="7" bestFit="1" customWidth="1"/>
    <col min="17" max="16384" width="11.42578125" style="7"/>
  </cols>
  <sheetData>
    <row r="1" spans="1:13" ht="21.75" thickBot="1" x14ac:dyDescent="0.3">
      <c r="A1" s="349" t="s">
        <v>33</v>
      </c>
      <c r="B1" s="350"/>
      <c r="C1" s="350"/>
      <c r="D1" s="350"/>
      <c r="E1" s="350"/>
      <c r="F1" s="350"/>
      <c r="G1" s="350"/>
      <c r="H1" s="350"/>
      <c r="I1" s="350"/>
      <c r="J1" s="351"/>
    </row>
    <row r="2" spans="1:13" ht="21.75" thickBot="1" x14ac:dyDescent="0.3">
      <c r="A2" s="352"/>
      <c r="B2" s="352"/>
      <c r="C2" s="352"/>
      <c r="D2" s="352"/>
      <c r="E2" s="352"/>
      <c r="F2" s="352"/>
      <c r="G2" s="352"/>
      <c r="H2" s="352"/>
      <c r="I2" s="352"/>
      <c r="J2" s="352"/>
    </row>
    <row r="3" spans="1:13" ht="75.599999999999994" customHeight="1" thickBot="1" x14ac:dyDescent="0.3">
      <c r="A3" s="353" t="s">
        <v>28</v>
      </c>
      <c r="B3" s="354"/>
      <c r="C3" s="355" t="s">
        <v>44</v>
      </c>
      <c r="D3" s="356"/>
      <c r="E3" s="356"/>
      <c r="F3" s="356"/>
      <c r="G3" s="356"/>
      <c r="H3" s="356"/>
      <c r="I3" s="356"/>
      <c r="J3" s="357"/>
    </row>
    <row r="4" spans="1:13" ht="13.5" customHeight="1" thickBot="1" x14ac:dyDescent="0.3">
      <c r="B4" s="7" t="s">
        <v>34</v>
      </c>
      <c r="C4" s="7">
        <v>14</v>
      </c>
      <c r="D4" s="7" t="s">
        <v>35</v>
      </c>
      <c r="F4" s="358" t="s">
        <v>80</v>
      </c>
      <c r="G4" s="358"/>
      <c r="H4" s="358"/>
      <c r="I4" s="358"/>
      <c r="J4" s="23">
        <v>1000000</v>
      </c>
    </row>
    <row r="5" spans="1:13" ht="15.75" thickBot="1" x14ac:dyDescent="0.3">
      <c r="A5" s="267" t="s">
        <v>81</v>
      </c>
      <c r="B5" s="246"/>
      <c r="C5" s="246"/>
      <c r="D5" s="246"/>
      <c r="E5" s="246"/>
      <c r="F5" s="246"/>
      <c r="G5" s="246"/>
      <c r="H5" s="246"/>
      <c r="I5" s="246"/>
      <c r="J5" s="247"/>
    </row>
    <row r="6" spans="1:13" ht="15.75" thickBot="1" x14ac:dyDescent="0.3">
      <c r="A6" s="30" t="s">
        <v>0</v>
      </c>
      <c r="B6" s="333" t="s">
        <v>26</v>
      </c>
      <c r="C6" s="334"/>
      <c r="D6" s="334"/>
      <c r="E6" s="334"/>
      <c r="F6" s="334"/>
      <c r="G6" s="334"/>
      <c r="H6" s="334"/>
      <c r="I6" s="335"/>
      <c r="J6" s="336" t="s">
        <v>27</v>
      </c>
      <c r="L6"/>
      <c r="M6"/>
    </row>
    <row r="7" spans="1:13" x14ac:dyDescent="0.25">
      <c r="A7" s="339" t="s">
        <v>1</v>
      </c>
      <c r="B7" s="340"/>
      <c r="C7" s="343" t="s">
        <v>24</v>
      </c>
      <c r="D7" s="345" t="s">
        <v>30</v>
      </c>
      <c r="E7" s="343" t="s">
        <v>2</v>
      </c>
      <c r="F7" s="343" t="s">
        <v>3</v>
      </c>
      <c r="G7" s="343" t="s">
        <v>4</v>
      </c>
      <c r="H7" s="347" t="s">
        <v>5</v>
      </c>
      <c r="I7" s="340" t="s">
        <v>6</v>
      </c>
      <c r="J7" s="337"/>
      <c r="K7" s="45"/>
      <c r="L7"/>
      <c r="M7"/>
    </row>
    <row r="8" spans="1:13" ht="15.75" thickBot="1" x14ac:dyDescent="0.3">
      <c r="A8" s="341"/>
      <c r="B8" s="342"/>
      <c r="C8" s="344"/>
      <c r="D8" s="346"/>
      <c r="E8" s="344"/>
      <c r="F8" s="344"/>
      <c r="G8" s="344"/>
      <c r="H8" s="348"/>
      <c r="I8" s="342"/>
      <c r="J8" s="338"/>
      <c r="K8" s="45"/>
      <c r="L8"/>
      <c r="M8"/>
    </row>
    <row r="9" spans="1:13" ht="15.75" thickBot="1" x14ac:dyDescent="0.3">
      <c r="A9" s="51" t="s">
        <v>7</v>
      </c>
      <c r="B9" s="328" t="s">
        <v>8</v>
      </c>
      <c r="C9" s="329"/>
      <c r="D9" s="329"/>
      <c r="E9" s="329"/>
      <c r="F9" s="329"/>
      <c r="G9" s="329"/>
      <c r="H9" s="329"/>
      <c r="I9" s="329"/>
      <c r="J9" s="330"/>
      <c r="K9" s="45"/>
      <c r="L9"/>
      <c r="M9"/>
    </row>
    <row r="10" spans="1:13" x14ac:dyDescent="0.25">
      <c r="A10" s="36">
        <v>1</v>
      </c>
      <c r="B10" s="66" t="s">
        <v>57</v>
      </c>
      <c r="C10" s="46">
        <v>1</v>
      </c>
      <c r="D10" s="55"/>
      <c r="E10" s="52"/>
      <c r="F10" s="48"/>
      <c r="G10" s="47">
        <v>0</v>
      </c>
      <c r="H10" s="49">
        <v>1</v>
      </c>
      <c r="I10" s="37">
        <v>15</v>
      </c>
      <c r="J10" s="50">
        <v>0</v>
      </c>
      <c r="K10" s="45"/>
      <c r="L10"/>
      <c r="M10"/>
    </row>
    <row r="11" spans="1:13" x14ac:dyDescent="0.25">
      <c r="A11" s="6">
        <v>2</v>
      </c>
      <c r="B11" s="1" t="s">
        <v>36</v>
      </c>
      <c r="C11" s="14">
        <v>1</v>
      </c>
      <c r="D11" s="55"/>
      <c r="E11" s="52"/>
      <c r="F11" s="65"/>
      <c r="G11" s="24">
        <v>0</v>
      </c>
      <c r="H11" s="2">
        <v>0.3</v>
      </c>
      <c r="I11" s="14">
        <v>14</v>
      </c>
      <c r="J11" s="25">
        <v>0</v>
      </c>
      <c r="K11" s="45"/>
      <c r="L11"/>
      <c r="M11"/>
    </row>
    <row r="12" spans="1:13" x14ac:dyDescent="0.25">
      <c r="A12" s="6">
        <v>3</v>
      </c>
      <c r="B12" s="1" t="s">
        <v>37</v>
      </c>
      <c r="C12" s="14">
        <v>1</v>
      </c>
      <c r="D12" s="55"/>
      <c r="E12" s="52"/>
      <c r="F12" s="65"/>
      <c r="G12" s="24">
        <v>0</v>
      </c>
      <c r="H12" s="2">
        <v>0.3</v>
      </c>
      <c r="I12" s="14">
        <v>14</v>
      </c>
      <c r="J12" s="25">
        <v>0</v>
      </c>
      <c r="K12" s="45"/>
      <c r="L12"/>
      <c r="M12"/>
    </row>
    <row r="13" spans="1:13" x14ac:dyDescent="0.25">
      <c r="A13" s="6">
        <v>4</v>
      </c>
      <c r="B13" s="1" t="s">
        <v>78</v>
      </c>
      <c r="C13" s="14">
        <v>1</v>
      </c>
      <c r="D13" s="55"/>
      <c r="E13" s="52"/>
      <c r="F13" s="65"/>
      <c r="G13" s="24">
        <v>0</v>
      </c>
      <c r="H13" s="2">
        <v>0.3</v>
      </c>
      <c r="I13" s="14">
        <v>14</v>
      </c>
      <c r="J13" s="25">
        <v>0</v>
      </c>
      <c r="K13" s="45"/>
      <c r="L13"/>
      <c r="M13"/>
    </row>
    <row r="14" spans="1:13" x14ac:dyDescent="0.25">
      <c r="A14" s="6">
        <v>5</v>
      </c>
      <c r="B14" s="1" t="s">
        <v>59</v>
      </c>
      <c r="C14" s="14">
        <v>1</v>
      </c>
      <c r="D14" s="55"/>
      <c r="E14" s="52"/>
      <c r="F14" s="65"/>
      <c r="G14" s="24">
        <v>0</v>
      </c>
      <c r="H14" s="2">
        <v>0.3</v>
      </c>
      <c r="I14" s="14">
        <v>14</v>
      </c>
      <c r="J14" s="26">
        <v>0</v>
      </c>
      <c r="K14" s="45"/>
      <c r="L14"/>
      <c r="M14"/>
    </row>
    <row r="15" spans="1:13" x14ac:dyDescent="0.25">
      <c r="A15" s="6">
        <v>6</v>
      </c>
      <c r="B15" s="1" t="s">
        <v>60</v>
      </c>
      <c r="C15" s="14">
        <v>2</v>
      </c>
      <c r="D15" s="55"/>
      <c r="E15" s="52"/>
      <c r="F15" s="65"/>
      <c r="G15" s="24">
        <v>0</v>
      </c>
      <c r="H15" s="2">
        <v>1</v>
      </c>
      <c r="I15" s="14">
        <v>14</v>
      </c>
      <c r="J15" s="26">
        <v>0</v>
      </c>
      <c r="K15" s="45"/>
      <c r="L15"/>
      <c r="M15"/>
    </row>
    <row r="16" spans="1:13" ht="25.5" x14ac:dyDescent="0.25">
      <c r="A16" s="6">
        <v>7</v>
      </c>
      <c r="B16" s="1" t="s">
        <v>61</v>
      </c>
      <c r="C16" s="18">
        <v>1</v>
      </c>
      <c r="D16" s="55"/>
      <c r="E16" s="52"/>
      <c r="F16" s="65"/>
      <c r="G16" s="24">
        <v>0</v>
      </c>
      <c r="H16" s="2">
        <v>1</v>
      </c>
      <c r="I16" s="14">
        <v>14</v>
      </c>
      <c r="J16" s="26">
        <v>0</v>
      </c>
      <c r="K16" s="45"/>
      <c r="L16"/>
      <c r="M16"/>
    </row>
    <row r="17" spans="1:14" x14ac:dyDescent="0.25">
      <c r="A17" s="6">
        <v>8</v>
      </c>
      <c r="B17" s="1" t="s">
        <v>38</v>
      </c>
      <c r="C17" s="14">
        <v>1</v>
      </c>
      <c r="D17" s="55"/>
      <c r="E17" s="52"/>
      <c r="F17" s="65"/>
      <c r="G17" s="24">
        <v>0</v>
      </c>
      <c r="H17" s="2">
        <v>1</v>
      </c>
      <c r="I17" s="14">
        <v>14</v>
      </c>
      <c r="J17" s="26">
        <v>0</v>
      </c>
      <c r="K17" s="45"/>
      <c r="L17"/>
      <c r="M17"/>
    </row>
    <row r="18" spans="1:14" x14ac:dyDescent="0.25">
      <c r="A18" s="6">
        <v>9</v>
      </c>
      <c r="B18" s="1" t="s">
        <v>39</v>
      </c>
      <c r="C18" s="14">
        <v>1</v>
      </c>
      <c r="D18" s="55"/>
      <c r="E18" s="52"/>
      <c r="F18" s="65"/>
      <c r="G18" s="24">
        <v>0</v>
      </c>
      <c r="H18" s="2">
        <v>1</v>
      </c>
      <c r="I18" s="14">
        <v>14</v>
      </c>
      <c r="J18" s="26">
        <v>0</v>
      </c>
      <c r="K18" s="45"/>
      <c r="L18"/>
      <c r="M18"/>
    </row>
    <row r="19" spans="1:14" x14ac:dyDescent="0.25">
      <c r="A19" s="6">
        <v>10</v>
      </c>
      <c r="B19" s="1" t="s">
        <v>40</v>
      </c>
      <c r="C19" s="18">
        <v>1</v>
      </c>
      <c r="D19" s="55"/>
      <c r="E19" s="67"/>
      <c r="F19" s="65"/>
      <c r="G19" s="68">
        <v>0</v>
      </c>
      <c r="H19" s="2">
        <v>1</v>
      </c>
      <c r="I19" s="14">
        <v>14</v>
      </c>
      <c r="J19" s="26">
        <v>0</v>
      </c>
      <c r="K19" s="69"/>
      <c r="L19"/>
      <c r="M19"/>
    </row>
    <row r="20" spans="1:14" ht="25.5" x14ac:dyDescent="0.25">
      <c r="A20" s="6">
        <v>11</v>
      </c>
      <c r="B20" s="1" t="s">
        <v>41</v>
      </c>
      <c r="C20" s="14">
        <v>1</v>
      </c>
      <c r="D20" s="55"/>
      <c r="E20" s="52"/>
      <c r="F20" s="65"/>
      <c r="G20" s="24">
        <v>0</v>
      </c>
      <c r="H20" s="2">
        <v>1</v>
      </c>
      <c r="I20" s="14">
        <v>14</v>
      </c>
      <c r="J20" s="26">
        <v>0</v>
      </c>
      <c r="K20" s="45"/>
      <c r="L20"/>
      <c r="M20"/>
    </row>
    <row r="21" spans="1:14" ht="25.5" x14ac:dyDescent="0.25">
      <c r="A21" s="61">
        <v>12</v>
      </c>
      <c r="B21" s="62" t="s">
        <v>79</v>
      </c>
      <c r="C21" s="63">
        <v>1</v>
      </c>
      <c r="D21" s="64"/>
      <c r="E21" s="52"/>
      <c r="F21" s="65"/>
      <c r="G21" s="24">
        <v>0</v>
      </c>
      <c r="H21" s="2">
        <v>1</v>
      </c>
      <c r="I21" s="14">
        <v>14</v>
      </c>
      <c r="J21" s="26">
        <v>0</v>
      </c>
      <c r="K21" s="45"/>
      <c r="L21"/>
      <c r="M21"/>
    </row>
    <row r="22" spans="1:14" ht="15.75" thickBot="1" x14ac:dyDescent="0.3">
      <c r="A22" s="325" t="s">
        <v>9</v>
      </c>
      <c r="B22" s="326"/>
      <c r="C22" s="326"/>
      <c r="D22" s="326"/>
      <c r="E22" s="326"/>
      <c r="F22" s="326"/>
      <c r="G22" s="326"/>
      <c r="H22" s="326"/>
      <c r="I22" s="327"/>
      <c r="J22" s="31">
        <v>0</v>
      </c>
      <c r="K22" s="45"/>
      <c r="L22"/>
      <c r="M22"/>
      <c r="N22" s="8"/>
    </row>
    <row r="23" spans="1:14" ht="4.5" customHeight="1" thickBot="1" x14ac:dyDescent="0.3">
      <c r="A23" s="228"/>
      <c r="B23" s="229"/>
      <c r="C23" s="229"/>
      <c r="D23" s="229"/>
      <c r="E23" s="229"/>
      <c r="F23" s="229"/>
      <c r="G23" s="229"/>
      <c r="H23" s="229"/>
      <c r="I23" s="229"/>
      <c r="J23" s="230"/>
      <c r="K23" s="45"/>
      <c r="L23"/>
      <c r="M23"/>
    </row>
    <row r="24" spans="1:14" x14ac:dyDescent="0.25">
      <c r="A24" s="304" t="s">
        <v>0</v>
      </c>
      <c r="B24" s="304" t="s">
        <v>1</v>
      </c>
      <c r="C24" s="319" t="s">
        <v>24</v>
      </c>
      <c r="D24" s="331" t="s">
        <v>30</v>
      </c>
      <c r="E24" s="304" t="s">
        <v>2</v>
      </c>
      <c r="F24" s="304" t="s">
        <v>3</v>
      </c>
      <c r="G24" s="304" t="s">
        <v>4</v>
      </c>
      <c r="H24" s="323" t="s">
        <v>23</v>
      </c>
      <c r="I24" s="304" t="s">
        <v>6</v>
      </c>
      <c r="J24" s="304" t="s">
        <v>27</v>
      </c>
      <c r="K24" s="45"/>
      <c r="L24"/>
      <c r="M24"/>
    </row>
    <row r="25" spans="1:14" ht="19.5" customHeight="1" thickBot="1" x14ac:dyDescent="0.3">
      <c r="A25" s="305"/>
      <c r="B25" s="305"/>
      <c r="C25" s="320"/>
      <c r="D25" s="332"/>
      <c r="E25" s="305"/>
      <c r="F25" s="305"/>
      <c r="G25" s="305"/>
      <c r="H25" s="324"/>
      <c r="I25" s="305"/>
      <c r="J25" s="305"/>
      <c r="K25" s="45"/>
      <c r="L25"/>
      <c r="M25"/>
    </row>
    <row r="26" spans="1:14" ht="15.75" thickBot="1" x14ac:dyDescent="0.3">
      <c r="A26" s="32" t="s">
        <v>10</v>
      </c>
      <c r="B26" s="306" t="s">
        <v>11</v>
      </c>
      <c r="C26" s="307"/>
      <c r="D26" s="307"/>
      <c r="E26" s="307"/>
      <c r="F26" s="307"/>
      <c r="G26" s="307"/>
      <c r="H26" s="307"/>
      <c r="I26" s="308"/>
      <c r="J26" s="309"/>
      <c r="K26" s="45"/>
      <c r="L26"/>
      <c r="M26"/>
      <c r="N26" s="59"/>
    </row>
    <row r="27" spans="1:14" x14ac:dyDescent="0.25">
      <c r="A27" s="3">
        <v>1</v>
      </c>
      <c r="B27" s="1" t="s">
        <v>75</v>
      </c>
      <c r="C27" s="13">
        <v>1</v>
      </c>
      <c r="D27" s="55"/>
      <c r="E27" s="52"/>
      <c r="F27" s="65"/>
      <c r="G27" s="12">
        <v>0</v>
      </c>
      <c r="H27" s="2">
        <v>1</v>
      </c>
      <c r="I27" s="14">
        <v>15</v>
      </c>
      <c r="J27" s="16">
        <v>0</v>
      </c>
      <c r="K27" s="45"/>
      <c r="L27"/>
      <c r="M27"/>
      <c r="N27" s="35"/>
    </row>
    <row r="28" spans="1:14" x14ac:dyDescent="0.25">
      <c r="A28" s="36">
        <v>2</v>
      </c>
      <c r="B28" s="1" t="s">
        <v>64</v>
      </c>
      <c r="C28" s="37">
        <v>1</v>
      </c>
      <c r="D28" s="55"/>
      <c r="E28" s="52"/>
      <c r="F28" s="65"/>
      <c r="G28" s="12">
        <v>0</v>
      </c>
      <c r="H28" s="2">
        <v>1</v>
      </c>
      <c r="I28" s="14">
        <v>14</v>
      </c>
      <c r="J28" s="16">
        <v>0</v>
      </c>
      <c r="K28" s="45"/>
      <c r="L28"/>
      <c r="M28"/>
      <c r="N28" s="10"/>
    </row>
    <row r="29" spans="1:14" x14ac:dyDescent="0.25">
      <c r="A29" s="36">
        <v>3</v>
      </c>
      <c r="B29" s="1" t="s">
        <v>65</v>
      </c>
      <c r="C29" s="14">
        <v>2</v>
      </c>
      <c r="D29" s="55"/>
      <c r="E29" s="52"/>
      <c r="F29" s="65"/>
      <c r="G29" s="12">
        <v>0</v>
      </c>
      <c r="H29" s="2">
        <v>1</v>
      </c>
      <c r="I29" s="14">
        <v>14</v>
      </c>
      <c r="J29" s="16">
        <v>0</v>
      </c>
      <c r="K29" s="45"/>
      <c r="L29"/>
      <c r="M29"/>
    </row>
    <row r="30" spans="1:14" x14ac:dyDescent="0.25">
      <c r="A30" s="36">
        <v>4</v>
      </c>
      <c r="B30" s="1" t="s">
        <v>66</v>
      </c>
      <c r="C30" s="14">
        <v>2</v>
      </c>
      <c r="D30" s="55"/>
      <c r="E30" s="52"/>
      <c r="F30" s="65"/>
      <c r="G30" s="12">
        <v>0</v>
      </c>
      <c r="H30" s="2">
        <v>1</v>
      </c>
      <c r="I30" s="14">
        <v>14</v>
      </c>
      <c r="J30" s="16">
        <v>0</v>
      </c>
      <c r="K30" s="45"/>
      <c r="L30"/>
      <c r="M30"/>
    </row>
    <row r="31" spans="1:14" x14ac:dyDescent="0.25">
      <c r="A31" s="36">
        <v>5</v>
      </c>
      <c r="B31" s="1" t="s">
        <v>67</v>
      </c>
      <c r="C31" s="14">
        <v>1</v>
      </c>
      <c r="D31" s="55"/>
      <c r="E31" s="52"/>
      <c r="F31" s="65"/>
      <c r="G31" s="12">
        <v>0</v>
      </c>
      <c r="H31" s="2">
        <v>1</v>
      </c>
      <c r="I31" s="14">
        <v>14</v>
      </c>
      <c r="J31" s="16">
        <v>0</v>
      </c>
      <c r="K31" s="45"/>
      <c r="L31"/>
      <c r="M31"/>
    </row>
    <row r="32" spans="1:14" x14ac:dyDescent="0.25">
      <c r="A32" s="36">
        <v>6</v>
      </c>
      <c r="B32" s="1" t="s">
        <v>69</v>
      </c>
      <c r="C32" s="14">
        <v>1</v>
      </c>
      <c r="D32" s="55"/>
      <c r="E32" s="52"/>
      <c r="F32" s="65"/>
      <c r="G32" s="12">
        <v>0</v>
      </c>
      <c r="H32" s="2">
        <v>1</v>
      </c>
      <c r="I32" s="14">
        <v>14</v>
      </c>
      <c r="J32" s="16">
        <v>0</v>
      </c>
      <c r="K32" s="45"/>
      <c r="L32"/>
      <c r="M32"/>
    </row>
    <row r="33" spans="1:16" x14ac:dyDescent="0.25">
      <c r="A33" s="36">
        <v>7</v>
      </c>
      <c r="B33" s="1" t="s">
        <v>77</v>
      </c>
      <c r="C33" s="14">
        <v>1</v>
      </c>
      <c r="D33" s="55"/>
      <c r="E33" s="52"/>
      <c r="F33" s="65"/>
      <c r="G33" s="12">
        <v>0</v>
      </c>
      <c r="H33" s="2">
        <v>1</v>
      </c>
      <c r="I33" s="14">
        <v>14</v>
      </c>
      <c r="J33" s="16">
        <v>0</v>
      </c>
      <c r="K33" s="45"/>
      <c r="L33"/>
      <c r="M33"/>
    </row>
    <row r="34" spans="1:16" ht="15.75" thickBot="1" x14ac:dyDescent="0.3">
      <c r="A34" s="325" t="s">
        <v>12</v>
      </c>
      <c r="B34" s="326"/>
      <c r="C34" s="326"/>
      <c r="D34" s="326"/>
      <c r="E34" s="326"/>
      <c r="F34" s="326"/>
      <c r="G34" s="326"/>
      <c r="H34" s="326"/>
      <c r="I34" s="327"/>
      <c r="J34" s="31">
        <v>0</v>
      </c>
      <c r="L34"/>
      <c r="M34"/>
      <c r="N34" s="8"/>
    </row>
    <row r="35" spans="1:16" ht="3" customHeight="1" thickBot="1" x14ac:dyDescent="0.3">
      <c r="A35" s="313"/>
      <c r="B35" s="314"/>
      <c r="C35" s="314"/>
      <c r="D35" s="314"/>
      <c r="E35" s="314"/>
      <c r="F35" s="314"/>
      <c r="G35" s="314"/>
      <c r="H35" s="314"/>
      <c r="I35" s="314"/>
      <c r="J35" s="315"/>
    </row>
    <row r="36" spans="1:16" ht="15.75" thickBot="1" x14ac:dyDescent="0.3">
      <c r="A36" s="316"/>
      <c r="B36" s="317"/>
      <c r="C36" s="317"/>
      <c r="D36" s="317"/>
      <c r="E36" s="317"/>
      <c r="F36" s="317"/>
      <c r="G36" s="317"/>
      <c r="H36" s="317"/>
      <c r="I36" s="317"/>
      <c r="J36" s="318"/>
      <c r="N36" s="23"/>
    </row>
    <row r="37" spans="1:16" ht="3.75" customHeight="1" thickBot="1" x14ac:dyDescent="0.3">
      <c r="A37" s="228"/>
      <c r="B37" s="229"/>
      <c r="C37" s="229"/>
      <c r="D37" s="229"/>
      <c r="E37" s="229"/>
      <c r="F37" s="229"/>
      <c r="G37" s="229"/>
      <c r="H37" s="229"/>
      <c r="I37" s="229"/>
      <c r="J37" s="230"/>
    </row>
    <row r="38" spans="1:16" x14ac:dyDescent="0.25">
      <c r="A38" s="304" t="s">
        <v>0</v>
      </c>
      <c r="B38" s="304" t="s">
        <v>1</v>
      </c>
      <c r="C38" s="319" t="s">
        <v>24</v>
      </c>
      <c r="D38" s="33"/>
      <c r="E38" s="319" t="s">
        <v>13</v>
      </c>
      <c r="F38" s="321"/>
      <c r="G38" s="304" t="s">
        <v>14</v>
      </c>
      <c r="H38" s="323" t="s">
        <v>23</v>
      </c>
      <c r="I38" s="304" t="s">
        <v>6</v>
      </c>
      <c r="J38" s="304" t="s">
        <v>27</v>
      </c>
    </row>
    <row r="39" spans="1:16" ht="15.75" thickBot="1" x14ac:dyDescent="0.3">
      <c r="A39" s="305"/>
      <c r="B39" s="305"/>
      <c r="C39" s="320"/>
      <c r="D39" s="34"/>
      <c r="E39" s="320"/>
      <c r="F39" s="322"/>
      <c r="G39" s="305"/>
      <c r="H39" s="324"/>
      <c r="I39" s="305"/>
      <c r="J39" s="305"/>
      <c r="N39" s="35"/>
      <c r="P39" s="35"/>
    </row>
    <row r="40" spans="1:16" ht="15.75" thickBot="1" x14ac:dyDescent="0.3">
      <c r="A40" s="32" t="s">
        <v>15</v>
      </c>
      <c r="B40" s="306" t="s">
        <v>16</v>
      </c>
      <c r="C40" s="307"/>
      <c r="D40" s="307"/>
      <c r="E40" s="307"/>
      <c r="F40" s="307"/>
      <c r="G40" s="307"/>
      <c r="H40" s="307"/>
      <c r="I40" s="308"/>
      <c r="J40" s="309"/>
      <c r="N40" s="35"/>
    </row>
    <row r="41" spans="1:16" ht="25.5" x14ac:dyDescent="0.25">
      <c r="A41" s="3">
        <v>1</v>
      </c>
      <c r="B41" s="4" t="s">
        <v>25</v>
      </c>
      <c r="C41" s="13">
        <v>1.5</v>
      </c>
      <c r="D41" s="13"/>
      <c r="E41" s="274" t="s">
        <v>22</v>
      </c>
      <c r="F41" s="274"/>
      <c r="G41" s="11"/>
      <c r="H41" s="5">
        <v>1</v>
      </c>
      <c r="I41" s="13">
        <v>14</v>
      </c>
      <c r="J41" s="15">
        <v>0</v>
      </c>
      <c r="K41" s="8"/>
      <c r="N41" s="35"/>
    </row>
    <row r="42" spans="1:16" x14ac:dyDescent="0.25">
      <c r="A42" s="6">
        <v>2</v>
      </c>
      <c r="B42" s="1" t="s">
        <v>42</v>
      </c>
      <c r="C42" s="14">
        <v>1</v>
      </c>
      <c r="D42" s="14"/>
      <c r="E42" s="243" t="s">
        <v>22</v>
      </c>
      <c r="F42" s="243"/>
      <c r="G42" s="12"/>
      <c r="H42" s="2">
        <v>1</v>
      </c>
      <c r="I42" s="14">
        <v>14</v>
      </c>
      <c r="J42" s="16">
        <v>0</v>
      </c>
      <c r="K42" s="8"/>
      <c r="N42" s="35"/>
      <c r="P42" s="35"/>
    </row>
    <row r="43" spans="1:16" x14ac:dyDescent="0.25">
      <c r="A43" s="6">
        <v>3</v>
      </c>
      <c r="B43" s="1" t="s">
        <v>31</v>
      </c>
      <c r="C43" s="14">
        <v>1</v>
      </c>
      <c r="D43" s="14"/>
      <c r="E43" s="243" t="s">
        <v>22</v>
      </c>
      <c r="F43" s="243"/>
      <c r="G43" s="12"/>
      <c r="H43" s="2">
        <v>1</v>
      </c>
      <c r="I43" s="14">
        <v>14</v>
      </c>
      <c r="J43" s="16">
        <v>0</v>
      </c>
      <c r="K43" s="8"/>
      <c r="P43" s="35"/>
    </row>
    <row r="44" spans="1:16" ht="25.5" x14ac:dyDescent="0.25">
      <c r="A44" s="6">
        <v>4</v>
      </c>
      <c r="B44" s="1" t="s">
        <v>17</v>
      </c>
      <c r="C44" s="14">
        <v>1</v>
      </c>
      <c r="D44" s="14"/>
      <c r="E44" s="243" t="s">
        <v>22</v>
      </c>
      <c r="F44" s="243"/>
      <c r="G44" s="12"/>
      <c r="H44" s="2">
        <v>1</v>
      </c>
      <c r="I44" s="14">
        <v>14</v>
      </c>
      <c r="J44" s="16">
        <v>0</v>
      </c>
      <c r="N44" s="35"/>
    </row>
    <row r="45" spans="1:16" x14ac:dyDescent="0.25">
      <c r="A45" s="6">
        <v>5</v>
      </c>
      <c r="B45" s="1" t="s">
        <v>53</v>
      </c>
      <c r="C45" s="14">
        <v>1</v>
      </c>
      <c r="D45" s="14"/>
      <c r="E45" s="243" t="s">
        <v>54</v>
      </c>
      <c r="F45" s="243"/>
      <c r="G45" s="12"/>
      <c r="H45" s="2">
        <v>1</v>
      </c>
      <c r="I45" s="14">
        <v>14</v>
      </c>
      <c r="J45" s="16">
        <v>0</v>
      </c>
      <c r="K45" s="53"/>
    </row>
    <row r="46" spans="1:16" x14ac:dyDescent="0.25">
      <c r="A46" s="6">
        <v>6</v>
      </c>
      <c r="B46" s="1" t="s">
        <v>18</v>
      </c>
      <c r="C46" s="14">
        <v>1</v>
      </c>
      <c r="D46" s="14"/>
      <c r="E46" s="243" t="s">
        <v>22</v>
      </c>
      <c r="F46" s="243"/>
      <c r="G46" s="12"/>
      <c r="H46" s="2">
        <v>1</v>
      </c>
      <c r="I46" s="14">
        <v>14</v>
      </c>
      <c r="J46" s="16">
        <v>0</v>
      </c>
      <c r="K46" s="8"/>
      <c r="N46" s="35"/>
    </row>
    <row r="47" spans="1:16" x14ac:dyDescent="0.25">
      <c r="A47" s="6">
        <v>7</v>
      </c>
      <c r="B47" s="1" t="s">
        <v>43</v>
      </c>
      <c r="C47" s="14">
        <v>1</v>
      </c>
      <c r="D47" s="14"/>
      <c r="E47" s="243" t="s">
        <v>22</v>
      </c>
      <c r="F47" s="243"/>
      <c r="G47" s="12"/>
      <c r="H47" s="2">
        <v>1</v>
      </c>
      <c r="I47" s="14">
        <v>14</v>
      </c>
      <c r="J47" s="16">
        <v>0</v>
      </c>
      <c r="K47" s="8"/>
      <c r="N47" s="58"/>
    </row>
    <row r="48" spans="1:16" ht="15.75" thickBot="1" x14ac:dyDescent="0.3">
      <c r="A48" s="310" t="s">
        <v>19</v>
      </c>
      <c r="B48" s="311"/>
      <c r="C48" s="311"/>
      <c r="D48" s="311"/>
      <c r="E48" s="311"/>
      <c r="F48" s="311"/>
      <c r="G48" s="311"/>
      <c r="H48" s="311"/>
      <c r="I48" s="312"/>
      <c r="J48" s="31">
        <v>0</v>
      </c>
      <c r="L48" s="10"/>
      <c r="M48" s="8"/>
      <c r="N48" s="8"/>
    </row>
    <row r="49" spans="1:14" ht="15.75" thickBot="1" x14ac:dyDescent="0.3">
      <c r="A49" s="228"/>
      <c r="B49" s="229"/>
      <c r="C49" s="229"/>
      <c r="D49" s="229"/>
      <c r="E49" s="229"/>
      <c r="F49" s="229"/>
      <c r="G49" s="229"/>
      <c r="H49" s="229"/>
      <c r="I49" s="229"/>
      <c r="J49" s="230"/>
    </row>
    <row r="50" spans="1:14" ht="31.5" customHeight="1" x14ac:dyDescent="0.25">
      <c r="A50" s="300" t="s">
        <v>32</v>
      </c>
      <c r="B50" s="301"/>
      <c r="C50" s="301"/>
      <c r="D50" s="301"/>
      <c r="E50" s="301"/>
      <c r="F50" s="301"/>
      <c r="G50" s="301"/>
      <c r="H50" s="301"/>
      <c r="I50" s="302"/>
      <c r="J50" s="39">
        <v>0</v>
      </c>
      <c r="L50" s="17"/>
      <c r="N50" s="23"/>
    </row>
    <row r="51" spans="1:14" x14ac:dyDescent="0.25">
      <c r="A51" s="41"/>
      <c r="B51" s="303" t="s">
        <v>45</v>
      </c>
      <c r="C51" s="303"/>
      <c r="D51" s="303"/>
      <c r="E51" s="303"/>
      <c r="F51" s="303"/>
      <c r="G51" s="303"/>
      <c r="H51" s="303"/>
      <c r="I51" s="42">
        <v>0.01</v>
      </c>
      <c r="J51" s="43"/>
      <c r="L51" s="57"/>
    </row>
    <row r="52" spans="1:14" x14ac:dyDescent="0.25">
      <c r="A52" s="41"/>
      <c r="B52" s="303" t="s">
        <v>46</v>
      </c>
      <c r="C52" s="303"/>
      <c r="D52" s="303"/>
      <c r="E52" s="303"/>
      <c r="F52" s="303"/>
      <c r="G52" s="303"/>
      <c r="H52" s="303"/>
      <c r="I52" s="42">
        <v>0.02</v>
      </c>
      <c r="J52" s="43"/>
      <c r="L52" s="57"/>
    </row>
    <row r="53" spans="1:14" x14ac:dyDescent="0.25">
      <c r="A53" s="41"/>
      <c r="B53" s="303" t="s">
        <v>47</v>
      </c>
      <c r="C53" s="303"/>
      <c r="D53" s="303"/>
      <c r="E53" s="303"/>
      <c r="F53" s="303"/>
      <c r="G53" s="303"/>
      <c r="H53" s="303"/>
      <c r="I53" s="42">
        <v>0.02</v>
      </c>
      <c r="J53" s="43"/>
      <c r="L53" s="57"/>
    </row>
    <row r="54" spans="1:14" x14ac:dyDescent="0.25">
      <c r="A54" s="41"/>
      <c r="B54" s="303" t="s">
        <v>48</v>
      </c>
      <c r="C54" s="303"/>
      <c r="D54" s="303"/>
      <c r="E54" s="303"/>
      <c r="F54" s="303"/>
      <c r="G54" s="303"/>
      <c r="H54" s="303"/>
      <c r="I54" s="42">
        <v>0.02</v>
      </c>
      <c r="J54" s="43"/>
      <c r="L54" s="57"/>
    </row>
    <row r="55" spans="1:14" x14ac:dyDescent="0.25">
      <c r="A55" s="41"/>
      <c r="B55" s="303" t="s">
        <v>49</v>
      </c>
      <c r="C55" s="303"/>
      <c r="D55" s="303"/>
      <c r="E55" s="303"/>
      <c r="F55" s="303"/>
      <c r="G55" s="303"/>
      <c r="H55" s="303"/>
      <c r="I55" s="42">
        <v>0.02</v>
      </c>
      <c r="J55" s="43"/>
      <c r="L55" s="57"/>
    </row>
    <row r="56" spans="1:14" x14ac:dyDescent="0.25">
      <c r="A56" s="41"/>
      <c r="B56" s="303" t="s">
        <v>50</v>
      </c>
      <c r="C56" s="303"/>
      <c r="D56" s="303"/>
      <c r="E56" s="303"/>
      <c r="F56" s="303"/>
      <c r="G56" s="303"/>
      <c r="H56" s="303"/>
      <c r="I56" s="42">
        <v>0.05</v>
      </c>
      <c r="J56" s="43"/>
      <c r="L56" s="57"/>
    </row>
    <row r="57" spans="1:14" x14ac:dyDescent="0.25">
      <c r="A57" s="41"/>
      <c r="B57" s="303" t="s">
        <v>51</v>
      </c>
      <c r="C57" s="303"/>
      <c r="D57" s="303"/>
      <c r="E57" s="303"/>
      <c r="F57" s="303"/>
      <c r="G57" s="303"/>
      <c r="H57" s="303"/>
      <c r="I57" s="42">
        <v>0.02</v>
      </c>
      <c r="J57" s="43"/>
      <c r="L57" s="57"/>
    </row>
    <row r="58" spans="1:14" ht="15.75" thickBot="1" x14ac:dyDescent="0.3">
      <c r="A58" s="41"/>
      <c r="B58" s="303" t="s">
        <v>52</v>
      </c>
      <c r="C58" s="303"/>
      <c r="D58" s="303"/>
      <c r="E58" s="303"/>
      <c r="F58" s="303"/>
      <c r="G58" s="303"/>
      <c r="H58" s="303"/>
      <c r="I58" s="60">
        <v>1.7000000000000001E-4</v>
      </c>
      <c r="J58" s="43"/>
      <c r="L58" s="57"/>
    </row>
    <row r="59" spans="1:14" x14ac:dyDescent="0.25">
      <c r="A59" s="300"/>
      <c r="B59" s="301"/>
      <c r="C59" s="301"/>
      <c r="D59" s="301"/>
      <c r="E59" s="301"/>
      <c r="F59" s="301"/>
      <c r="G59" s="301"/>
      <c r="H59" s="301"/>
      <c r="I59" s="302"/>
      <c r="J59" s="39">
        <v>0</v>
      </c>
      <c r="L59" s="17"/>
    </row>
    <row r="60" spans="1:14" ht="15.75" thickBot="1" x14ac:dyDescent="0.3">
      <c r="A60" s="271" t="s">
        <v>20</v>
      </c>
      <c r="B60" s="272"/>
      <c r="C60" s="272"/>
      <c r="D60" s="272"/>
      <c r="E60" s="272"/>
      <c r="F60" s="272"/>
      <c r="G60" s="272"/>
      <c r="H60" s="272"/>
      <c r="I60" s="273"/>
      <c r="J60" s="40">
        <v>0</v>
      </c>
      <c r="L60" s="23"/>
      <c r="M60" s="35"/>
    </row>
    <row r="61" spans="1:14" ht="15.75" thickBot="1" x14ac:dyDescent="0.3">
      <c r="A61" s="297" t="s">
        <v>21</v>
      </c>
      <c r="B61" s="298"/>
      <c r="C61" s="298"/>
      <c r="D61" s="298"/>
      <c r="E61" s="298"/>
      <c r="F61" s="298"/>
      <c r="G61" s="298"/>
      <c r="H61" s="298"/>
      <c r="I61" s="299"/>
      <c r="J61" s="56">
        <v>0</v>
      </c>
      <c r="K61" s="23"/>
      <c r="L61" s="9"/>
    </row>
    <row r="62" spans="1:14" x14ac:dyDescent="0.25">
      <c r="A62" s="19"/>
      <c r="B62" s="19"/>
      <c r="C62" s="19"/>
      <c r="D62" s="19"/>
      <c r="E62" s="19"/>
      <c r="F62" s="19"/>
      <c r="G62" s="19"/>
      <c r="H62" s="19"/>
      <c r="I62" s="19"/>
      <c r="J62" s="20"/>
      <c r="K62" s="29"/>
      <c r="L62" s="21"/>
    </row>
    <row r="63" spans="1:14" x14ac:dyDescent="0.25">
      <c r="A63" s="22"/>
      <c r="C63" s="38"/>
      <c r="D63" s="22"/>
      <c r="E63" s="22"/>
      <c r="F63" s="22"/>
      <c r="G63" s="22"/>
      <c r="H63" s="22"/>
      <c r="I63" s="22"/>
      <c r="J63" s="54"/>
      <c r="K63" s="28"/>
      <c r="L63" s="8"/>
    </row>
    <row r="64" spans="1:14" x14ac:dyDescent="0.25">
      <c r="A64" s="22"/>
      <c r="B64" s="70"/>
      <c r="C64" s="38"/>
      <c r="D64" s="22"/>
      <c r="E64" s="22"/>
      <c r="F64" s="22"/>
      <c r="G64" s="22"/>
      <c r="H64" s="22"/>
      <c r="I64" s="22"/>
      <c r="K64" s="27"/>
      <c r="L64" s="8"/>
    </row>
    <row r="65" spans="2:11" x14ac:dyDescent="0.25">
      <c r="B65" s="71" t="s">
        <v>82</v>
      </c>
      <c r="C65" s="38"/>
    </row>
    <row r="66" spans="2:11" x14ac:dyDescent="0.25">
      <c r="C66" s="38"/>
      <c r="J66" s="35"/>
      <c r="K66" s="35"/>
    </row>
    <row r="67" spans="2:11" x14ac:dyDescent="0.25">
      <c r="C67" s="38"/>
    </row>
    <row r="68" spans="2:11" x14ac:dyDescent="0.25">
      <c r="C68" s="38"/>
    </row>
    <row r="69" spans="2:11" x14ac:dyDescent="0.25">
      <c r="C69" s="38"/>
    </row>
  </sheetData>
  <mergeCells count="66">
    <mergeCell ref="A5:J5"/>
    <mergeCell ref="A1:J1"/>
    <mergeCell ref="A2:J2"/>
    <mergeCell ref="A3:B3"/>
    <mergeCell ref="C3:J3"/>
    <mergeCell ref="F4:I4"/>
    <mergeCell ref="B6:I6"/>
    <mergeCell ref="J6:J8"/>
    <mergeCell ref="A7:B8"/>
    <mergeCell ref="C7:C8"/>
    <mergeCell ref="D7:D8"/>
    <mergeCell ref="E7:E8"/>
    <mergeCell ref="F7:F8"/>
    <mergeCell ref="G7:G8"/>
    <mergeCell ref="H7:H8"/>
    <mergeCell ref="I7:I8"/>
    <mergeCell ref="A34:I34"/>
    <mergeCell ref="B9:J9"/>
    <mergeCell ref="A22:I22"/>
    <mergeCell ref="A23:J23"/>
    <mergeCell ref="A24:A25"/>
    <mergeCell ref="B24:B25"/>
    <mergeCell ref="C24:C25"/>
    <mergeCell ref="D24:D25"/>
    <mergeCell ref="E24:E25"/>
    <mergeCell ref="F24:F25"/>
    <mergeCell ref="G24:G25"/>
    <mergeCell ref="H24:H25"/>
    <mergeCell ref="I24:I25"/>
    <mergeCell ref="J24:J25"/>
    <mergeCell ref="B26:H26"/>
    <mergeCell ref="I26:J26"/>
    <mergeCell ref="A35:J35"/>
    <mergeCell ref="A36:J36"/>
    <mergeCell ref="A37:J37"/>
    <mergeCell ref="A38:A39"/>
    <mergeCell ref="B38:B39"/>
    <mergeCell ref="C38:C39"/>
    <mergeCell ref="E38:F39"/>
    <mergeCell ref="G38:G39"/>
    <mergeCell ref="H38:H39"/>
    <mergeCell ref="I38:I39"/>
    <mergeCell ref="A49:J49"/>
    <mergeCell ref="J38:J39"/>
    <mergeCell ref="B40:H40"/>
    <mergeCell ref="I40:J40"/>
    <mergeCell ref="E41:F41"/>
    <mergeCell ref="E42:F42"/>
    <mergeCell ref="E43:F43"/>
    <mergeCell ref="E44:F44"/>
    <mergeCell ref="E45:F45"/>
    <mergeCell ref="E46:F46"/>
    <mergeCell ref="E47:F47"/>
    <mergeCell ref="A48:I48"/>
    <mergeCell ref="A61:I61"/>
    <mergeCell ref="A50:I50"/>
    <mergeCell ref="B51:H51"/>
    <mergeCell ref="B52:H52"/>
    <mergeCell ref="B53:H53"/>
    <mergeCell ref="B54:H54"/>
    <mergeCell ref="B55:H55"/>
    <mergeCell ref="B56:H56"/>
    <mergeCell ref="B57:H57"/>
    <mergeCell ref="B58:H58"/>
    <mergeCell ref="A59:I59"/>
    <mergeCell ref="A60:I60"/>
  </mergeCells>
  <printOptions horizontalCentered="1"/>
  <pageMargins left="0.51181102362204722" right="0.51181102362204722" top="0.35433070866141736" bottom="0.35433070866141736" header="0.31496062992125984" footer="0.31496062992125984"/>
  <pageSetup scale="7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107"/>
  <sheetViews>
    <sheetView view="pageBreakPreview" zoomScale="85" zoomScaleNormal="100" zoomScaleSheetLayoutView="85" workbookViewId="0">
      <selection activeCell="G19" sqref="G19"/>
    </sheetView>
  </sheetViews>
  <sheetFormatPr baseColWidth="10" defaultColWidth="11.42578125" defaultRowHeight="12.75" x14ac:dyDescent="0.2"/>
  <cols>
    <col min="1" max="1" width="33.140625" style="72" customWidth="1"/>
    <col min="2" max="2" width="26.42578125" style="72" customWidth="1"/>
    <col min="3" max="6" width="25.5703125" style="72" customWidth="1"/>
    <col min="7" max="7" width="14.85546875" style="72" customWidth="1"/>
    <col min="8" max="10" width="11.42578125" style="72"/>
    <col min="11" max="11" width="13.85546875" style="72" bestFit="1" customWidth="1"/>
    <col min="12" max="16384" width="11.42578125" style="72"/>
  </cols>
  <sheetData>
    <row r="1" spans="1:7" x14ac:dyDescent="0.2">
      <c r="A1" s="74" t="s">
        <v>83</v>
      </c>
    </row>
    <row r="2" spans="1:7" x14ac:dyDescent="0.2">
      <c r="A2" s="74"/>
      <c r="B2" s="359" t="s">
        <v>84</v>
      </c>
      <c r="C2" s="360"/>
      <c r="D2" s="75"/>
      <c r="E2" s="359" t="s">
        <v>85</v>
      </c>
      <c r="F2" s="360"/>
    </row>
    <row r="3" spans="1:7" x14ac:dyDescent="0.2">
      <c r="A3" s="74" t="s">
        <v>1</v>
      </c>
      <c r="B3" s="74" t="s">
        <v>86</v>
      </c>
      <c r="C3" s="74" t="s">
        <v>87</v>
      </c>
      <c r="D3" s="74" t="s">
        <v>88</v>
      </c>
      <c r="E3" s="74"/>
      <c r="F3" s="74"/>
      <c r="G3" s="74" t="s">
        <v>88</v>
      </c>
    </row>
    <row r="4" spans="1:7" x14ac:dyDescent="0.2">
      <c r="A4" s="76" t="s">
        <v>89</v>
      </c>
      <c r="B4" s="77"/>
      <c r="C4" s="78">
        <v>140606</v>
      </c>
      <c r="D4" s="78">
        <f>C4+B4</f>
        <v>140606</v>
      </c>
      <c r="F4" s="78">
        <v>88211</v>
      </c>
      <c r="G4" s="78">
        <f>F4+E4</f>
        <v>88211</v>
      </c>
    </row>
    <row r="5" spans="1:7" x14ac:dyDescent="0.2">
      <c r="A5" s="79" t="s">
        <v>90</v>
      </c>
      <c r="B5" s="80"/>
      <c r="C5" s="74"/>
      <c r="D5" s="81"/>
      <c r="E5" s="82"/>
      <c r="F5" s="74"/>
      <c r="G5" s="81"/>
    </row>
    <row r="6" spans="1:7" x14ac:dyDescent="0.2">
      <c r="A6" s="76" t="s">
        <v>91</v>
      </c>
      <c r="B6" s="82"/>
      <c r="C6" s="82">
        <f>1/12</f>
        <v>8.3333333333333329E-2</v>
      </c>
      <c r="D6" s="81">
        <f>C6+B6</f>
        <v>8.3333333333333329E-2</v>
      </c>
      <c r="E6" s="82"/>
      <c r="F6" s="82">
        <f>1/12</f>
        <v>8.3333333333333329E-2</v>
      </c>
      <c r="G6" s="81">
        <f>F6+E6</f>
        <v>8.3333333333333329E-2</v>
      </c>
    </row>
    <row r="7" spans="1:7" x14ac:dyDescent="0.2">
      <c r="A7" s="76" t="s">
        <v>92</v>
      </c>
      <c r="B7" s="82"/>
      <c r="C7" s="82">
        <f>0.12*C6</f>
        <v>9.9999999999999985E-3</v>
      </c>
      <c r="D7" s="81">
        <f>C7+B7</f>
        <v>9.9999999999999985E-3</v>
      </c>
      <c r="E7" s="82"/>
      <c r="F7" s="82">
        <f>0.12*F6</f>
        <v>9.9999999999999985E-3</v>
      </c>
      <c r="G7" s="81">
        <f t="shared" ref="G7:G18" si="0">F7+E7</f>
        <v>9.9999999999999985E-3</v>
      </c>
    </row>
    <row r="8" spans="1:7" x14ac:dyDescent="0.2">
      <c r="A8" s="76" t="s">
        <v>93</v>
      </c>
      <c r="B8" s="82"/>
      <c r="C8" s="82">
        <f>1/12</f>
        <v>8.3333333333333329E-2</v>
      </c>
      <c r="D8" s="81">
        <f>C8+B8</f>
        <v>8.3333333333333329E-2</v>
      </c>
      <c r="E8" s="82"/>
      <c r="F8" s="82">
        <f>1/12</f>
        <v>8.3333333333333329E-2</v>
      </c>
      <c r="G8" s="81">
        <f t="shared" si="0"/>
        <v>8.3333333333333329E-2</v>
      </c>
    </row>
    <row r="9" spans="1:7" x14ac:dyDescent="0.2">
      <c r="A9" s="76" t="s">
        <v>94</v>
      </c>
      <c r="B9" s="82"/>
      <c r="C9" s="82">
        <f>1/24</f>
        <v>4.1666666666666664E-2</v>
      </c>
      <c r="D9" s="81">
        <f>C9+B9</f>
        <v>4.1666666666666664E-2</v>
      </c>
      <c r="E9" s="82"/>
      <c r="F9" s="82">
        <f>1/24</f>
        <v>4.1666666666666664E-2</v>
      </c>
      <c r="G9" s="81">
        <f t="shared" si="0"/>
        <v>4.1666666666666664E-2</v>
      </c>
    </row>
    <row r="10" spans="1:7" x14ac:dyDescent="0.2">
      <c r="A10" s="76" t="s">
        <v>95</v>
      </c>
      <c r="B10" s="82"/>
      <c r="C10" s="82">
        <v>1.0500000000000001E-2</v>
      </c>
      <c r="D10" s="81">
        <f>C10+B10</f>
        <v>1.0500000000000001E-2</v>
      </c>
      <c r="E10" s="82"/>
      <c r="F10" s="82">
        <v>1.0500000000000001E-2</v>
      </c>
      <c r="G10" s="81">
        <f t="shared" si="0"/>
        <v>1.0500000000000001E-2</v>
      </c>
    </row>
    <row r="11" spans="1:7" x14ac:dyDescent="0.2">
      <c r="A11" s="79" t="s">
        <v>96</v>
      </c>
      <c r="B11" s="82"/>
      <c r="C11" s="82"/>
      <c r="D11" s="81"/>
      <c r="E11" s="82"/>
      <c r="F11" s="82"/>
      <c r="G11" s="81">
        <f t="shared" si="0"/>
        <v>0</v>
      </c>
    </row>
    <row r="12" spans="1:7" x14ac:dyDescent="0.2">
      <c r="A12" s="76" t="s">
        <v>97</v>
      </c>
      <c r="B12" s="82">
        <v>0.04</v>
      </c>
      <c r="C12" s="82">
        <v>8.5000000000000006E-2</v>
      </c>
      <c r="D12" s="83">
        <f>C12+B12</f>
        <v>0.125</v>
      </c>
      <c r="E12" s="82">
        <v>0.04</v>
      </c>
      <c r="F12" s="82">
        <v>8.5000000000000006E-2</v>
      </c>
      <c r="G12" s="81">
        <f t="shared" si="0"/>
        <v>0.125</v>
      </c>
    </row>
    <row r="13" spans="1:7" x14ac:dyDescent="0.2">
      <c r="A13" s="76" t="s">
        <v>98</v>
      </c>
      <c r="B13" s="82">
        <v>0.04</v>
      </c>
      <c r="C13" s="82">
        <v>0.12</v>
      </c>
      <c r="D13" s="81">
        <f>C13+B13</f>
        <v>0.16</v>
      </c>
      <c r="E13" s="82">
        <v>0.04</v>
      </c>
      <c r="F13" s="82">
        <v>0.12</v>
      </c>
      <c r="G13" s="81">
        <f t="shared" si="0"/>
        <v>0.16</v>
      </c>
    </row>
    <row r="14" spans="1:7" x14ac:dyDescent="0.2">
      <c r="A14" s="76" t="s">
        <v>99</v>
      </c>
      <c r="B14" s="82"/>
      <c r="C14" s="82">
        <v>6.9599999999999995E-2</v>
      </c>
      <c r="D14" s="84">
        <f>C14+B14</f>
        <v>6.9599999999999995E-2</v>
      </c>
      <c r="E14" s="82"/>
      <c r="F14" s="82">
        <v>5.2199999999999998E-3</v>
      </c>
      <c r="G14" s="85">
        <f>F14</f>
        <v>5.2199999999999998E-3</v>
      </c>
    </row>
    <row r="15" spans="1:7" x14ac:dyDescent="0.2">
      <c r="A15" s="79" t="s">
        <v>100</v>
      </c>
      <c r="B15" s="82"/>
      <c r="C15" s="82"/>
      <c r="D15" s="81"/>
      <c r="E15" s="82"/>
      <c r="F15" s="82"/>
      <c r="G15" s="81">
        <f t="shared" si="0"/>
        <v>0</v>
      </c>
    </row>
    <row r="16" spans="1:7" x14ac:dyDescent="0.2">
      <c r="A16" s="76" t="s">
        <v>101</v>
      </c>
      <c r="B16" s="82"/>
      <c r="C16" s="82">
        <v>0.02</v>
      </c>
      <c r="D16" s="81">
        <f>C16+B16</f>
        <v>0.02</v>
      </c>
      <c r="E16" s="82"/>
      <c r="F16" s="82">
        <v>0.02</v>
      </c>
      <c r="G16" s="81">
        <f t="shared" si="0"/>
        <v>0.02</v>
      </c>
    </row>
    <row r="17" spans="1:7" x14ac:dyDescent="0.2">
      <c r="A17" s="76" t="s">
        <v>102</v>
      </c>
      <c r="B17" s="82"/>
      <c r="C17" s="82">
        <v>0.03</v>
      </c>
      <c r="D17" s="81">
        <f>C17+B17</f>
        <v>0.03</v>
      </c>
      <c r="E17" s="82"/>
      <c r="F17" s="82">
        <v>0.03</v>
      </c>
      <c r="G17" s="81">
        <f t="shared" si="0"/>
        <v>0.03</v>
      </c>
    </row>
    <row r="18" spans="1:7" x14ac:dyDescent="0.2">
      <c r="A18" s="86" t="s">
        <v>103</v>
      </c>
      <c r="B18" s="87"/>
      <c r="C18" s="87">
        <v>0.04</v>
      </c>
      <c r="D18" s="81">
        <f>C18+B18</f>
        <v>0.04</v>
      </c>
      <c r="E18" s="87"/>
      <c r="F18" s="82">
        <v>0.04</v>
      </c>
      <c r="G18" s="81">
        <f t="shared" si="0"/>
        <v>0.04</v>
      </c>
    </row>
    <row r="19" spans="1:7" x14ac:dyDescent="0.2">
      <c r="A19" s="76" t="s">
        <v>104</v>
      </c>
      <c r="B19" s="88">
        <f>SUM(B12:B18)</f>
        <v>0.08</v>
      </c>
      <c r="C19" s="88">
        <f>SUM(C6:C18)</f>
        <v>0.59343333333333337</v>
      </c>
      <c r="D19" s="81">
        <f>SUM(D6:D18)</f>
        <v>0.67343333333333344</v>
      </c>
      <c r="E19" s="88"/>
      <c r="F19" s="88">
        <f>SUM(F6:F18)</f>
        <v>0.52905333333333338</v>
      </c>
      <c r="G19" s="81">
        <f>SUM(G6:G18)</f>
        <v>0.60905333333333345</v>
      </c>
    </row>
    <row r="22" spans="1:7" x14ac:dyDescent="0.2">
      <c r="D22" s="89"/>
      <c r="E22" s="90"/>
      <c r="F22" s="89"/>
    </row>
    <row r="25" spans="1:7" x14ac:dyDescent="0.2">
      <c r="A25" s="74" t="s">
        <v>105</v>
      </c>
      <c r="B25" s="74"/>
    </row>
    <row r="26" spans="1:7" x14ac:dyDescent="0.2">
      <c r="A26" s="74" t="s">
        <v>106</v>
      </c>
      <c r="B26" s="91">
        <f>B39/30+C4/30</f>
        <v>43353.533333333333</v>
      </c>
    </row>
    <row r="27" spans="1:7" x14ac:dyDescent="0.2">
      <c r="A27" s="74" t="s">
        <v>107</v>
      </c>
      <c r="B27" s="74">
        <v>365</v>
      </c>
    </row>
    <row r="28" spans="1:7" x14ac:dyDescent="0.2">
      <c r="A28" s="74" t="s">
        <v>108</v>
      </c>
      <c r="B28" s="74">
        <f>+B29+B30+B31</f>
        <v>64</v>
      </c>
    </row>
    <row r="29" spans="1:7" x14ac:dyDescent="0.2">
      <c r="A29" s="74" t="s">
        <v>109</v>
      </c>
      <c r="B29" s="74">
        <v>52</v>
      </c>
    </row>
    <row r="30" spans="1:7" x14ac:dyDescent="0.2">
      <c r="A30" s="74" t="s">
        <v>110</v>
      </c>
      <c r="B30" s="74">
        <v>10</v>
      </c>
    </row>
    <row r="31" spans="1:7" x14ac:dyDescent="0.2">
      <c r="A31" s="74" t="s">
        <v>111</v>
      </c>
      <c r="B31" s="74">
        <v>2</v>
      </c>
    </row>
    <row r="32" spans="1:7" x14ac:dyDescent="0.2">
      <c r="A32" s="74" t="s">
        <v>112</v>
      </c>
      <c r="B32" s="74"/>
    </row>
    <row r="33" spans="1:11" x14ac:dyDescent="0.2">
      <c r="A33" s="74" t="s">
        <v>113</v>
      </c>
      <c r="B33" s="74">
        <f>B27-B28</f>
        <v>301</v>
      </c>
    </row>
    <row r="34" spans="1:11" x14ac:dyDescent="0.2">
      <c r="A34" s="74" t="s">
        <v>114</v>
      </c>
      <c r="B34" s="74">
        <f>B33/B27</f>
        <v>0.8246575342465754</v>
      </c>
    </row>
    <row r="35" spans="1:11" ht="64.5" customHeight="1" x14ac:dyDescent="0.2">
      <c r="G35" s="92"/>
    </row>
    <row r="36" spans="1:11" hidden="1" x14ac:dyDescent="0.2">
      <c r="A36" s="74" t="s">
        <v>115</v>
      </c>
      <c r="B36" s="93" t="e">
        <f>+#REF!+#REF!+#REF!+#REF!+#REF!+#REF!+#REF!+#REF!</f>
        <v>#REF!</v>
      </c>
      <c r="C36" s="93" t="e">
        <f>+#REF!+#REF!+#REF!+#REF!+#REF!+#REF!+#REF!+#REF!</f>
        <v>#REF!</v>
      </c>
      <c r="D36" s="94"/>
      <c r="E36" s="94"/>
      <c r="F36" s="94"/>
    </row>
    <row r="37" spans="1:11" ht="15" x14ac:dyDescent="0.25">
      <c r="B37" s="95"/>
      <c r="C37" s="95"/>
      <c r="D37" s="95"/>
      <c r="E37" s="95"/>
      <c r="F37" s="95"/>
      <c r="K37" s="96"/>
    </row>
    <row r="38" spans="1:11" ht="15" x14ac:dyDescent="0.25">
      <c r="A38" s="97" t="s">
        <v>116</v>
      </c>
      <c r="B38" s="98">
        <v>140606</v>
      </c>
      <c r="G38" s="92"/>
      <c r="I38" s="92"/>
      <c r="K38" s="96"/>
    </row>
    <row r="39" spans="1:11" ht="15" x14ac:dyDescent="0.25">
      <c r="A39" s="72" t="s">
        <v>117</v>
      </c>
      <c r="B39" s="98">
        <v>1160000</v>
      </c>
      <c r="C39" s="92"/>
      <c r="G39" s="92"/>
      <c r="H39" s="92"/>
      <c r="K39" s="96"/>
    </row>
    <row r="40" spans="1:11" ht="15" x14ac:dyDescent="0.25">
      <c r="B40" s="99"/>
      <c r="K40" s="100"/>
    </row>
    <row r="41" spans="1:11" x14ac:dyDescent="0.2">
      <c r="B41" s="101"/>
      <c r="C41" s="95"/>
      <c r="D41" s="95"/>
      <c r="E41" s="95"/>
      <c r="F41" s="95"/>
      <c r="G41" s="92"/>
    </row>
    <row r="42" spans="1:11" x14ac:dyDescent="0.2">
      <c r="G42" s="92"/>
      <c r="H42" s="73"/>
      <c r="I42" s="92"/>
    </row>
    <row r="43" spans="1:11" x14ac:dyDescent="0.2">
      <c r="G43" s="92"/>
      <c r="H43" s="73"/>
      <c r="I43" s="92"/>
    </row>
    <row r="44" spans="1:11" x14ac:dyDescent="0.2">
      <c r="G44" s="92"/>
      <c r="H44" s="73"/>
      <c r="I44" s="92"/>
    </row>
    <row r="45" spans="1:11" x14ac:dyDescent="0.2">
      <c r="G45" s="92"/>
      <c r="H45" s="73"/>
      <c r="I45" s="92"/>
    </row>
    <row r="46" spans="1:11" x14ac:dyDescent="0.2">
      <c r="A46" s="102"/>
      <c r="G46" s="92"/>
      <c r="H46" s="73"/>
      <c r="I46" s="92"/>
    </row>
    <row r="47" spans="1:11" x14ac:dyDescent="0.2">
      <c r="G47" s="92"/>
      <c r="H47" s="73"/>
      <c r="I47" s="92"/>
    </row>
    <row r="48" spans="1:11" x14ac:dyDescent="0.2">
      <c r="G48" s="92"/>
      <c r="H48" s="73"/>
      <c r="I48" s="92"/>
    </row>
    <row r="49" spans="1:9" x14ac:dyDescent="0.2">
      <c r="G49" s="92"/>
      <c r="H49" s="73"/>
      <c r="I49" s="92"/>
    </row>
    <row r="50" spans="1:9" x14ac:dyDescent="0.2">
      <c r="G50" s="92"/>
      <c r="H50" s="73"/>
      <c r="I50" s="92"/>
    </row>
    <row r="51" spans="1:9" x14ac:dyDescent="0.2">
      <c r="G51" s="92"/>
      <c r="H51" s="73"/>
      <c r="I51" s="92"/>
    </row>
    <row r="52" spans="1:9" x14ac:dyDescent="0.2">
      <c r="G52" s="92"/>
      <c r="H52" s="73"/>
      <c r="I52" s="92"/>
    </row>
    <row r="53" spans="1:9" x14ac:dyDescent="0.2">
      <c r="G53" s="92"/>
      <c r="H53" s="73"/>
      <c r="I53" s="92"/>
    </row>
    <row r="54" spans="1:9" x14ac:dyDescent="0.2">
      <c r="G54" s="92"/>
      <c r="H54" s="73"/>
      <c r="I54" s="92"/>
    </row>
    <row r="55" spans="1:9" x14ac:dyDescent="0.2">
      <c r="G55" s="92"/>
      <c r="H55" s="73"/>
      <c r="I55" s="92"/>
    </row>
    <row r="56" spans="1:9" x14ac:dyDescent="0.2">
      <c r="G56" s="92"/>
      <c r="H56" s="73"/>
      <c r="I56" s="92"/>
    </row>
    <row r="57" spans="1:9" x14ac:dyDescent="0.2">
      <c r="G57" s="92"/>
      <c r="H57" s="73"/>
      <c r="I57" s="92"/>
    </row>
    <row r="58" spans="1:9" x14ac:dyDescent="0.2">
      <c r="B58" s="103"/>
    </row>
    <row r="59" spans="1:9" x14ac:dyDescent="0.2">
      <c r="B59" s="72" t="s">
        <v>118</v>
      </c>
    </row>
    <row r="61" spans="1:9" x14ac:dyDescent="0.2">
      <c r="A61" s="104"/>
      <c r="B61" s="105"/>
      <c r="C61" s="106"/>
      <c r="D61" s="106"/>
      <c r="E61" s="106"/>
      <c r="F61" s="106"/>
      <c r="G61" s="104"/>
      <c r="H61" s="104"/>
    </row>
    <row r="62" spans="1:9" x14ac:dyDescent="0.2">
      <c r="A62" s="104"/>
      <c r="B62" s="105"/>
      <c r="C62" s="106"/>
      <c r="D62" s="106"/>
      <c r="E62" s="106"/>
      <c r="F62" s="106"/>
      <c r="G62" s="104"/>
      <c r="H62" s="104"/>
    </row>
    <row r="63" spans="1:9" x14ac:dyDescent="0.2">
      <c r="A63" s="104"/>
      <c r="B63" s="104"/>
      <c r="C63" s="104"/>
      <c r="D63" s="104"/>
      <c r="E63" s="104"/>
      <c r="F63" s="104"/>
      <c r="G63" s="104"/>
      <c r="H63" s="104"/>
    </row>
    <row r="64" spans="1:9" x14ac:dyDescent="0.2">
      <c r="A64" s="104"/>
      <c r="B64" s="107"/>
      <c r="C64" s="107"/>
      <c r="D64" s="107"/>
      <c r="E64" s="107"/>
      <c r="F64" s="107"/>
      <c r="G64" s="107"/>
      <c r="H64" s="107"/>
    </row>
    <row r="65" spans="1:8" x14ac:dyDescent="0.2">
      <c r="A65" s="104"/>
      <c r="B65" s="107"/>
      <c r="C65" s="107"/>
      <c r="D65" s="107"/>
      <c r="E65" s="107"/>
      <c r="F65" s="107"/>
      <c r="G65" s="107"/>
      <c r="H65" s="107"/>
    </row>
    <row r="66" spans="1:8" x14ac:dyDescent="0.2">
      <c r="A66" s="104"/>
      <c r="B66" s="107"/>
      <c r="C66" s="107"/>
      <c r="D66" s="107"/>
      <c r="E66" s="107"/>
      <c r="F66" s="107"/>
      <c r="G66" s="107"/>
      <c r="H66" s="107"/>
    </row>
    <row r="67" spans="1:8" x14ac:dyDescent="0.2">
      <c r="A67" s="104"/>
      <c r="B67" s="108"/>
      <c r="C67" s="104"/>
      <c r="D67" s="104"/>
      <c r="E67" s="104"/>
      <c r="F67" s="104"/>
      <c r="G67" s="109"/>
      <c r="H67" s="109"/>
    </row>
    <row r="68" spans="1:8" x14ac:dyDescent="0.2">
      <c r="A68" s="104"/>
      <c r="B68" s="108"/>
      <c r="C68" s="104"/>
      <c r="D68" s="104"/>
      <c r="E68" s="104"/>
      <c r="F68" s="104"/>
      <c r="G68" s="109"/>
      <c r="H68" s="109"/>
    </row>
    <row r="69" spans="1:8" x14ac:dyDescent="0.2">
      <c r="A69" s="104"/>
      <c r="B69" s="108"/>
      <c r="C69" s="104"/>
      <c r="D69" s="104"/>
      <c r="E69" s="104"/>
      <c r="F69" s="104"/>
      <c r="G69" s="109"/>
      <c r="H69" s="110"/>
    </row>
    <row r="70" spans="1:8" x14ac:dyDescent="0.2">
      <c r="A70" s="104"/>
      <c r="B70" s="108"/>
      <c r="C70" s="104"/>
      <c r="D70" s="104"/>
      <c r="E70" s="104"/>
      <c r="F70" s="104"/>
      <c r="G70" s="109"/>
      <c r="H70" s="109"/>
    </row>
    <row r="71" spans="1:8" x14ac:dyDescent="0.2">
      <c r="A71" s="104"/>
      <c r="B71" s="111"/>
      <c r="C71" s="104"/>
      <c r="D71" s="104"/>
      <c r="E71" s="104"/>
      <c r="F71" s="104"/>
      <c r="G71" s="112"/>
      <c r="H71" s="112"/>
    </row>
    <row r="72" spans="1:8" x14ac:dyDescent="0.2">
      <c r="A72" s="104"/>
      <c r="B72" s="104"/>
      <c r="C72" s="104"/>
      <c r="D72" s="104"/>
      <c r="E72" s="104"/>
      <c r="F72" s="104"/>
      <c r="G72" s="104"/>
      <c r="H72" s="104"/>
    </row>
    <row r="73" spans="1:8" x14ac:dyDescent="0.2">
      <c r="A73" s="104"/>
      <c r="B73" s="104"/>
      <c r="C73" s="104"/>
      <c r="D73" s="104"/>
      <c r="E73" s="104"/>
      <c r="F73" s="104"/>
      <c r="G73" s="104"/>
      <c r="H73" s="104"/>
    </row>
    <row r="74" spans="1:8" x14ac:dyDescent="0.2">
      <c r="A74" s="104"/>
      <c r="B74" s="107"/>
      <c r="C74" s="107"/>
      <c r="D74" s="107"/>
      <c r="E74" s="107"/>
      <c r="F74" s="107"/>
      <c r="G74" s="107"/>
      <c r="H74" s="107"/>
    </row>
    <row r="75" spans="1:8" x14ac:dyDescent="0.2">
      <c r="A75" s="104"/>
      <c r="B75" s="107"/>
      <c r="C75" s="107"/>
      <c r="D75" s="107"/>
      <c r="E75" s="107"/>
      <c r="F75" s="107"/>
      <c r="G75" s="107"/>
      <c r="H75" s="107"/>
    </row>
    <row r="76" spans="1:8" x14ac:dyDescent="0.2">
      <c r="A76" s="104"/>
      <c r="B76" s="107"/>
      <c r="C76" s="107"/>
      <c r="D76" s="107"/>
      <c r="E76" s="107"/>
      <c r="F76" s="107"/>
      <c r="G76" s="107"/>
      <c r="H76" s="107"/>
    </row>
    <row r="77" spans="1:8" x14ac:dyDescent="0.2">
      <c r="A77" s="104"/>
      <c r="B77" s="108"/>
      <c r="C77" s="104"/>
      <c r="D77" s="104"/>
      <c r="E77" s="104"/>
      <c r="F77" s="104"/>
      <c r="G77" s="109"/>
      <c r="H77" s="109"/>
    </row>
    <row r="78" spans="1:8" x14ac:dyDescent="0.2">
      <c r="A78" s="104"/>
      <c r="B78" s="108"/>
      <c r="C78" s="104"/>
      <c r="D78" s="104"/>
      <c r="E78" s="104"/>
      <c r="F78" s="104"/>
      <c r="G78" s="109"/>
      <c r="H78" s="109"/>
    </row>
    <row r="79" spans="1:8" x14ac:dyDescent="0.2">
      <c r="A79" s="104"/>
      <c r="B79" s="108"/>
      <c r="C79" s="104"/>
      <c r="D79" s="104"/>
      <c r="E79" s="104"/>
      <c r="F79" s="104"/>
      <c r="G79" s="109"/>
      <c r="H79" s="110"/>
    </row>
    <row r="80" spans="1:8" x14ac:dyDescent="0.2">
      <c r="A80" s="104"/>
      <c r="B80" s="108"/>
      <c r="C80" s="104"/>
      <c r="D80" s="104"/>
      <c r="E80" s="104"/>
      <c r="F80" s="104"/>
      <c r="G80" s="109"/>
      <c r="H80" s="109"/>
    </row>
    <row r="81" spans="1:8" x14ac:dyDescent="0.2">
      <c r="A81" s="104"/>
      <c r="B81" s="111"/>
      <c r="C81" s="104"/>
      <c r="D81" s="104"/>
      <c r="E81" s="104"/>
      <c r="F81" s="104"/>
      <c r="G81" s="112"/>
      <c r="H81" s="112"/>
    </row>
    <row r="82" spans="1:8" x14ac:dyDescent="0.2">
      <c r="A82" s="104"/>
      <c r="B82" s="104"/>
      <c r="C82" s="104"/>
      <c r="D82" s="104"/>
      <c r="E82" s="104"/>
      <c r="F82" s="104"/>
      <c r="G82" s="104"/>
      <c r="H82" s="104"/>
    </row>
    <row r="83" spans="1:8" x14ac:dyDescent="0.2">
      <c r="A83" s="104"/>
      <c r="B83" s="107"/>
      <c r="C83" s="104"/>
      <c r="D83" s="104"/>
      <c r="E83" s="104"/>
      <c r="F83" s="104"/>
      <c r="G83" s="104"/>
      <c r="H83" s="104"/>
    </row>
    <row r="84" spans="1:8" x14ac:dyDescent="0.2">
      <c r="A84" s="104"/>
      <c r="B84" s="107"/>
      <c r="C84" s="107"/>
      <c r="D84" s="107"/>
      <c r="E84" s="107"/>
      <c r="F84" s="107"/>
      <c r="G84" s="107"/>
      <c r="H84" s="107"/>
    </row>
    <row r="85" spans="1:8" x14ac:dyDescent="0.2">
      <c r="A85" s="104"/>
      <c r="B85" s="107"/>
      <c r="C85" s="107"/>
      <c r="D85" s="107"/>
      <c r="E85" s="107"/>
      <c r="F85" s="107"/>
      <c r="G85" s="107"/>
      <c r="H85" s="107"/>
    </row>
    <row r="86" spans="1:8" x14ac:dyDescent="0.2">
      <c r="A86" s="104"/>
      <c r="B86" s="108"/>
      <c r="C86" s="104"/>
      <c r="D86" s="104"/>
      <c r="E86" s="104"/>
      <c r="F86" s="104"/>
      <c r="G86" s="109"/>
      <c r="H86" s="113"/>
    </row>
    <row r="87" spans="1:8" x14ac:dyDescent="0.2">
      <c r="A87" s="104"/>
      <c r="B87" s="108"/>
      <c r="C87" s="104"/>
      <c r="D87" s="104"/>
      <c r="E87" s="104"/>
      <c r="F87" s="104"/>
      <c r="G87" s="109"/>
      <c r="H87" s="113"/>
    </row>
    <row r="88" spans="1:8" x14ac:dyDescent="0.2">
      <c r="A88" s="104"/>
      <c r="B88" s="108"/>
      <c r="C88" s="104"/>
      <c r="D88" s="104"/>
      <c r="E88" s="104"/>
      <c r="F88" s="104"/>
      <c r="G88" s="109"/>
      <c r="H88" s="109"/>
    </row>
    <row r="89" spans="1:8" x14ac:dyDescent="0.2">
      <c r="A89" s="104"/>
      <c r="B89" s="108"/>
      <c r="C89" s="104"/>
      <c r="D89" s="104"/>
      <c r="E89" s="104"/>
      <c r="F89" s="104"/>
      <c r="G89" s="104"/>
      <c r="H89" s="109"/>
    </row>
    <row r="90" spans="1:8" x14ac:dyDescent="0.2">
      <c r="A90" s="104"/>
      <c r="B90" s="108"/>
      <c r="C90" s="104"/>
      <c r="D90" s="104"/>
      <c r="E90" s="104"/>
      <c r="F90" s="104"/>
      <c r="G90" s="104"/>
      <c r="H90" s="109"/>
    </row>
    <row r="91" spans="1:8" x14ac:dyDescent="0.2">
      <c r="A91" s="104"/>
      <c r="B91" s="111"/>
      <c r="C91" s="104"/>
      <c r="D91" s="104"/>
      <c r="E91" s="104"/>
      <c r="F91" s="104"/>
      <c r="G91" s="104"/>
      <c r="H91" s="112"/>
    </row>
    <row r="92" spans="1:8" x14ac:dyDescent="0.2">
      <c r="A92" s="104"/>
      <c r="B92" s="104"/>
      <c r="C92" s="104"/>
      <c r="D92" s="104"/>
      <c r="E92" s="104"/>
      <c r="F92" s="104"/>
      <c r="G92" s="104"/>
      <c r="H92" s="104"/>
    </row>
    <row r="93" spans="1:8" x14ac:dyDescent="0.2">
      <c r="A93" s="104"/>
      <c r="B93" s="107"/>
      <c r="C93" s="104"/>
      <c r="D93" s="104"/>
      <c r="E93" s="104"/>
      <c r="F93" s="104"/>
      <c r="G93" s="104"/>
      <c r="H93" s="104"/>
    </row>
    <row r="94" spans="1:8" x14ac:dyDescent="0.2">
      <c r="A94" s="104"/>
      <c r="B94" s="107"/>
      <c r="C94" s="107"/>
      <c r="D94" s="107"/>
      <c r="E94" s="107"/>
      <c r="F94" s="107"/>
      <c r="G94" s="107"/>
      <c r="H94" s="107"/>
    </row>
    <row r="95" spans="1:8" x14ac:dyDescent="0.2">
      <c r="A95" s="104"/>
      <c r="B95" s="107"/>
      <c r="C95" s="107"/>
      <c r="D95" s="107"/>
      <c r="E95" s="107"/>
      <c r="F95" s="107"/>
      <c r="G95" s="107"/>
      <c r="H95" s="107"/>
    </row>
    <row r="96" spans="1:8" x14ac:dyDescent="0.2">
      <c r="A96" s="104"/>
      <c r="B96" s="108"/>
      <c r="C96" s="104"/>
      <c r="D96" s="104"/>
      <c r="E96" s="104"/>
      <c r="F96" s="104"/>
      <c r="G96" s="109"/>
      <c r="H96" s="113"/>
    </row>
    <row r="97" spans="1:8" x14ac:dyDescent="0.2">
      <c r="A97" s="104"/>
      <c r="B97" s="108"/>
      <c r="C97" s="104"/>
      <c r="D97" s="104"/>
      <c r="E97" s="104"/>
      <c r="F97" s="104"/>
      <c r="G97" s="104"/>
      <c r="H97" s="109"/>
    </row>
    <row r="98" spans="1:8" x14ac:dyDescent="0.2">
      <c r="A98" s="104"/>
      <c r="B98" s="108"/>
      <c r="C98" s="104"/>
      <c r="D98" s="104"/>
      <c r="E98" s="104"/>
      <c r="F98" s="104"/>
      <c r="G98" s="104"/>
      <c r="H98" s="109"/>
    </row>
    <row r="99" spans="1:8" x14ac:dyDescent="0.2">
      <c r="A99" s="104"/>
      <c r="B99" s="111"/>
      <c r="C99" s="104"/>
      <c r="D99" s="104"/>
      <c r="E99" s="104"/>
      <c r="F99" s="104"/>
      <c r="G99" s="104"/>
      <c r="H99" s="112"/>
    </row>
    <row r="100" spans="1:8" x14ac:dyDescent="0.2">
      <c r="A100" s="104"/>
      <c r="B100" s="111"/>
      <c r="C100" s="104"/>
      <c r="D100" s="104"/>
      <c r="E100" s="104"/>
      <c r="F100" s="104"/>
      <c r="G100" s="104"/>
      <c r="H100" s="112"/>
    </row>
    <row r="101" spans="1:8" x14ac:dyDescent="0.2">
      <c r="A101" s="104"/>
      <c r="B101" s="111"/>
      <c r="C101" s="104"/>
      <c r="D101" s="104"/>
      <c r="E101" s="104"/>
      <c r="F101" s="104"/>
      <c r="G101" s="104"/>
      <c r="H101" s="112"/>
    </row>
    <row r="102" spans="1:8" x14ac:dyDescent="0.2">
      <c r="A102" s="104"/>
      <c r="B102" s="111"/>
      <c r="C102" s="104"/>
      <c r="D102" s="104"/>
      <c r="E102" s="104"/>
      <c r="F102" s="104"/>
      <c r="G102" s="104"/>
      <c r="H102" s="112"/>
    </row>
    <row r="103" spans="1:8" x14ac:dyDescent="0.2">
      <c r="A103" s="107"/>
      <c r="B103" s="111"/>
      <c r="C103" s="107"/>
      <c r="D103" s="107"/>
      <c r="E103" s="107"/>
      <c r="F103" s="107"/>
      <c r="G103" s="107"/>
      <c r="H103" s="107"/>
    </row>
    <row r="104" spans="1:8" x14ac:dyDescent="0.2">
      <c r="A104" s="114"/>
      <c r="B104" s="115"/>
      <c r="C104" s="116"/>
      <c r="D104" s="116"/>
      <c r="E104" s="116"/>
      <c r="F104" s="116"/>
      <c r="G104" s="116"/>
      <c r="H104" s="116"/>
    </row>
    <row r="105" spans="1:8" x14ac:dyDescent="0.2">
      <c r="A105" s="114"/>
      <c r="B105" s="115"/>
      <c r="C105" s="116"/>
      <c r="D105" s="116"/>
      <c r="E105" s="116"/>
      <c r="F105" s="116"/>
      <c r="G105" s="116"/>
      <c r="H105" s="116"/>
    </row>
    <row r="106" spans="1:8" x14ac:dyDescent="0.2">
      <c r="A106" s="114"/>
      <c r="B106" s="115"/>
      <c r="C106" s="116"/>
      <c r="D106" s="116"/>
      <c r="E106" s="116"/>
      <c r="F106" s="116"/>
      <c r="G106" s="116"/>
      <c r="H106" s="116"/>
    </row>
    <row r="107" spans="1:8" x14ac:dyDescent="0.2">
      <c r="A107" s="114"/>
      <c r="B107" s="115"/>
      <c r="C107" s="116"/>
      <c r="D107" s="116"/>
      <c r="E107" s="116"/>
      <c r="F107" s="116"/>
      <c r="G107" s="116"/>
      <c r="H107" s="116"/>
    </row>
  </sheetData>
  <mergeCells count="2">
    <mergeCell ref="B2:C2"/>
    <mergeCell ref="E2:F2"/>
  </mergeCells>
  <pageMargins left="0.75" right="0.75" top="1" bottom="1" header="0" footer="0"/>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30"/>
  <sheetViews>
    <sheetView workbookViewId="0">
      <selection activeCell="D4" sqref="D4"/>
    </sheetView>
  </sheetViews>
  <sheetFormatPr baseColWidth="10" defaultColWidth="10.5703125" defaultRowHeight="15" x14ac:dyDescent="0.25"/>
  <cols>
    <col min="2" max="2" width="37.42578125" customWidth="1"/>
    <col min="4" max="4" width="12.42578125" style="44" bestFit="1" customWidth="1"/>
  </cols>
  <sheetData>
    <row r="1" spans="1:4" x14ac:dyDescent="0.25">
      <c r="D1" s="44">
        <f>1160000</f>
        <v>1160000</v>
      </c>
    </row>
    <row r="2" spans="1:4" x14ac:dyDescent="0.25">
      <c r="C2" t="s">
        <v>55</v>
      </c>
      <c r="D2" s="44" t="s">
        <v>56</v>
      </c>
    </row>
    <row r="3" spans="1:4" x14ac:dyDescent="0.25">
      <c r="A3">
        <v>1</v>
      </c>
      <c r="B3" t="s">
        <v>57</v>
      </c>
      <c r="C3">
        <v>4</v>
      </c>
      <c r="D3" s="44">
        <f t="shared" ref="D3:D6" si="0">+$D$1*C3</f>
        <v>4640000</v>
      </c>
    </row>
    <row r="4" spans="1:4" x14ac:dyDescent="0.25">
      <c r="A4">
        <v>2</v>
      </c>
      <c r="B4" t="s">
        <v>36</v>
      </c>
      <c r="C4">
        <v>3.7</v>
      </c>
      <c r="D4" s="44">
        <f t="shared" si="0"/>
        <v>4292000</v>
      </c>
    </row>
    <row r="5" spans="1:4" x14ac:dyDescent="0.25">
      <c r="A5">
        <v>3</v>
      </c>
      <c r="B5" t="s">
        <v>37</v>
      </c>
      <c r="C5">
        <v>3.7</v>
      </c>
      <c r="D5" s="44">
        <f t="shared" si="0"/>
        <v>4292000</v>
      </c>
    </row>
    <row r="6" spans="1:4" x14ac:dyDescent="0.25">
      <c r="A6">
        <v>4</v>
      </c>
      <c r="B6" t="s">
        <v>58</v>
      </c>
      <c r="C6">
        <v>3.7</v>
      </c>
      <c r="D6" s="44">
        <f t="shared" si="0"/>
        <v>4292000</v>
      </c>
    </row>
    <row r="7" spans="1:4" x14ac:dyDescent="0.25">
      <c r="A7">
        <v>5</v>
      </c>
      <c r="B7" t="s">
        <v>59</v>
      </c>
      <c r="C7">
        <v>3.2</v>
      </c>
      <c r="D7" s="44">
        <f t="shared" ref="D7:D30" si="1">+$D$1*C7</f>
        <v>3712000</v>
      </c>
    </row>
    <row r="8" spans="1:4" x14ac:dyDescent="0.25">
      <c r="A8">
        <v>6</v>
      </c>
      <c r="B8" t="s">
        <v>60</v>
      </c>
      <c r="C8">
        <v>3.2</v>
      </c>
      <c r="D8" s="44">
        <f t="shared" si="1"/>
        <v>3712000</v>
      </c>
    </row>
    <row r="9" spans="1:4" x14ac:dyDescent="0.25">
      <c r="A9">
        <v>7</v>
      </c>
      <c r="B9" t="s">
        <v>61</v>
      </c>
      <c r="C9">
        <v>3.2</v>
      </c>
      <c r="D9" s="44">
        <f t="shared" si="1"/>
        <v>3712000</v>
      </c>
    </row>
    <row r="10" spans="1:4" x14ac:dyDescent="0.25">
      <c r="A10">
        <v>8</v>
      </c>
      <c r="B10" t="s">
        <v>62</v>
      </c>
      <c r="C10">
        <v>2</v>
      </c>
      <c r="D10" s="44">
        <f t="shared" si="1"/>
        <v>2320000</v>
      </c>
    </row>
    <row r="11" spans="1:4" x14ac:dyDescent="0.25">
      <c r="A11">
        <v>9</v>
      </c>
      <c r="B11" t="s">
        <v>38</v>
      </c>
      <c r="C11">
        <v>2.5</v>
      </c>
      <c r="D11" s="44">
        <f t="shared" si="1"/>
        <v>2900000</v>
      </c>
    </row>
    <row r="12" spans="1:4" x14ac:dyDescent="0.25">
      <c r="A12">
        <v>10</v>
      </c>
      <c r="B12" t="s">
        <v>63</v>
      </c>
      <c r="C12">
        <v>2.5</v>
      </c>
      <c r="D12" s="44">
        <f t="shared" si="1"/>
        <v>2900000</v>
      </c>
    </row>
    <row r="13" spans="1:4" x14ac:dyDescent="0.25">
      <c r="A13">
        <v>11</v>
      </c>
      <c r="B13" t="s">
        <v>39</v>
      </c>
      <c r="C13">
        <v>2.2999999999999998</v>
      </c>
      <c r="D13" s="44">
        <f t="shared" si="1"/>
        <v>2668000</v>
      </c>
    </row>
    <row r="14" spans="1:4" x14ac:dyDescent="0.25">
      <c r="A14">
        <v>12</v>
      </c>
      <c r="B14" t="s">
        <v>40</v>
      </c>
      <c r="C14">
        <v>2</v>
      </c>
      <c r="D14" s="44">
        <f t="shared" si="1"/>
        <v>2320000</v>
      </c>
    </row>
    <row r="15" spans="1:4" x14ac:dyDescent="0.25">
      <c r="A15">
        <v>13</v>
      </c>
      <c r="B15" t="s">
        <v>41</v>
      </c>
      <c r="C15">
        <v>3</v>
      </c>
      <c r="D15" s="44">
        <f t="shared" si="1"/>
        <v>3480000</v>
      </c>
    </row>
    <row r="16" spans="1:4" x14ac:dyDescent="0.25">
      <c r="A16">
        <v>14</v>
      </c>
      <c r="B16" t="s">
        <v>64</v>
      </c>
      <c r="C16">
        <v>2</v>
      </c>
      <c r="D16" s="44">
        <f t="shared" si="1"/>
        <v>2320000</v>
      </c>
    </row>
    <row r="17" spans="1:4" x14ac:dyDescent="0.25">
      <c r="A17">
        <v>15</v>
      </c>
      <c r="B17" t="s">
        <v>65</v>
      </c>
      <c r="C17">
        <v>1.8</v>
      </c>
      <c r="D17" s="44">
        <f t="shared" si="1"/>
        <v>2088000</v>
      </c>
    </row>
    <row r="18" spans="1:4" x14ac:dyDescent="0.25">
      <c r="A18">
        <v>16</v>
      </c>
      <c r="B18" t="s">
        <v>66</v>
      </c>
      <c r="C18">
        <v>1.5</v>
      </c>
      <c r="D18" s="44">
        <f t="shared" si="1"/>
        <v>1740000</v>
      </c>
    </row>
    <row r="19" spans="1:4" x14ac:dyDescent="0.25">
      <c r="A19">
        <v>17</v>
      </c>
      <c r="B19" t="s">
        <v>67</v>
      </c>
      <c r="C19">
        <v>2</v>
      </c>
      <c r="D19" s="44">
        <f t="shared" si="1"/>
        <v>2320000</v>
      </c>
    </row>
    <row r="20" spans="1:4" x14ac:dyDescent="0.25">
      <c r="A20">
        <v>18</v>
      </c>
      <c r="B20" t="s">
        <v>68</v>
      </c>
      <c r="C20">
        <v>1.5</v>
      </c>
      <c r="D20" s="44">
        <f t="shared" si="1"/>
        <v>1740000</v>
      </c>
    </row>
    <row r="21" spans="1:4" x14ac:dyDescent="0.25">
      <c r="A21">
        <v>19</v>
      </c>
      <c r="B21" t="s">
        <v>69</v>
      </c>
      <c r="C21">
        <v>2</v>
      </c>
      <c r="D21" s="44">
        <f t="shared" si="1"/>
        <v>2320000</v>
      </c>
    </row>
    <row r="22" spans="1:4" x14ac:dyDescent="0.25">
      <c r="A22">
        <v>20</v>
      </c>
      <c r="B22" t="s">
        <v>70</v>
      </c>
      <c r="C22">
        <v>2</v>
      </c>
      <c r="D22" s="44">
        <f t="shared" si="1"/>
        <v>2320000</v>
      </c>
    </row>
    <row r="23" spans="1:4" x14ac:dyDescent="0.25">
      <c r="A23">
        <v>21</v>
      </c>
      <c r="B23" t="s">
        <v>71</v>
      </c>
      <c r="C23">
        <v>1</v>
      </c>
      <c r="D23" s="44">
        <f t="shared" si="1"/>
        <v>1160000</v>
      </c>
    </row>
    <row r="24" spans="1:4" x14ac:dyDescent="0.25">
      <c r="A24">
        <v>22</v>
      </c>
      <c r="B24" t="s">
        <v>72</v>
      </c>
      <c r="C24">
        <v>1</v>
      </c>
      <c r="D24" s="44">
        <f t="shared" si="1"/>
        <v>1160000</v>
      </c>
    </row>
    <row r="25" spans="1:4" x14ac:dyDescent="0.25">
      <c r="A25">
        <v>23</v>
      </c>
      <c r="B25" t="s">
        <v>73</v>
      </c>
      <c r="C25">
        <v>1</v>
      </c>
      <c r="D25" s="44">
        <f t="shared" si="1"/>
        <v>1160000</v>
      </c>
    </row>
    <row r="26" spans="1:4" x14ac:dyDescent="0.25">
      <c r="A26">
        <v>24</v>
      </c>
      <c r="B26" t="s">
        <v>74</v>
      </c>
      <c r="C26">
        <v>1</v>
      </c>
      <c r="D26" s="44">
        <f t="shared" si="1"/>
        <v>1160000</v>
      </c>
    </row>
    <row r="27" spans="1:4" x14ac:dyDescent="0.25">
      <c r="A27">
        <v>25</v>
      </c>
      <c r="B27" t="s">
        <v>75</v>
      </c>
      <c r="C27">
        <v>1.5</v>
      </c>
      <c r="D27" s="44">
        <f t="shared" si="1"/>
        <v>1740000</v>
      </c>
    </row>
    <row r="28" spans="1:4" x14ac:dyDescent="0.25">
      <c r="A28">
        <v>26</v>
      </c>
      <c r="B28" t="s">
        <v>76</v>
      </c>
      <c r="C28">
        <v>1</v>
      </c>
      <c r="D28" s="44">
        <f t="shared" si="1"/>
        <v>1160000</v>
      </c>
    </row>
    <row r="29" spans="1:4" x14ac:dyDescent="0.25">
      <c r="A29">
        <v>27</v>
      </c>
      <c r="B29" t="s">
        <v>77</v>
      </c>
      <c r="C29">
        <v>2</v>
      </c>
      <c r="D29" s="44">
        <f t="shared" si="1"/>
        <v>2320000</v>
      </c>
    </row>
    <row r="30" spans="1:4" x14ac:dyDescent="0.25">
      <c r="A30">
        <v>28</v>
      </c>
      <c r="B30" t="s">
        <v>78</v>
      </c>
      <c r="C30">
        <v>3.8</v>
      </c>
      <c r="D30" s="44">
        <f t="shared" si="1"/>
        <v>4408000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8</vt:i4>
      </vt:variant>
    </vt:vector>
  </HeadingPairs>
  <TitlesOfParts>
    <vt:vector size="14" baseType="lpstr">
      <vt:lpstr>PTO INTERV</vt:lpstr>
      <vt:lpstr>PROPUESTA ECONOMICA</vt:lpstr>
      <vt:lpstr>FM</vt:lpstr>
      <vt:lpstr>OFERTA ECONOMICA</vt:lpstr>
      <vt:lpstr>FCT PREST</vt:lpstr>
      <vt:lpstr>Hoja1</vt:lpstr>
      <vt:lpstr>'FCT PREST'!Área_de_impresión</vt:lpstr>
      <vt:lpstr>FM!Área_de_impresión</vt:lpstr>
      <vt:lpstr>'OFERTA ECONOMICA'!Área_de_impresión</vt:lpstr>
      <vt:lpstr>'PROPUESTA ECONOMICA'!Área_de_impresión</vt:lpstr>
      <vt:lpstr>'PTO INTERV'!Área_de_impresión</vt:lpstr>
      <vt:lpstr>'OFERTA ECONOMICA'!Títulos_a_imprimir</vt:lpstr>
      <vt:lpstr>'PROPUESTA ECONOMICA'!Títulos_a_imprimir</vt:lpstr>
      <vt:lpstr>'PTO INTERV'!Títulos_a_imprimir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2023-12-01T03:49:03Z</dcterms:created>
  <dcterms:modified xsi:type="dcterms:W3CDTF">2024-04-24T22:46:03Z</dcterms:modified>
</cp:coreProperties>
</file>