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etex-my.sharepoint.com/personal/ggutierrez_icetex_gov_co/Documents/Grabaciones/Escritorio/"/>
    </mc:Choice>
  </mc:AlternateContent>
  <xr:revisionPtr revIDLastSave="8" documentId="8_{EA7FA350-8455-47B5-9F36-195986F0407A}" xr6:coauthVersionLast="47" xr6:coauthVersionMax="47" xr10:uidLastSave="{0FAE63F1-2481-4B26-81E4-2FCAA3BB5962}"/>
  <bookViews>
    <workbookView xWindow="-120" yWindow="-120" windowWidth="20730" windowHeight="11160" xr2:uid="{18B640DA-5B58-4A44-9124-4689C38D82A6}"/>
  </bookViews>
  <sheets>
    <sheet name="Matriz Riesgos" sheetId="2" r:id="rId1"/>
    <sheet name="Acuerdo Comercial" sheetId="3" r:id="rId2"/>
    <sheet name="Hoja1" sheetId="1" r:id="rId3"/>
  </sheets>
  <definedNames>
    <definedName name="_xlnm._FilterDatabase" localSheetId="0" hidden="1">'Matriz Riesgos'!$A$3:$BR$19</definedName>
    <definedName name="_xlnm.Print_Area" localSheetId="0">'Matriz Riesgos'!$A$2:$X$19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9" i="2" l="1"/>
  <c r="R19" i="2" s="1"/>
  <c r="K19" i="2"/>
  <c r="L19" i="2" s="1"/>
  <c r="K5" i="2"/>
  <c r="L5" i="2" s="1"/>
  <c r="Q5" i="2"/>
  <c r="R5" i="2" s="1"/>
  <c r="K6" i="2"/>
  <c r="L6" i="2" s="1"/>
  <c r="Q6" i="2"/>
  <c r="R6" i="2" s="1"/>
  <c r="K7" i="2"/>
  <c r="L7" i="2" s="1"/>
  <c r="Q7" i="2"/>
  <c r="R7" i="2" s="1"/>
  <c r="K8" i="2"/>
  <c r="L8" i="2" s="1"/>
  <c r="Q8" i="2"/>
  <c r="R8" i="2" s="1"/>
  <c r="K9" i="2"/>
  <c r="L9" i="2" s="1"/>
  <c r="Q9" i="2"/>
  <c r="R9" i="2" s="1"/>
  <c r="K10" i="2"/>
  <c r="L10" i="2" s="1"/>
  <c r="Q10" i="2"/>
  <c r="R10" i="2" s="1"/>
  <c r="K11" i="2"/>
  <c r="L11" i="2" s="1"/>
  <c r="Q11" i="2"/>
  <c r="R11" i="2" s="1"/>
  <c r="K12" i="2"/>
  <c r="L12" i="2" s="1"/>
  <c r="Q12" i="2"/>
  <c r="R12" i="2" s="1"/>
  <c r="K13" i="2"/>
  <c r="L13" i="2" s="1"/>
  <c r="Q13" i="2"/>
  <c r="R13" i="2" s="1"/>
  <c r="K14" i="2"/>
  <c r="L14" i="2" s="1"/>
  <c r="Q14" i="2"/>
  <c r="R14" i="2" s="1"/>
  <c r="K16" i="2"/>
  <c r="L16" i="2" s="1"/>
  <c r="Q16" i="2"/>
  <c r="R16" i="2" s="1"/>
  <c r="K17" i="2"/>
  <c r="L17" i="2" s="1"/>
  <c r="Q17" i="2"/>
  <c r="R17" i="2" s="1"/>
  <c r="K18" i="2"/>
  <c r="L18" i="2" s="1"/>
  <c r="Q18" i="2"/>
  <c r="R18" i="2" s="1"/>
</calcChain>
</file>

<file path=xl/sharedStrings.xml><?xml version="1.0" encoding="utf-8"?>
<sst xmlns="http://schemas.openxmlformats.org/spreadsheetml/2006/main" count="309" uniqueCount="174">
  <si>
    <t xml:space="preserve">MATRIZ DE RIESGO 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</si>
  <si>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</si>
  <si>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</si>
  <si>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</si>
  <si>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</si>
  <si>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</si>
  <si>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</si>
  <si>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</si>
  <si>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</si>
  <si>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</si>
  <si>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</si>
  <si>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</si>
  <si>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</si>
  <si>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</si>
  <si>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</si>
  <si>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</si>
  <si>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>Persona responsable  por implementar el tratamiento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</si>
  <si>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</si>
  <si>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</si>
  <si>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</si>
  <si>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</si>
  <si>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</si>
  <si>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¿Cómo se realiza el monitoreo?</t>
  </si>
  <si>
    <t>Periodicidad ¿Cuándo?</t>
  </si>
  <si>
    <t>General</t>
  </si>
  <si>
    <t>Interno</t>
  </si>
  <si>
    <t>Planeación</t>
  </si>
  <si>
    <t>Plan anual de adquisiciones</t>
  </si>
  <si>
    <t>OAC</t>
  </si>
  <si>
    <t>SI</t>
  </si>
  <si>
    <t xml:space="preserve">A partir de la fecha de inicio del contrato </t>
  </si>
  <si>
    <t>Hasta la Finalización</t>
  </si>
  <si>
    <t>Especifico</t>
  </si>
  <si>
    <t xml:space="preserve">Interno </t>
  </si>
  <si>
    <t xml:space="preserve">Posibilidad de estimación errada del presupuesto al no ser concordante con las necesidades de la entidad. </t>
  </si>
  <si>
    <t xml:space="preserve">1.Agotamiento de recursos antes de la finalización del contrato.
2.  Necesidad de adicionar el contrato
3. Imposibilidad de atender requerimientos misionales y de funcionamiento de la entidad.
</t>
  </si>
  <si>
    <t>1. Examen de la necesidad con las diferentes áreas de la Entidad y pluralidad de cotizaciones en la etapa de Estudio de Mercado.
2. Reconocimientos y ajustes de precios en la ejecución del contrato.</t>
  </si>
  <si>
    <t>Monitoreo y seguimiento del presupuesto en la ejecución del contrato.</t>
  </si>
  <si>
    <t>De forma trimestral en la etapa contractual</t>
  </si>
  <si>
    <t>Grupo de Contratos</t>
  </si>
  <si>
    <t>No</t>
  </si>
  <si>
    <t>etapa precontractual</t>
  </si>
  <si>
    <t>Estudio Previo</t>
  </si>
  <si>
    <t>Posibilidad de deficiencias en la estructuración  de la necesidad y  las actividades.</t>
  </si>
  <si>
    <t xml:space="preserve">1. Reproceso en la etapa precontractual
2. Demoras en el proceso de contratación
</t>
  </si>
  <si>
    <t>Monitoreo de las etapas precontractuales y asesoramiento con el grupo de contratación.</t>
  </si>
  <si>
    <t>Riesgos Operacionales</t>
  </si>
  <si>
    <t>Pliego de condiciones</t>
  </si>
  <si>
    <t>Posibilidad de inconsistencia en la elaboración del estudio previo y la minuta.</t>
  </si>
  <si>
    <t>Secretaria General</t>
  </si>
  <si>
    <t>Publicación del Pliego</t>
  </si>
  <si>
    <t>1. En caso de indisponibilidad, se debe aplicar la guía de indisponibilidad del Secop II https://www.colombiacompra.gov.co/secop/que-es-el-secop-ii/manuales-y-guias-de-uso-del-secop-ii e informe al correo de contratos@icetex.gov.co.</t>
  </si>
  <si>
    <t>Si</t>
  </si>
  <si>
    <t>Ingreso a la plataforma</t>
  </si>
  <si>
    <t xml:space="preserve">Externo </t>
  </si>
  <si>
    <t xml:space="preserve"> Celebración</t>
  </si>
  <si>
    <t>Contratación</t>
  </si>
  <si>
    <t xml:space="preserve">Posibilidad de incumplimiento en el otorgamiento de  las garantías requeridas  o que su presentación sea tardía
</t>
  </si>
  <si>
    <t>Contratista</t>
  </si>
  <si>
    <r>
      <t xml:space="preserve"> 
1. Informar al contratista,</t>
    </r>
    <r>
      <rPr>
        <i/>
        <sz val="9"/>
        <color indexed="8"/>
        <rFont val="Arial"/>
        <family val="2"/>
      </rPr>
      <t xml:space="preserve"> </t>
    </r>
    <r>
      <rPr>
        <sz val="9"/>
        <color indexed="8"/>
        <rFont val="Arial"/>
        <family val="2"/>
      </rPr>
      <t>una vez celebrado el contrato especificando los plazos perentorios para la suscripción y presentación de las garantías.</t>
    </r>
  </si>
  <si>
    <t>Grupo integrado de contratación de la entidad y supervisor del Contrato designado entidad</t>
  </si>
  <si>
    <t>Desde la Suscripción del contrato</t>
  </si>
  <si>
    <t>Hasta la Legalización</t>
  </si>
  <si>
    <t xml:space="preserve">Verificación que se aporten las garantías </t>
  </si>
  <si>
    <t xml:space="preserve">General </t>
  </si>
  <si>
    <t xml:space="preserve">Posibilidad de omision en el tramite del registro presupuestal del contrato </t>
  </si>
  <si>
    <t>1. Los recursos destinados a la financiación del  compromiso se desvíen a otro fin.</t>
  </si>
  <si>
    <t>1. Seguimiento en el requisito de ejecución.</t>
  </si>
  <si>
    <t xml:space="preserve">Vigilancia  estricta de la reserva presupuestal </t>
  </si>
  <si>
    <t>Ejecución</t>
  </si>
  <si>
    <t>Mensual</t>
  </si>
  <si>
    <t>EXTERNO</t>
  </si>
  <si>
    <t>Posibilidad de ejeccutar actividades no aprobadas por ICETEX</t>
  </si>
  <si>
    <t>1. Reclamaciones por parte del Contratista a ICETEX</t>
  </si>
  <si>
    <t>CONTRATISTA</t>
  </si>
  <si>
    <t>1. Mediante documento se dejará constancia de las actividades aprobadas por  ICETEX. 
2. Las actividades que no sean aprobadas y sean ejecutadas por el Contratista no serán reconocidas ni pagadas salvo intervención judicial.</t>
  </si>
  <si>
    <t>NO</t>
  </si>
  <si>
    <t>Contratista / Supervisor del Contrato</t>
  </si>
  <si>
    <t>Desde el inicio de ejecución del contrato</t>
  </si>
  <si>
    <t>Hasta la Liquidación del Contrato</t>
  </si>
  <si>
    <t>Supervisor del Contrato encargado de la generación de los Documentos donde se deje constancia de las actividades aprobadas</t>
  </si>
  <si>
    <t>Mensualmente durante la ejecución del contrato</t>
  </si>
  <si>
    <t xml:space="preserve">
Posibilidad de incumplimiento de las obligaciones del contrato
</t>
  </si>
  <si>
    <t>1. Incumplimiento total o parcial de las obligaciones del contrato
2. Demoras en la ejecución del contrato.</t>
  </si>
  <si>
    <t xml:space="preserve">Contratista </t>
  </si>
  <si>
    <t>Desde el inicio de ejecución</t>
  </si>
  <si>
    <t xml:space="preserve">Seguimiento en el informe  de supervisión </t>
  </si>
  <si>
    <t xml:space="preserve">Especifico </t>
  </si>
  <si>
    <t>Externo</t>
  </si>
  <si>
    <t xml:space="preserve">
Posibilidad de Insolvencia económica del proveedor</t>
  </si>
  <si>
    <t>1. Incumplimiento  del contrato
2. Demandas</t>
  </si>
  <si>
    <t>Trimestral</t>
  </si>
  <si>
    <t>Ambiental</t>
  </si>
  <si>
    <t>Posiblidad de Interrupción del servicio contratado  debido a catastrofes  y/o eventos naturales, pandemia, por incendio, por condiciones ambientales,s u otro evento  que impidan su ejecucion.</t>
  </si>
  <si>
    <t>1. No realización parcial o total de las actividades</t>
  </si>
  <si>
    <t xml:space="preserve">Contratista
</t>
  </si>
  <si>
    <t xml:space="preserve">
1. Revisión y ajuste del plan de actividades.</t>
  </si>
  <si>
    <t>ICETEX y Contratista</t>
  </si>
  <si>
    <t>Seguimiento en las reuniones de supervisión y alertas generadas por el contratista</t>
  </si>
  <si>
    <t xml:space="preserve">Externo  </t>
  </si>
  <si>
    <t>R. Seguridad digital</t>
  </si>
  <si>
    <t>Incumplimientos legales y reglamentarios respecto al  tratamiento de datos personales (Generalidades)</t>
  </si>
  <si>
    <t>Supervisores del Contrato/ Contratista</t>
  </si>
  <si>
    <t>Desde el inicio  del contrato</t>
  </si>
  <si>
    <t>Finalización del contrato</t>
  </si>
  <si>
    <t>Monitoreo a los controles implementados</t>
  </si>
  <si>
    <t xml:space="preserve">
Perdida de confidencialidad, integridad y/o disponibilidad de los activos de información  y/o dato personal, herramientas utilizadas para la ejecución de las actividades </t>
  </si>
  <si>
    <t>Monitoreo de los controles de seguridad fíisica y digital</t>
  </si>
  <si>
    <t>Liquidación</t>
  </si>
  <si>
    <t>1. Capacitación a Supervisores para que estén alertas a la debida liquidación de contratos en el plazo que éste diga.
2. Contacto a  los contratistas para que atienda la liquidación del contratos en los tiempos estipulados.</t>
  </si>
  <si>
    <t>Desde la terminación del contrato</t>
  </si>
  <si>
    <t>Requerimientos para liquidación de contrato</t>
  </si>
  <si>
    <t>A la terminación del contrato</t>
  </si>
  <si>
    <t>R. LA/FT</t>
  </si>
  <si>
    <t>Sanciones o multas por incumplimiento legal debido a generar relación contractual con terceros que tengan algun vinculo con LA/FT</t>
  </si>
  <si>
    <t>Perdida de credibilidad e imagen
Perdida económica
Perdida de Know- How de Icetex
Sanciones/multas</t>
  </si>
  <si>
    <t>Oficina Asesora de Comunicaciones / Oficial de Cumplilmiento</t>
  </si>
  <si>
    <t>Acuerdo Comercial</t>
  </si>
  <si>
    <t>Entidad Estatal Incluida</t>
  </si>
  <si>
    <t>Presupuesto del proceso de contratación superior al valor del Acuerdo Comercial</t>
  </si>
  <si>
    <t>Excepción aplicable al proceso de contratación</t>
  </si>
  <si>
    <t>Proceso de contratación cubierto por el Acuerdo Comercial</t>
  </si>
  <si>
    <t>Canadá</t>
  </si>
  <si>
    <t>N/A</t>
  </si>
  <si>
    <t>Chile</t>
  </si>
  <si>
    <t>Estados Unidos</t>
  </si>
  <si>
    <t>El Salvador</t>
  </si>
  <si>
    <t>Guatemala</t>
  </si>
  <si>
    <t>Honduras</t>
  </si>
  <si>
    <t>Liechtenstein</t>
  </si>
  <si>
    <t>Suiza</t>
  </si>
  <si>
    <t>México</t>
  </si>
  <si>
    <t>Unión Europea</t>
  </si>
  <si>
    <t>1. Clausula de cumplimiento de LAFT, en el estudio previo y en el contrato.
2. Aplicar las consultas en listas de control, previo y durante el vinculo contractual con ICETEX.</t>
  </si>
  <si>
    <t>Desde la suscripción del contrato</t>
  </si>
  <si>
    <t>Durante la vigencia del contrato</t>
  </si>
  <si>
    <t>Durante la vigencia del contrato la Oficial de cumplimiento realiza vefrificación en listas de los contratos vigentes y de los terceros relacionados con este.</t>
  </si>
  <si>
    <t>Tratamiento inadecuado de la información y/o los datos personales recolectados y administrados en el ejercicio de sus responsabilidades.</t>
  </si>
  <si>
    <t xml:space="preserve">1. Implementación de controles de seguridad para el intercambio y transferencia de la informacion.
2. Establecimiento de mecanismos de intercambio de información segura.
3. Definición de controles de almacenamiento y custodia de la información física, digital y diferentes medios electróncios donde se encuentre. 
4. Aplicación de las políticas de seguridad digital.  
5. En caso subcontratacion por parte del contratista, asegurar los adecuados controles de seguridad física y digital en el tercero.  </t>
  </si>
  <si>
    <t>1.- Acceso no autorizados 
2.- Indisponibilidad de las plataformas  
 3- Acceso no autorizado a la información y/o dato personal
4- Sanciones, multas o quejas por fuga de informacion durante la transferencia de informacion.</t>
  </si>
  <si>
    <t>supervisores del Contrato/ Contratista</t>
  </si>
  <si>
    <t>Supervisor del Contrato y Contratista</t>
  </si>
  <si>
    <t>PCN</t>
  </si>
  <si>
    <t>Indisponibilidad de los recursos humano fisico o tecnologico para la ejecucion del contrato.</t>
  </si>
  <si>
    <t>Interrupcion de la prestacion del servicio por parte del contratista</t>
  </si>
  <si>
    <t>Riesgo alto</t>
  </si>
  <si>
    <t>Supervisor y Contratista</t>
  </si>
  <si>
    <t>Solicitud de Plan de Continuidad de negocio al tercero en clausulas de obligaciones del contrato.</t>
  </si>
  <si>
    <t>riesgo medio</t>
  </si>
  <si>
    <t>si</t>
  </si>
  <si>
    <t>Verificacion del cumplimiento de la clausula del contrato asociada a continuidad de negocio.</t>
  </si>
  <si>
    <t>Una vez o cuando el evento ocurra.</t>
  </si>
  <si>
    <t xml:space="preserve">1. Revision y ajustes en el documento precontractual por parte de los lideres responsables.
2.  Asesoría por parte del Grupo de Contratación.
</t>
  </si>
  <si>
    <t>Hasta la suscripción del contrato</t>
  </si>
  <si>
    <t xml:space="preserve">1. Demora en la ejecucion del contrato
</t>
  </si>
  <si>
    <t xml:space="preserve">1. Validación de la coherencia entre el estudio previo y la minuta elaborado por el abogado del Grupo de contratacion. </t>
  </si>
  <si>
    <t>etapa contractual</t>
  </si>
  <si>
    <t>Monitoreo de las etapas contractual.</t>
  </si>
  <si>
    <t>Una vez que ocurra el evento.</t>
  </si>
  <si>
    <t>Posibilidad de fallas en la publicación del proceso por indisponibilidad de la herramienta SECOP II</t>
  </si>
  <si>
    <t>1. Retraso en la publicación del proceso en la plataforma Secop II</t>
  </si>
  <si>
    <t xml:space="preserve">Desde que se evidencie la falla en la plataforma. </t>
  </si>
  <si>
    <t>Hasta la publicación</t>
  </si>
  <si>
    <t>Cuando ocurra el evento</t>
  </si>
  <si>
    <t xml:space="preserve">1. No ejecución del contrato. 
</t>
  </si>
  <si>
    <t>Una sola vez</t>
  </si>
  <si>
    <t>Grupo de Contratos y Grupo de presupuesto</t>
  </si>
  <si>
    <t xml:space="preserve">
1. Definición de los entregables en el pliego y en los demas documentoscontractuales.
 2. Cronograma de trabajo y su seguimiento.
</t>
  </si>
  <si>
    <t>1. Afectacion de las polizas del contrato.</t>
  </si>
  <si>
    <t>Secretaria General Grupo de contratos.</t>
  </si>
  <si>
    <t>Revision de la debida ejecucion del contrato</t>
  </si>
  <si>
    <t xml:space="preserve">
Posibilidad de no liquidación del contrato en los terminos previstos.</t>
  </si>
  <si>
    <t xml:space="preserve">1. Imposibilidad de llegar a eventuales acuerdos y conciliaciones que prevengan futuros litigios con el contratista.
2. Pérdida de competencia para liquidar el contrato.
</t>
  </si>
  <si>
    <t xml:space="preserve">1. Cumplimiento de las clausulas y obligaciones contractuales  y normatividad vigente.
2. Conocer la Política de Tratamiento de Dafos Personales del Icetex .
3. Implementación de controles de confidencialidad de la Información tratada en el contrato, como son:  control de accesos a la información, cláusulas de confidencialidad a cada uno de los integrantes del equipo de trabajo y al final del contrato efectuar borrado seguro de la información.
4. Informar y pedir autorización de entrega de datos personales a un tercero en caso de requerirlo.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</si>
</sst>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7030A0"/>
      <name val="Arial"/>
      <family val="2"/>
    </font>
    <font>
      <sz val="10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i/>
      <sz val="9"/>
      <color indexed="8"/>
      <name val="Arial"/>
      <family val="2"/>
    </font>
    <font>
      <sz val="9"/>
      <color indexed="8"/>
      <name val="Arial"/>
      <family val="2"/>
    </font>
    <font>
      <sz val="12"/>
      <color theme="1"/>
      <name val="Arial"/>
      <family val="2"/>
    </font>
    <font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AE7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1E57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textRotation="90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20</xdr:row>
      <xdr:rowOff>19050</xdr:rowOff>
    </xdr:from>
    <xdr:ext cx="2400300" cy="1816101"/>
    <xdr:pic>
      <xdr:nvPicPr>
        <xdr:cNvPr id="2" name="Imagen 1">
          <a:extLst>
            <a:ext uri="{FF2B5EF4-FFF2-40B4-BE49-F238E27FC236}">
              <a16:creationId xmlns:a16="http://schemas.microsoft.com/office/drawing/2014/main" id="{9BC087DE-518E-4FED-945D-B1FD04580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4050"/>
          <a:ext cx="2400300" cy="1816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212725</xdr:colOff>
      <xdr:row>20</xdr:row>
      <xdr:rowOff>149225</xdr:rowOff>
    </xdr:from>
    <xdr:ext cx="8324850" cy="3606800"/>
    <xdr:pic>
      <xdr:nvPicPr>
        <xdr:cNvPr id="3" name="Imagen 2">
          <a:extLst>
            <a:ext uri="{FF2B5EF4-FFF2-40B4-BE49-F238E27FC236}">
              <a16:creationId xmlns:a16="http://schemas.microsoft.com/office/drawing/2014/main" id="{0943FAAC-A8DB-4ECF-B07B-0ECBDC636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5025" y="1939925"/>
          <a:ext cx="8324850" cy="360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985C-125F-4AD2-85B1-21EC65EDEDCA}">
  <sheetPr>
    <pageSetUpPr fitToPage="1"/>
  </sheetPr>
  <dimension ref="A1:BR21"/>
  <sheetViews>
    <sheetView tabSelected="1" view="pageBreakPreview" zoomScale="80" zoomScaleNormal="100" zoomScaleSheetLayoutView="8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2" sqref="A2:A4"/>
    </sheetView>
  </sheetViews>
  <sheetFormatPr baseColWidth="10" defaultColWidth="11.42578125" defaultRowHeight="12" x14ac:dyDescent="0.2"/>
  <cols>
    <col min="1" max="1" width="23.140625" style="8" bestFit="1" customWidth="1"/>
    <col min="2" max="3" width="5.28515625" style="7" customWidth="1"/>
    <col min="4" max="4" width="8.28515625" style="7" customWidth="1"/>
    <col min="5" max="5" width="5.42578125" style="7" customWidth="1"/>
    <col min="6" max="6" width="6" style="6" customWidth="1"/>
    <col min="7" max="7" width="37.140625" style="5" customWidth="1"/>
    <col min="8" max="8" width="28.7109375" style="5" customWidth="1"/>
    <col min="9" max="9" width="8.140625" style="3" customWidth="1"/>
    <col min="10" max="10" width="6.5703125" style="3" customWidth="1"/>
    <col min="11" max="11" width="7.5703125" style="1" customWidth="1"/>
    <col min="12" max="12" width="8.7109375" style="4" customWidth="1"/>
    <col min="13" max="13" width="16.42578125" style="6" customWidth="1"/>
    <col min="14" max="14" width="58.85546875" style="5" customWidth="1"/>
    <col min="15" max="15" width="8.42578125" style="3" customWidth="1"/>
    <col min="16" max="16" width="9.28515625" style="3" customWidth="1"/>
    <col min="17" max="17" width="8.7109375" style="3" customWidth="1"/>
    <col min="18" max="18" width="8" style="4" customWidth="1"/>
    <col min="19" max="19" width="11.140625" style="3" customWidth="1"/>
    <col min="20" max="20" width="15.5703125" style="3" customWidth="1"/>
    <col min="21" max="21" width="15.42578125" style="3" customWidth="1"/>
    <col min="22" max="22" width="19.28515625" style="3" customWidth="1"/>
    <col min="23" max="23" width="32.85546875" style="3" customWidth="1"/>
    <col min="24" max="24" width="16.28515625" style="3" customWidth="1"/>
    <col min="25" max="70" width="11.42578125" style="2"/>
    <col min="71" max="16384" width="11.42578125" style="1"/>
  </cols>
  <sheetData>
    <row r="1" spans="1:70" ht="15" x14ac:dyDescent="0.2">
      <c r="A1" s="33" t="s">
        <v>0</v>
      </c>
    </row>
    <row r="2" spans="1:70" ht="20.25" customHeight="1" x14ac:dyDescent="0.2">
      <c r="A2" s="37" t="s">
        <v>1</v>
      </c>
      <c r="B2" s="38" t="s">
        <v>2</v>
      </c>
      <c r="C2" s="38" t="s">
        <v>3</v>
      </c>
      <c r="D2" s="37" t="s">
        <v>4</v>
      </c>
      <c r="E2" s="38" t="s">
        <v>5</v>
      </c>
      <c r="F2" s="38" t="s">
        <v>5</v>
      </c>
      <c r="G2" s="42" t="s">
        <v>6</v>
      </c>
      <c r="H2" s="42" t="s">
        <v>7</v>
      </c>
      <c r="I2" s="43" t="s">
        <v>8</v>
      </c>
      <c r="J2" s="43" t="s">
        <v>9</v>
      </c>
      <c r="K2" s="43" t="s">
        <v>10</v>
      </c>
      <c r="L2" s="41" t="s">
        <v>11</v>
      </c>
      <c r="M2" s="40" t="s">
        <v>12</v>
      </c>
      <c r="N2" s="42" t="s">
        <v>13</v>
      </c>
      <c r="O2" s="39" t="s">
        <v>14</v>
      </c>
      <c r="P2" s="39"/>
      <c r="Q2" s="39"/>
      <c r="R2" s="39"/>
      <c r="S2" s="37" t="s">
        <v>15</v>
      </c>
      <c r="T2" s="37" t="s">
        <v>16</v>
      </c>
      <c r="U2" s="37" t="s">
        <v>17</v>
      </c>
      <c r="V2" s="37" t="s">
        <v>18</v>
      </c>
      <c r="W2" s="37" t="s">
        <v>19</v>
      </c>
      <c r="X2" s="37"/>
    </row>
    <row r="3" spans="1:70" x14ac:dyDescent="0.2">
      <c r="A3" s="37"/>
      <c r="B3" s="38"/>
      <c r="C3" s="38"/>
      <c r="D3" s="37"/>
      <c r="E3" s="38"/>
      <c r="F3" s="38"/>
      <c r="G3" s="42"/>
      <c r="H3" s="42"/>
      <c r="I3" s="43"/>
      <c r="J3" s="43"/>
      <c r="K3" s="43"/>
      <c r="L3" s="41"/>
      <c r="M3" s="40"/>
      <c r="N3" s="42"/>
      <c r="O3" s="39" t="s">
        <v>8</v>
      </c>
      <c r="P3" s="39" t="s">
        <v>9</v>
      </c>
      <c r="Q3" s="39" t="s">
        <v>20</v>
      </c>
      <c r="R3" s="44" t="s">
        <v>21</v>
      </c>
      <c r="S3" s="37"/>
      <c r="T3" s="37"/>
      <c r="U3" s="37"/>
      <c r="V3" s="37"/>
      <c r="W3" s="37" t="s">
        <v>22</v>
      </c>
      <c r="X3" s="37" t="s">
        <v>23</v>
      </c>
    </row>
    <row r="4" spans="1:70" ht="30" customHeight="1" x14ac:dyDescent="0.2">
      <c r="A4" s="37"/>
      <c r="B4" s="38"/>
      <c r="C4" s="38"/>
      <c r="D4" s="37"/>
      <c r="E4" s="38"/>
      <c r="F4" s="38"/>
      <c r="G4" s="42"/>
      <c r="H4" s="42"/>
      <c r="I4" s="43"/>
      <c r="J4" s="43"/>
      <c r="K4" s="43"/>
      <c r="L4" s="41"/>
      <c r="M4" s="40"/>
      <c r="N4" s="42"/>
      <c r="O4" s="39"/>
      <c r="P4" s="39"/>
      <c r="Q4" s="39"/>
      <c r="R4" s="44"/>
      <c r="S4" s="37"/>
      <c r="T4" s="37"/>
      <c r="U4" s="37"/>
      <c r="V4" s="37"/>
      <c r="W4" s="37"/>
      <c r="X4" s="37"/>
    </row>
    <row r="5" spans="1:70" s="3" customFormat="1" ht="119.25" customHeight="1" x14ac:dyDescent="0.25">
      <c r="A5" s="10">
        <v>1</v>
      </c>
      <c r="B5" s="12" t="s">
        <v>32</v>
      </c>
      <c r="C5" s="12" t="s">
        <v>33</v>
      </c>
      <c r="D5" s="12" t="s">
        <v>26</v>
      </c>
      <c r="E5" s="12" t="s">
        <v>27</v>
      </c>
      <c r="F5" s="12" t="s">
        <v>46</v>
      </c>
      <c r="G5" s="10" t="s">
        <v>34</v>
      </c>
      <c r="H5" s="10" t="s">
        <v>35</v>
      </c>
      <c r="I5" s="10">
        <v>2</v>
      </c>
      <c r="J5" s="10">
        <v>4</v>
      </c>
      <c r="K5" s="19">
        <f>+I5+J5</f>
        <v>6</v>
      </c>
      <c r="L5" s="28" t="str">
        <f t="shared" ref="L5:L18" si="0">+IF(K5&gt;=8,"Riesgo extremo",IF(K5&gt;=6,"Riesgo alto",IF(K5=5,"Riesgo medio",IF(K5&lt;=4,"Riesgo bajo",0))))</f>
        <v>Riesgo alto</v>
      </c>
      <c r="M5" s="12" t="s">
        <v>28</v>
      </c>
      <c r="N5" s="10" t="s">
        <v>36</v>
      </c>
      <c r="O5" s="10">
        <v>1</v>
      </c>
      <c r="P5" s="10">
        <v>4</v>
      </c>
      <c r="Q5" s="10">
        <f t="shared" ref="Q5:Q10" si="1">O5+P5</f>
        <v>5</v>
      </c>
      <c r="R5" s="28" t="str">
        <f t="shared" ref="R5:R18" si="2">+IF(Q5&gt;=8,"Riesgo extremo",IF(Q5&gt;=6,"Riesgo alto",IF(Q5=5,"Riesgo medio",IF(Q5&lt;=4,"Riesgo bajo",0))))</f>
        <v>Riesgo medio</v>
      </c>
      <c r="S5" s="10" t="s">
        <v>29</v>
      </c>
      <c r="T5" s="12" t="s">
        <v>28</v>
      </c>
      <c r="U5" s="20" t="s">
        <v>30</v>
      </c>
      <c r="V5" s="11" t="s">
        <v>31</v>
      </c>
      <c r="W5" s="19" t="s">
        <v>37</v>
      </c>
      <c r="X5" s="10" t="s">
        <v>38</v>
      </c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</row>
    <row r="6" spans="1:70" s="31" customFormat="1" ht="104.25" customHeight="1" x14ac:dyDescent="0.25">
      <c r="A6" s="10">
        <v>2</v>
      </c>
      <c r="B6" s="12" t="s">
        <v>24</v>
      </c>
      <c r="C6" s="12" t="s">
        <v>25</v>
      </c>
      <c r="D6" s="12" t="s">
        <v>26</v>
      </c>
      <c r="E6" s="12" t="s">
        <v>42</v>
      </c>
      <c r="F6" s="12" t="s">
        <v>46</v>
      </c>
      <c r="G6" s="10" t="s">
        <v>43</v>
      </c>
      <c r="H6" s="10" t="s">
        <v>44</v>
      </c>
      <c r="I6" s="10">
        <v>2</v>
      </c>
      <c r="J6" s="10">
        <v>3</v>
      </c>
      <c r="K6" s="19">
        <f>+I6+J6</f>
        <v>5</v>
      </c>
      <c r="L6" s="28" t="str">
        <f t="shared" si="0"/>
        <v>Riesgo medio</v>
      </c>
      <c r="M6" s="12" t="s">
        <v>28</v>
      </c>
      <c r="N6" s="10" t="s">
        <v>152</v>
      </c>
      <c r="O6" s="10">
        <v>1</v>
      </c>
      <c r="P6" s="10">
        <v>2</v>
      </c>
      <c r="Q6" s="10">
        <f t="shared" si="1"/>
        <v>3</v>
      </c>
      <c r="R6" s="28" t="str">
        <f t="shared" si="2"/>
        <v>Riesgo bajo</v>
      </c>
      <c r="S6" s="10" t="s">
        <v>40</v>
      </c>
      <c r="T6" s="12" t="s">
        <v>28</v>
      </c>
      <c r="U6" s="20" t="s">
        <v>41</v>
      </c>
      <c r="V6" s="11" t="s">
        <v>153</v>
      </c>
      <c r="W6" s="19" t="s">
        <v>45</v>
      </c>
      <c r="X6" s="20" t="s">
        <v>41</v>
      </c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</row>
    <row r="7" spans="1:70" s="31" customFormat="1" ht="124.5" customHeight="1" x14ac:dyDescent="0.25">
      <c r="A7" s="10">
        <v>3</v>
      </c>
      <c r="B7" s="12" t="s">
        <v>24</v>
      </c>
      <c r="C7" s="12" t="s">
        <v>25</v>
      </c>
      <c r="D7" s="12" t="s">
        <v>26</v>
      </c>
      <c r="E7" s="12" t="s">
        <v>47</v>
      </c>
      <c r="F7" s="12" t="s">
        <v>46</v>
      </c>
      <c r="G7" s="10" t="s">
        <v>48</v>
      </c>
      <c r="H7" s="10" t="s">
        <v>154</v>
      </c>
      <c r="I7" s="10">
        <v>2</v>
      </c>
      <c r="J7" s="10">
        <v>3</v>
      </c>
      <c r="K7" s="19">
        <f t="shared" ref="K7:K18" si="3">+I7+J7</f>
        <v>5</v>
      </c>
      <c r="L7" s="28" t="str">
        <f t="shared" si="0"/>
        <v>Riesgo medio</v>
      </c>
      <c r="M7" s="12" t="s">
        <v>49</v>
      </c>
      <c r="N7" s="10" t="s">
        <v>155</v>
      </c>
      <c r="O7" s="10">
        <v>1</v>
      </c>
      <c r="P7" s="10">
        <v>3</v>
      </c>
      <c r="Q7" s="10">
        <f t="shared" si="1"/>
        <v>4</v>
      </c>
      <c r="R7" s="28" t="str">
        <f t="shared" si="2"/>
        <v>Riesgo bajo</v>
      </c>
      <c r="S7" s="10" t="s">
        <v>52</v>
      </c>
      <c r="T7" s="12" t="s">
        <v>49</v>
      </c>
      <c r="U7" s="20" t="s">
        <v>156</v>
      </c>
      <c r="V7" s="11" t="s">
        <v>31</v>
      </c>
      <c r="W7" s="19" t="s">
        <v>157</v>
      </c>
      <c r="X7" s="10" t="s">
        <v>158</v>
      </c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</row>
    <row r="8" spans="1:70" s="3" customFormat="1" ht="129.75" customHeight="1" x14ac:dyDescent="0.25">
      <c r="A8" s="10">
        <v>4</v>
      </c>
      <c r="B8" s="12" t="s">
        <v>24</v>
      </c>
      <c r="C8" s="12" t="s">
        <v>25</v>
      </c>
      <c r="D8" s="12" t="s">
        <v>26</v>
      </c>
      <c r="E8" s="12" t="s">
        <v>50</v>
      </c>
      <c r="F8" s="12" t="s">
        <v>46</v>
      </c>
      <c r="G8" s="10" t="s">
        <v>159</v>
      </c>
      <c r="H8" s="10" t="s">
        <v>160</v>
      </c>
      <c r="I8" s="10">
        <v>3</v>
      </c>
      <c r="J8" s="10">
        <v>4</v>
      </c>
      <c r="K8" s="19">
        <f t="shared" si="3"/>
        <v>7</v>
      </c>
      <c r="L8" s="28" t="str">
        <f t="shared" si="0"/>
        <v>Riesgo alto</v>
      </c>
      <c r="M8" s="12" t="s">
        <v>39</v>
      </c>
      <c r="N8" s="10" t="s">
        <v>51</v>
      </c>
      <c r="O8" s="10">
        <v>1</v>
      </c>
      <c r="P8" s="10">
        <v>4</v>
      </c>
      <c r="Q8" s="10">
        <f t="shared" si="1"/>
        <v>5</v>
      </c>
      <c r="R8" s="28" t="str">
        <f t="shared" si="2"/>
        <v>Riesgo medio</v>
      </c>
      <c r="S8" s="10" t="s">
        <v>52</v>
      </c>
      <c r="T8" s="12" t="s">
        <v>39</v>
      </c>
      <c r="U8" s="11" t="s">
        <v>161</v>
      </c>
      <c r="V8" s="11" t="s">
        <v>162</v>
      </c>
      <c r="W8" s="19" t="s">
        <v>53</v>
      </c>
      <c r="X8" s="19" t="s">
        <v>163</v>
      </c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70" s="17" customFormat="1" ht="75.75" customHeight="1" x14ac:dyDescent="0.25">
      <c r="A9" s="10">
        <v>5</v>
      </c>
      <c r="B9" s="21" t="s">
        <v>24</v>
      </c>
      <c r="C9" s="21" t="s">
        <v>54</v>
      </c>
      <c r="D9" s="21" t="s">
        <v>55</v>
      </c>
      <c r="E9" s="21" t="s">
        <v>56</v>
      </c>
      <c r="F9" s="12" t="s">
        <v>46</v>
      </c>
      <c r="G9" s="10" t="s">
        <v>57</v>
      </c>
      <c r="H9" s="19" t="s">
        <v>164</v>
      </c>
      <c r="I9" s="19">
        <v>2</v>
      </c>
      <c r="J9" s="19">
        <v>5</v>
      </c>
      <c r="K9" s="19">
        <f t="shared" si="3"/>
        <v>7</v>
      </c>
      <c r="L9" s="19" t="str">
        <f t="shared" si="0"/>
        <v>Riesgo alto</v>
      </c>
      <c r="M9" s="21" t="s">
        <v>58</v>
      </c>
      <c r="N9" s="19" t="s">
        <v>59</v>
      </c>
      <c r="O9" s="19">
        <v>1</v>
      </c>
      <c r="P9" s="19">
        <v>3</v>
      </c>
      <c r="Q9" s="19">
        <f t="shared" si="1"/>
        <v>4</v>
      </c>
      <c r="R9" s="19" t="str">
        <f t="shared" si="2"/>
        <v>Riesgo bajo</v>
      </c>
      <c r="S9" s="19" t="s">
        <v>52</v>
      </c>
      <c r="T9" s="19" t="s">
        <v>60</v>
      </c>
      <c r="U9" s="20" t="s">
        <v>61</v>
      </c>
      <c r="V9" s="20" t="s">
        <v>62</v>
      </c>
      <c r="W9" s="19" t="s">
        <v>63</v>
      </c>
      <c r="X9" s="19" t="s">
        <v>165</v>
      </c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70" s="17" customFormat="1" ht="69" customHeight="1" x14ac:dyDescent="0.25">
      <c r="A10" s="10">
        <v>6</v>
      </c>
      <c r="B10" s="21" t="s">
        <v>64</v>
      </c>
      <c r="C10" s="21" t="s">
        <v>25</v>
      </c>
      <c r="D10" s="21" t="s">
        <v>55</v>
      </c>
      <c r="E10" s="21" t="s">
        <v>56</v>
      </c>
      <c r="F10" s="12" t="s">
        <v>46</v>
      </c>
      <c r="G10" s="10" t="s">
        <v>65</v>
      </c>
      <c r="H10" s="19" t="s">
        <v>66</v>
      </c>
      <c r="I10" s="19">
        <v>2</v>
      </c>
      <c r="J10" s="19">
        <v>3</v>
      </c>
      <c r="K10" s="19">
        <f t="shared" si="3"/>
        <v>5</v>
      </c>
      <c r="L10" s="28" t="str">
        <f t="shared" si="0"/>
        <v>Riesgo medio</v>
      </c>
      <c r="M10" s="12" t="s">
        <v>39</v>
      </c>
      <c r="N10" s="19" t="s">
        <v>67</v>
      </c>
      <c r="O10" s="19">
        <v>1</v>
      </c>
      <c r="P10" s="19">
        <v>3</v>
      </c>
      <c r="Q10" s="19">
        <f t="shared" si="1"/>
        <v>4</v>
      </c>
      <c r="R10" s="28" t="str">
        <f t="shared" si="2"/>
        <v>Riesgo bajo</v>
      </c>
      <c r="S10" s="19" t="s">
        <v>52</v>
      </c>
      <c r="T10" s="12" t="s">
        <v>166</v>
      </c>
      <c r="U10" s="20" t="s">
        <v>61</v>
      </c>
      <c r="V10" s="20" t="s">
        <v>62</v>
      </c>
      <c r="W10" s="19" t="s">
        <v>68</v>
      </c>
      <c r="X10" s="19" t="s">
        <v>165</v>
      </c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70" s="3" customFormat="1" ht="105" x14ac:dyDescent="0.25">
      <c r="A11" s="10">
        <v>7</v>
      </c>
      <c r="B11" s="12" t="s">
        <v>24</v>
      </c>
      <c r="C11" s="12" t="s">
        <v>71</v>
      </c>
      <c r="D11" s="12" t="s">
        <v>69</v>
      </c>
      <c r="E11" s="12" t="s">
        <v>69</v>
      </c>
      <c r="F11" s="12" t="s">
        <v>46</v>
      </c>
      <c r="G11" s="10" t="s">
        <v>72</v>
      </c>
      <c r="H11" s="19" t="s">
        <v>73</v>
      </c>
      <c r="I11" s="10">
        <v>3</v>
      </c>
      <c r="J11" s="30">
        <v>3</v>
      </c>
      <c r="K11" s="19">
        <f t="shared" si="3"/>
        <v>6</v>
      </c>
      <c r="L11" s="28" t="str">
        <f t="shared" si="0"/>
        <v>Riesgo alto</v>
      </c>
      <c r="M11" s="12" t="s">
        <v>74</v>
      </c>
      <c r="N11" s="19" t="s">
        <v>75</v>
      </c>
      <c r="O11" s="30">
        <v>2</v>
      </c>
      <c r="P11" s="30">
        <v>3</v>
      </c>
      <c r="Q11" s="10">
        <f t="shared" ref="Q11:Q18" si="4">O11+P11</f>
        <v>5</v>
      </c>
      <c r="R11" s="28" t="str">
        <f t="shared" si="2"/>
        <v>Riesgo medio</v>
      </c>
      <c r="S11" s="30" t="s">
        <v>149</v>
      </c>
      <c r="T11" s="10" t="s">
        <v>77</v>
      </c>
      <c r="U11" s="20" t="s">
        <v>78</v>
      </c>
      <c r="V11" s="20" t="s">
        <v>79</v>
      </c>
      <c r="W11" s="19" t="s">
        <v>80</v>
      </c>
      <c r="X11" s="10" t="s">
        <v>81</v>
      </c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70" s="3" customFormat="1" ht="66" x14ac:dyDescent="0.25">
      <c r="A12" s="10">
        <v>8</v>
      </c>
      <c r="B12" s="12" t="s">
        <v>24</v>
      </c>
      <c r="C12" s="12" t="s">
        <v>25</v>
      </c>
      <c r="D12" s="12" t="s">
        <v>69</v>
      </c>
      <c r="E12" s="12" t="s">
        <v>69</v>
      </c>
      <c r="F12" s="12" t="s">
        <v>46</v>
      </c>
      <c r="G12" s="10" t="s">
        <v>82</v>
      </c>
      <c r="H12" s="10" t="s">
        <v>83</v>
      </c>
      <c r="I12" s="10">
        <v>2</v>
      </c>
      <c r="J12" s="10">
        <v>4</v>
      </c>
      <c r="K12" s="19">
        <f t="shared" si="3"/>
        <v>6</v>
      </c>
      <c r="L12" s="28" t="str">
        <f t="shared" si="0"/>
        <v>Riesgo alto</v>
      </c>
      <c r="M12" s="12" t="s">
        <v>84</v>
      </c>
      <c r="N12" s="10" t="s">
        <v>167</v>
      </c>
      <c r="O12" s="10">
        <v>1</v>
      </c>
      <c r="P12" s="10">
        <v>4</v>
      </c>
      <c r="Q12" s="10">
        <f t="shared" si="4"/>
        <v>5</v>
      </c>
      <c r="R12" s="28" t="str">
        <f t="shared" si="2"/>
        <v>Riesgo medio</v>
      </c>
      <c r="S12" s="10" t="s">
        <v>149</v>
      </c>
      <c r="T12" s="10" t="s">
        <v>58</v>
      </c>
      <c r="U12" s="11" t="s">
        <v>85</v>
      </c>
      <c r="V12" s="11" t="s">
        <v>31</v>
      </c>
      <c r="W12" s="19" t="s">
        <v>86</v>
      </c>
      <c r="X12" s="10" t="s">
        <v>70</v>
      </c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70" s="3" customFormat="1" ht="68.25" customHeight="1" x14ac:dyDescent="0.25">
      <c r="A13" s="10">
        <v>9</v>
      </c>
      <c r="B13" s="12" t="s">
        <v>87</v>
      </c>
      <c r="C13" s="12" t="s">
        <v>88</v>
      </c>
      <c r="D13" s="12" t="s">
        <v>69</v>
      </c>
      <c r="E13" s="12" t="s">
        <v>69</v>
      </c>
      <c r="F13" s="12" t="s">
        <v>46</v>
      </c>
      <c r="G13" s="10" t="s">
        <v>89</v>
      </c>
      <c r="H13" s="10" t="s">
        <v>90</v>
      </c>
      <c r="I13" s="19">
        <v>2</v>
      </c>
      <c r="J13" s="19">
        <v>3</v>
      </c>
      <c r="K13" s="19">
        <f t="shared" si="3"/>
        <v>5</v>
      </c>
      <c r="L13" s="28" t="str">
        <f t="shared" si="0"/>
        <v>Riesgo medio</v>
      </c>
      <c r="M13" s="12" t="s">
        <v>58</v>
      </c>
      <c r="N13" s="10" t="s">
        <v>168</v>
      </c>
      <c r="O13" s="19">
        <v>1</v>
      </c>
      <c r="P13" s="19">
        <v>3</v>
      </c>
      <c r="Q13" s="10">
        <f t="shared" si="4"/>
        <v>4</v>
      </c>
      <c r="R13" s="28" t="str">
        <f t="shared" si="2"/>
        <v>Riesgo bajo</v>
      </c>
      <c r="S13" s="29" t="s">
        <v>52</v>
      </c>
      <c r="T13" s="12" t="s">
        <v>169</v>
      </c>
      <c r="U13" s="20" t="s">
        <v>30</v>
      </c>
      <c r="V13" s="11" t="s">
        <v>31</v>
      </c>
      <c r="W13" s="19" t="s">
        <v>170</v>
      </c>
      <c r="X13" s="19" t="s">
        <v>70</v>
      </c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</row>
    <row r="14" spans="1:70" s="3" customFormat="1" ht="69.75" customHeight="1" x14ac:dyDescent="0.25">
      <c r="A14" s="10">
        <v>10</v>
      </c>
      <c r="B14" s="12" t="s">
        <v>87</v>
      </c>
      <c r="C14" s="12" t="s">
        <v>88</v>
      </c>
      <c r="D14" s="12" t="s">
        <v>69</v>
      </c>
      <c r="E14" s="12" t="s">
        <v>69</v>
      </c>
      <c r="F14" s="12" t="s">
        <v>92</v>
      </c>
      <c r="G14" s="10" t="s">
        <v>93</v>
      </c>
      <c r="H14" s="19" t="s">
        <v>94</v>
      </c>
      <c r="I14" s="19">
        <v>4</v>
      </c>
      <c r="J14" s="30">
        <v>4</v>
      </c>
      <c r="K14" s="19">
        <f t="shared" si="3"/>
        <v>8</v>
      </c>
      <c r="L14" s="28" t="str">
        <f t="shared" si="0"/>
        <v>Riesgo extremo</v>
      </c>
      <c r="M14" s="12" t="s">
        <v>95</v>
      </c>
      <c r="N14" s="10" t="s">
        <v>96</v>
      </c>
      <c r="O14" s="30">
        <v>2</v>
      </c>
      <c r="P14" s="30">
        <v>4</v>
      </c>
      <c r="Q14" s="10">
        <f t="shared" si="4"/>
        <v>6</v>
      </c>
      <c r="R14" s="28" t="str">
        <f t="shared" si="2"/>
        <v>Riesgo alto</v>
      </c>
      <c r="S14" s="30" t="s">
        <v>52</v>
      </c>
      <c r="T14" s="10" t="s">
        <v>97</v>
      </c>
      <c r="U14" s="11" t="s">
        <v>85</v>
      </c>
      <c r="V14" s="11" t="s">
        <v>31</v>
      </c>
      <c r="W14" s="19" t="s">
        <v>98</v>
      </c>
      <c r="X14" s="19" t="s">
        <v>81</v>
      </c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70" s="25" customFormat="1" ht="51" customHeight="1" x14ac:dyDescent="0.25">
      <c r="A15" s="10">
        <v>11</v>
      </c>
      <c r="B15" s="12" t="s">
        <v>24</v>
      </c>
      <c r="C15" s="12" t="s">
        <v>99</v>
      </c>
      <c r="D15" s="12" t="s">
        <v>69</v>
      </c>
      <c r="E15" s="12" t="s">
        <v>69</v>
      </c>
      <c r="F15" s="12" t="s">
        <v>142</v>
      </c>
      <c r="G15" s="19" t="s">
        <v>143</v>
      </c>
      <c r="H15" s="10" t="s">
        <v>144</v>
      </c>
      <c r="I15" s="10">
        <v>3</v>
      </c>
      <c r="J15" s="10">
        <v>4</v>
      </c>
      <c r="K15" s="10">
        <v>7</v>
      </c>
      <c r="L15" s="27" t="s">
        <v>145</v>
      </c>
      <c r="M15" s="12" t="s">
        <v>146</v>
      </c>
      <c r="N15" s="10" t="s">
        <v>147</v>
      </c>
      <c r="O15" s="10">
        <v>3</v>
      </c>
      <c r="P15" s="10">
        <v>2</v>
      </c>
      <c r="Q15" s="10">
        <v>5</v>
      </c>
      <c r="R15" s="27" t="s">
        <v>148</v>
      </c>
      <c r="S15" s="10" t="s">
        <v>149</v>
      </c>
      <c r="T15" s="10" t="s">
        <v>141</v>
      </c>
      <c r="U15" s="11" t="s">
        <v>103</v>
      </c>
      <c r="V15" s="11" t="s">
        <v>104</v>
      </c>
      <c r="W15" s="10" t="s">
        <v>150</v>
      </c>
      <c r="X15" s="10" t="s">
        <v>151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</row>
    <row r="16" spans="1:70" s="23" customFormat="1" ht="165" x14ac:dyDescent="0.25">
      <c r="A16" s="10">
        <v>12</v>
      </c>
      <c r="B16" s="12" t="s">
        <v>24</v>
      </c>
      <c r="C16" s="12" t="s">
        <v>99</v>
      </c>
      <c r="D16" s="12" t="s">
        <v>69</v>
      </c>
      <c r="E16" s="12" t="s">
        <v>69</v>
      </c>
      <c r="F16" s="12" t="s">
        <v>100</v>
      </c>
      <c r="G16" s="10" t="s">
        <v>137</v>
      </c>
      <c r="H16" s="10" t="s">
        <v>101</v>
      </c>
      <c r="I16" s="10">
        <v>4</v>
      </c>
      <c r="J16" s="10">
        <v>4</v>
      </c>
      <c r="K16" s="10">
        <f t="shared" si="3"/>
        <v>8</v>
      </c>
      <c r="L16" s="22" t="str">
        <f t="shared" si="0"/>
        <v>Riesgo extremo</v>
      </c>
      <c r="M16" s="12" t="s">
        <v>102</v>
      </c>
      <c r="N16" s="10" t="s">
        <v>173</v>
      </c>
      <c r="O16" s="10">
        <v>2</v>
      </c>
      <c r="P16" s="10">
        <v>4</v>
      </c>
      <c r="Q16" s="10">
        <f t="shared" si="4"/>
        <v>6</v>
      </c>
      <c r="R16" s="22" t="str">
        <f t="shared" si="2"/>
        <v>Riesgo alto</v>
      </c>
      <c r="S16" s="10" t="s">
        <v>29</v>
      </c>
      <c r="T16" s="10" t="s">
        <v>141</v>
      </c>
      <c r="U16" s="11" t="s">
        <v>103</v>
      </c>
      <c r="V16" s="11" t="s">
        <v>104</v>
      </c>
      <c r="W16" s="10" t="s">
        <v>105</v>
      </c>
      <c r="X16" s="10" t="s">
        <v>81</v>
      </c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</row>
    <row r="17" spans="1:70" s="23" customFormat="1" ht="165" x14ac:dyDescent="0.25">
      <c r="A17" s="10">
        <v>13</v>
      </c>
      <c r="B17" s="12" t="s">
        <v>24</v>
      </c>
      <c r="C17" s="12" t="s">
        <v>99</v>
      </c>
      <c r="D17" s="12" t="s">
        <v>69</v>
      </c>
      <c r="E17" s="12" t="s">
        <v>69</v>
      </c>
      <c r="F17" s="12" t="s">
        <v>100</v>
      </c>
      <c r="G17" s="10" t="s">
        <v>106</v>
      </c>
      <c r="H17" s="10" t="s">
        <v>139</v>
      </c>
      <c r="I17" s="10">
        <v>4</v>
      </c>
      <c r="J17" s="10">
        <v>4</v>
      </c>
      <c r="K17" s="10">
        <f t="shared" si="3"/>
        <v>8</v>
      </c>
      <c r="L17" s="22" t="str">
        <f t="shared" si="0"/>
        <v>Riesgo extremo</v>
      </c>
      <c r="M17" s="12" t="s">
        <v>102</v>
      </c>
      <c r="N17" s="10" t="s">
        <v>138</v>
      </c>
      <c r="O17" s="10">
        <v>2</v>
      </c>
      <c r="P17" s="10">
        <v>4</v>
      </c>
      <c r="Q17" s="10">
        <f t="shared" si="4"/>
        <v>6</v>
      </c>
      <c r="R17" s="22" t="str">
        <f t="shared" si="2"/>
        <v>Riesgo alto</v>
      </c>
      <c r="S17" s="10" t="s">
        <v>29</v>
      </c>
      <c r="T17" s="12" t="s">
        <v>140</v>
      </c>
      <c r="U17" s="11" t="s">
        <v>103</v>
      </c>
      <c r="V17" s="11" t="s">
        <v>104</v>
      </c>
      <c r="W17" s="10" t="s">
        <v>107</v>
      </c>
      <c r="X17" s="10" t="s">
        <v>81</v>
      </c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</row>
    <row r="18" spans="1:70" s="3" customFormat="1" ht="165" x14ac:dyDescent="0.25">
      <c r="A18" s="10">
        <v>14</v>
      </c>
      <c r="B18" s="12" t="s">
        <v>24</v>
      </c>
      <c r="C18" s="12" t="s">
        <v>99</v>
      </c>
      <c r="D18" s="12" t="s">
        <v>108</v>
      </c>
      <c r="E18" s="12" t="s">
        <v>108</v>
      </c>
      <c r="F18" s="12" t="s">
        <v>46</v>
      </c>
      <c r="G18" s="10" t="s">
        <v>171</v>
      </c>
      <c r="H18" s="10" t="s">
        <v>172</v>
      </c>
      <c r="I18" s="10">
        <v>2</v>
      </c>
      <c r="J18" s="10">
        <v>4</v>
      </c>
      <c r="K18" s="10">
        <f t="shared" si="3"/>
        <v>6</v>
      </c>
      <c r="L18" s="22" t="str">
        <f t="shared" si="0"/>
        <v>Riesgo alto</v>
      </c>
      <c r="M18" s="12" t="s">
        <v>102</v>
      </c>
      <c r="N18" s="10" t="s">
        <v>109</v>
      </c>
      <c r="O18" s="10">
        <v>1</v>
      </c>
      <c r="P18" s="10">
        <v>4</v>
      </c>
      <c r="Q18" s="10">
        <f t="shared" si="4"/>
        <v>5</v>
      </c>
      <c r="R18" s="10" t="str">
        <f t="shared" si="2"/>
        <v>Riesgo medio</v>
      </c>
      <c r="S18" s="10" t="s">
        <v>40</v>
      </c>
      <c r="T18" s="12" t="s">
        <v>102</v>
      </c>
      <c r="U18" s="11" t="s">
        <v>110</v>
      </c>
      <c r="V18" s="11" t="s">
        <v>79</v>
      </c>
      <c r="W18" s="10" t="s">
        <v>111</v>
      </c>
      <c r="X18" s="10" t="s">
        <v>112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</row>
    <row r="19" spans="1:70" ht="81.75" customHeight="1" x14ac:dyDescent="0.2">
      <c r="A19" s="10">
        <v>15</v>
      </c>
      <c r="B19" s="16" t="s">
        <v>32</v>
      </c>
      <c r="C19" s="16" t="s">
        <v>88</v>
      </c>
      <c r="D19" s="16" t="s">
        <v>69</v>
      </c>
      <c r="E19" s="16" t="s">
        <v>56</v>
      </c>
      <c r="F19" s="16" t="s">
        <v>113</v>
      </c>
      <c r="G19" s="15" t="s">
        <v>114</v>
      </c>
      <c r="H19" s="14" t="s">
        <v>115</v>
      </c>
      <c r="I19" s="10">
        <v>3</v>
      </c>
      <c r="J19" s="10">
        <v>5</v>
      </c>
      <c r="K19" s="10">
        <f t="shared" ref="K19" si="5">+I19+J19</f>
        <v>8</v>
      </c>
      <c r="L19" s="13" t="str">
        <f t="shared" ref="L19" si="6">+IF(K19&gt;=8,"Riesgo extremo",IF(K19&gt;=6,"Riesgo alto",IF(K19=5,"Riesgo medio",IF(K19&lt;=4,"Riesgo bajo",0))))</f>
        <v>Riesgo extremo</v>
      </c>
      <c r="M19" s="12" t="s">
        <v>116</v>
      </c>
      <c r="N19" s="10" t="s">
        <v>133</v>
      </c>
      <c r="O19" s="10">
        <v>1</v>
      </c>
      <c r="P19" s="10">
        <v>5</v>
      </c>
      <c r="Q19" s="10">
        <f t="shared" ref="Q19" si="7">O19+P19</f>
        <v>6</v>
      </c>
      <c r="R19" s="13" t="str">
        <f t="shared" ref="R19" si="8">+IF(Q19&gt;=8,"Riesgo extremo",IF(Q19&gt;=6,"Riesgo alto",IF(Q19=5,"Riesgo medio",IF(Q19&lt;=4,"Riesgo bajo",0))))</f>
        <v>Riesgo alto</v>
      </c>
      <c r="S19" s="10" t="s">
        <v>29</v>
      </c>
      <c r="T19" s="12" t="s">
        <v>116</v>
      </c>
      <c r="U19" s="11" t="s">
        <v>134</v>
      </c>
      <c r="V19" s="11" t="s">
        <v>135</v>
      </c>
      <c r="W19" s="10" t="s">
        <v>136</v>
      </c>
      <c r="X19" s="10" t="s">
        <v>91</v>
      </c>
    </row>
    <row r="20" spans="1:70" x14ac:dyDescent="0.2">
      <c r="B20" s="8"/>
      <c r="D20" s="9"/>
    </row>
    <row r="21" spans="1:70" x14ac:dyDescent="0.2">
      <c r="B21" s="9"/>
    </row>
  </sheetData>
  <mergeCells count="26">
    <mergeCell ref="P3:P4"/>
    <mergeCell ref="X3:X4"/>
    <mergeCell ref="V2:V4"/>
    <mergeCell ref="H2:H4"/>
    <mergeCell ref="I2:I4"/>
    <mergeCell ref="J2:J4"/>
    <mergeCell ref="W2:X2"/>
    <mergeCell ref="S2:S4"/>
    <mergeCell ref="T2:T4"/>
    <mergeCell ref="U2:U4"/>
    <mergeCell ref="K2:K4"/>
    <mergeCell ref="Q3:Q4"/>
    <mergeCell ref="W3:W4"/>
    <mergeCell ref="R3:R4"/>
    <mergeCell ref="N2:N4"/>
    <mergeCell ref="O2:R2"/>
    <mergeCell ref="O3:O4"/>
    <mergeCell ref="M2:M4"/>
    <mergeCell ref="L2:L4"/>
    <mergeCell ref="G2:G4"/>
    <mergeCell ref="E2:E4"/>
    <mergeCell ref="A2:A4"/>
    <mergeCell ref="B2:B4"/>
    <mergeCell ref="C2:C4"/>
    <mergeCell ref="D2:D4"/>
    <mergeCell ref="F2:F4"/>
  </mergeCells>
  <conditionalFormatting sqref="L5:L19 R5:R19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ageMargins left="0.25" right="0.25" top="0.75" bottom="0.75" header="0.3" footer="0.3"/>
  <pageSetup paperSize="190" scale="32" fitToHeight="0" orientation="landscape" r:id="rId1"/>
  <headerFooter>
    <oddFooter>&amp;L&amp;1#&amp;"Calibri"&amp;10&amp;KA80000Información pública reservada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B1DB5-DE5B-4557-ABC0-B75FCF6DE44A}">
  <dimension ref="B3:F13"/>
  <sheetViews>
    <sheetView workbookViewId="0">
      <selection activeCell="K11" sqref="K11"/>
    </sheetView>
  </sheetViews>
  <sheetFormatPr baseColWidth="10" defaultColWidth="11.42578125" defaultRowHeight="16.5" x14ac:dyDescent="0.3"/>
  <cols>
    <col min="1" max="1" width="11.42578125" style="34"/>
    <col min="2" max="2" width="19.140625" style="34" customWidth="1"/>
    <col min="3" max="3" width="13" style="34" customWidth="1"/>
    <col min="4" max="4" width="21.7109375" style="34" customWidth="1"/>
    <col min="5" max="5" width="18" style="34" customWidth="1"/>
    <col min="6" max="6" width="21" style="34" customWidth="1"/>
    <col min="7" max="16384" width="11.42578125" style="34"/>
  </cols>
  <sheetData>
    <row r="3" spans="2:6" ht="66" x14ac:dyDescent="0.3">
      <c r="B3" s="35" t="s">
        <v>117</v>
      </c>
      <c r="C3" s="35" t="s">
        <v>118</v>
      </c>
      <c r="D3" s="35" t="s">
        <v>119</v>
      </c>
      <c r="E3" s="35" t="s">
        <v>120</v>
      </c>
      <c r="F3" s="35" t="s">
        <v>121</v>
      </c>
    </row>
    <row r="4" spans="2:6" x14ac:dyDescent="0.3">
      <c r="B4" s="36" t="s">
        <v>122</v>
      </c>
      <c r="C4" s="35" t="s">
        <v>29</v>
      </c>
      <c r="D4" s="35" t="s">
        <v>76</v>
      </c>
      <c r="E4" s="35" t="s">
        <v>123</v>
      </c>
      <c r="F4" s="35" t="s">
        <v>76</v>
      </c>
    </row>
    <row r="5" spans="2:6" x14ac:dyDescent="0.3">
      <c r="B5" s="36" t="s">
        <v>124</v>
      </c>
      <c r="C5" s="35" t="s">
        <v>29</v>
      </c>
      <c r="D5" s="35" t="s">
        <v>76</v>
      </c>
      <c r="E5" s="35" t="s">
        <v>123</v>
      </c>
      <c r="F5" s="35" t="s">
        <v>76</v>
      </c>
    </row>
    <row r="6" spans="2:6" x14ac:dyDescent="0.3">
      <c r="B6" s="36" t="s">
        <v>125</v>
      </c>
      <c r="C6" s="35" t="s">
        <v>29</v>
      </c>
      <c r="D6" s="35" t="s">
        <v>76</v>
      </c>
      <c r="E6" s="35" t="s">
        <v>123</v>
      </c>
      <c r="F6" s="35" t="s">
        <v>76</v>
      </c>
    </row>
    <row r="7" spans="2:6" x14ac:dyDescent="0.3">
      <c r="B7" s="36" t="s">
        <v>126</v>
      </c>
      <c r="C7" s="35" t="s">
        <v>76</v>
      </c>
      <c r="D7" s="35" t="s">
        <v>123</v>
      </c>
      <c r="E7" s="35" t="s">
        <v>123</v>
      </c>
      <c r="F7" s="35" t="s">
        <v>76</v>
      </c>
    </row>
    <row r="8" spans="2:6" x14ac:dyDescent="0.3">
      <c r="B8" s="36" t="s">
        <v>127</v>
      </c>
      <c r="C8" s="35" t="s">
        <v>76</v>
      </c>
      <c r="D8" s="35" t="s">
        <v>123</v>
      </c>
      <c r="E8" s="35" t="s">
        <v>123</v>
      </c>
      <c r="F8" s="35" t="s">
        <v>76</v>
      </c>
    </row>
    <row r="9" spans="2:6" x14ac:dyDescent="0.3">
      <c r="B9" s="36" t="s">
        <v>128</v>
      </c>
      <c r="C9" s="35" t="s">
        <v>76</v>
      </c>
      <c r="D9" s="35" t="s">
        <v>123</v>
      </c>
      <c r="E9" s="35" t="s">
        <v>123</v>
      </c>
      <c r="F9" s="35" t="s">
        <v>76</v>
      </c>
    </row>
    <row r="10" spans="2:6" x14ac:dyDescent="0.3">
      <c r="B10" s="36" t="s">
        <v>129</v>
      </c>
      <c r="C10" s="35" t="s">
        <v>29</v>
      </c>
      <c r="D10" s="35" t="s">
        <v>76</v>
      </c>
      <c r="E10" s="35" t="s">
        <v>123</v>
      </c>
      <c r="F10" s="35" t="s">
        <v>76</v>
      </c>
    </row>
    <row r="11" spans="2:6" x14ac:dyDescent="0.3">
      <c r="B11" s="36" t="s">
        <v>130</v>
      </c>
      <c r="C11" s="35" t="s">
        <v>29</v>
      </c>
      <c r="D11" s="35" t="s">
        <v>76</v>
      </c>
      <c r="E11" s="35" t="s">
        <v>123</v>
      </c>
      <c r="F11" s="35" t="s">
        <v>76</v>
      </c>
    </row>
    <row r="12" spans="2:6" x14ac:dyDescent="0.3">
      <c r="B12" s="36" t="s">
        <v>131</v>
      </c>
      <c r="C12" s="35" t="s">
        <v>76</v>
      </c>
      <c r="D12" s="35" t="s">
        <v>123</v>
      </c>
      <c r="E12" s="35" t="s">
        <v>123</v>
      </c>
      <c r="F12" s="35" t="s">
        <v>76</v>
      </c>
    </row>
    <row r="13" spans="2:6" x14ac:dyDescent="0.3">
      <c r="B13" s="36" t="s">
        <v>132</v>
      </c>
      <c r="C13" s="35" t="s">
        <v>29</v>
      </c>
      <c r="D13" s="35" t="s">
        <v>76</v>
      </c>
      <c r="E13" s="35" t="s">
        <v>123</v>
      </c>
      <c r="F13" s="35" t="s">
        <v>76</v>
      </c>
    </row>
  </sheetData>
  <pageMargins left="0.7" right="0.7" top="0.75" bottom="0.75" header="0.3" footer="0.3"/>
  <pageSetup orientation="portrait" r:id="rId1"/>
  <headerFooter>
    <oddFooter>&amp;L&amp;1#&amp;"Calibri"&amp;10&amp;KA80000Información pública reservada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7D8EF-3417-4BF1-B085-D55952F90AC8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40c1ba9-58bc-4362-a398-8bea9aef64cd" xsi:nil="true"/>
    <lcf76f155ced4ddcb4097134ff3c332f xmlns="d7ee9239-7483-4e62-b5f1-2c47a651dd96">
      <Terms xmlns="http://schemas.microsoft.com/office/infopath/2007/PartnerControls"/>
    </lcf76f155ced4ddcb4097134ff3c332f>
    <vlzb xmlns="d7ee9239-7483-4e62-b5f1-2c47a651dd96" xsi:nil="true"/>
    <rcoi xmlns="d7ee9239-7483-4e62-b5f1-2c47a651dd96" xsi:nil="true"/>
    <Tag xmlns="d7ee9239-7483-4e62-b5f1-2c47a651dd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85C9E380628940B00E9F8FE3720E36" ma:contentTypeVersion="21" ma:contentTypeDescription="Crear nuevo documento." ma:contentTypeScope="" ma:versionID="2312def5d4895f684736d5c01ada833f">
  <xsd:schema xmlns:xsd="http://www.w3.org/2001/XMLSchema" xmlns:xs="http://www.w3.org/2001/XMLSchema" xmlns:p="http://schemas.microsoft.com/office/2006/metadata/properties" xmlns:ns2="d7ee9239-7483-4e62-b5f1-2c47a651dd96" xmlns:ns3="d40c1ba9-58bc-4362-a398-8bea9aef64cd" targetNamespace="http://schemas.microsoft.com/office/2006/metadata/properties" ma:root="true" ma:fieldsID="41c8d0a55675a797c008c30236dd2fb9" ns2:_="" ns3:_="">
    <xsd:import namespace="d7ee9239-7483-4e62-b5f1-2c47a651dd96"/>
    <xsd:import namespace="d40c1ba9-58bc-4362-a398-8bea9aef64cd"/>
    <xsd:element name="properties">
      <xsd:complexType>
        <xsd:sequence>
          <xsd:element name="documentManagement">
            <xsd:complexType>
              <xsd:all>
                <xsd:element ref="ns2:Tag" minOccurs="0"/>
                <xsd:element ref="ns2:MediaServiceMetadata" minOccurs="0"/>
                <xsd:element ref="ns2:MediaServiceFastMetadata" minOccurs="0"/>
                <xsd:element ref="ns2:rcoi" minOccurs="0"/>
                <xsd:element ref="ns2:vlzb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ee9239-7483-4e62-b5f1-2c47a651dd96" elementFormDefault="qualified">
    <xsd:import namespace="http://schemas.microsoft.com/office/2006/documentManagement/types"/>
    <xsd:import namespace="http://schemas.microsoft.com/office/infopath/2007/PartnerControls"/>
    <xsd:element name="Tag" ma:index="8" nillable="true" ma:displayName="Tag" ma:format="Dropdown" ma:internalName="Tag">
      <xsd:simpleType>
        <xsd:restriction base="dms:Text">
          <xsd:maxLength value="255"/>
        </xsd:restriction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rcoi" ma:index="11" nillable="true" ma:displayName="Año" ma:internalName="rcoi">
      <xsd:simpleType>
        <xsd:restriction base="dms:Text"/>
      </xsd:simpleType>
    </xsd:element>
    <xsd:element name="vlzb" ma:index="12" nillable="true" ma:displayName="Año" ma:internalName="vlzb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1403e56c-7165-4df9-b2f0-995a8a2cd4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0c1ba9-58bc-4362-a398-8bea9aef64c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4593d2-c053-4203-9fac-d379aae45da3}" ma:internalName="TaxCatchAll" ma:showField="CatchAllData" ma:web="d40c1ba9-58bc-4362-a398-8bea9aef64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FA80CB-C781-4CD4-A3B6-9DBEDC7C3D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9266F7-ABC9-45E4-B09B-2EDDD45D45AD}">
  <ds:schemaRefs>
    <ds:schemaRef ds:uri="http://schemas.microsoft.com/office/2006/documentManagement/types"/>
    <ds:schemaRef ds:uri="http://purl.org/dc/terms/"/>
    <ds:schemaRef ds:uri="d40c1ba9-58bc-4362-a398-8bea9aef64cd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d7ee9239-7483-4e62-b5f1-2c47a651dd9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7664ADA-9ADC-4237-B361-E5B8D892F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ee9239-7483-4e62-b5f1-2c47a651dd96"/>
    <ds:schemaRef ds:uri="d40c1ba9-58bc-4362-a398-8bea9aef64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Riesgos</vt:lpstr>
      <vt:lpstr>Acuerdo Comercial</vt:lpstr>
      <vt:lpstr>Hoja1</vt:lpstr>
      <vt:lpstr>'Matriz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Gerardo Gutierrez Castro</cp:lastModifiedBy>
  <cp:revision/>
  <dcterms:created xsi:type="dcterms:W3CDTF">2023-06-23T18:25:10Z</dcterms:created>
  <dcterms:modified xsi:type="dcterms:W3CDTF">2024-03-01T16:26:21Z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0x0101008585C9E380628940B00E9F8FE3720E36</vt:lpwstr>
  </property>
  <property fmtid="{D5CDD505-2E9C-101B-9397-08002B2CF9AE}" pid="3" name="MediaServiceImageTags">
    <vt:lpwstr/>
  </property>
</Properties>
</file>