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9\2024\CONTRATOS 2024\FERRETERIA2024\Nueva carpeta\"/>
    </mc:Choice>
  </mc:AlternateContent>
  <bookViews>
    <workbookView xWindow="0" yWindow="0" windowWidth="24000" windowHeight="9735"/>
  </bookViews>
  <sheets>
    <sheet name="PROPUESTA ECONOMICA2024" sheetId="2" r:id="rId1"/>
  </sheets>
  <definedNames>
    <definedName name="_xlnm.Print_Area" localSheetId="0">'PROPUESTA ECONOMICA2024'!$A$1:$Q$56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2" l="1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9" i="2"/>
  <c r="M54" i="2" l="1"/>
  <c r="N54" i="2" s="1"/>
  <c r="J9" i="2"/>
  <c r="M50" i="2" l="1"/>
  <c r="N50" i="2" s="1"/>
  <c r="M45" i="2"/>
  <c r="N45" i="2" s="1"/>
  <c r="M38" i="2"/>
  <c r="N38" i="2" s="1"/>
  <c r="M37" i="2"/>
  <c r="N37" i="2" s="1"/>
  <c r="M13" i="2"/>
  <c r="N13" i="2" s="1"/>
  <c r="M10" i="2"/>
  <c r="N10" i="2" s="1"/>
  <c r="M26" i="2"/>
  <c r="N26" i="2" s="1"/>
  <c r="M23" i="2"/>
  <c r="N23" i="2" s="1"/>
  <c r="M17" i="2"/>
  <c r="N17" i="2" s="1"/>
  <c r="M51" i="2"/>
  <c r="N51" i="2" s="1"/>
  <c r="M9" i="2"/>
  <c r="N9" i="2" s="1"/>
  <c r="M25" i="2"/>
  <c r="N25" i="2" s="1"/>
  <c r="M34" i="2"/>
  <c r="N34" i="2" s="1"/>
  <c r="M39" i="2"/>
  <c r="N39" i="2" s="1"/>
  <c r="M41" i="2"/>
  <c r="N41" i="2" s="1"/>
  <c r="M47" i="2"/>
  <c r="N47" i="2" s="1"/>
  <c r="M49" i="2"/>
  <c r="N49" i="2" s="1"/>
  <c r="M33" i="2"/>
  <c r="N33" i="2" s="1"/>
  <c r="M32" i="2"/>
  <c r="N32" i="2" s="1"/>
  <c r="M43" i="2"/>
  <c r="N43" i="2" s="1"/>
  <c r="M14" i="2"/>
  <c r="N14" i="2" s="1"/>
  <c r="M20" i="2"/>
  <c r="N20" i="2" s="1"/>
  <c r="M22" i="2"/>
  <c r="N22" i="2" s="1"/>
  <c r="M24" i="2"/>
  <c r="N24" i="2" s="1"/>
  <c r="M28" i="2"/>
  <c r="N28" i="2" s="1"/>
  <c r="M36" i="2"/>
  <c r="N36" i="2" s="1"/>
  <c r="M44" i="2"/>
  <c r="N44" i="2" s="1"/>
  <c r="M35" i="2"/>
  <c r="N35" i="2" s="1"/>
  <c r="M40" i="2"/>
  <c r="N40" i="2" s="1"/>
  <c r="M53" i="2"/>
  <c r="N53" i="2" s="1"/>
  <c r="M30" i="2"/>
  <c r="N30" i="2" s="1"/>
  <c r="M42" i="2"/>
  <c r="N42" i="2" s="1"/>
  <c r="M46" i="2"/>
  <c r="N46" i="2" s="1"/>
  <c r="M21" i="2" l="1"/>
  <c r="N21" i="2" s="1"/>
  <c r="M18" i="2"/>
  <c r="N18" i="2" s="1"/>
  <c r="M11" i="2"/>
  <c r="N11" i="2" s="1"/>
  <c r="M48" i="2"/>
  <c r="N48" i="2" s="1"/>
  <c r="M52" i="2"/>
  <c r="N52" i="2" s="1"/>
  <c r="M29" i="2"/>
  <c r="N29" i="2" s="1"/>
  <c r="M31" i="2"/>
  <c r="N31" i="2" s="1"/>
  <c r="M15" i="2"/>
  <c r="N15" i="2" s="1"/>
  <c r="M27" i="2"/>
  <c r="N27" i="2" s="1"/>
  <c r="M19" i="2"/>
  <c r="N19" i="2" s="1"/>
  <c r="M16" i="2"/>
  <c r="N16" i="2" s="1"/>
  <c r="M12" i="2"/>
  <c r="N12" i="2" s="1"/>
</calcChain>
</file>

<file path=xl/sharedStrings.xml><?xml version="1.0" encoding="utf-8"?>
<sst xmlns="http://schemas.openxmlformats.org/spreadsheetml/2006/main" count="113" uniqueCount="69">
  <si>
    <t>No.</t>
  </si>
  <si>
    <t>PRODUCTO</t>
  </si>
  <si>
    <t>MEDIDA</t>
  </si>
  <si>
    <t>CTD</t>
  </si>
  <si>
    <t>COTIZACION 1 NELSON ALGECIRA</t>
  </si>
  <si>
    <t>VALOR PROMEDIO</t>
  </si>
  <si>
    <t>VALOR/UNITARIO</t>
  </si>
  <si>
    <t>VALOR TOTAL</t>
  </si>
  <si>
    <t xml:space="preserve">Valor Unitario </t>
  </si>
  <si>
    <t>Valor Total</t>
  </si>
  <si>
    <t>VALOR UNITARIO</t>
  </si>
  <si>
    <t>Abrazadera plástica 15 cm x 3,3 x100und</t>
  </si>
  <si>
    <t>Paquete</t>
  </si>
  <si>
    <t>Abrazadera plástica 20 cm x 3,6 x100und</t>
  </si>
  <si>
    <t>Abrazadera plástica 60 cm 50lb x100und</t>
  </si>
  <si>
    <t>Brocha uso profesional cerda de 3”</t>
  </si>
  <si>
    <t>Und</t>
  </si>
  <si>
    <t>Broca plus 1/4 x 4 pulgadas concreto</t>
  </si>
  <si>
    <t>Broca plus 5/16 x 4 pulgadas concreto</t>
  </si>
  <si>
    <t>Broca rotomartillo 1/2 x 12-1/4 pulgada concreto</t>
  </si>
  <si>
    <t>Broca plus 1/4 x 4 pulgadas madera</t>
  </si>
  <si>
    <t>Broca plus 5/16 x 4 pulgadas madera</t>
  </si>
  <si>
    <t>Broca plus 1/4 x 4 pulgadas metal</t>
  </si>
  <si>
    <t>Broca plus 5/16 x 4 pulgadas metal</t>
  </si>
  <si>
    <t>Clavos para zinc x500gr</t>
  </si>
  <si>
    <t>Libra</t>
  </si>
  <si>
    <t>Chazo plástico polipropileno de impacto 5/16 – bolsa x 100 unid</t>
  </si>
  <si>
    <t>Cinta impermeabilizante tapa goteras - 33cm x 5 m - impermeabilización y reparación de humedad</t>
  </si>
  <si>
    <t>Disco pulidora corte madera 4-1/2 disco sierra</t>
  </si>
  <si>
    <t>Disco pulidora corte metal 4-1/2</t>
  </si>
  <si>
    <t>Disco diamantado y segmentado corte concreto 4-1/2</t>
  </si>
  <si>
    <t>Grata pulidora 4-1/2</t>
  </si>
  <si>
    <t>Bombillo pequeño led foco 7w ahorrador luz blanca 560 lúmenes</t>
  </si>
  <si>
    <t>Pintura amarilla en aceite por galón</t>
  </si>
  <si>
    <t>Gln</t>
  </si>
  <si>
    <t>Pintura negra en aceite por galón</t>
  </si>
  <si>
    <t>Pintura para exteriores tipo 1 blanca lavable cuñete x 5 galones blanca</t>
  </si>
  <si>
    <t>Pintura azul marino en aceite (referencia del color: 0e0f2b - rgb: r:14 g:15 b:43) para exteriores por galón</t>
  </si>
  <si>
    <t>Puntilla de 5” *500gr</t>
  </si>
  <si>
    <t>Rodillo 9” felpa acrílica</t>
  </si>
  <si>
    <t>Rollo de 120 mts de nylon para guadaña redondo</t>
  </si>
  <si>
    <t>Tornillo panel drywall pta aguda 5/16 bolsa por 100 unid</t>
  </si>
  <si>
    <t>Polisombra color negro al 60%, ancho 4MTSx1mts</t>
  </si>
  <si>
    <t xml:space="preserve">Pintura epoxica azul tipo pesado par piso </t>
  </si>
  <si>
    <t>Galón</t>
  </si>
  <si>
    <t>Lámina de cielo raso en pvc color blanco 5.95 mts x 30 cms x 9mm</t>
  </si>
  <si>
    <t>Teja zinc ondulada 2.134x0.80mt cal 35 0.17mm</t>
  </si>
  <si>
    <t>Estuco plástico 30 kilos/5 galones interior y exterior</t>
  </si>
  <si>
    <t>Cemento gris *50 kilos uso general por bulto</t>
  </si>
  <si>
    <t>Silicona fría</t>
  </si>
  <si>
    <t>Candado cuerpo de hierro latón en caja 60mm</t>
  </si>
  <si>
    <t>Puntilla de 2/1” *500gr</t>
  </si>
  <si>
    <t>Hoja de lija calibre 80</t>
  </si>
  <si>
    <t>Tiner</t>
  </si>
  <si>
    <t>Escalera Multifuncional Plegable 16 Pasos Aluminio 4,7 Mts</t>
  </si>
  <si>
    <t>garantia</t>
  </si>
  <si>
    <t>Carretilla Metálica De 80 Litros, Rueda Antipinchazo Maciza</t>
  </si>
  <si>
    <t>caract tecnica</t>
  </si>
  <si>
    <t>Espátula Rígida 4 Pulgadas Mango Madera Bellota 55891</t>
  </si>
  <si>
    <t>Plástico Negro / Polietileno por 6 Mts de ancho calibre No. 06</t>
  </si>
  <si>
    <t xml:space="preserve">Metro </t>
  </si>
  <si>
    <t>Cables Duplex 2 X 12 Rollo 100 Mts</t>
  </si>
  <si>
    <t>Rollo</t>
  </si>
  <si>
    <t>Bombillo led 50w grande foco luz blanca alta calidad</t>
  </si>
  <si>
    <t>Lámpara led redonda de techo para interiores 18w 125mm x 30mm</t>
  </si>
  <si>
    <t xml:space="preserve">Martillo 8001-0 Pulido 23 Mm  </t>
  </si>
  <si>
    <t>COTIZACION INVERCODISSAS</t>
  </si>
  <si>
    <t>COTIZACION VALOR JEINER</t>
  </si>
  <si>
    <t>El presente estudio de mercado se realiza con precios unitarios, sin embargo se solicita el total del presupuesto asignado para la vigencia 2024 por valor de $ 9,999,963,00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</si>
</sst>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3.5"/>
      <color rgb="FF000080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FF0000"/>
      <name val="Arial"/>
      <family val="2"/>
    </font>
    <font>
      <sz val="9"/>
      <color rgb="FF000000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/>
    <xf numFmtId="0" fontId="0" fillId="0" borderId="0" xfId="0" applyAlignment="1"/>
    <xf numFmtId="0" fontId="3" fillId="0" borderId="0" xfId="0" applyFont="1"/>
    <xf numFmtId="164" fontId="2" fillId="0" borderId="0" xfId="1" applyNumberFormat="1" applyFont="1" applyAlignment="1"/>
    <xf numFmtId="164" fontId="0" fillId="0" borderId="0" xfId="1" applyNumberFormat="1" applyFont="1" applyAlignment="1"/>
    <xf numFmtId="0" fontId="4" fillId="0" borderId="0" xfId="0" applyFont="1" applyAlignment="1"/>
    <xf numFmtId="0" fontId="7" fillId="0" borderId="0" xfId="0" applyFont="1" applyAlignment="1"/>
    <xf numFmtId="0" fontId="7" fillId="0" borderId="0" xfId="0" applyFont="1"/>
    <xf numFmtId="0" fontId="6" fillId="0" borderId="2" xfId="0" applyFont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164" fontId="7" fillId="0" borderId="2" xfId="1" applyNumberFormat="1" applyFont="1" applyFill="1" applyBorder="1"/>
    <xf numFmtId="164" fontId="8" fillId="0" borderId="2" xfId="1" applyNumberFormat="1" applyFont="1" applyBorder="1" applyAlignment="1">
      <alignment horizontal="center" vertical="center"/>
    </xf>
    <xf numFmtId="164" fontId="7" fillId="2" borderId="2" xfId="1" applyNumberFormat="1" applyFont="1" applyFill="1" applyBorder="1" applyAlignment="1">
      <alignment horizontal="center" vertical="center"/>
    </xf>
    <xf numFmtId="164" fontId="4" fillId="0" borderId="0" xfId="0" applyNumberFormat="1" applyFont="1" applyAlignment="1"/>
    <xf numFmtId="9" fontId="2" fillId="0" borderId="0" xfId="2" applyFont="1"/>
    <xf numFmtId="0" fontId="2" fillId="0" borderId="0" xfId="0" applyFont="1"/>
    <xf numFmtId="164" fontId="4" fillId="3" borderId="0" xfId="0" applyNumberFormat="1" applyFont="1" applyFill="1" applyAlignment="1"/>
    <xf numFmtId="9" fontId="2" fillId="3" borderId="0" xfId="2" applyFont="1" applyFill="1"/>
    <xf numFmtId="164" fontId="8" fillId="0" borderId="2" xfId="1" applyNumberFormat="1" applyFont="1" applyFill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 wrapText="1"/>
    </xf>
    <xf numFmtId="164" fontId="8" fillId="2" borderId="2" xfId="1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justify" vertical="center"/>
    </xf>
    <xf numFmtId="9" fontId="9" fillId="3" borderId="0" xfId="2" applyFont="1" applyFill="1"/>
    <xf numFmtId="0" fontId="10" fillId="2" borderId="2" xfId="0" applyFont="1" applyFill="1" applyBorder="1" applyAlignment="1">
      <alignment vertical="center"/>
    </xf>
    <xf numFmtId="0" fontId="8" fillId="0" borderId="4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wrapText="1"/>
    </xf>
    <xf numFmtId="0" fontId="7" fillId="2" borderId="0" xfId="0" applyFont="1" applyFill="1" applyAlignment="1">
      <alignment wrapText="1"/>
    </xf>
    <xf numFmtId="0" fontId="11" fillId="0" borderId="0" xfId="0" applyFont="1"/>
    <xf numFmtId="0" fontId="6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323851</xdr:colOff>
      <xdr:row>0</xdr:row>
      <xdr:rowOff>105614</xdr:rowOff>
    </xdr:from>
    <xdr:to>
      <xdr:col>11</xdr:col>
      <xdr:colOff>762001</xdr:colOff>
      <xdr:row>4</xdr:row>
      <xdr:rowOff>65088</xdr:rowOff>
    </xdr:to>
    <xdr:pic>
      <xdr:nvPicPr>
        <xdr:cNvPr id="2" name="1 Imagen" descr="Descripción: Nuevo_ALFM_Logo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01126" y="105614"/>
          <a:ext cx="1476375" cy="75004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1984374</xdr:colOff>
      <xdr:row>0</xdr:row>
      <xdr:rowOff>9525</xdr:rowOff>
    </xdr:from>
    <xdr:to>
      <xdr:col>10</xdr:col>
      <xdr:colOff>131674</xdr:colOff>
      <xdr:row>4</xdr:row>
      <xdr:rowOff>373063</xdr:rowOff>
    </xdr:to>
    <xdr:sp macro="" textlink="">
      <xdr:nvSpPr>
        <xdr:cNvPr id="3" name="3 Rectángulo redondeado"/>
        <xdr:cNvSpPr/>
      </xdr:nvSpPr>
      <xdr:spPr>
        <a:xfrm>
          <a:off x="2479674" y="9525"/>
          <a:ext cx="6624550" cy="1154113"/>
        </a:xfrm>
        <a:prstGeom prst="roundRect">
          <a:avLst/>
        </a:prstGeom>
        <a:solidFill>
          <a:schemeClr val="bg1">
            <a:lumMod val="85000"/>
          </a:schemeClr>
        </a:solidFill>
        <a:ln w="15875" cmpd="dbl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9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MINISTERIO</a:t>
          </a:r>
          <a:r>
            <a:rPr lang="es-CO" sz="9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DE DEFENSA NACIONAL</a:t>
          </a:r>
        </a:p>
        <a:p>
          <a:pPr algn="ctr"/>
          <a:r>
            <a:rPr lang="es-CO" sz="9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AGENCIA LOGISTICA DE LAS FUERZAS MILITARES</a:t>
          </a:r>
          <a:endParaRPr lang="es-CO" sz="9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CO" sz="9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REGIONAL SUR</a:t>
          </a:r>
          <a:endParaRPr lang="es-CO" sz="900" b="1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CO" sz="9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NIT: 899999162-4</a:t>
          </a:r>
          <a:endParaRPr lang="es-CO" sz="9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CO" sz="9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ESTUDIO</a:t>
          </a:r>
          <a:r>
            <a:rPr lang="es-CO" sz="9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DE MERCADO PARASUMINISTRO DE MATERIALES DE CONSTRUCCIÓN, Y ELEMENTOS DE FERRETERÍA EN GENERAL, A TODO COSTO PARA LA AGENCIA LOGISTICA REGIONAL SUR VIGENCIA 2024</a:t>
          </a:r>
          <a:endParaRPr lang="es-CO" sz="900"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endParaRPr lang="es-CO" sz="1100"/>
        </a:p>
        <a:p>
          <a:pPr algn="l"/>
          <a:endParaRPr lang="es-CO" sz="1100"/>
        </a:p>
      </xdr:txBody>
    </xdr:sp>
    <xdr:clientData/>
  </xdr:twoCellAnchor>
  <xdr:twoCellAnchor>
    <xdr:from>
      <xdr:col>0</xdr:col>
      <xdr:colOff>106362</xdr:colOff>
      <xdr:row>0</xdr:row>
      <xdr:rowOff>42863</xdr:rowOff>
    </xdr:from>
    <xdr:to>
      <xdr:col>1</xdr:col>
      <xdr:colOff>1952625</xdr:colOff>
      <xdr:row>3</xdr:row>
      <xdr:rowOff>137067</xdr:rowOff>
    </xdr:to>
    <xdr:pic>
      <xdr:nvPicPr>
        <xdr:cNvPr id="4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62" y="42863"/>
          <a:ext cx="2341563" cy="694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view="pageBreakPreview" topLeftCell="A30" zoomScaleNormal="140" zoomScaleSheetLayoutView="100" workbookViewId="0">
      <selection activeCell="A55" sqref="A55:L56"/>
    </sheetView>
  </sheetViews>
  <sheetFormatPr baseColWidth="10" defaultRowHeight="15" x14ac:dyDescent="0.25"/>
  <cols>
    <col min="1" max="1" width="7.42578125" style="35" customWidth="1"/>
    <col min="2" max="2" width="51.85546875" style="36" customWidth="1"/>
    <col min="3" max="3" width="7.5703125" style="35" bestFit="1" customWidth="1"/>
    <col min="4" max="4" width="4.28515625" style="35" bestFit="1" customWidth="1"/>
    <col min="5" max="5" width="12" style="8" bestFit="1" customWidth="1"/>
    <col min="6" max="6" width="9.7109375" style="8" bestFit="1" customWidth="1"/>
    <col min="7" max="7" width="8.5703125" style="37" bestFit="1" customWidth="1"/>
    <col min="8" max="8" width="9.7109375" style="37" bestFit="1" customWidth="1"/>
    <col min="9" max="9" width="9.140625" style="37" bestFit="1" customWidth="1"/>
    <col min="10" max="10" width="10.140625" style="37" bestFit="1" customWidth="1"/>
    <col min="11" max="11" width="15.5703125" style="33" customWidth="1"/>
    <col min="12" max="12" width="12.7109375" style="34" bestFit="1" customWidth="1"/>
    <col min="13" max="13" width="8.7109375" hidden="1" customWidth="1"/>
    <col min="14" max="14" width="8.5703125" hidden="1" customWidth="1"/>
    <col min="15" max="15" width="7" hidden="1" customWidth="1"/>
    <col min="16" max="16" width="12.85546875" hidden="1" customWidth="1"/>
    <col min="17" max="17" width="0" hidden="1" customWidth="1"/>
  </cols>
  <sheetData>
    <row r="1" spans="1:14" x14ac:dyDescent="0.25">
      <c r="A1" s="1"/>
      <c r="B1" s="1"/>
      <c r="C1" s="1"/>
      <c r="D1" s="1"/>
      <c r="E1" s="1"/>
      <c r="F1" s="1"/>
      <c r="G1" s="2"/>
      <c r="H1" s="2"/>
      <c r="I1" s="2"/>
      <c r="J1" s="2"/>
      <c r="K1" s="2"/>
      <c r="L1" s="2"/>
    </row>
    <row r="2" spans="1:14" ht="17.25" x14ac:dyDescent="0.25">
      <c r="A2" s="1"/>
      <c r="B2" s="1"/>
      <c r="C2" s="1"/>
      <c r="D2" s="3"/>
      <c r="E2" s="1"/>
      <c r="F2" s="1"/>
      <c r="G2" s="2"/>
      <c r="H2" s="2"/>
      <c r="I2" s="2"/>
      <c r="J2" s="2"/>
      <c r="K2" s="2"/>
      <c r="L2" s="2"/>
    </row>
    <row r="3" spans="1:14" x14ac:dyDescent="0.25">
      <c r="A3" s="1"/>
      <c r="B3" s="1"/>
      <c r="C3" s="1"/>
      <c r="D3" s="1"/>
      <c r="E3" s="1"/>
      <c r="F3" s="1"/>
      <c r="G3" s="2"/>
      <c r="H3" s="2"/>
      <c r="I3" s="2"/>
      <c r="J3" s="2"/>
      <c r="K3" s="2"/>
      <c r="L3" s="2"/>
    </row>
    <row r="4" spans="1:14" x14ac:dyDescent="0.25">
      <c r="A4" s="1"/>
      <c r="B4" s="1"/>
      <c r="C4" s="1"/>
      <c r="D4" s="1"/>
      <c r="E4" s="1"/>
      <c r="F4" s="1"/>
      <c r="G4" s="2"/>
      <c r="H4" s="2"/>
      <c r="I4" s="2"/>
      <c r="J4" s="2"/>
      <c r="K4" s="2"/>
      <c r="L4" s="2"/>
    </row>
    <row r="5" spans="1:14" ht="32.25" customHeight="1" x14ac:dyDescent="0.25">
      <c r="A5" s="1"/>
      <c r="B5" s="1"/>
      <c r="C5" s="1"/>
      <c r="D5" s="4"/>
      <c r="E5" s="4"/>
      <c r="F5" s="1"/>
      <c r="G5" s="5"/>
      <c r="H5" s="2"/>
      <c r="I5" s="2"/>
      <c r="J5" s="2"/>
      <c r="K5" s="2"/>
      <c r="L5" s="2"/>
      <c r="M5" s="6"/>
    </row>
    <row r="6" spans="1:14" s="8" customFormat="1" ht="15" customHeight="1" x14ac:dyDescent="0.2">
      <c r="A6" s="46" t="s">
        <v>0</v>
      </c>
      <c r="B6" s="49" t="s">
        <v>1</v>
      </c>
      <c r="C6" s="49" t="s">
        <v>2</v>
      </c>
      <c r="D6" s="52" t="s">
        <v>3</v>
      </c>
      <c r="E6" s="53" t="s">
        <v>4</v>
      </c>
      <c r="F6" s="53"/>
      <c r="G6" s="53" t="s">
        <v>66</v>
      </c>
      <c r="H6" s="53"/>
      <c r="I6" s="43" t="s">
        <v>67</v>
      </c>
      <c r="J6" s="43"/>
      <c r="K6" s="44" t="s">
        <v>5</v>
      </c>
      <c r="L6" s="45"/>
      <c r="M6" s="7"/>
    </row>
    <row r="7" spans="1:14" s="8" customFormat="1" ht="12" x14ac:dyDescent="0.2">
      <c r="A7" s="47"/>
      <c r="B7" s="50"/>
      <c r="C7" s="50"/>
      <c r="D7" s="52"/>
      <c r="E7" s="53"/>
      <c r="F7" s="53"/>
      <c r="G7" s="53"/>
      <c r="H7" s="53"/>
      <c r="I7" s="43"/>
      <c r="J7" s="43"/>
      <c r="K7" s="38" t="s">
        <v>6</v>
      </c>
      <c r="L7" s="9" t="s">
        <v>7</v>
      </c>
      <c r="M7" s="7"/>
    </row>
    <row r="8" spans="1:14" s="8" customFormat="1" ht="24" x14ac:dyDescent="0.2">
      <c r="A8" s="48"/>
      <c r="B8" s="51"/>
      <c r="C8" s="51"/>
      <c r="D8" s="52"/>
      <c r="E8" s="39" t="s">
        <v>8</v>
      </c>
      <c r="F8" s="40" t="s">
        <v>9</v>
      </c>
      <c r="G8" s="39" t="s">
        <v>8</v>
      </c>
      <c r="H8" s="40" t="s">
        <v>9</v>
      </c>
      <c r="I8" s="39" t="s">
        <v>8</v>
      </c>
      <c r="J8" s="40" t="s">
        <v>9</v>
      </c>
      <c r="K8" s="38" t="s">
        <v>10</v>
      </c>
      <c r="L8" s="38" t="s">
        <v>7</v>
      </c>
      <c r="M8" s="7"/>
    </row>
    <row r="9" spans="1:14" s="19" customFormat="1" ht="14.25" x14ac:dyDescent="0.2">
      <c r="A9" s="10">
        <v>1</v>
      </c>
      <c r="B9" s="11" t="s">
        <v>11</v>
      </c>
      <c r="C9" s="12" t="s">
        <v>12</v>
      </c>
      <c r="D9" s="13">
        <v>1</v>
      </c>
      <c r="E9" s="14">
        <v>8640</v>
      </c>
      <c r="F9" s="15">
        <f>+D9*E9</f>
        <v>8640</v>
      </c>
      <c r="G9" s="14">
        <v>8250</v>
      </c>
      <c r="H9" s="15">
        <f>+D9*G9</f>
        <v>8250</v>
      </c>
      <c r="I9" s="14">
        <v>8500</v>
      </c>
      <c r="J9" s="15">
        <f t="shared" ref="J9:J54" si="0">+D9*I9</f>
        <v>8500</v>
      </c>
      <c r="K9" s="16">
        <f>AVERAGE(F9+H9+J9)/3</f>
        <v>8463.3333333333339</v>
      </c>
      <c r="L9" s="15">
        <f>+D9*K9</f>
        <v>8463.3333333333339</v>
      </c>
      <c r="M9" s="17">
        <f>+K9-I9</f>
        <v>-36.66666666666606</v>
      </c>
      <c r="N9" s="18">
        <f t="shared" ref="N9:N54" si="1">+M9/I9</f>
        <v>-4.3137254901960071E-3</v>
      </c>
    </row>
    <row r="10" spans="1:14" s="19" customFormat="1" ht="14.25" x14ac:dyDescent="0.2">
      <c r="A10" s="10">
        <v>2</v>
      </c>
      <c r="B10" s="11" t="s">
        <v>13</v>
      </c>
      <c r="C10" s="12" t="s">
        <v>12</v>
      </c>
      <c r="D10" s="13">
        <v>1</v>
      </c>
      <c r="E10" s="14">
        <v>13800</v>
      </c>
      <c r="F10" s="15">
        <f t="shared" ref="F10:F54" si="2">+D10*E10</f>
        <v>13800</v>
      </c>
      <c r="G10" s="14">
        <v>13650</v>
      </c>
      <c r="H10" s="15">
        <f t="shared" ref="H10:H54" si="3">+D10*G10</f>
        <v>13650</v>
      </c>
      <c r="I10" s="14">
        <v>14000</v>
      </c>
      <c r="J10" s="15">
        <f t="shared" si="0"/>
        <v>14000</v>
      </c>
      <c r="K10" s="16">
        <f t="shared" ref="K10:K54" si="4">AVERAGE(F10+H10+J10)/3</f>
        <v>13816.666666666666</v>
      </c>
      <c r="L10" s="15">
        <f t="shared" ref="L10:L54" si="5">+D10*K10</f>
        <v>13816.666666666666</v>
      </c>
      <c r="M10" s="17">
        <f t="shared" ref="M10:M54" si="6">+K10-I10</f>
        <v>-183.33333333333394</v>
      </c>
      <c r="N10" s="18">
        <f t="shared" si="1"/>
        <v>-1.3095238095238139E-2</v>
      </c>
    </row>
    <row r="11" spans="1:14" s="19" customFormat="1" ht="14.25" x14ac:dyDescent="0.2">
      <c r="A11" s="10">
        <v>3</v>
      </c>
      <c r="B11" s="11" t="s">
        <v>14</v>
      </c>
      <c r="C11" s="12" t="s">
        <v>12</v>
      </c>
      <c r="D11" s="13">
        <v>1</v>
      </c>
      <c r="E11" s="14">
        <v>25000</v>
      </c>
      <c r="F11" s="15">
        <f t="shared" si="2"/>
        <v>25000</v>
      </c>
      <c r="G11" s="14">
        <v>23985</v>
      </c>
      <c r="H11" s="15">
        <f t="shared" si="3"/>
        <v>23985</v>
      </c>
      <c r="I11" s="14">
        <v>28500</v>
      </c>
      <c r="J11" s="15">
        <f t="shared" si="0"/>
        <v>28500</v>
      </c>
      <c r="K11" s="16">
        <f t="shared" si="4"/>
        <v>25828.333333333332</v>
      </c>
      <c r="L11" s="15">
        <f t="shared" si="5"/>
        <v>25828.333333333332</v>
      </c>
      <c r="M11" s="20">
        <f t="shared" si="6"/>
        <v>-2671.6666666666679</v>
      </c>
      <c r="N11" s="21">
        <f>+M11/I11</f>
        <v>-9.3742690058479572E-2</v>
      </c>
    </row>
    <row r="12" spans="1:14" s="19" customFormat="1" ht="14.25" x14ac:dyDescent="0.2">
      <c r="A12" s="10">
        <v>4</v>
      </c>
      <c r="B12" s="11" t="s">
        <v>15</v>
      </c>
      <c r="C12" s="12" t="s">
        <v>16</v>
      </c>
      <c r="D12" s="13">
        <v>1</v>
      </c>
      <c r="E12" s="14">
        <v>15000</v>
      </c>
      <c r="F12" s="15">
        <f t="shared" si="2"/>
        <v>15000</v>
      </c>
      <c r="G12" s="14">
        <v>28587</v>
      </c>
      <c r="H12" s="15">
        <f t="shared" si="3"/>
        <v>28587</v>
      </c>
      <c r="I12" s="14">
        <v>15500</v>
      </c>
      <c r="J12" s="15">
        <f t="shared" si="0"/>
        <v>15500</v>
      </c>
      <c r="K12" s="16">
        <f t="shared" si="4"/>
        <v>19695.666666666668</v>
      </c>
      <c r="L12" s="15">
        <f t="shared" si="5"/>
        <v>19695.666666666668</v>
      </c>
      <c r="M12" s="17">
        <f t="shared" si="6"/>
        <v>4195.6666666666679</v>
      </c>
      <c r="N12" s="18">
        <f t="shared" si="1"/>
        <v>0.27068817204301082</v>
      </c>
    </row>
    <row r="13" spans="1:14" s="19" customFormat="1" ht="14.25" x14ac:dyDescent="0.2">
      <c r="A13" s="10">
        <v>5</v>
      </c>
      <c r="B13" s="11" t="s">
        <v>17</v>
      </c>
      <c r="C13" s="12" t="s">
        <v>16</v>
      </c>
      <c r="D13" s="13">
        <v>1</v>
      </c>
      <c r="E13" s="14">
        <v>7500</v>
      </c>
      <c r="F13" s="15">
        <f t="shared" si="2"/>
        <v>7500</v>
      </c>
      <c r="G13" s="14">
        <v>6480</v>
      </c>
      <c r="H13" s="15">
        <f t="shared" si="3"/>
        <v>6480</v>
      </c>
      <c r="I13" s="14">
        <v>8000</v>
      </c>
      <c r="J13" s="15">
        <f t="shared" si="0"/>
        <v>8000</v>
      </c>
      <c r="K13" s="16">
        <f t="shared" si="4"/>
        <v>7326.666666666667</v>
      </c>
      <c r="L13" s="15">
        <f t="shared" si="5"/>
        <v>7326.666666666667</v>
      </c>
      <c r="M13" s="17">
        <f t="shared" si="6"/>
        <v>-673.33333333333303</v>
      </c>
      <c r="N13" s="18">
        <f t="shared" si="1"/>
        <v>-8.4166666666666626E-2</v>
      </c>
    </row>
    <row r="14" spans="1:14" s="19" customFormat="1" ht="14.25" x14ac:dyDescent="0.2">
      <c r="A14" s="10">
        <v>6</v>
      </c>
      <c r="B14" s="11" t="s">
        <v>18</v>
      </c>
      <c r="C14" s="12" t="s">
        <v>16</v>
      </c>
      <c r="D14" s="13">
        <v>1</v>
      </c>
      <c r="E14" s="22">
        <v>22000</v>
      </c>
      <c r="F14" s="15">
        <f t="shared" si="2"/>
        <v>22000</v>
      </c>
      <c r="G14" s="23">
        <v>25758</v>
      </c>
      <c r="H14" s="15">
        <f t="shared" si="3"/>
        <v>25758</v>
      </c>
      <c r="I14" s="22">
        <v>23000</v>
      </c>
      <c r="J14" s="15">
        <f t="shared" si="0"/>
        <v>23000</v>
      </c>
      <c r="K14" s="16">
        <f t="shared" si="4"/>
        <v>23586</v>
      </c>
      <c r="L14" s="15">
        <f t="shared" si="5"/>
        <v>23586</v>
      </c>
      <c r="M14" s="17">
        <f t="shared" si="6"/>
        <v>586</v>
      </c>
      <c r="N14" s="18">
        <f t="shared" si="1"/>
        <v>2.5478260869565218E-2</v>
      </c>
    </row>
    <row r="15" spans="1:14" x14ac:dyDescent="0.25">
      <c r="A15" s="10">
        <v>7</v>
      </c>
      <c r="B15" s="11" t="s">
        <v>19</v>
      </c>
      <c r="C15" s="12" t="s">
        <v>16</v>
      </c>
      <c r="D15" s="13">
        <v>1</v>
      </c>
      <c r="E15" s="22">
        <v>22000</v>
      </c>
      <c r="F15" s="15">
        <f t="shared" si="2"/>
        <v>22000</v>
      </c>
      <c r="G15" s="23">
        <v>40990</v>
      </c>
      <c r="H15" s="15">
        <f t="shared" si="3"/>
        <v>40990</v>
      </c>
      <c r="I15" s="22">
        <v>28500</v>
      </c>
      <c r="J15" s="15">
        <f t="shared" si="0"/>
        <v>28500</v>
      </c>
      <c r="K15" s="16">
        <f t="shared" si="4"/>
        <v>30496.666666666668</v>
      </c>
      <c r="L15" s="15">
        <f t="shared" si="5"/>
        <v>30496.666666666668</v>
      </c>
      <c r="M15" s="17">
        <f t="shared" si="6"/>
        <v>1996.6666666666679</v>
      </c>
      <c r="N15" s="18">
        <f t="shared" si="1"/>
        <v>7.0058479532163792E-2</v>
      </c>
    </row>
    <row r="16" spans="1:14" x14ac:dyDescent="0.25">
      <c r="A16" s="10">
        <v>8</v>
      </c>
      <c r="B16" s="11" t="s">
        <v>20</v>
      </c>
      <c r="C16" s="12" t="s">
        <v>16</v>
      </c>
      <c r="D16" s="13">
        <v>1</v>
      </c>
      <c r="E16" s="22">
        <v>14000</v>
      </c>
      <c r="F16" s="15">
        <f t="shared" si="2"/>
        <v>14000</v>
      </c>
      <c r="G16" s="24">
        <v>9000</v>
      </c>
      <c r="H16" s="15">
        <f t="shared" si="3"/>
        <v>9000</v>
      </c>
      <c r="I16" s="22">
        <v>15000</v>
      </c>
      <c r="J16" s="15">
        <f t="shared" si="0"/>
        <v>15000</v>
      </c>
      <c r="K16" s="16">
        <f t="shared" si="4"/>
        <v>12666.666666666666</v>
      </c>
      <c r="L16" s="15">
        <f t="shared" si="5"/>
        <v>12666.666666666666</v>
      </c>
      <c r="M16" s="17">
        <f t="shared" si="6"/>
        <v>-2333.3333333333339</v>
      </c>
      <c r="N16" s="18">
        <f t="shared" si="1"/>
        <v>-0.15555555555555559</v>
      </c>
    </row>
    <row r="17" spans="1:15" x14ac:dyDescent="0.25">
      <c r="A17" s="10">
        <v>9</v>
      </c>
      <c r="B17" s="11" t="s">
        <v>21</v>
      </c>
      <c r="C17" s="12" t="s">
        <v>16</v>
      </c>
      <c r="D17" s="13">
        <v>1</v>
      </c>
      <c r="E17" s="22">
        <v>15500</v>
      </c>
      <c r="F17" s="15">
        <f t="shared" si="2"/>
        <v>15500</v>
      </c>
      <c r="G17" s="24">
        <v>13860</v>
      </c>
      <c r="H17" s="15">
        <f t="shared" si="3"/>
        <v>13860</v>
      </c>
      <c r="I17" s="22">
        <v>15000</v>
      </c>
      <c r="J17" s="15">
        <f t="shared" si="0"/>
        <v>15000</v>
      </c>
      <c r="K17" s="16">
        <f t="shared" si="4"/>
        <v>14786.666666666666</v>
      </c>
      <c r="L17" s="15">
        <f t="shared" si="5"/>
        <v>14786.666666666666</v>
      </c>
      <c r="M17" s="17">
        <f t="shared" si="6"/>
        <v>-213.33333333333394</v>
      </c>
      <c r="N17" s="18">
        <f t="shared" si="1"/>
        <v>-1.4222222222222263E-2</v>
      </c>
    </row>
    <row r="18" spans="1:15" x14ac:dyDescent="0.25">
      <c r="A18" s="10">
        <v>10</v>
      </c>
      <c r="B18" s="11" t="s">
        <v>22</v>
      </c>
      <c r="C18" s="12" t="s">
        <v>16</v>
      </c>
      <c r="D18" s="13">
        <v>1</v>
      </c>
      <c r="E18" s="22">
        <v>22000</v>
      </c>
      <c r="F18" s="15">
        <f t="shared" si="2"/>
        <v>22000</v>
      </c>
      <c r="G18" s="24">
        <v>20250</v>
      </c>
      <c r="H18" s="15">
        <f t="shared" si="3"/>
        <v>20250</v>
      </c>
      <c r="I18" s="22">
        <v>21000</v>
      </c>
      <c r="J18" s="15">
        <f t="shared" si="0"/>
        <v>21000</v>
      </c>
      <c r="K18" s="16">
        <f t="shared" si="4"/>
        <v>21083.333333333332</v>
      </c>
      <c r="L18" s="15">
        <f t="shared" si="5"/>
        <v>21083.333333333332</v>
      </c>
      <c r="M18" s="17">
        <f t="shared" si="6"/>
        <v>83.333333333332121</v>
      </c>
      <c r="N18" s="18">
        <f t="shared" si="1"/>
        <v>3.9682539682539108E-3</v>
      </c>
    </row>
    <row r="19" spans="1:15" x14ac:dyDescent="0.25">
      <c r="A19" s="10">
        <v>11</v>
      </c>
      <c r="B19" s="11" t="s">
        <v>23</v>
      </c>
      <c r="C19" s="12" t="s">
        <v>16</v>
      </c>
      <c r="D19" s="13">
        <v>1</v>
      </c>
      <c r="E19" s="22">
        <v>17000</v>
      </c>
      <c r="F19" s="15">
        <f t="shared" si="2"/>
        <v>17000</v>
      </c>
      <c r="G19" s="24">
        <v>13650</v>
      </c>
      <c r="H19" s="15">
        <f t="shared" si="3"/>
        <v>13650</v>
      </c>
      <c r="I19" s="22">
        <v>17700</v>
      </c>
      <c r="J19" s="15">
        <f t="shared" si="0"/>
        <v>17700</v>
      </c>
      <c r="K19" s="16">
        <f t="shared" si="4"/>
        <v>16116.666666666666</v>
      </c>
      <c r="L19" s="15">
        <f t="shared" si="5"/>
        <v>16116.666666666666</v>
      </c>
      <c r="M19" s="17">
        <f t="shared" si="6"/>
        <v>-1583.3333333333339</v>
      </c>
      <c r="N19" s="18">
        <f t="shared" si="1"/>
        <v>-8.945386064030135E-2</v>
      </c>
    </row>
    <row r="20" spans="1:15" x14ac:dyDescent="0.25">
      <c r="A20" s="10">
        <v>12</v>
      </c>
      <c r="B20" s="11" t="s">
        <v>24</v>
      </c>
      <c r="C20" s="12" t="s">
        <v>25</v>
      </c>
      <c r="D20" s="13">
        <v>1</v>
      </c>
      <c r="E20" s="22">
        <v>15000</v>
      </c>
      <c r="F20" s="15">
        <f t="shared" si="2"/>
        <v>15000</v>
      </c>
      <c r="G20" s="23">
        <v>14637</v>
      </c>
      <c r="H20" s="15">
        <f t="shared" si="3"/>
        <v>14637</v>
      </c>
      <c r="I20" s="22">
        <v>16908.333333333332</v>
      </c>
      <c r="J20" s="15">
        <f t="shared" si="0"/>
        <v>16908.333333333332</v>
      </c>
      <c r="K20" s="16">
        <f t="shared" si="4"/>
        <v>15515.111111111109</v>
      </c>
      <c r="L20" s="15">
        <f t="shared" si="5"/>
        <v>15515.111111111109</v>
      </c>
      <c r="M20" s="17">
        <f t="shared" si="6"/>
        <v>-1393.2222222222226</v>
      </c>
      <c r="N20" s="18">
        <f t="shared" si="1"/>
        <v>-8.2398554296040774E-2</v>
      </c>
    </row>
    <row r="21" spans="1:15" x14ac:dyDescent="0.25">
      <c r="A21" s="10">
        <v>13</v>
      </c>
      <c r="B21" s="11" t="s">
        <v>26</v>
      </c>
      <c r="C21" s="12" t="s">
        <v>12</v>
      </c>
      <c r="D21" s="13">
        <v>1</v>
      </c>
      <c r="E21" s="23">
        <v>24000</v>
      </c>
      <c r="F21" s="15">
        <f t="shared" si="2"/>
        <v>24000</v>
      </c>
      <c r="G21" s="23">
        <v>49485</v>
      </c>
      <c r="H21" s="15">
        <f t="shared" si="3"/>
        <v>49485</v>
      </c>
      <c r="I21" s="23">
        <v>25000</v>
      </c>
      <c r="J21" s="15">
        <f t="shared" si="0"/>
        <v>25000</v>
      </c>
      <c r="K21" s="16">
        <f t="shared" si="4"/>
        <v>32828.333333333336</v>
      </c>
      <c r="L21" s="15">
        <f t="shared" si="5"/>
        <v>32828.333333333336</v>
      </c>
      <c r="M21" s="17">
        <f t="shared" si="6"/>
        <v>7828.3333333333358</v>
      </c>
      <c r="N21" s="18">
        <f t="shared" si="1"/>
        <v>0.31313333333333343</v>
      </c>
    </row>
    <row r="22" spans="1:15" ht="24" x14ac:dyDescent="0.25">
      <c r="A22" s="10">
        <v>14</v>
      </c>
      <c r="B22" s="25" t="s">
        <v>27</v>
      </c>
      <c r="C22" s="12" t="s">
        <v>16</v>
      </c>
      <c r="D22" s="13">
        <v>1</v>
      </c>
      <c r="E22" s="23">
        <v>110000</v>
      </c>
      <c r="F22" s="15">
        <f t="shared" si="2"/>
        <v>110000</v>
      </c>
      <c r="G22" s="23">
        <v>109350</v>
      </c>
      <c r="H22" s="15">
        <f t="shared" si="3"/>
        <v>109350</v>
      </c>
      <c r="I22" s="23">
        <v>111833.33333333333</v>
      </c>
      <c r="J22" s="15">
        <f t="shared" si="0"/>
        <v>111833.33333333333</v>
      </c>
      <c r="K22" s="16">
        <f t="shared" si="4"/>
        <v>110394.44444444444</v>
      </c>
      <c r="L22" s="15">
        <f t="shared" si="5"/>
        <v>110394.44444444444</v>
      </c>
      <c r="M22" s="20">
        <f t="shared" si="6"/>
        <v>-1438.8888888888905</v>
      </c>
      <c r="N22" s="26">
        <f t="shared" si="1"/>
        <v>-1.2866368604073537E-2</v>
      </c>
      <c r="O22">
        <v>75000</v>
      </c>
    </row>
    <row r="23" spans="1:15" x14ac:dyDescent="0.25">
      <c r="A23" s="10">
        <v>15</v>
      </c>
      <c r="B23" s="11" t="s">
        <v>28</v>
      </c>
      <c r="C23" s="12" t="s">
        <v>16</v>
      </c>
      <c r="D23" s="13">
        <v>1</v>
      </c>
      <c r="E23" s="23">
        <v>19000</v>
      </c>
      <c r="F23" s="15">
        <f t="shared" si="2"/>
        <v>19000</v>
      </c>
      <c r="G23" s="23">
        <v>22350</v>
      </c>
      <c r="H23" s="15">
        <f t="shared" si="3"/>
        <v>22350</v>
      </c>
      <c r="I23" s="23">
        <v>18000</v>
      </c>
      <c r="J23" s="15">
        <f t="shared" si="0"/>
        <v>18000</v>
      </c>
      <c r="K23" s="16">
        <f t="shared" si="4"/>
        <v>19783.333333333332</v>
      </c>
      <c r="L23" s="15">
        <f t="shared" si="5"/>
        <v>19783.333333333332</v>
      </c>
      <c r="M23" s="17">
        <f t="shared" si="6"/>
        <v>1783.3333333333321</v>
      </c>
      <c r="N23" s="18">
        <f t="shared" si="1"/>
        <v>9.9074074074074009E-2</v>
      </c>
    </row>
    <row r="24" spans="1:15" x14ac:dyDescent="0.25">
      <c r="A24" s="10">
        <v>16</v>
      </c>
      <c r="B24" s="11" t="s">
        <v>29</v>
      </c>
      <c r="C24" s="12" t="s">
        <v>16</v>
      </c>
      <c r="D24" s="13">
        <v>1</v>
      </c>
      <c r="E24" s="23">
        <v>14000</v>
      </c>
      <c r="F24" s="15">
        <f t="shared" si="2"/>
        <v>14000</v>
      </c>
      <c r="G24" s="23">
        <v>15000</v>
      </c>
      <c r="H24" s="15">
        <f t="shared" si="3"/>
        <v>15000</v>
      </c>
      <c r="I24" s="23">
        <v>16000</v>
      </c>
      <c r="J24" s="15">
        <f t="shared" si="0"/>
        <v>16000</v>
      </c>
      <c r="K24" s="16">
        <f t="shared" si="4"/>
        <v>15000</v>
      </c>
      <c r="L24" s="15">
        <f t="shared" si="5"/>
        <v>15000</v>
      </c>
      <c r="M24" s="17">
        <f t="shared" si="6"/>
        <v>-1000</v>
      </c>
      <c r="N24" s="18">
        <f t="shared" si="1"/>
        <v>-6.25E-2</v>
      </c>
    </row>
    <row r="25" spans="1:15" x14ac:dyDescent="0.25">
      <c r="A25" s="10">
        <v>17</v>
      </c>
      <c r="B25" s="11" t="s">
        <v>30</v>
      </c>
      <c r="C25" s="12" t="s">
        <v>16</v>
      </c>
      <c r="D25" s="13">
        <v>1</v>
      </c>
      <c r="E25" s="23">
        <v>18500</v>
      </c>
      <c r="F25" s="15">
        <f t="shared" si="2"/>
        <v>18500</v>
      </c>
      <c r="G25" s="23">
        <v>40000</v>
      </c>
      <c r="H25" s="15">
        <f t="shared" si="3"/>
        <v>40000</v>
      </c>
      <c r="I25" s="23">
        <v>19500</v>
      </c>
      <c r="J25" s="15">
        <f t="shared" si="0"/>
        <v>19500</v>
      </c>
      <c r="K25" s="16">
        <f t="shared" si="4"/>
        <v>26000</v>
      </c>
      <c r="L25" s="15">
        <f t="shared" si="5"/>
        <v>26000</v>
      </c>
      <c r="M25" s="17">
        <f t="shared" si="6"/>
        <v>6500</v>
      </c>
      <c r="N25" s="18">
        <f t="shared" si="1"/>
        <v>0.33333333333333331</v>
      </c>
    </row>
    <row r="26" spans="1:15" x14ac:dyDescent="0.25">
      <c r="A26" s="10">
        <v>18</v>
      </c>
      <c r="B26" s="11" t="s">
        <v>31</v>
      </c>
      <c r="C26" s="12" t="s">
        <v>16</v>
      </c>
      <c r="D26" s="13">
        <v>1</v>
      </c>
      <c r="E26" s="23">
        <v>19822</v>
      </c>
      <c r="F26" s="15">
        <f t="shared" si="2"/>
        <v>19822</v>
      </c>
      <c r="G26" s="23">
        <v>41800</v>
      </c>
      <c r="H26" s="15">
        <f t="shared" si="3"/>
        <v>41800</v>
      </c>
      <c r="I26" s="23">
        <v>20000</v>
      </c>
      <c r="J26" s="15">
        <f t="shared" si="0"/>
        <v>20000</v>
      </c>
      <c r="K26" s="16">
        <f t="shared" si="4"/>
        <v>27207.333333333332</v>
      </c>
      <c r="L26" s="15">
        <f t="shared" si="5"/>
        <v>27207.333333333332</v>
      </c>
      <c r="M26" s="17">
        <f t="shared" si="6"/>
        <v>7207.3333333333321</v>
      </c>
      <c r="N26" s="18">
        <f t="shared" si="1"/>
        <v>0.36036666666666661</v>
      </c>
    </row>
    <row r="27" spans="1:15" x14ac:dyDescent="0.25">
      <c r="A27" s="10">
        <v>19</v>
      </c>
      <c r="B27" s="27" t="s">
        <v>32</v>
      </c>
      <c r="C27" s="12" t="s">
        <v>16</v>
      </c>
      <c r="D27" s="13">
        <v>1</v>
      </c>
      <c r="E27" s="23">
        <v>12000</v>
      </c>
      <c r="F27" s="15">
        <f t="shared" si="2"/>
        <v>12000</v>
      </c>
      <c r="G27" s="23">
        <v>12000</v>
      </c>
      <c r="H27" s="15">
        <f t="shared" si="3"/>
        <v>12000</v>
      </c>
      <c r="I27" s="23">
        <v>11000</v>
      </c>
      <c r="J27" s="15">
        <f t="shared" si="0"/>
        <v>11000</v>
      </c>
      <c r="K27" s="16">
        <f t="shared" si="4"/>
        <v>11666.666666666666</v>
      </c>
      <c r="L27" s="15">
        <f t="shared" si="5"/>
        <v>11666.666666666666</v>
      </c>
      <c r="M27" s="17">
        <f t="shared" si="6"/>
        <v>666.66666666666606</v>
      </c>
      <c r="N27" s="18">
        <f t="shared" si="1"/>
        <v>6.0606060606060552E-2</v>
      </c>
    </row>
    <row r="28" spans="1:15" x14ac:dyDescent="0.25">
      <c r="A28" s="10">
        <v>20</v>
      </c>
      <c r="B28" s="11" t="s">
        <v>33</v>
      </c>
      <c r="C28" s="12" t="s">
        <v>34</v>
      </c>
      <c r="D28" s="13">
        <v>1</v>
      </c>
      <c r="E28" s="23">
        <v>105000</v>
      </c>
      <c r="F28" s="15">
        <f t="shared" si="2"/>
        <v>105000</v>
      </c>
      <c r="G28" s="23">
        <v>90000</v>
      </c>
      <c r="H28" s="15">
        <f t="shared" si="3"/>
        <v>90000</v>
      </c>
      <c r="I28" s="23">
        <v>110000</v>
      </c>
      <c r="J28" s="15">
        <f t="shared" si="0"/>
        <v>110000</v>
      </c>
      <c r="K28" s="16">
        <f t="shared" si="4"/>
        <v>101666.66666666667</v>
      </c>
      <c r="L28" s="15">
        <f t="shared" si="5"/>
        <v>101666.66666666667</v>
      </c>
      <c r="M28" s="17">
        <f t="shared" si="6"/>
        <v>-8333.3333333333285</v>
      </c>
      <c r="N28" s="18">
        <f t="shared" si="1"/>
        <v>-7.5757575757575718E-2</v>
      </c>
    </row>
    <row r="29" spans="1:15" x14ac:dyDescent="0.25">
      <c r="A29" s="10">
        <v>21</v>
      </c>
      <c r="B29" s="11" t="s">
        <v>35</v>
      </c>
      <c r="C29" s="12" t="s">
        <v>34</v>
      </c>
      <c r="D29" s="13">
        <v>1</v>
      </c>
      <c r="E29" s="23">
        <v>105000</v>
      </c>
      <c r="F29" s="15">
        <f t="shared" si="2"/>
        <v>105000</v>
      </c>
      <c r="G29" s="23">
        <v>90000</v>
      </c>
      <c r="H29" s="15">
        <f t="shared" si="3"/>
        <v>90000</v>
      </c>
      <c r="I29" s="23">
        <v>110000</v>
      </c>
      <c r="J29" s="15">
        <f t="shared" si="0"/>
        <v>110000</v>
      </c>
      <c r="K29" s="16">
        <f t="shared" si="4"/>
        <v>101666.66666666667</v>
      </c>
      <c r="L29" s="15">
        <f t="shared" si="5"/>
        <v>101666.66666666667</v>
      </c>
      <c r="M29" s="17">
        <f t="shared" si="6"/>
        <v>-8333.3333333333285</v>
      </c>
      <c r="N29" s="18">
        <f t="shared" si="1"/>
        <v>-7.5757575757575718E-2</v>
      </c>
    </row>
    <row r="30" spans="1:15" x14ac:dyDescent="0.25">
      <c r="A30" s="10">
        <v>22</v>
      </c>
      <c r="B30" s="11" t="s">
        <v>36</v>
      </c>
      <c r="C30" s="12" t="s">
        <v>16</v>
      </c>
      <c r="D30" s="13">
        <v>1</v>
      </c>
      <c r="E30" s="23">
        <v>345000</v>
      </c>
      <c r="F30" s="15">
        <f t="shared" si="2"/>
        <v>345000</v>
      </c>
      <c r="G30" s="23">
        <v>150000</v>
      </c>
      <c r="H30" s="15">
        <f t="shared" si="3"/>
        <v>150000</v>
      </c>
      <c r="I30" s="23">
        <v>360000</v>
      </c>
      <c r="J30" s="15">
        <f t="shared" si="0"/>
        <v>360000</v>
      </c>
      <c r="K30" s="16">
        <f t="shared" si="4"/>
        <v>285000</v>
      </c>
      <c r="L30" s="15">
        <f t="shared" si="5"/>
        <v>285000</v>
      </c>
      <c r="M30" s="20">
        <f t="shared" si="6"/>
        <v>-75000</v>
      </c>
      <c r="N30" s="26">
        <f t="shared" si="1"/>
        <v>-0.20833333333333334</v>
      </c>
      <c r="O30">
        <v>500000</v>
      </c>
    </row>
    <row r="31" spans="1:15" x14ac:dyDescent="0.25">
      <c r="A31" s="10">
        <v>23</v>
      </c>
      <c r="B31" s="11" t="s">
        <v>37</v>
      </c>
      <c r="C31" s="12" t="s">
        <v>34</v>
      </c>
      <c r="D31" s="13">
        <v>1</v>
      </c>
      <c r="E31" s="22">
        <v>115000</v>
      </c>
      <c r="F31" s="15">
        <f t="shared" si="2"/>
        <v>115000</v>
      </c>
      <c r="G31" s="23">
        <v>90000</v>
      </c>
      <c r="H31" s="15">
        <f t="shared" si="3"/>
        <v>90000</v>
      </c>
      <c r="I31" s="22">
        <v>110833.33333333333</v>
      </c>
      <c r="J31" s="15">
        <f t="shared" si="0"/>
        <v>110833.33333333333</v>
      </c>
      <c r="K31" s="16">
        <f t="shared" si="4"/>
        <v>105277.77777777777</v>
      </c>
      <c r="L31" s="15">
        <f t="shared" si="5"/>
        <v>105277.77777777777</v>
      </c>
      <c r="M31" s="17">
        <f t="shared" si="6"/>
        <v>-5555.555555555562</v>
      </c>
      <c r="N31" s="18">
        <f t="shared" si="1"/>
        <v>-5.012531328320808E-2</v>
      </c>
    </row>
    <row r="32" spans="1:15" x14ac:dyDescent="0.25">
      <c r="A32" s="10">
        <v>24</v>
      </c>
      <c r="B32" s="11" t="s">
        <v>38</v>
      </c>
      <c r="C32" s="12" t="s">
        <v>25</v>
      </c>
      <c r="D32" s="13">
        <v>1</v>
      </c>
      <c r="E32" s="22">
        <v>9000</v>
      </c>
      <c r="F32" s="15">
        <f t="shared" si="2"/>
        <v>9000</v>
      </c>
      <c r="G32" s="23">
        <v>7500</v>
      </c>
      <c r="H32" s="15">
        <f t="shared" si="3"/>
        <v>7500</v>
      </c>
      <c r="I32" s="22">
        <v>9833.3333333333339</v>
      </c>
      <c r="J32" s="15">
        <f t="shared" si="0"/>
        <v>9833.3333333333339</v>
      </c>
      <c r="K32" s="16">
        <f t="shared" si="4"/>
        <v>8777.7777777777792</v>
      </c>
      <c r="L32" s="15">
        <f t="shared" si="5"/>
        <v>8777.7777777777792</v>
      </c>
      <c r="M32" s="17">
        <f t="shared" si="6"/>
        <v>-1055.5555555555547</v>
      </c>
      <c r="N32" s="18">
        <f t="shared" si="1"/>
        <v>-0.10734463276836149</v>
      </c>
    </row>
    <row r="33" spans="1:16" ht="13.5" customHeight="1" x14ac:dyDescent="0.25">
      <c r="A33" s="10">
        <v>25</v>
      </c>
      <c r="B33" s="11" t="s">
        <v>39</v>
      </c>
      <c r="C33" s="12" t="s">
        <v>16</v>
      </c>
      <c r="D33" s="13">
        <v>1</v>
      </c>
      <c r="E33" s="22">
        <v>12000</v>
      </c>
      <c r="F33" s="15">
        <f t="shared" si="2"/>
        <v>12000</v>
      </c>
      <c r="G33" s="23">
        <v>11000</v>
      </c>
      <c r="H33" s="15">
        <f t="shared" si="3"/>
        <v>11000</v>
      </c>
      <c r="I33" s="22">
        <v>9725</v>
      </c>
      <c r="J33" s="15">
        <f t="shared" si="0"/>
        <v>9725</v>
      </c>
      <c r="K33" s="16">
        <f t="shared" si="4"/>
        <v>10908.333333333334</v>
      </c>
      <c r="L33" s="15">
        <f t="shared" si="5"/>
        <v>10908.333333333334</v>
      </c>
      <c r="M33" s="17">
        <f t="shared" si="6"/>
        <v>1183.3333333333339</v>
      </c>
      <c r="N33" s="18">
        <f t="shared" si="1"/>
        <v>0.12167952013710374</v>
      </c>
    </row>
    <row r="34" spans="1:16" x14ac:dyDescent="0.25">
      <c r="A34" s="10">
        <v>26</v>
      </c>
      <c r="B34" s="11" t="s">
        <v>40</v>
      </c>
      <c r="C34" s="12" t="s">
        <v>16</v>
      </c>
      <c r="D34" s="13">
        <v>1</v>
      </c>
      <c r="E34" s="22">
        <v>95000</v>
      </c>
      <c r="F34" s="15">
        <f t="shared" si="2"/>
        <v>95000</v>
      </c>
      <c r="G34" s="23">
        <v>33000</v>
      </c>
      <c r="H34" s="15">
        <f t="shared" si="3"/>
        <v>33000</v>
      </c>
      <c r="I34" s="22">
        <v>60000</v>
      </c>
      <c r="J34" s="15">
        <f t="shared" si="0"/>
        <v>60000</v>
      </c>
      <c r="K34" s="16">
        <f t="shared" si="4"/>
        <v>62666.666666666664</v>
      </c>
      <c r="L34" s="15">
        <f t="shared" si="5"/>
        <v>62666.666666666664</v>
      </c>
      <c r="M34" s="20">
        <f t="shared" si="6"/>
        <v>2666.6666666666642</v>
      </c>
      <c r="N34" s="21">
        <f t="shared" si="1"/>
        <v>4.4444444444444405E-2</v>
      </c>
    </row>
    <row r="35" spans="1:16" x14ac:dyDescent="0.25">
      <c r="A35" s="10">
        <v>27</v>
      </c>
      <c r="B35" s="11" t="s">
        <v>41</v>
      </c>
      <c r="C35" s="12" t="s">
        <v>12</v>
      </c>
      <c r="D35" s="13">
        <v>1</v>
      </c>
      <c r="E35" s="22">
        <v>20000</v>
      </c>
      <c r="F35" s="15">
        <f t="shared" si="2"/>
        <v>20000</v>
      </c>
      <c r="G35" s="23">
        <v>11000</v>
      </c>
      <c r="H35" s="15">
        <f t="shared" si="3"/>
        <v>11000</v>
      </c>
      <c r="I35" s="22">
        <v>18000</v>
      </c>
      <c r="J35" s="15">
        <f t="shared" si="0"/>
        <v>18000</v>
      </c>
      <c r="K35" s="16">
        <f t="shared" si="4"/>
        <v>16333.333333333334</v>
      </c>
      <c r="L35" s="15">
        <f t="shared" si="5"/>
        <v>16333.333333333334</v>
      </c>
      <c r="M35" s="17">
        <f t="shared" si="6"/>
        <v>-1666.6666666666661</v>
      </c>
      <c r="N35" s="18">
        <f t="shared" si="1"/>
        <v>-9.259259259259256E-2</v>
      </c>
    </row>
    <row r="36" spans="1:16" x14ac:dyDescent="0.25">
      <c r="A36" s="10">
        <v>28</v>
      </c>
      <c r="B36" s="11" t="s">
        <v>42</v>
      </c>
      <c r="C36" s="12" t="s">
        <v>16</v>
      </c>
      <c r="D36" s="13">
        <v>1</v>
      </c>
      <c r="E36" s="22">
        <v>14000</v>
      </c>
      <c r="F36" s="15">
        <f t="shared" si="2"/>
        <v>14000</v>
      </c>
      <c r="G36" s="15">
        <v>12000</v>
      </c>
      <c r="H36" s="15">
        <f t="shared" si="3"/>
        <v>12000</v>
      </c>
      <c r="I36" s="22">
        <v>15000</v>
      </c>
      <c r="J36" s="15">
        <f t="shared" si="0"/>
        <v>15000</v>
      </c>
      <c r="K36" s="16">
        <f t="shared" si="4"/>
        <v>13666.666666666666</v>
      </c>
      <c r="L36" s="15">
        <f t="shared" si="5"/>
        <v>13666.666666666666</v>
      </c>
      <c r="M36" s="17">
        <f t="shared" si="6"/>
        <v>-1333.3333333333339</v>
      </c>
      <c r="N36" s="18">
        <f t="shared" si="1"/>
        <v>-8.8888888888888934E-2</v>
      </c>
    </row>
    <row r="37" spans="1:16" x14ac:dyDescent="0.25">
      <c r="A37" s="10">
        <v>29</v>
      </c>
      <c r="B37" s="11" t="s">
        <v>43</v>
      </c>
      <c r="C37" s="12" t="s">
        <v>44</v>
      </c>
      <c r="D37" s="13">
        <v>1</v>
      </c>
      <c r="E37" s="22">
        <v>330000</v>
      </c>
      <c r="F37" s="15">
        <f t="shared" si="2"/>
        <v>330000</v>
      </c>
      <c r="G37" s="15">
        <v>190000</v>
      </c>
      <c r="H37" s="15">
        <f t="shared" si="3"/>
        <v>190000</v>
      </c>
      <c r="I37" s="22">
        <v>350000</v>
      </c>
      <c r="J37" s="15">
        <f t="shared" si="0"/>
        <v>350000</v>
      </c>
      <c r="K37" s="16">
        <f t="shared" si="4"/>
        <v>290000</v>
      </c>
      <c r="L37" s="15">
        <f t="shared" si="5"/>
        <v>290000</v>
      </c>
      <c r="M37" s="20">
        <f t="shared" si="6"/>
        <v>-60000</v>
      </c>
      <c r="N37" s="26">
        <f t="shared" si="1"/>
        <v>-0.17142857142857143</v>
      </c>
      <c r="O37">
        <v>250000</v>
      </c>
    </row>
    <row r="38" spans="1:16" x14ac:dyDescent="0.25">
      <c r="A38" s="10">
        <v>30</v>
      </c>
      <c r="B38" s="11" t="s">
        <v>45</v>
      </c>
      <c r="C38" s="12" t="s">
        <v>16</v>
      </c>
      <c r="D38" s="13">
        <v>1</v>
      </c>
      <c r="E38" s="22">
        <v>55000</v>
      </c>
      <c r="F38" s="15">
        <f t="shared" si="2"/>
        <v>55000</v>
      </c>
      <c r="G38" s="15">
        <v>50000</v>
      </c>
      <c r="H38" s="15">
        <f t="shared" si="3"/>
        <v>50000</v>
      </c>
      <c r="I38" s="22">
        <v>60000</v>
      </c>
      <c r="J38" s="15">
        <f t="shared" si="0"/>
        <v>60000</v>
      </c>
      <c r="K38" s="16">
        <f t="shared" si="4"/>
        <v>55000</v>
      </c>
      <c r="L38" s="15">
        <f t="shared" si="5"/>
        <v>55000</v>
      </c>
      <c r="M38" s="17">
        <f t="shared" si="6"/>
        <v>-5000</v>
      </c>
      <c r="N38" s="18">
        <f t="shared" si="1"/>
        <v>-8.3333333333333329E-2</v>
      </c>
    </row>
    <row r="39" spans="1:16" x14ac:dyDescent="0.25">
      <c r="A39" s="10">
        <v>31</v>
      </c>
      <c r="B39" s="11" t="s">
        <v>46</v>
      </c>
      <c r="C39" s="12" t="s">
        <v>16</v>
      </c>
      <c r="D39" s="13">
        <v>1</v>
      </c>
      <c r="E39" s="22">
        <v>50000</v>
      </c>
      <c r="F39" s="15">
        <f t="shared" si="2"/>
        <v>50000</v>
      </c>
      <c r="G39" s="15">
        <v>40000</v>
      </c>
      <c r="H39" s="15">
        <f t="shared" si="3"/>
        <v>40000</v>
      </c>
      <c r="I39" s="22">
        <v>45000</v>
      </c>
      <c r="J39" s="15">
        <f t="shared" si="0"/>
        <v>45000</v>
      </c>
      <c r="K39" s="16">
        <f t="shared" si="4"/>
        <v>45000</v>
      </c>
      <c r="L39" s="15">
        <f t="shared" si="5"/>
        <v>45000</v>
      </c>
      <c r="M39" s="17">
        <f t="shared" si="6"/>
        <v>0</v>
      </c>
      <c r="N39" s="18">
        <f t="shared" si="1"/>
        <v>0</v>
      </c>
    </row>
    <row r="40" spans="1:16" x14ac:dyDescent="0.25">
      <c r="A40" s="10">
        <v>32</v>
      </c>
      <c r="B40" s="11" t="s">
        <v>47</v>
      </c>
      <c r="C40" s="12" t="s">
        <v>16</v>
      </c>
      <c r="D40" s="13">
        <v>1</v>
      </c>
      <c r="E40" s="22">
        <v>183000</v>
      </c>
      <c r="F40" s="15">
        <f t="shared" si="2"/>
        <v>183000</v>
      </c>
      <c r="G40" s="15">
        <v>150000</v>
      </c>
      <c r="H40" s="15">
        <f t="shared" si="3"/>
        <v>150000</v>
      </c>
      <c r="I40" s="22">
        <v>148583.33333333334</v>
      </c>
      <c r="J40" s="15">
        <f t="shared" si="0"/>
        <v>148583.33333333334</v>
      </c>
      <c r="K40" s="16">
        <f t="shared" si="4"/>
        <v>160527.77777777778</v>
      </c>
      <c r="L40" s="15">
        <f t="shared" si="5"/>
        <v>160527.77777777778</v>
      </c>
      <c r="M40" s="20">
        <f t="shared" si="6"/>
        <v>11944.444444444438</v>
      </c>
      <c r="N40" s="26">
        <f t="shared" si="1"/>
        <v>8.0388857730416846E-2</v>
      </c>
      <c r="O40">
        <v>120000</v>
      </c>
    </row>
    <row r="41" spans="1:16" x14ac:dyDescent="0.25">
      <c r="A41" s="10">
        <v>33</v>
      </c>
      <c r="B41" s="11" t="s">
        <v>48</v>
      </c>
      <c r="C41" s="12" t="s">
        <v>16</v>
      </c>
      <c r="D41" s="13">
        <v>1</v>
      </c>
      <c r="E41" s="22">
        <v>55000</v>
      </c>
      <c r="F41" s="15">
        <f t="shared" si="2"/>
        <v>55000</v>
      </c>
      <c r="G41" s="15">
        <v>50000</v>
      </c>
      <c r="H41" s="15">
        <f t="shared" si="3"/>
        <v>50000</v>
      </c>
      <c r="I41" s="22">
        <v>56000</v>
      </c>
      <c r="J41" s="15">
        <f t="shared" si="0"/>
        <v>56000</v>
      </c>
      <c r="K41" s="16">
        <f t="shared" si="4"/>
        <v>53666.666666666664</v>
      </c>
      <c r="L41" s="15">
        <f t="shared" si="5"/>
        <v>53666.666666666664</v>
      </c>
      <c r="M41" s="17">
        <f t="shared" si="6"/>
        <v>-2333.3333333333358</v>
      </c>
      <c r="N41" s="18">
        <f t="shared" si="1"/>
        <v>-4.1666666666666713E-2</v>
      </c>
    </row>
    <row r="42" spans="1:16" x14ac:dyDescent="0.25">
      <c r="A42" s="10">
        <v>34</v>
      </c>
      <c r="B42" s="11" t="s">
        <v>49</v>
      </c>
      <c r="C42" s="12" t="s">
        <v>16</v>
      </c>
      <c r="D42" s="13">
        <v>1</v>
      </c>
      <c r="E42" s="22">
        <v>18000</v>
      </c>
      <c r="F42" s="15">
        <f t="shared" si="2"/>
        <v>18000</v>
      </c>
      <c r="G42" s="15">
        <v>24900</v>
      </c>
      <c r="H42" s="15">
        <f t="shared" si="3"/>
        <v>24900</v>
      </c>
      <c r="I42" s="22">
        <v>25000</v>
      </c>
      <c r="J42" s="15">
        <f t="shared" si="0"/>
        <v>25000</v>
      </c>
      <c r="K42" s="16">
        <f t="shared" si="4"/>
        <v>22633.333333333332</v>
      </c>
      <c r="L42" s="15">
        <f t="shared" si="5"/>
        <v>22633.333333333332</v>
      </c>
      <c r="M42" s="17">
        <f t="shared" si="6"/>
        <v>-2366.6666666666679</v>
      </c>
      <c r="N42" s="18">
        <f t="shared" si="1"/>
        <v>-9.4666666666666718E-2</v>
      </c>
    </row>
    <row r="43" spans="1:16" x14ac:dyDescent="0.25">
      <c r="A43" s="10">
        <v>35</v>
      </c>
      <c r="B43" s="11" t="s">
        <v>50</v>
      </c>
      <c r="C43" s="12" t="s">
        <v>16</v>
      </c>
      <c r="D43" s="13">
        <v>1</v>
      </c>
      <c r="E43" s="22">
        <v>14000</v>
      </c>
      <c r="F43" s="15">
        <f t="shared" si="2"/>
        <v>14000</v>
      </c>
      <c r="G43" s="15">
        <v>15000</v>
      </c>
      <c r="H43" s="15">
        <f t="shared" si="3"/>
        <v>15000</v>
      </c>
      <c r="I43" s="22">
        <v>16941.666666666668</v>
      </c>
      <c r="J43" s="15">
        <f t="shared" si="0"/>
        <v>16941.666666666668</v>
      </c>
      <c r="K43" s="16">
        <f t="shared" si="4"/>
        <v>15313.888888888891</v>
      </c>
      <c r="L43" s="15">
        <f t="shared" si="5"/>
        <v>15313.888888888891</v>
      </c>
      <c r="M43" s="17">
        <f t="shared" si="6"/>
        <v>-1627.7777777777774</v>
      </c>
      <c r="N43" s="18">
        <f t="shared" si="1"/>
        <v>-9.6081324807345436E-2</v>
      </c>
    </row>
    <row r="44" spans="1:16" x14ac:dyDescent="0.25">
      <c r="A44" s="10">
        <v>36</v>
      </c>
      <c r="B44" s="11" t="s">
        <v>51</v>
      </c>
      <c r="C44" s="12" t="s">
        <v>16</v>
      </c>
      <c r="D44" s="13">
        <v>1</v>
      </c>
      <c r="E44" s="22">
        <v>8500</v>
      </c>
      <c r="F44" s="15">
        <f t="shared" si="2"/>
        <v>8500</v>
      </c>
      <c r="G44" s="15">
        <v>7500</v>
      </c>
      <c r="H44" s="15">
        <f t="shared" si="3"/>
        <v>7500</v>
      </c>
      <c r="I44" s="22">
        <v>9000</v>
      </c>
      <c r="J44" s="15">
        <f t="shared" si="0"/>
        <v>9000</v>
      </c>
      <c r="K44" s="16">
        <f t="shared" si="4"/>
        <v>8333.3333333333339</v>
      </c>
      <c r="L44" s="15">
        <f t="shared" si="5"/>
        <v>8333.3333333333339</v>
      </c>
      <c r="M44" s="17">
        <f t="shared" si="6"/>
        <v>-666.66666666666606</v>
      </c>
      <c r="N44" s="18">
        <f t="shared" si="1"/>
        <v>-7.4074074074074001E-2</v>
      </c>
    </row>
    <row r="45" spans="1:16" x14ac:dyDescent="0.25">
      <c r="A45" s="10">
        <v>37</v>
      </c>
      <c r="B45" s="11" t="s">
        <v>52</v>
      </c>
      <c r="C45" s="12" t="s">
        <v>16</v>
      </c>
      <c r="D45" s="13">
        <v>1</v>
      </c>
      <c r="E45" s="22">
        <v>3500</v>
      </c>
      <c r="F45" s="15">
        <f t="shared" si="2"/>
        <v>3500</v>
      </c>
      <c r="G45" s="15">
        <v>3000</v>
      </c>
      <c r="H45" s="15">
        <f t="shared" si="3"/>
        <v>3000</v>
      </c>
      <c r="I45" s="22">
        <v>4500</v>
      </c>
      <c r="J45" s="15">
        <f t="shared" si="0"/>
        <v>4500</v>
      </c>
      <c r="K45" s="16">
        <f t="shared" si="4"/>
        <v>3666.6666666666665</v>
      </c>
      <c r="L45" s="15">
        <f t="shared" si="5"/>
        <v>3666.6666666666665</v>
      </c>
      <c r="M45" s="17">
        <f t="shared" si="6"/>
        <v>-833.33333333333348</v>
      </c>
      <c r="N45" s="18">
        <f t="shared" si="1"/>
        <v>-0.18518518518518523</v>
      </c>
    </row>
    <row r="46" spans="1:16" x14ac:dyDescent="0.25">
      <c r="A46" s="10">
        <v>38</v>
      </c>
      <c r="B46" s="11" t="s">
        <v>53</v>
      </c>
      <c r="C46" s="12" t="s">
        <v>44</v>
      </c>
      <c r="D46" s="13">
        <v>1</v>
      </c>
      <c r="E46" s="22">
        <v>40000</v>
      </c>
      <c r="F46" s="15">
        <f t="shared" si="2"/>
        <v>40000</v>
      </c>
      <c r="G46" s="15">
        <v>50000</v>
      </c>
      <c r="H46" s="15">
        <f t="shared" si="3"/>
        <v>50000</v>
      </c>
      <c r="I46" s="22">
        <v>45000</v>
      </c>
      <c r="J46" s="15">
        <f t="shared" si="0"/>
        <v>45000</v>
      </c>
      <c r="K46" s="16">
        <f t="shared" si="4"/>
        <v>45000</v>
      </c>
      <c r="L46" s="15">
        <f t="shared" si="5"/>
        <v>45000</v>
      </c>
      <c r="M46" s="17">
        <f t="shared" si="6"/>
        <v>0</v>
      </c>
      <c r="N46" s="18">
        <f t="shared" si="1"/>
        <v>0</v>
      </c>
    </row>
    <row r="47" spans="1:16" x14ac:dyDescent="0.25">
      <c r="A47" s="10">
        <v>39</v>
      </c>
      <c r="B47" s="11" t="s">
        <v>54</v>
      </c>
      <c r="C47" s="12" t="s">
        <v>16</v>
      </c>
      <c r="D47" s="13">
        <v>1</v>
      </c>
      <c r="E47" s="22">
        <v>600000</v>
      </c>
      <c r="F47" s="15">
        <f t="shared" si="2"/>
        <v>600000</v>
      </c>
      <c r="G47" s="15">
        <v>480000</v>
      </c>
      <c r="H47" s="15">
        <f t="shared" si="3"/>
        <v>480000</v>
      </c>
      <c r="I47" s="22">
        <v>700000</v>
      </c>
      <c r="J47" s="15">
        <f t="shared" si="0"/>
        <v>700000</v>
      </c>
      <c r="K47" s="16">
        <f t="shared" si="4"/>
        <v>593333.33333333337</v>
      </c>
      <c r="L47" s="15">
        <f t="shared" si="5"/>
        <v>593333.33333333337</v>
      </c>
      <c r="M47" s="20">
        <f t="shared" si="6"/>
        <v>-106666.66666666663</v>
      </c>
      <c r="N47" s="26">
        <f t="shared" si="1"/>
        <v>-0.15238095238095234</v>
      </c>
      <c r="O47">
        <v>500000</v>
      </c>
      <c r="P47" t="s">
        <v>55</v>
      </c>
    </row>
    <row r="48" spans="1:16" x14ac:dyDescent="0.25">
      <c r="A48" s="10">
        <v>40</v>
      </c>
      <c r="B48" s="11" t="s">
        <v>56</v>
      </c>
      <c r="C48" s="12" t="s">
        <v>16</v>
      </c>
      <c r="D48" s="13">
        <v>1</v>
      </c>
      <c r="E48" s="22">
        <v>380000</v>
      </c>
      <c r="F48" s="15">
        <f t="shared" si="2"/>
        <v>380000</v>
      </c>
      <c r="G48" s="15">
        <v>350000</v>
      </c>
      <c r="H48" s="15">
        <f t="shared" si="3"/>
        <v>350000</v>
      </c>
      <c r="I48" s="22">
        <v>395000</v>
      </c>
      <c r="J48" s="15">
        <f t="shared" si="0"/>
        <v>395000</v>
      </c>
      <c r="K48" s="16">
        <f t="shared" si="4"/>
        <v>375000</v>
      </c>
      <c r="L48" s="15">
        <f t="shared" si="5"/>
        <v>375000</v>
      </c>
      <c r="M48" s="17">
        <f t="shared" si="6"/>
        <v>-20000</v>
      </c>
      <c r="N48" s="18">
        <f t="shared" si="1"/>
        <v>-5.0632911392405063E-2</v>
      </c>
      <c r="P48" t="s">
        <v>57</v>
      </c>
    </row>
    <row r="49" spans="1:15" s="29" customFormat="1" x14ac:dyDescent="0.25">
      <c r="A49" s="10">
        <v>41</v>
      </c>
      <c r="B49" s="11" t="s">
        <v>58</v>
      </c>
      <c r="C49" s="12" t="s">
        <v>16</v>
      </c>
      <c r="D49" s="28">
        <v>1</v>
      </c>
      <c r="E49" s="22">
        <v>11000</v>
      </c>
      <c r="F49" s="15">
        <f t="shared" si="2"/>
        <v>11000</v>
      </c>
      <c r="G49" s="15">
        <v>8000</v>
      </c>
      <c r="H49" s="15">
        <f t="shared" si="3"/>
        <v>8000</v>
      </c>
      <c r="I49" s="22">
        <v>11500</v>
      </c>
      <c r="J49" s="15">
        <f t="shared" si="0"/>
        <v>11500</v>
      </c>
      <c r="K49" s="16">
        <f t="shared" si="4"/>
        <v>10166.666666666666</v>
      </c>
      <c r="L49" s="15">
        <f t="shared" si="5"/>
        <v>10166.666666666666</v>
      </c>
      <c r="M49" s="17">
        <f t="shared" si="6"/>
        <v>-1333.3333333333339</v>
      </c>
      <c r="N49" s="18">
        <f t="shared" si="1"/>
        <v>-0.1159420289855073</v>
      </c>
    </row>
    <row r="50" spans="1:15" s="30" customFormat="1" x14ac:dyDescent="0.2">
      <c r="A50" s="10">
        <v>42</v>
      </c>
      <c r="B50" s="11" t="s">
        <v>59</v>
      </c>
      <c r="C50" s="12" t="s">
        <v>60</v>
      </c>
      <c r="D50" s="13">
        <v>1</v>
      </c>
      <c r="E50" s="22">
        <v>15000</v>
      </c>
      <c r="F50" s="15">
        <f t="shared" si="2"/>
        <v>15000</v>
      </c>
      <c r="G50" s="15">
        <v>20000</v>
      </c>
      <c r="H50" s="15">
        <f t="shared" si="3"/>
        <v>20000</v>
      </c>
      <c r="I50" s="22">
        <v>17000</v>
      </c>
      <c r="J50" s="15">
        <f t="shared" si="0"/>
        <v>17000</v>
      </c>
      <c r="K50" s="16">
        <f t="shared" si="4"/>
        <v>17333.333333333332</v>
      </c>
      <c r="L50" s="15">
        <f t="shared" si="5"/>
        <v>17333.333333333332</v>
      </c>
      <c r="M50" s="17">
        <f t="shared" si="6"/>
        <v>333.33333333333212</v>
      </c>
      <c r="N50" s="18">
        <f t="shared" si="1"/>
        <v>1.9607843137254832E-2</v>
      </c>
    </row>
    <row r="51" spans="1:15" x14ac:dyDescent="0.25">
      <c r="A51" s="10">
        <v>43</v>
      </c>
      <c r="B51" s="11" t="s">
        <v>61</v>
      </c>
      <c r="C51" s="12" t="s">
        <v>62</v>
      </c>
      <c r="D51" s="13">
        <v>1</v>
      </c>
      <c r="E51" s="22">
        <v>375000</v>
      </c>
      <c r="F51" s="15">
        <f t="shared" si="2"/>
        <v>375000</v>
      </c>
      <c r="G51" s="15">
        <v>380000</v>
      </c>
      <c r="H51" s="15">
        <f t="shared" si="3"/>
        <v>380000</v>
      </c>
      <c r="I51" s="22">
        <v>400000</v>
      </c>
      <c r="J51" s="15">
        <f t="shared" si="0"/>
        <v>400000</v>
      </c>
      <c r="K51" s="16">
        <f t="shared" si="4"/>
        <v>385000</v>
      </c>
      <c r="L51" s="15">
        <f t="shared" si="5"/>
        <v>385000</v>
      </c>
      <c r="M51" s="20">
        <f t="shared" si="6"/>
        <v>-15000</v>
      </c>
      <c r="N51" s="26">
        <f t="shared" si="1"/>
        <v>-3.7499999999999999E-2</v>
      </c>
      <c r="O51">
        <v>120000</v>
      </c>
    </row>
    <row r="52" spans="1:15" x14ac:dyDescent="0.25">
      <c r="A52" s="10">
        <v>44</v>
      </c>
      <c r="B52" s="31" t="s">
        <v>63</v>
      </c>
      <c r="C52" s="12" t="s">
        <v>16</v>
      </c>
      <c r="D52" s="13">
        <v>1</v>
      </c>
      <c r="E52" s="22">
        <v>27000</v>
      </c>
      <c r="F52" s="15">
        <f t="shared" si="2"/>
        <v>27000</v>
      </c>
      <c r="G52" s="15">
        <v>30000</v>
      </c>
      <c r="H52" s="15">
        <f t="shared" si="3"/>
        <v>30000</v>
      </c>
      <c r="I52" s="22">
        <v>31000</v>
      </c>
      <c r="J52" s="15">
        <f t="shared" si="0"/>
        <v>31000</v>
      </c>
      <c r="K52" s="16">
        <f t="shared" si="4"/>
        <v>29333.333333333332</v>
      </c>
      <c r="L52" s="15">
        <f t="shared" si="5"/>
        <v>29333.333333333332</v>
      </c>
      <c r="M52" s="17">
        <f t="shared" si="6"/>
        <v>-1666.6666666666679</v>
      </c>
      <c r="N52" s="18">
        <f t="shared" si="1"/>
        <v>-5.3763440860215096E-2</v>
      </c>
    </row>
    <row r="53" spans="1:15" x14ac:dyDescent="0.25">
      <c r="A53" s="10">
        <v>45</v>
      </c>
      <c r="B53" s="31" t="s">
        <v>64</v>
      </c>
      <c r="C53" s="12" t="s">
        <v>16</v>
      </c>
      <c r="D53" s="13">
        <v>1</v>
      </c>
      <c r="E53" s="22">
        <v>30000</v>
      </c>
      <c r="F53" s="15">
        <f t="shared" si="2"/>
        <v>30000</v>
      </c>
      <c r="G53" s="15">
        <v>25000</v>
      </c>
      <c r="H53" s="15">
        <f t="shared" si="3"/>
        <v>25000</v>
      </c>
      <c r="I53" s="22">
        <v>31000</v>
      </c>
      <c r="J53" s="15">
        <f t="shared" si="0"/>
        <v>31000</v>
      </c>
      <c r="K53" s="16">
        <f t="shared" si="4"/>
        <v>28666.666666666668</v>
      </c>
      <c r="L53" s="15">
        <f t="shared" si="5"/>
        <v>28666.666666666668</v>
      </c>
      <c r="M53" s="17">
        <f t="shared" si="6"/>
        <v>-2333.3333333333321</v>
      </c>
      <c r="N53" s="18">
        <f t="shared" si="1"/>
        <v>-7.5268817204301036E-2</v>
      </c>
    </row>
    <row r="54" spans="1:15" s="29" customFormat="1" x14ac:dyDescent="0.25">
      <c r="A54" s="10">
        <v>46</v>
      </c>
      <c r="B54" s="32" t="s">
        <v>65</v>
      </c>
      <c r="C54" s="12" t="s">
        <v>16</v>
      </c>
      <c r="D54" s="28">
        <v>1</v>
      </c>
      <c r="E54" s="22">
        <v>25000</v>
      </c>
      <c r="F54" s="15">
        <f t="shared" si="2"/>
        <v>25000</v>
      </c>
      <c r="G54" s="15">
        <v>20000</v>
      </c>
      <c r="H54" s="15">
        <f t="shared" si="3"/>
        <v>20000</v>
      </c>
      <c r="I54" s="22">
        <v>22103</v>
      </c>
      <c r="J54" s="15">
        <f t="shared" si="0"/>
        <v>22103</v>
      </c>
      <c r="K54" s="16">
        <f t="shared" si="4"/>
        <v>22367.666666666668</v>
      </c>
      <c r="L54" s="15">
        <f t="shared" si="5"/>
        <v>22367.666666666668</v>
      </c>
      <c r="M54" s="17">
        <f t="shared" si="6"/>
        <v>264.66666666666788</v>
      </c>
      <c r="N54" s="18">
        <f t="shared" si="1"/>
        <v>1.1974241807296199E-2</v>
      </c>
    </row>
    <row r="55" spans="1:15" x14ac:dyDescent="0.25">
      <c r="A55" s="41" t="s">
        <v>68</v>
      </c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</row>
    <row r="56" spans="1:15" ht="15" customHeight="1" x14ac:dyDescent="0.2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</row>
  </sheetData>
  <mergeCells count="9">
    <mergeCell ref="A55:L56"/>
    <mergeCell ref="I6:J7"/>
    <mergeCell ref="K6:L6"/>
    <mergeCell ref="A6:A8"/>
    <mergeCell ref="B6:B8"/>
    <mergeCell ref="C6:C8"/>
    <mergeCell ref="D6:D8"/>
    <mergeCell ref="E6:F7"/>
    <mergeCell ref="G6:H7"/>
  </mergeCells>
  <pageMargins left="0.7" right="0.7" top="0.75" bottom="0.75" header="0.3" footer="0.3"/>
  <pageSetup scale="75" orientation="landscape" r:id="rId1"/>
  <rowBreaks count="1" manualBreakCount="1">
    <brk id="56" max="11" man="1"/>
  </rowBreaks>
  <colBreaks count="1" manualBreakCount="1">
    <brk id="12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ECONOMICA2024</vt:lpstr>
      <vt:lpstr>'PROPUESTA ECONOMICA2024'!Área_de_impresión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Duvan Andres Figueroa Tovar</dc:creator>
  <cp:lastModifiedBy>Duvan Andres Figueroa Tovar</cp:lastModifiedBy>
  <cp:lastPrinted>2024-04-25T13:02:17Z</cp:lastPrinted>
  <dcterms:created xsi:type="dcterms:W3CDTF">2024-03-19T20:29:19Z</dcterms:created>
  <dcterms:modified xsi:type="dcterms:W3CDTF">2024-04-26T14:43:23Z</dcterms:modified>
</cp:coreProperties>
</file>