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mc:AlternateContent xmlns:mc="http://schemas.openxmlformats.org/markup-compatibility/2006">
    <mc:Choice Requires="x15">
      <x15ac:absPath xmlns:x15ac="http://schemas.microsoft.com/office/spreadsheetml/2010/11/ac" url="https://d.docs.live.net/f9bed23e837ab9ee/Escritorio/Desktop/UMV/2024/PROCESOS PIGA/POZO/DOCS 4/"/>
    </mc:Choice>
  </mc:AlternateContent>
  <xr:revisionPtr revIDLastSave="4" documentId="11_6A3AD9E4203C277628439CF5A72A8C921A1B59A9" xr6:coauthVersionLast="47" xr6:coauthVersionMax="47" xr10:uidLastSave="{4C845EA6-EC92-4898-996C-E3360144B6D4}"/>
  <bookViews>
    <workbookView xWindow="-120" yWindow="-120" windowWidth="20730" windowHeight="11160" tabRatio="900" activeTab="1"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TRATAMIENTO'!$B$2:$X$40</definedName>
    <definedName name="_xlnm.Print_Area" localSheetId="0">CONTEXTO!$B$2:$F$19</definedName>
    <definedName name="_xlnm.Print_Area" localSheetId="2">EVALUACION!$B$2:$L$55</definedName>
    <definedName name="_xlnm.Print_Area" localSheetId="3">'EVALUACION CON CONTROLES'!$B$2:$R$47</definedName>
    <definedName name="_xlnm.Print_Area" localSheetId="1">'IDENTIFICACION Y ANALISIS'!$B$2:$F$68</definedName>
    <definedName name="contratación">'IDENTIFICACION Y ANALISIS'!$B$39:$B$43</definedName>
    <definedName name="ejecución">'IDENTIFICACION Y ANALISIS'!$B$45:$B$68</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9" i="11" l="1"/>
  <c r="L29" i="11" s="1"/>
  <c r="N17" i="6" l="1"/>
  <c r="K28" i="11" l="1"/>
  <c r="K27" i="11"/>
  <c r="K26" i="11"/>
  <c r="K25" i="11"/>
  <c r="N14" i="6"/>
  <c r="N15" i="6"/>
  <c r="N16" i="6"/>
  <c r="N18" i="6"/>
  <c r="K24" i="11"/>
  <c r="K23" i="11"/>
  <c r="K22" i="11"/>
  <c r="K21" i="11"/>
  <c r="L21" i="11" s="1"/>
  <c r="K20" i="11"/>
  <c r="K19" i="11"/>
  <c r="K18" i="11"/>
  <c r="K17" i="11"/>
  <c r="G12" i="6" l="1"/>
  <c r="H12" i="6"/>
  <c r="I12" i="6"/>
  <c r="N12" i="6"/>
  <c r="S12" i="6"/>
  <c r="T12" i="6"/>
  <c r="U12" i="6"/>
  <c r="V12" i="6"/>
  <c r="W12" i="6"/>
  <c r="X12" i="6"/>
  <c r="G13" i="6"/>
  <c r="H13" i="6"/>
  <c r="I13" i="6"/>
  <c r="N13" i="6"/>
  <c r="S13" i="6"/>
  <c r="T13" i="6"/>
  <c r="U13" i="6"/>
  <c r="V13" i="6"/>
  <c r="W13" i="6"/>
  <c r="X13" i="6"/>
  <c r="G14" i="6"/>
  <c r="H14" i="6"/>
  <c r="I14" i="6"/>
  <c r="S14" i="6"/>
  <c r="T14" i="6"/>
  <c r="U14" i="6"/>
  <c r="V14" i="6"/>
  <c r="W14" i="6"/>
  <c r="X14" i="6"/>
  <c r="G15" i="6"/>
  <c r="H15" i="6"/>
  <c r="I15" i="6"/>
  <c r="S15" i="6"/>
  <c r="T15" i="6"/>
  <c r="U15" i="6"/>
  <c r="V15" i="6"/>
  <c r="W15" i="6"/>
  <c r="X15" i="6"/>
  <c r="G16" i="6"/>
  <c r="H16" i="6"/>
  <c r="I16" i="6"/>
  <c r="S16" i="6"/>
  <c r="T16" i="6"/>
  <c r="U16" i="6"/>
  <c r="V16" i="6"/>
  <c r="W16" i="6"/>
  <c r="X16" i="6"/>
  <c r="G17" i="6"/>
  <c r="H17" i="6"/>
  <c r="I17" i="6"/>
  <c r="S17" i="6"/>
  <c r="T17" i="6"/>
  <c r="U17" i="6"/>
  <c r="V17" i="6"/>
  <c r="W17" i="6"/>
  <c r="X17" i="6"/>
  <c r="G18" i="6"/>
  <c r="H18" i="6"/>
  <c r="I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B17" i="15"/>
  <c r="D12" i="6" s="1"/>
  <c r="C17" i="15"/>
  <c r="C12" i="6" s="1"/>
  <c r="I17" i="15"/>
  <c r="J17" i="15"/>
  <c r="P12" i="6" s="1"/>
  <c r="B18" i="15"/>
  <c r="D13" i="6" s="1"/>
  <c r="C18" i="15"/>
  <c r="C13" i="6" s="1"/>
  <c r="I18" i="15"/>
  <c r="O13" i="6" s="1"/>
  <c r="J18" i="15"/>
  <c r="P13" i="6" s="1"/>
  <c r="B19" i="15"/>
  <c r="D14" i="6" s="1"/>
  <c r="C19" i="15"/>
  <c r="C14" i="6" s="1"/>
  <c r="I19" i="15"/>
  <c r="J19" i="15"/>
  <c r="P14" i="6" s="1"/>
  <c r="B20" i="15"/>
  <c r="D15" i="6" s="1"/>
  <c r="C20" i="15"/>
  <c r="C15" i="6" s="1"/>
  <c r="I20" i="15"/>
  <c r="J20" i="15"/>
  <c r="P15" i="6" s="1"/>
  <c r="B21" i="15"/>
  <c r="D16" i="6" s="1"/>
  <c r="C21" i="15"/>
  <c r="C16" i="6" s="1"/>
  <c r="I21" i="15"/>
  <c r="O16" i="6" s="1"/>
  <c r="J21" i="15"/>
  <c r="P16" i="6" s="1"/>
  <c r="B22" i="15"/>
  <c r="D17" i="6" s="1"/>
  <c r="C22" i="15"/>
  <c r="C17" i="6" s="1"/>
  <c r="I22" i="15"/>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B26" i="15"/>
  <c r="D21" i="6" s="1"/>
  <c r="C26" i="15"/>
  <c r="C21" i="6" s="1"/>
  <c r="I26" i="15"/>
  <c r="P21" i="6"/>
  <c r="B27" i="15"/>
  <c r="D22" i="6" s="1"/>
  <c r="C27" i="15"/>
  <c r="J27" i="15"/>
  <c r="J16" i="15"/>
  <c r="P11" i="6" s="1"/>
  <c r="I16" i="15"/>
  <c r="O11" i="6" s="1"/>
  <c r="C16" i="15"/>
  <c r="C11" i="6" s="1"/>
  <c r="J11" i="6"/>
  <c r="L28" i="11"/>
  <c r="K22" i="6" s="1"/>
  <c r="J21" i="6"/>
  <c r="L26" i="11"/>
  <c r="K20" i="6" s="1"/>
  <c r="J19" i="6"/>
  <c r="L24" i="11"/>
  <c r="K18" i="6" s="1"/>
  <c r="L23" i="11"/>
  <c r="K17" i="6" s="1"/>
  <c r="L22" i="11"/>
  <c r="K16" i="6" s="1"/>
  <c r="K15" i="6"/>
  <c r="L20" i="11"/>
  <c r="K14" i="6" s="1"/>
  <c r="L19" i="11"/>
  <c r="K13" i="6" s="1"/>
  <c r="L18" i="11"/>
  <c r="K12" i="6" s="1"/>
  <c r="B16" i="15"/>
  <c r="D11" i="6" s="1"/>
  <c r="X11" i="6"/>
  <c r="W11" i="6"/>
  <c r="V11" i="6"/>
  <c r="U11" i="6"/>
  <c r="T11" i="6"/>
  <c r="S11" i="6"/>
  <c r="N11" i="6"/>
  <c r="I11" i="6"/>
  <c r="H11" i="6"/>
  <c r="G11" i="6"/>
  <c r="J20" i="6"/>
  <c r="J22" i="6"/>
  <c r="J18" i="6"/>
  <c r="J14" i="6"/>
  <c r="J15" i="6"/>
  <c r="L25" i="11"/>
  <c r="K19" i="6" s="1"/>
  <c r="L27" i="11"/>
  <c r="K21" i="6" s="1"/>
  <c r="J12" i="6"/>
  <c r="J16" i="6"/>
  <c r="K17" i="15" l="1"/>
  <c r="Q12" i="6" s="1"/>
  <c r="K18" i="15"/>
  <c r="L18" i="15" s="1"/>
  <c r="R13" i="6" s="1"/>
  <c r="K24" i="15"/>
  <c r="Q19" i="6" s="1"/>
  <c r="C22" i="6"/>
  <c r="K21" i="15"/>
  <c r="Q16" i="6" s="1"/>
  <c r="F11" i="6"/>
  <c r="E11" i="6"/>
  <c r="K22" i="15"/>
  <c r="O17" i="6"/>
  <c r="K20" i="15"/>
  <c r="Q15" i="6" s="1"/>
  <c r="O15" i="6"/>
  <c r="K19" i="15"/>
  <c r="Q14" i="6" s="1"/>
  <c r="O14" i="6"/>
  <c r="K27" i="15"/>
  <c r="L27" i="15" s="1"/>
  <c r="R22" i="6" s="1"/>
  <c r="K26" i="15"/>
  <c r="L26" i="15" s="1"/>
  <c r="R21" i="6" s="1"/>
  <c r="K25" i="15"/>
  <c r="L25" i="15" s="1"/>
  <c r="R20" i="6" s="1"/>
  <c r="E21" i="6"/>
  <c r="F21" i="6"/>
  <c r="O21" i="6"/>
  <c r="F20" i="6"/>
  <c r="E20" i="6"/>
  <c r="E19" i="6"/>
  <c r="F19" i="6"/>
  <c r="F18" i="6"/>
  <c r="E18" i="6"/>
  <c r="F17" i="6"/>
  <c r="E17" i="6"/>
  <c r="E16" i="6"/>
  <c r="F16" i="6"/>
  <c r="K23" i="15"/>
  <c r="Q18" i="6" s="1"/>
  <c r="Q13" i="6"/>
  <c r="L17" i="15"/>
  <c r="R12" i="6" s="1"/>
  <c r="E15" i="6"/>
  <c r="F15" i="6"/>
  <c r="F14" i="6"/>
  <c r="E14" i="6"/>
  <c r="F13" i="6"/>
  <c r="E13" i="6"/>
  <c r="E12" i="6"/>
  <c r="F12" i="6"/>
  <c r="K16" i="15"/>
  <c r="L17" i="11"/>
  <c r="K11" i="6" s="1"/>
  <c r="O12" i="6"/>
  <c r="J13" i="6"/>
  <c r="J17" i="6"/>
  <c r="L24" i="15" l="1"/>
  <c r="R19" i="6" s="1"/>
  <c r="L20" i="15"/>
  <c r="R15" i="6" s="1"/>
  <c r="L21" i="15"/>
  <c r="R16" i="6" s="1"/>
  <c r="Q20" i="6"/>
  <c r="Q21" i="6"/>
  <c r="L22" i="15"/>
  <c r="R17" i="6" s="1"/>
  <c r="Q17" i="6"/>
  <c r="L19" i="15"/>
  <c r="R14" i="6" s="1"/>
  <c r="L23" i="15"/>
  <c r="R18" i="6" s="1"/>
  <c r="Q11" i="6"/>
  <c r="L16" i="15"/>
  <c r="R11" i="6" s="1"/>
</calcChain>
</file>

<file path=xl/sharedStrings.xml><?xml version="1.0" encoding="utf-8"?>
<sst xmlns="http://schemas.openxmlformats.org/spreadsheetml/2006/main" count="549" uniqueCount="240">
  <si>
    <t>FORMATO ANÁLISIS DE RIESGOS CONTRACTUALES</t>
  </si>
  <si>
    <t>CÓDIGO: CON-FM-089</t>
  </si>
  <si>
    <t>VERSIÓN: 2</t>
  </si>
  <si>
    <t>FECHA DE APLICACIÓN: DICIEMBRE DE 2021</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</si>
  <si>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</si>
  <si>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color rgb="FF000000"/>
        <rFont val="Arial"/>
        <family val="2"/>
      </rPr>
      <t>Aplica igual para contratos interadministrativos</t>
    </r>
    <r>
      <rPr>
        <sz val="12"/>
        <color rgb="FF000000"/>
        <rFont val="Arial"/>
        <family val="2"/>
      </rPr>
      <t>)
En este paso la Entidad Estatal debe identificar los aspectos que se mencionan a continuación y los posibles efectos adversos que estos pueden generar.</t>
    </r>
  </si>
  <si>
    <r>
      <rPr>
        <b/>
        <u/>
        <sz val="12"/>
        <rFont val="Arial"/>
        <family val="2"/>
      </rPr>
      <t xml:space="preserve">Objeto del Proceso de Contratación: </t>
    </r>
    <r>
      <rPr>
        <sz val="12"/>
        <rFont val="Arial"/>
        <family val="2"/>
      </rPr>
      <t>"Realizar caracterización de aguas, lavado de tanque, prueba de bombeo, análisis estático y dinámico del pozo en la sede producción de la UAERMV”.</t>
    </r>
  </si>
  <si>
    <r>
      <rPr>
        <b/>
        <u/>
        <sz val="12"/>
        <rFont val="Arial"/>
        <family val="2"/>
      </rPr>
      <t>Partícipes del Proceso de Contratación:</t>
    </r>
    <r>
      <rPr>
        <b/>
        <sz val="12"/>
        <rFont val="Arial"/>
        <family val="2"/>
      </rPr>
      <t xml:space="preserve"> </t>
    </r>
    <r>
      <rPr>
        <sz val="12"/>
        <rFont val="Arial"/>
        <family val="2"/>
      </rPr>
      <t>Agentes externos (Organismos de control, veedurías ciudadanas), agentes internos (supervisores, funcionarios y demás usuarios).</t>
    </r>
    <r>
      <rPr>
        <b/>
        <sz val="12"/>
        <rFont val="Arial"/>
        <family val="2"/>
      </rPr>
      <t xml:space="preserve"> </t>
    </r>
  </si>
  <si>
    <r>
      <t xml:space="preserve">Ciudadanía que se beneficia del Proceso de Contratación: </t>
    </r>
    <r>
      <rPr>
        <sz val="12"/>
        <rFont val="Arial"/>
        <family val="2"/>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</si>
  <si>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Arial"/>
        <family val="2"/>
      </rPr>
      <t>La disponibilidad de la Entidad de sus recursos y el conocimiento de su equipo humano se refleja en los diferentes funcionarios que participarán en las diversas etapas del proceso de selección: participan las áreas que requieren los procesos de contratación y acompañan el proceso de estructuración, Gerencia de Contratación, los evaluadores designados, idóneos y con experiencia en el tema.</t>
    </r>
  </si>
  <si>
    <r>
      <t>Suficiencia del presupuesto oficial del Proceso de Contratación:</t>
    </r>
    <r>
      <rPr>
        <sz val="12"/>
        <rFont val="Arial"/>
        <family val="2"/>
      </rPr>
      <t xml:space="preserve"> De acuerdo al Plan de contratación para la vigencia</t>
    </r>
    <r>
      <rPr>
        <i/>
        <sz val="12"/>
        <rFont val="Arial"/>
        <family val="2"/>
      </rPr>
      <t xml:space="preserve"> </t>
    </r>
    <r>
      <rPr>
        <sz val="12"/>
        <rFont val="Arial"/>
        <family val="2"/>
      </rPr>
      <t>2024 se estimaron los recursos necesarios para el desarrollo del proceso de la contratación, el cual tendrá el soporte presupuestal suficiente para su desarrollo.</t>
    </r>
  </si>
  <si>
    <r>
      <t>Condiciones geográficas y de acceso del lugar en el cual se debe cumplir el objeto del Proceso de Contratación:</t>
    </r>
    <r>
      <rPr>
        <sz val="12"/>
        <rFont val="Arial"/>
        <family val="2"/>
      </rPr>
      <t xml:space="preserve"> El servicio requerido se prestará en la Sede de Producción (La Esmeralda) de propiedad de la Unidad Administrativa Especial de Rehabilitación y Mantenimiento Vial – UAERMV, ubicada en el Kilómetro 3 vía Pasquilla – Barrio el Mochuelo II, en la Localidad de Ciudad Bolívar de la Ciudad de Bogotá.
1. Sede Producción Ubicada en Barrio Mochuelo, Localidad Ciudad Bolívar. 
2. Sede Operativa Ubicada en la Calle 22 D No 120 – 40. Localidad Fontibón.
3. Sede Administrativa Ubicada en la Calle 26 No. 69-76, Edificio Elemento, Torre AIRE - piso 3
</t>
    </r>
  </si>
  <si>
    <r>
      <t xml:space="preserve">Entorno socio ambiental: </t>
    </r>
    <r>
      <rPr>
        <i/>
        <sz val="12"/>
        <rFont val="Arial"/>
        <family val="2"/>
      </rPr>
      <t>Si aplican</t>
    </r>
  </si>
  <si>
    <r>
      <t xml:space="preserve">Condiciones políticas: </t>
    </r>
    <r>
      <rPr>
        <i/>
        <sz val="12"/>
        <rFont val="Arial"/>
        <family val="2"/>
      </rPr>
      <t>Si aplican</t>
    </r>
  </si>
  <si>
    <r>
      <t xml:space="preserve">Factores ambientales: </t>
    </r>
    <r>
      <rPr>
        <sz val="12"/>
        <rFont val="Arial"/>
        <family val="2"/>
      </rPr>
      <t>El contratista debe dar cumplimiento a lo señalado en el Plan Institucional de Gestión Ambiental- PIGA-, Interno de la UAERMV, observando las normas sobre protección y conservación del medio ambiente, uso eficiente de los recursos adecuada segregación de los residuos, participación activa en las actividades de sensibilización para el cuidado y la protección del medio ambiente y demás disposiciones que regulen la materia.</t>
    </r>
  </si>
  <si>
    <r>
      <t xml:space="preserve">Sector del objeto del Proceso de Contratación y su mercado: </t>
    </r>
    <r>
      <rPr>
        <sz val="12"/>
        <rFont val="Arial"/>
        <family val="2"/>
      </rPr>
      <t>Todos los clientes (entidades privadas, Estatales y Gubernamentales), alrededor en todo el Territorio Nacional Colombiano y el exterior, quienes desarrollen sistemas informáticos y procesamiento de datos, y Administrativas y de apoyo de oficina .</t>
    </r>
  </si>
  <si>
    <r>
      <t xml:space="preserve">Normativa aplicable al objeto del Proceso de Contratación:  </t>
    </r>
    <r>
      <rPr>
        <sz val="12"/>
        <rFont val="Arial"/>
        <family val="2"/>
      </rPr>
      <t>Ley 373 de 1997 “Por la cual se establece el programa para el uso eficiente y ahorro del agua”, el Decreto 1076 de 2015 “Por medio del cual se expide el Decreto Único Reglamentario del Sector Ambiente y Desarrollo Sostenible”, el Decreto 1090 de 2018 "Por el cual se adiciona el Decreto 1076 de 2015, Decreto Único Reglamentario del Sector Ambiente y Desarrollo Sostenible, en lo relacionado con el Programa para el Uso Eficiente y Ahorro de Agua y se dictan otras disposiciones" y la Resolución 1257 del 2018 “Por la cual se desarrollan los parágrafos 1° y 2° del artículo 2.2.3.2.1.1.3 del Decreto 1090 de 2018, mediante el cual se adiciona el Decreto 1076 de 2015”</t>
    </r>
  </si>
  <si>
    <t>DEFINICIONES</t>
  </si>
  <si>
    <r>
      <rPr>
        <b/>
        <sz val="12"/>
        <rFont val="Arial"/>
        <family val="2"/>
      </rPr>
      <t>RIESGO:</t>
    </r>
    <r>
      <rPr>
        <sz val="10"/>
        <rFont val="Arial"/>
        <family val="2"/>
      </rPr>
      <t xml:space="preserve"> </t>
    </r>
    <r>
      <rPr>
        <sz val="12"/>
        <rFont val="Arial"/>
        <family val="2"/>
      </rPr>
      <t>evento que puede generar efectos adversos y de distinta magnitud en el logro de los objetivos del Proceso de Contratación o en la ejecución de un contrato</t>
    </r>
  </si>
  <si>
    <r>
      <t xml:space="preserve">RIESGOS PREVISIBLES: </t>
    </r>
    <r>
      <rPr>
        <sz val="12"/>
        <rFont val="Arial"/>
        <family val="2"/>
      </rPr>
      <t>Son los posibles hechos o circunstancias que por la naturaleza del contrato y de la actividad a ejecutar es factible su ocurrencia.</t>
    </r>
  </si>
  <si>
    <r>
      <t xml:space="preserve">ETAPA DE PLANEACIÓN: </t>
    </r>
    <r>
      <rPr>
        <sz val="12"/>
        <rFont val="Arial"/>
        <family val="2"/>
      </rPr>
      <t>Está comprendida entre la elaboración del Plan Anual de Adquisiciones y la fecha en la cual decide continuar o no con el Proceso de Contratación</t>
    </r>
  </si>
  <si>
    <r>
      <t xml:space="preserve">ETAPA DE SELECCIÓN: </t>
    </r>
    <r>
      <rPr>
        <sz val="12"/>
        <rFont val="Arial"/>
        <family val="2"/>
      </rPr>
      <t>Está comprendida entre el acto de Apertura del Proceso de Contratación y la Adjudicación o la declaración de desierto del Proceso de Contratación</t>
    </r>
  </si>
  <si>
    <r>
      <t xml:space="preserve">ETAPA DE CONTRATACIÓN: </t>
    </r>
    <r>
      <rPr>
        <sz val="12"/>
        <rFont val="Arial"/>
        <family val="2"/>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</si>
  <si>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Arial"/>
        <family val="2"/>
      </rPr>
      <t>Inicia una vez cumplidos los requisitos previstos para iniciar la ejecución del contrato respectivo y termina con el vencimiento del plazo del contrato o la fecha de liquidación si hay lugar a ella.</t>
    </r>
  </si>
  <si>
    <r>
      <t xml:space="preserve">RIESGO GENERAL: </t>
    </r>
    <r>
      <rPr>
        <sz val="12"/>
        <rFont val="Arial"/>
        <family val="2"/>
      </rPr>
      <t>Es un riesgo de todos los procesos de contratación adelantados por la Entidad Estatal, por lo cual está presente en toda su actividad contractual.</t>
    </r>
  </si>
  <si>
    <r>
      <t xml:space="preserve">RIEGO ESPECIFICO: </t>
    </r>
    <r>
      <rPr>
        <sz val="12"/>
        <rFont val="Arial"/>
        <family val="2"/>
      </rPr>
      <t>Es un riesgo propio delproceso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</si>
  <si>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</si>
  <si>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</si>
  <si>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</si>
  <si>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</si>
  <si>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</si>
  <si>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</si>
  <si>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</si>
  <si>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</si>
  <si>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</si>
  <si>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</si>
  <si>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</si>
  <si>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</si>
  <si>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</si>
  <si>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</si>
  <si>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</si>
  <si>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</si>
  <si>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</si>
  <si>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</si>
  <si>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</si>
  <si>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</si>
  <si>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</si>
  <si>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</si>
  <si>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</si>
  <si>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</si>
  <si>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</si>
  <si>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</si>
  <si>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</si>
  <si>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</si>
  <si>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</si>
  <si>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</si>
  <si>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</si>
  <si>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</si>
  <si>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</si>
  <si>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Especifico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</si>
  <si>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</si>
  <si>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</si>
  <si>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</si>
  <si>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</si>
  <si>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</si>
  <si>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</si>
  <si>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Externo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</si>
  <si>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</si>
  <si>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</si>
  <si>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</si>
  <si>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</si>
  <si>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</si>
  <si>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</si>
  <si>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</si>
  <si>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</si>
  <si>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</si>
  <si>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</si>
  <si>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</si>
  <si>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</si>
  <si>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</si>
  <si>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</si>
  <si>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</si>
  <si>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</si>
  <si>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</si>
  <si>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técnologicos o estandares que influyen en la ejecución del contrato</t>
  </si>
  <si>
    <t>Obsolecencia técnologica</t>
  </si>
  <si>
    <t xml:space="preserve">Riesgo Epidemiológico </t>
  </si>
  <si>
    <t>De la naturaleza</t>
  </si>
  <si>
    <t>Eventos naturales tales como lluvias, inundaciones y sequias entre otros</t>
  </si>
  <si>
    <t>Incumplimiento derivado del trámite de los permisos con autoridades ambientales, la obtención de los mismos, paz y salvos</t>
  </si>
  <si>
    <t>Ambientales</t>
  </si>
  <si>
    <t>Demoras en la entrega de los bienes solicitados</t>
  </si>
  <si>
    <t>Estatal</t>
  </si>
  <si>
    <r>
      <t xml:space="preserve">Objeto Contractual: </t>
    </r>
    <r>
      <rPr>
        <i/>
        <sz val="12"/>
        <rFont val="Arial"/>
        <family val="2"/>
      </rPr>
      <t>"Realizar caracterización de aguas, lavado de tanque, prueba de bombeo, análisis estático y dinámico del pozo en la sede producción de la UAERMV”.</t>
    </r>
  </si>
  <si>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</si>
  <si>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</si>
  <si>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</si>
  <si>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</si>
  <si>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</si>
  <si>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</si>
  <si>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</si>
  <si>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</si>
  <si>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</si>
  <si>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</si>
  <si>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</si>
  <si>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</si>
  <si>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</si>
  <si>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</si>
  <si>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</si>
  <si>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Posible insuficiencia presupuestal ocasionando posible declaratoria desierta del proceso</t>
  </si>
  <si>
    <t>objeto del proceso anti-técnico, no cumplimiento de las necesidad de la entidad conllevando retrasos en la satisfaccion de la misma</t>
  </si>
  <si>
    <t xml:space="preserve">Aceptación de oferta efectuada a proponente que no cumple con requisitos de la invitación pública;, reprocesos que implican revocar actos administrativos e iniciar investigaciones de tipo disciplinario </t>
  </si>
  <si>
    <t>Incumplimiento con cronograma del proceso, violación al principio del debido proceso que genera vicios en el proceso de selección.</t>
  </si>
  <si>
    <t>Incumplimiento procedimiento administrativo y vulneración principio de publicidad en la contratación estatal</t>
  </si>
  <si>
    <t>Investigaciones por parte de la Superintendencia de Ind. Y comercio, que implican para la entidad desplegar su actuar administrativo desde  el área jurídica.</t>
  </si>
  <si>
    <t>Incumplimiento en las obligaciones específicas del contrato; investigaciones disciplinarias, inicio de procesos de incumplimiento y posible desquilibrio economico</t>
  </si>
  <si>
    <t xml:space="preserve">Imposibilidad de dar inicio a la ejecución del contato, por no cumplir con requisitos de ejecución, conllevando retrasos en la ejecución; hallazgos en auditorias </t>
  </si>
  <si>
    <t>Incumplimiento en la ejecución del contrato, necesidad de iniciar procesos de imposición de multas.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</si>
  <si>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</si>
  <si>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</si>
  <si>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</si>
  <si>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</si>
  <si>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</si>
  <si>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</si>
  <si>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</si>
  <si>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</si>
  <si>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</si>
  <si>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</si>
  <si>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</si>
  <si>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</si>
  <si>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</si>
  <si>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</si>
  <si>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</si>
  <si>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</si>
  <si>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</si>
  <si>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</si>
  <si>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</si>
  <si>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</si>
  <si>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</si>
  <si>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</si>
  <si>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</si>
  <si>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</si>
  <si>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</si>
  <si>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</si>
  <si>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</si>
  <si>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</si>
  <si>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</si>
  <si>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</si>
  <si>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</si>
  <si>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</si>
  <si>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</si>
  <si>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</si>
  <si>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</si>
  <si>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</si>
  <si>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</si>
  <si>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"Realizar caracterización de aguas, lavado de tanque, prueba de bombeo, análisis estático y dinámico del pozo en la sede producción de la UAERMV”.</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</si>
  <si>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</si>
  <si>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</si>
  <si>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</si>
  <si>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</si>
  <si>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</si>
  <si>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</si>
  <si>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</si>
  <si>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</si>
  <si>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</si>
  <si>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</si>
  <si>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</si>
  <si>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</si>
  <si>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</si>
  <si>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Elaboración de mesas de trabajo con equipo estructurador e interdisciplinarias previas a la radicación definitiva del proceso</t>
  </si>
  <si>
    <t>no</t>
  </si>
  <si>
    <t>Área generadora de la necesidad</t>
  </si>
  <si>
    <t>Desde generación necesidad en PAA</t>
  </si>
  <si>
    <t xml:space="preserve">Mesa interdisciplinaría previa a radicación de los documentos </t>
  </si>
  <si>
    <t>Observaciones y revisiones realizadas por equipo estructurador en mesas de trabajo</t>
  </si>
  <si>
    <t xml:space="preserve">periódica, cada vez que se realicen mesas de trabajo en la etapa de estructuración </t>
  </si>
  <si>
    <t>Desde que abogado líder de proceso inicia estructuración estudios previos</t>
  </si>
  <si>
    <t xml:space="preserve">Revision del estudio del  sector, por parte de los diferentes profesionales que participan en la estructuración del proceso, realidad del sector económico </t>
  </si>
  <si>
    <t>Grupo Estructurador (Económico) - Gestión Contractual</t>
  </si>
  <si>
    <t>presentación del estudio económico y sector</t>
  </si>
  <si>
    <t>Publicación del proceso en el secop ii</t>
  </si>
  <si>
    <t>Análisis adecuado del sector en el cual se ubica el objeto del contrato, Cotizaciones recibidas y verificación de contrataciones anteriores</t>
  </si>
  <si>
    <t>permanente</t>
  </si>
  <si>
    <t xml:space="preserve">Seleccionar evaluadores idóneos para  la evaluación de las ofertas presentadas dentro del procesos de selección </t>
  </si>
  <si>
    <t>Comité Evaluador</t>
  </si>
  <si>
    <t>Desde que se recepcionan las ofertas</t>
  </si>
  <si>
    <t xml:space="preserve">Publicación informes definitivos de evaluación </t>
  </si>
  <si>
    <t>Análisis de las ofertas de conformidad con los requisitos indicados en los documentos del proceso</t>
  </si>
  <si>
    <t xml:space="preserve">Permanente </t>
  </si>
  <si>
    <t>Realizar control a los cronogramas de los procesos de selección  -  bandeja de mensajes del proceso, realizar alertas tempranas por parte del lider del proceso</t>
  </si>
  <si>
    <t>abogado responsable Gestión Contractual</t>
  </si>
  <si>
    <t>Desde publicación del proceso de selección en Secop ii</t>
  </si>
  <si>
    <t>publicación del Contrato</t>
  </si>
  <si>
    <t>Verificación de mensajes recibidos, contestando en el plazo fijado en cronograma del proceso</t>
  </si>
  <si>
    <t>Realizar control a los cronogramas de los procesos de selección, verificando la publicación de todos los documentos que hacen parte del proceso de selección</t>
  </si>
  <si>
    <t>publicación acta de inicio del contrato</t>
  </si>
  <si>
    <t>Publicar documentos una vez se tengan suscritos, sin superar el plazo máximo establecido para su publicación</t>
  </si>
  <si>
    <r>
      <t xml:space="preserve">Cuando se den indiciones que impliquen la conducta colusoria, </t>
    </r>
    <r>
      <rPr>
        <u val="double"/>
        <sz val="10"/>
        <rFont val="Arial"/>
        <family val="2"/>
      </rPr>
      <t xml:space="preserve"> </t>
    </r>
    <r>
      <rPr>
        <sz val="10"/>
        <rFont val="Arial"/>
        <family val="2"/>
      </rPr>
      <t>dar parte a las autoridades pertinentes</t>
    </r>
  </si>
  <si>
    <t>Desde la recepción de las ofertas</t>
  </si>
  <si>
    <t>Verificación de certificados de existencia y rep. Legal,</t>
  </si>
  <si>
    <t>Evaluador económico debe solicitar las justificaciones a que haya lugar cuando detecte en el precio diferencias que generen alerta para la entidad</t>
  </si>
  <si>
    <t>si</t>
  </si>
  <si>
    <t xml:space="preserve">Publicación informe final de evaluación </t>
  </si>
  <si>
    <t>Verificación de valores ofertados frente análisis de mercado realizado por el estructurador económico</t>
  </si>
  <si>
    <t>Firmado el contrato, remitir solicitud de CRP al área de financiera y realizar seguimiento periódico a través de orfeo</t>
  </si>
  <si>
    <t xml:space="preserve">Desde firma del contrato </t>
  </si>
  <si>
    <t>Hasta fecha máxima otorgada para entregar pólizas</t>
  </si>
  <si>
    <t>Seguimiento a través de orfeo de la solicitud de CRP</t>
  </si>
  <si>
    <t>Permanente</t>
  </si>
  <si>
    <t>Atender el cronograma del proceso de selección, publicadando los documentos de cada una de sus etapas. Verificación por parte del líder del proceso</t>
  </si>
  <si>
    <t xml:space="preserve">Grupo gestión contractual </t>
  </si>
  <si>
    <t>Desde que se realiza la publicación del proceso en Secop II</t>
  </si>
  <si>
    <t>tercer día posterior a la producción de cada documento</t>
  </si>
  <si>
    <t xml:space="preserve">Cronograma del proceso </t>
  </si>
  <si>
    <t>Exigir el cumplimiento de las condiciones establecidas en la ficha técnica, Imposición de multas. Ejecución de Garantías</t>
  </si>
  <si>
    <t xml:space="preserve">no </t>
  </si>
  <si>
    <t>Supervisor del contrato - contratista</t>
  </si>
  <si>
    <t xml:space="preserve">Desde firma acta de inicio </t>
  </si>
  <si>
    <t>terminación del contrato</t>
  </si>
  <si>
    <t>Cumplimiento de cronograma de actividades</t>
  </si>
  <si>
    <t>periódico</t>
  </si>
  <si>
    <t>Impacto del Riesgo</t>
  </si>
  <si>
    <t>Esta matriz es un documento anexo del Estudio Previo</t>
  </si>
  <si>
    <t>No</t>
  </si>
  <si>
    <t>Etapa</t>
  </si>
  <si>
    <t>Clase</t>
  </si>
  <si>
    <t>Fuente</t>
  </si>
  <si>
    <t>Calificación total</t>
  </si>
  <si>
    <t>¿A quien se le asigna?</t>
  </si>
  <si>
    <t>%</t>
  </si>
  <si>
    <t>¿Cómo se realiza el monitoreo</t>
  </si>
  <si>
    <t>UAERMV</t>
  </si>
  <si>
    <t>Contratista</t>
  </si>
  <si>
    <t>Específico</t>
  </si>
  <si>
    <t xml:space="preserve">Categoria </t>
  </si>
  <si>
    <t xml:space="preserve">Racionamiento de agua </t>
  </si>
  <si>
    <t xml:space="preserve">Dificultades para la prestación del servicio </t>
  </si>
  <si>
    <t xml:space="preserve">Elaboración de mesas de trabajo con equipo interdisciplinario, para verificar las disposiciones que el Gobierno Nacional y Distrital tomara </t>
  </si>
  <si>
    <r>
      <t xml:space="preserve">Experiencia propia y de otras Entidades Estatales en Procesos de Contratación del mismo tipo: </t>
    </r>
    <r>
      <rPr>
        <sz val="12"/>
        <rFont val="Arial"/>
        <family val="2"/>
      </rPr>
      <t>Es el primer proceso con el objeto contractual "Realizar caracterización de aguas, lavado de tanque, prueba de bombeo, análisis estático y dinámico del pozo en la sede producción de la UAERMV”, que adelanta la UAERMV, no obstante en el análisis del sector se encuentra descritos los procesos similares adelantados por otras entidades</t>
    </r>
  </si>
  <si>
    <t>Retraso en la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</si>
</sst>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8"/>
      <name val="Arial"/>
      <family val="2"/>
    </font>
    <font>
      <b/>
      <sz val="10"/>
      <name val="Arial"/>
      <family val="2"/>
    </font>
    <font>
      <sz val="10"/>
      <name val="Arial"/>
      <family val="2"/>
    </font>
    <font>
      <b/>
      <sz val="10"/>
      <color indexed="9"/>
      <name val="Arial"/>
      <family val="2"/>
    </font>
    <font>
      <b/>
      <sz val="14"/>
      <name val="Arial"/>
      <family val="2"/>
    </font>
    <font>
      <sz val="12"/>
      <name val="Arial"/>
      <family val="2"/>
    </font>
    <font>
      <b/>
      <sz val="12"/>
      <name val="Arial"/>
      <family val="2"/>
    </font>
    <font>
      <b/>
      <sz val="12"/>
      <color indexed="9"/>
      <name val="Arial"/>
      <family val="2"/>
    </font>
    <font>
      <sz val="11"/>
      <name val="Arial"/>
      <family val="2"/>
    </font>
    <font>
      <sz val="11"/>
      <name val="Arial Narrow"/>
      <family val="2"/>
    </font>
    <font>
      <b/>
      <sz val="10"/>
      <name val="Arial Narrow"/>
      <family val="2"/>
    </font>
    <font>
      <sz val="10"/>
      <name val="Arial Narrow"/>
      <family val="2"/>
    </font>
    <font>
      <b/>
      <sz val="10"/>
      <color indexed="9"/>
      <name val="Arial Narrow"/>
      <family val="2"/>
    </font>
    <font>
      <b/>
      <u/>
      <sz val="12"/>
      <name val="Arial"/>
      <family val="2"/>
    </font>
    <font>
      <sz val="9"/>
      <name val="Arial Narrow"/>
      <family val="2"/>
    </font>
    <font>
      <i/>
      <sz val="12"/>
      <name val="Arial"/>
      <family val="2"/>
    </font>
    <font>
      <b/>
      <sz val="11"/>
      <name val="Arial"/>
      <family val="2"/>
    </font>
    <font>
      <b/>
      <sz val="11"/>
      <color indexed="9"/>
      <name val="Arial"/>
      <family val="2"/>
    </font>
    <font>
      <sz val="12"/>
      <color rgb="FF000000"/>
      <name val="Arial"/>
      <family val="2"/>
    </font>
    <font>
      <i/>
      <sz val="12"/>
      <color rgb="FF000000"/>
      <name val="Arial"/>
      <family val="2"/>
    </font>
    <font>
      <sz val="9"/>
      <name val="Arial"/>
      <family val="2"/>
    </font>
    <font>
      <u val="double"/>
      <sz val="10"/>
      <name val="Arial"/>
      <family val="2"/>
    </font>
    <font>
      <b/>
      <i/>
      <sz val="14"/>
      <name val="Arial"/>
      <family val="2"/>
    </font>
    <font>
      <sz val="11"/>
      <color theme="1"/>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s>
  <cellStyleXfs count="1">
    <xf numFmtId="0" fontId="0" fillId="0" borderId="0"/>
  </cellStyleXfs>
  <cellXfs count="327">
    <xf numFmtId="0" fontId="0" fillId="0" borderId="0" xfId="0"/>
    <xf numFmtId="0" fontId="2" fillId="2" borderId="0" xfId="0" applyFont="1" applyFill="1" applyAlignment="1">
      <alignment vertical="top" wrapText="1" readingOrder="1"/>
    </xf>
    <xf numFmtId="0" fontId="0" fillId="0" borderId="0" xfId="0" applyAlignment="1">
      <alignment horizontal="left"/>
    </xf>
    <xf numFmtId="0" fontId="0" fillId="0" borderId="1" xfId="0" applyBorder="1"/>
    <xf numFmtId="0" fontId="0" fillId="0" borderId="2" xfId="0" applyBorder="1" applyAlignment="1">
      <alignment horizontal="center"/>
    </xf>
    <xf numFmtId="0" fontId="0" fillId="0" borderId="0" xfId="0" applyAlignment="1">
      <alignment horizontal="center"/>
    </xf>
    <xf numFmtId="0" fontId="2" fillId="3" borderId="3" xfId="0" applyFont="1" applyFill="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0" fillId="5" borderId="0" xfId="0" applyFill="1"/>
    <xf numFmtId="0" fontId="2" fillId="6" borderId="3" xfId="0" applyFont="1" applyFill="1" applyBorder="1" applyAlignment="1">
      <alignment vertical="center"/>
    </xf>
    <xf numFmtId="0" fontId="3" fillId="0" borderId="3" xfId="0" applyFont="1" applyBorder="1" applyAlignment="1">
      <alignment vertical="center"/>
    </xf>
    <xf numFmtId="0" fontId="0" fillId="0" borderId="3" xfId="0" applyBorder="1" applyAlignment="1">
      <alignment vertical="center"/>
    </xf>
    <xf numFmtId="0" fontId="3" fillId="0" borderId="0" xfId="0" applyFont="1" applyAlignment="1">
      <alignment wrapText="1"/>
    </xf>
    <xf numFmtId="0" fontId="3" fillId="0" borderId="0" xfId="0" applyFont="1"/>
    <xf numFmtId="0" fontId="3" fillId="0" borderId="1" xfId="0" applyFont="1" applyBorder="1"/>
    <xf numFmtId="0" fontId="2" fillId="0" borderId="0" xfId="0" applyFont="1" applyAlignment="1">
      <alignment horizontal="center"/>
    </xf>
    <xf numFmtId="0" fontId="9" fillId="0" borderId="5" xfId="0" applyFont="1" applyBorder="1" applyAlignment="1">
      <alignment vertical="center"/>
    </xf>
    <xf numFmtId="0" fontId="9" fillId="0" borderId="6" xfId="0" applyFont="1" applyBorder="1" applyAlignment="1">
      <alignment vertical="center"/>
    </xf>
    <xf numFmtId="0" fontId="9" fillId="0" borderId="7" xfId="0" applyFont="1" applyBorder="1" applyAlignment="1">
      <alignment vertical="center"/>
    </xf>
    <xf numFmtId="0" fontId="0" fillId="0" borderId="8" xfId="0" applyBorder="1"/>
    <xf numFmtId="0" fontId="3" fillId="0" borderId="9" xfId="0" applyFont="1" applyBorder="1" applyAlignment="1">
      <alignment vertical="center"/>
    </xf>
    <xf numFmtId="0" fontId="0" fillId="0" borderId="10" xfId="0" applyBorder="1"/>
    <xf numFmtId="0" fontId="0" fillId="0" borderId="11" xfId="0" applyBorder="1" applyAlignment="1">
      <alignment horizontal="center"/>
    </xf>
    <xf numFmtId="0" fontId="9" fillId="0" borderId="12" xfId="0" applyFont="1" applyBorder="1" applyAlignment="1">
      <alignment vertical="center"/>
    </xf>
    <xf numFmtId="0" fontId="6" fillId="2" borderId="13" xfId="0" applyFont="1" applyFill="1" applyBorder="1" applyAlignment="1">
      <alignment vertical="center" wrapText="1"/>
    </xf>
    <xf numFmtId="0" fontId="9" fillId="0" borderId="14" xfId="0" applyFont="1" applyBorder="1" applyAlignment="1">
      <alignment vertical="center"/>
    </xf>
    <xf numFmtId="0" fontId="6" fillId="2" borderId="15" xfId="0" applyFont="1" applyFill="1" applyBorder="1" applyAlignment="1">
      <alignment vertical="center" wrapText="1"/>
    </xf>
    <xf numFmtId="0" fontId="6" fillId="2" borderId="16" xfId="0" applyFont="1" applyFill="1" applyBorder="1" applyAlignment="1">
      <alignment vertical="center" wrapText="1"/>
    </xf>
    <xf numFmtId="0" fontId="9" fillId="0" borderId="17" xfId="0" applyFont="1" applyBorder="1" applyAlignment="1">
      <alignment vertical="center"/>
    </xf>
    <xf numFmtId="0" fontId="6" fillId="2" borderId="18" xfId="0" applyFont="1" applyFill="1" applyBorder="1" applyAlignment="1">
      <alignment vertical="center" wrapText="1"/>
    </xf>
    <xf numFmtId="0" fontId="6" fillId="2" borderId="19" xfId="0" applyFont="1" applyFill="1" applyBorder="1" applyAlignment="1">
      <alignment vertical="center" wrapText="1"/>
    </xf>
    <xf numFmtId="0" fontId="6" fillId="2" borderId="20" xfId="0" applyFont="1" applyFill="1" applyBorder="1" applyAlignment="1">
      <alignment vertical="center" wrapText="1"/>
    </xf>
    <xf numFmtId="0" fontId="6" fillId="0" borderId="20" xfId="0" applyFont="1" applyBorder="1" applyAlignment="1">
      <alignment vertical="center" wrapText="1"/>
    </xf>
    <xf numFmtId="0" fontId="6" fillId="0" borderId="13" xfId="0" applyFont="1" applyBorder="1" applyAlignment="1">
      <alignment vertical="center" wrapText="1"/>
    </xf>
    <xf numFmtId="0" fontId="6" fillId="0" borderId="15" xfId="0" applyFont="1" applyBorder="1" applyAlignment="1">
      <alignment vertical="center" wrapText="1"/>
    </xf>
    <xf numFmtId="0" fontId="6" fillId="0" borderId="21" xfId="0" applyFont="1" applyBorder="1" applyAlignment="1">
      <alignment vertical="center" wrapText="1"/>
    </xf>
    <xf numFmtId="0" fontId="7" fillId="0" borderId="1" xfId="0" applyFont="1" applyBorder="1" applyAlignment="1">
      <alignment horizontal="right" vertical="center" textRotation="90"/>
    </xf>
    <xf numFmtId="0" fontId="0" fillId="0" borderId="3" xfId="0" applyBorder="1" applyAlignment="1">
      <alignment horizontal="center" vertical="center" wrapText="1"/>
    </xf>
    <xf numFmtId="0" fontId="3" fillId="0" borderId="22" xfId="0" applyFont="1" applyBorder="1"/>
    <xf numFmtId="0" fontId="3" fillId="0" borderId="23" xfId="0" applyFont="1" applyBorder="1"/>
    <xf numFmtId="0" fontId="3" fillId="0" borderId="24" xfId="0" applyFont="1" applyBorder="1"/>
    <xf numFmtId="0" fontId="3" fillId="2" borderId="22" xfId="0" applyFont="1" applyFill="1" applyBorder="1" applyAlignment="1">
      <alignment vertical="center" wrapText="1"/>
    </xf>
    <xf numFmtId="0" fontId="3" fillId="2" borderId="23" xfId="0" applyFont="1" applyFill="1" applyBorder="1" applyAlignment="1">
      <alignment vertical="center" wrapText="1"/>
    </xf>
    <xf numFmtId="0" fontId="3" fillId="2" borderId="24" xfId="0" applyFont="1" applyFill="1" applyBorder="1" applyAlignment="1">
      <alignment vertical="center" wrapText="1"/>
    </xf>
    <xf numFmtId="0" fontId="3" fillId="2" borderId="3" xfId="0" applyFont="1" applyFill="1" applyBorder="1" applyAlignment="1">
      <alignment vertical="center" wrapText="1"/>
    </xf>
    <xf numFmtId="0" fontId="3" fillId="2" borderId="26" xfId="0" applyFont="1" applyFill="1" applyBorder="1" applyAlignment="1">
      <alignment vertical="center" wrapText="1"/>
    </xf>
    <xf numFmtId="0" fontId="3" fillId="0" borderId="26" xfId="0" applyFont="1" applyBorder="1" applyAlignment="1">
      <alignment vertical="center" wrapText="1"/>
    </xf>
    <xf numFmtId="0" fontId="2" fillId="0" borderId="3" xfId="0" applyFont="1" applyBorder="1" applyAlignment="1">
      <alignment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9" fillId="0" borderId="22" xfId="0" applyFont="1" applyBorder="1" applyAlignment="1">
      <alignment vertical="center"/>
    </xf>
    <xf numFmtId="0" fontId="9" fillId="0" borderId="23" xfId="0" applyFont="1" applyBorder="1" applyAlignment="1">
      <alignment vertical="center"/>
    </xf>
    <xf numFmtId="0" fontId="9" fillId="0" borderId="24" xfId="0" applyFont="1" applyBorder="1" applyAlignment="1">
      <alignment vertical="center"/>
    </xf>
    <xf numFmtId="0" fontId="9" fillId="0" borderId="27" xfId="0" applyFont="1" applyBorder="1" applyAlignment="1">
      <alignment vertical="center"/>
    </xf>
    <xf numFmtId="0" fontId="9" fillId="0" borderId="25" xfId="0" applyFont="1" applyBorder="1" applyAlignment="1">
      <alignment vertical="center"/>
    </xf>
    <xf numFmtId="0" fontId="11" fillId="0" borderId="0" xfId="0" applyFont="1" applyAlignment="1">
      <alignment horizontal="center" vertical="center"/>
    </xf>
    <xf numFmtId="0" fontId="12" fillId="0" borderId="0" xfId="0" applyFont="1"/>
    <xf numFmtId="0" fontId="11" fillId="6" borderId="3" xfId="0" applyFont="1" applyFill="1" applyBorder="1" applyAlignment="1">
      <alignment horizontal="center" vertical="center" wrapText="1"/>
    </xf>
    <xf numFmtId="0" fontId="12" fillId="0" borderId="3" xfId="0" applyFont="1" applyBorder="1" applyAlignment="1">
      <alignment horizontal="center"/>
    </xf>
    <xf numFmtId="0" fontId="12" fillId="0" borderId="0" xfId="0" applyFont="1" applyAlignment="1">
      <alignment horizontal="center" vertical="center" wrapText="1"/>
    </xf>
    <xf numFmtId="0" fontId="12" fillId="0" borderId="3" xfId="0" applyFont="1" applyBorder="1" applyAlignment="1">
      <alignment horizontal="center" vertical="center" wrapText="1"/>
    </xf>
    <xf numFmtId="0" fontId="11" fillId="6" borderId="28" xfId="0" applyFont="1" applyFill="1" applyBorder="1" applyAlignment="1">
      <alignment horizontal="center" vertical="center"/>
    </xf>
    <xf numFmtId="0" fontId="12" fillId="6" borderId="3" xfId="0" applyFont="1" applyFill="1" applyBorder="1" applyAlignment="1">
      <alignment horizont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0" borderId="10" xfId="0" applyFont="1" applyBorder="1"/>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6" fillId="0" borderId="0" xfId="0" applyFont="1"/>
    <xf numFmtId="0" fontId="7" fillId="0" borderId="0" xfId="0" applyFont="1" applyAlignment="1">
      <alignment horizontal="center" vertical="center"/>
    </xf>
    <xf numFmtId="0" fontId="2" fillId="6" borderId="3" xfId="0" applyFont="1" applyFill="1" applyBorder="1" applyAlignment="1">
      <alignment horizontal="center" vertical="center" wrapText="1"/>
    </xf>
    <xf numFmtId="0" fontId="0" fillId="6" borderId="3" xfId="0" applyFill="1" applyBorder="1" applyAlignment="1">
      <alignment horizontal="center"/>
    </xf>
    <xf numFmtId="0" fontId="2" fillId="6" borderId="3" xfId="0" applyFont="1" applyFill="1" applyBorder="1" applyAlignment="1">
      <alignment horizontal="center" vertical="center"/>
    </xf>
    <xf numFmtId="0" fontId="0" fillId="9" borderId="3" xfId="0" applyFill="1" applyBorder="1" applyAlignment="1">
      <alignment horizontal="center" vertical="center"/>
    </xf>
    <xf numFmtId="0" fontId="0" fillId="8" borderId="3" xfId="0" applyFill="1" applyBorder="1" applyAlignment="1">
      <alignment horizontal="center" vertical="center"/>
    </xf>
    <xf numFmtId="0" fontId="3" fillId="9" borderId="3" xfId="0" applyFont="1" applyFill="1" applyBorder="1" applyAlignment="1">
      <alignment horizontal="center" vertical="center"/>
    </xf>
    <xf numFmtId="0" fontId="0" fillId="7" borderId="3" xfId="0" applyFill="1" applyBorder="1" applyAlignment="1">
      <alignment horizontal="center" vertical="center"/>
    </xf>
    <xf numFmtId="0" fontId="3" fillId="8" borderId="3" xfId="0" applyFont="1" applyFill="1" applyBorder="1" applyAlignment="1">
      <alignment horizontal="center" vertical="center"/>
    </xf>
    <xf numFmtId="0" fontId="3" fillId="7" borderId="3" xfId="0" applyFont="1" applyFill="1" applyBorder="1" applyAlignment="1">
      <alignment horizontal="center" vertical="center"/>
    </xf>
    <xf numFmtId="0" fontId="3" fillId="10" borderId="3" xfId="0" applyFont="1" applyFill="1" applyBorder="1" applyAlignment="1">
      <alignment horizontal="center" vertical="center"/>
    </xf>
    <xf numFmtId="0" fontId="7" fillId="2" borderId="32" xfId="0" applyFont="1" applyFill="1" applyBorder="1" applyAlignment="1">
      <alignment vertical="center" wrapText="1"/>
    </xf>
    <xf numFmtId="0" fontId="12" fillId="0" borderId="3" xfId="0" applyFont="1" applyBorder="1" applyAlignment="1">
      <alignment horizontal="left" vertical="center" wrapText="1"/>
    </xf>
    <xf numFmtId="0" fontId="6" fillId="0" borderId="3" xfId="0" applyFont="1" applyBorder="1" applyAlignment="1">
      <alignment horizontal="center" vertical="center"/>
    </xf>
    <xf numFmtId="0" fontId="8" fillId="4" borderId="29" xfId="0" applyFont="1" applyFill="1" applyBorder="1" applyAlignment="1">
      <alignment horizontal="center" vertical="center" wrapText="1"/>
    </xf>
    <xf numFmtId="0" fontId="13" fillId="4" borderId="30" xfId="0" applyFont="1" applyFill="1" applyBorder="1" applyAlignment="1">
      <alignment horizontal="center" vertical="center" wrapText="1"/>
    </xf>
    <xf numFmtId="0" fontId="6" fillId="0" borderId="33" xfId="0" applyFont="1" applyBorder="1" applyAlignment="1">
      <alignment horizontal="left" vertical="center" wrapText="1"/>
    </xf>
    <xf numFmtId="0" fontId="6" fillId="0" borderId="34" xfId="0" applyFont="1" applyBorder="1" applyAlignment="1">
      <alignment horizontal="center" vertical="center"/>
    </xf>
    <xf numFmtId="0" fontId="6" fillId="0" borderId="35" xfId="0" applyFont="1" applyBorder="1" applyAlignment="1">
      <alignment horizontal="left" vertical="center" wrapText="1"/>
    </xf>
    <xf numFmtId="0" fontId="6" fillId="0" borderId="3"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19" xfId="0" applyFont="1" applyBorder="1" applyAlignment="1">
      <alignment horizontal="center" vertical="center" wrapText="1"/>
    </xf>
    <xf numFmtId="0" fontId="9" fillId="0" borderId="0" xfId="0" applyFont="1"/>
    <xf numFmtId="0" fontId="9" fillId="0" borderId="0" xfId="0" applyFont="1" applyAlignment="1">
      <alignment horizontal="center"/>
    </xf>
    <xf numFmtId="0" fontId="9" fillId="0" borderId="0" xfId="0" applyFont="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 xfId="0" applyFont="1" applyBorder="1" applyAlignment="1">
      <alignment horizontal="center" vertical="center" textRotation="90" wrapText="1"/>
    </xf>
    <xf numFmtId="0" fontId="9" fillId="0" borderId="3" xfId="0" applyFont="1" applyBorder="1" applyAlignment="1">
      <alignment horizontal="center" vertical="center" wrapText="1"/>
    </xf>
    <xf numFmtId="0" fontId="9" fillId="0" borderId="19" xfId="0" applyFont="1" applyBorder="1" applyAlignment="1">
      <alignment horizontal="center" vertical="center" wrapText="1"/>
    </xf>
    <xf numFmtId="0" fontId="17" fillId="6" borderId="3" xfId="0" applyFont="1" applyFill="1" applyBorder="1" applyAlignment="1">
      <alignment horizontal="center" vertical="center" wrapText="1"/>
    </xf>
    <xf numFmtId="0" fontId="9" fillId="0" borderId="4" xfId="0" applyFont="1" applyBorder="1" applyAlignment="1">
      <alignment horizontal="center" vertical="center" wrapText="1"/>
    </xf>
    <xf numFmtId="0" fontId="17" fillId="6" borderId="3" xfId="0" applyFont="1" applyFill="1" applyBorder="1" applyAlignment="1">
      <alignment horizontal="center" vertical="center"/>
    </xf>
    <xf numFmtId="0" fontId="9" fillId="6" borderId="3" xfId="0" applyFont="1" applyFill="1" applyBorder="1" applyAlignment="1">
      <alignment horizontal="center"/>
    </xf>
    <xf numFmtId="0" fontId="9" fillId="7" borderId="3" xfId="0" applyFont="1" applyFill="1" applyBorder="1" applyAlignment="1">
      <alignment horizontal="center" vertical="center"/>
    </xf>
    <xf numFmtId="0" fontId="9" fillId="8" borderId="3" xfId="0" applyFont="1" applyFill="1" applyBorder="1" applyAlignment="1">
      <alignment horizontal="center" vertical="center"/>
    </xf>
    <xf numFmtId="0" fontId="9" fillId="9" borderId="3" xfId="0" applyFont="1" applyFill="1" applyBorder="1" applyAlignment="1">
      <alignment horizontal="center" vertical="center"/>
    </xf>
    <xf numFmtId="0" fontId="9" fillId="10" borderId="3" xfId="0" applyFont="1" applyFill="1" applyBorder="1" applyAlignment="1">
      <alignment horizontal="center" vertical="center"/>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xf numFmtId="0" fontId="9" fillId="0" borderId="11" xfId="0" applyFont="1" applyBorder="1" applyAlignment="1">
      <alignment horizontal="center" vertical="center" wrapText="1"/>
    </xf>
    <xf numFmtId="0" fontId="17" fillId="0" borderId="0" xfId="0" applyFont="1"/>
    <xf numFmtId="0" fontId="0" fillId="0" borderId="0" xfId="0" applyAlignment="1">
      <alignment wrapText="1"/>
    </xf>
    <xf numFmtId="0" fontId="18" fillId="4" borderId="29" xfId="0" applyFont="1" applyFill="1" applyBorder="1" applyAlignment="1">
      <alignment horizontal="center" vertical="center" wrapText="1"/>
    </xf>
    <xf numFmtId="0" fontId="18" fillId="4" borderId="30" xfId="0" applyFont="1" applyFill="1" applyBorder="1" applyAlignment="1">
      <alignment horizontal="center" vertical="center" wrapText="1"/>
    </xf>
    <xf numFmtId="0" fontId="18" fillId="4" borderId="30" xfId="0" applyFont="1" applyFill="1" applyBorder="1" applyAlignment="1">
      <alignment horizontal="center" vertical="center" textRotation="90" wrapText="1"/>
    </xf>
    <xf numFmtId="0" fontId="18" fillId="4" borderId="31" xfId="0" applyFont="1" applyFill="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4" xfId="0" applyFont="1" applyBorder="1" applyAlignment="1">
      <alignment horizontal="center" vertical="center" textRotation="90" wrapText="1"/>
    </xf>
    <xf numFmtId="0" fontId="9" fillId="0" borderId="37" xfId="0" applyFont="1" applyBorder="1" applyAlignment="1">
      <alignment horizontal="center" vertical="center" wrapText="1"/>
    </xf>
    <xf numFmtId="0" fontId="6" fillId="0" borderId="34" xfId="0" applyFont="1" applyBorder="1" applyAlignment="1">
      <alignment horizontal="center" vertical="center" wrapText="1"/>
    </xf>
    <xf numFmtId="0" fontId="9" fillId="0" borderId="43" xfId="0" applyFont="1" applyBorder="1"/>
    <xf numFmtId="0" fontId="9" fillId="0" borderId="43" xfId="0" applyFont="1" applyBorder="1" applyAlignment="1">
      <alignment horizontal="center"/>
    </xf>
    <xf numFmtId="0" fontId="9" fillId="8" borderId="3" xfId="0" applyFont="1" applyFill="1" applyBorder="1" applyAlignment="1">
      <alignment horizontal="center" vertical="center" wrapText="1"/>
    </xf>
    <xf numFmtId="0" fontId="18" fillId="8" borderId="30" xfId="0" applyFont="1" applyFill="1" applyBorder="1" applyAlignment="1">
      <alignment horizontal="center" vertical="center" textRotation="90" wrapText="1"/>
    </xf>
    <xf numFmtId="0" fontId="9" fillId="5" borderId="3" xfId="0" applyFont="1" applyFill="1" applyBorder="1" applyAlignment="1">
      <alignment horizontal="center" vertical="center" textRotation="90" wrapText="1"/>
    </xf>
    <xf numFmtId="0" fontId="3" fillId="0" borderId="14" xfId="0" applyFont="1" applyBorder="1" applyAlignment="1">
      <alignment vertical="center"/>
    </xf>
    <xf numFmtId="0" fontId="24" fillId="5" borderId="14" xfId="0" applyFont="1" applyFill="1" applyBorder="1" applyAlignment="1">
      <alignment vertical="center"/>
    </xf>
    <xf numFmtId="0" fontId="24" fillId="0" borderId="23" xfId="0" applyFont="1" applyBorder="1" applyAlignment="1">
      <alignment vertical="center"/>
    </xf>
    <xf numFmtId="0" fontId="9" fillId="5" borderId="14" xfId="0" applyFont="1" applyFill="1" applyBorder="1" applyAlignment="1">
      <alignment vertical="center"/>
    </xf>
    <xf numFmtId="0" fontId="9" fillId="5" borderId="23" xfId="0" applyFont="1" applyFill="1" applyBorder="1" applyAlignment="1">
      <alignment vertical="center"/>
    </xf>
    <xf numFmtId="0" fontId="2" fillId="0" borderId="4" xfId="0" applyFont="1" applyBorder="1" applyAlignment="1">
      <alignment horizontal="left" vertical="center"/>
    </xf>
    <xf numFmtId="0" fontId="2" fillId="0" borderId="44" xfId="0" applyFont="1" applyBorder="1" applyAlignment="1">
      <alignment horizontal="left" vertical="center"/>
    </xf>
    <xf numFmtId="0" fontId="2" fillId="0" borderId="26" xfId="0" applyFont="1" applyBorder="1" applyAlignment="1">
      <alignment horizontal="left" vertical="center"/>
    </xf>
    <xf numFmtId="0" fontId="5" fillId="0" borderId="3" xfId="0" applyFont="1" applyBorder="1" applyAlignment="1">
      <alignment horizontal="center" vertical="center"/>
    </xf>
    <xf numFmtId="0" fontId="6" fillId="0" borderId="3" xfId="0" applyFont="1" applyBorder="1" applyAlignment="1">
      <alignment horizontal="center"/>
    </xf>
    <xf numFmtId="0" fontId="7" fillId="0" borderId="35" xfId="0" applyFont="1" applyBorder="1" applyAlignment="1">
      <alignment horizontal="left" vertical="top" wrapText="1"/>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applyAlignment="1">
      <alignment horizontal="center"/>
    </xf>
    <xf numFmtId="0" fontId="6" fillId="0" borderId="3" xfId="0" applyFont="1" applyBorder="1" applyAlignment="1">
      <alignment horizontal="left" vertical="top" wrapText="1"/>
    </xf>
    <xf numFmtId="0" fontId="6" fillId="0" borderId="19" xfId="0" applyFont="1" applyBorder="1" applyAlignment="1">
      <alignment horizontal="left" vertical="top" wrapText="1"/>
    </xf>
    <xf numFmtId="0" fontId="19" fillId="0" borderId="45" xfId="0" applyFont="1" applyBorder="1" applyAlignment="1">
      <alignment horizontal="left" vertical="top" wrapText="1"/>
    </xf>
    <xf numFmtId="0" fontId="6" fillId="0" borderId="28" xfId="0" applyFont="1" applyBorder="1" applyAlignment="1">
      <alignment horizontal="left" vertical="top" wrapText="1"/>
    </xf>
    <xf numFmtId="0" fontId="6" fillId="0" borderId="46" xfId="0" applyFont="1" applyBorder="1" applyAlignment="1">
      <alignment horizontal="left" vertical="top" wrapText="1"/>
    </xf>
    <xf numFmtId="0" fontId="10" fillId="0" borderId="0" xfId="0" applyFont="1" applyAlignment="1">
      <alignment horizontal="left" vertical="center" wrapText="1"/>
    </xf>
    <xf numFmtId="0" fontId="7" fillId="0" borderId="36" xfId="0" applyFont="1" applyBorder="1" applyAlignment="1">
      <alignment horizontal="left" vertical="top" wrapText="1"/>
    </xf>
    <xf numFmtId="0" fontId="7" fillId="0" borderId="9" xfId="0" applyFont="1" applyBorder="1" applyAlignment="1">
      <alignment horizontal="left" vertical="top" wrapText="1"/>
    </xf>
    <xf numFmtId="0" fontId="7" fillId="0" borderId="38" xfId="0" applyFont="1" applyBorder="1" applyAlignment="1">
      <alignment horizontal="left" vertical="top" wrapText="1"/>
    </xf>
    <xf numFmtId="0" fontId="7" fillId="0" borderId="1" xfId="0" applyFont="1" applyBorder="1" applyAlignment="1">
      <alignment horizontal="left" vertical="center" wrapText="1"/>
    </xf>
    <xf numFmtId="0" fontId="7" fillId="0" borderId="0" xfId="0" applyFont="1" applyAlignment="1">
      <alignment horizontal="left" vertical="center" wrapText="1"/>
    </xf>
    <xf numFmtId="0" fontId="7" fillId="0" borderId="2" xfId="0" applyFont="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2" xfId="0" applyFont="1" applyBorder="1" applyAlignment="1">
      <alignment horizontal="left" vertical="center" wrapText="1"/>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7" fillId="0" borderId="1" xfId="0" applyFont="1" applyBorder="1" applyAlignment="1">
      <alignment horizontal="left" vertical="center"/>
    </xf>
    <xf numFmtId="0" fontId="7" fillId="0" borderId="0" xfId="0" applyFont="1" applyAlignment="1">
      <alignment horizontal="left" vertical="center"/>
    </xf>
    <xf numFmtId="0" fontId="7" fillId="0" borderId="2" xfId="0" applyFont="1" applyBorder="1" applyAlignment="1">
      <alignment horizontal="left" vertical="center"/>
    </xf>
    <xf numFmtId="0" fontId="7" fillId="2" borderId="42"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9" fillId="0" borderId="3" xfId="0" applyFont="1" applyBorder="1" applyAlignment="1">
      <alignment horizontal="left" vertical="center" wrapText="1"/>
    </xf>
    <xf numFmtId="0" fontId="8" fillId="4" borderId="30" xfId="0" applyFont="1" applyFill="1" applyBorder="1" applyAlignment="1">
      <alignment horizontal="center" vertical="center" wrapText="1"/>
    </xf>
    <xf numFmtId="0" fontId="2" fillId="0" borderId="3" xfId="0" applyFont="1" applyBorder="1" applyAlignment="1">
      <alignment horizontal="left" vertical="center"/>
    </xf>
    <xf numFmtId="0" fontId="2" fillId="0" borderId="53"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8" fillId="4" borderId="48" xfId="0" applyFont="1" applyFill="1" applyBorder="1" applyAlignment="1">
      <alignment horizontal="center" vertical="center" wrapText="1"/>
    </xf>
    <xf numFmtId="0" fontId="8" fillId="4" borderId="49" xfId="0" applyFont="1" applyFill="1" applyBorder="1" applyAlignment="1">
      <alignment horizontal="center" vertical="center" wrapText="1"/>
    </xf>
    <xf numFmtId="0" fontId="8" fillId="4" borderId="54" xfId="0" applyFont="1" applyFill="1" applyBorder="1" applyAlignment="1">
      <alignment horizontal="center" vertical="center" wrapText="1"/>
    </xf>
    <xf numFmtId="0" fontId="7" fillId="2" borderId="48" xfId="0" applyFont="1" applyFill="1" applyBorder="1" applyAlignment="1">
      <alignment horizontal="center" vertical="center" wrapText="1" readingOrder="1"/>
    </xf>
    <xf numFmtId="0" fontId="7" fillId="2" borderId="49" xfId="0" applyFont="1" applyFill="1" applyBorder="1" applyAlignment="1">
      <alignment horizontal="center" vertical="center" wrapText="1" readingOrder="1"/>
    </xf>
    <xf numFmtId="0" fontId="7" fillId="2" borderId="50" xfId="0" applyFont="1" applyFill="1" applyBorder="1" applyAlignment="1">
      <alignment horizontal="center" vertical="center" wrapText="1" readingOrder="1"/>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2" xfId="0" applyFont="1" applyBorder="1" applyAlignment="1">
      <alignment horizontal="left" vertical="center" wrapText="1"/>
    </xf>
    <xf numFmtId="0" fontId="2" fillId="0" borderId="39" xfId="0" applyFont="1" applyBorder="1" applyAlignment="1">
      <alignment horizontal="center" vertical="center"/>
    </xf>
    <xf numFmtId="0" fontId="7" fillId="0" borderId="52" xfId="0" applyFont="1" applyBorder="1" applyAlignment="1">
      <alignment horizontal="right" vertical="center" textRotation="90"/>
    </xf>
    <xf numFmtId="0" fontId="2" fillId="6"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9" fillId="0" borderId="34" xfId="0" applyFont="1" applyBorder="1" applyAlignment="1">
      <alignment horizontal="left" vertical="center" wrapText="1"/>
    </xf>
    <xf numFmtId="0" fontId="7" fillId="0" borderId="0" xfId="0" applyFont="1" applyAlignment="1">
      <alignment horizontal="right" vertical="center" textRotation="90"/>
    </xf>
    <xf numFmtId="0" fontId="2" fillId="0" borderId="51" xfId="0" applyFont="1" applyBorder="1" applyAlignment="1">
      <alignment horizontal="center"/>
    </xf>
    <xf numFmtId="0" fontId="3" fillId="0" borderId="19" xfId="0" applyFont="1" applyBorder="1" applyAlignment="1">
      <alignment horizontal="center" vertical="center" wrapText="1"/>
    </xf>
    <xf numFmtId="0" fontId="0" fillId="10" borderId="3" xfId="0" applyFill="1" applyBorder="1" applyAlignment="1">
      <alignment horizontal="center" vertical="center"/>
    </xf>
    <xf numFmtId="0" fontId="2" fillId="6" borderId="3" xfId="0" applyFont="1" applyFill="1" applyBorder="1" applyAlignment="1">
      <alignment horizontal="center" vertical="center"/>
    </xf>
    <xf numFmtId="0" fontId="0" fillId="9" borderId="3" xfId="0" applyFill="1" applyBorder="1" applyAlignment="1">
      <alignment horizontal="center" vertical="center"/>
    </xf>
    <xf numFmtId="0" fontId="0" fillId="9" borderId="19" xfId="0" applyFill="1" applyBorder="1" applyAlignment="1">
      <alignment horizontal="center" vertical="center"/>
    </xf>
    <xf numFmtId="0" fontId="0" fillId="9" borderId="4" xfId="0" applyFill="1" applyBorder="1" applyAlignment="1">
      <alignment horizontal="center" vertical="center"/>
    </xf>
    <xf numFmtId="0" fontId="0" fillId="9" borderId="20" xfId="0" applyFill="1" applyBorder="1" applyAlignment="1">
      <alignment horizontal="center" vertical="center"/>
    </xf>
    <xf numFmtId="0" fontId="0" fillId="10" borderId="19" xfId="0" applyFill="1" applyBorder="1" applyAlignment="1">
      <alignment horizontal="center" vertical="center"/>
    </xf>
    <xf numFmtId="0" fontId="0" fillId="6" borderId="3" xfId="0" applyFill="1" applyBorder="1" applyAlignment="1">
      <alignment horizontal="center"/>
    </xf>
    <xf numFmtId="0" fontId="0" fillId="8" borderId="3" xfId="0" applyFill="1" applyBorder="1" applyAlignment="1">
      <alignment horizontal="center" vertical="center"/>
    </xf>
    <xf numFmtId="0" fontId="2" fillId="0" borderId="0" xfId="0" applyFont="1" applyAlignment="1">
      <alignment horizontal="center"/>
    </xf>
    <xf numFmtId="0" fontId="2" fillId="6" borderId="19" xfId="0" applyFont="1" applyFill="1" applyBorder="1" applyAlignment="1">
      <alignment horizontal="center" vertical="center" wrapText="1"/>
    </xf>
    <xf numFmtId="0" fontId="0" fillId="6" borderId="19" xfId="0" applyFill="1" applyBorder="1" applyAlignment="1">
      <alignment horizontal="center"/>
    </xf>
    <xf numFmtId="0" fontId="2" fillId="2" borderId="0" xfId="0" applyFont="1" applyFill="1" applyAlignment="1">
      <alignment horizontal="center"/>
    </xf>
    <xf numFmtId="0" fontId="23" fillId="5" borderId="48" xfId="0" applyFont="1" applyFill="1" applyBorder="1" applyAlignment="1">
      <alignment horizontal="center" vertical="center" wrapText="1" readingOrder="1"/>
    </xf>
    <xf numFmtId="0" fontId="23" fillId="5" borderId="49" xfId="0" applyFont="1" applyFill="1" applyBorder="1" applyAlignment="1">
      <alignment horizontal="center" vertical="center" wrapText="1" readingOrder="1"/>
    </xf>
    <xf numFmtId="0" fontId="23" fillId="5" borderId="50" xfId="0" applyFont="1" applyFill="1" applyBorder="1" applyAlignment="1">
      <alignment horizontal="center" vertical="center" wrapText="1" readingOrder="1"/>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3" fillId="0" borderId="34"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4" xfId="0" applyFont="1" applyBorder="1" applyAlignment="1">
      <alignment horizontal="center" vertical="center" wrapText="1"/>
    </xf>
    <xf numFmtId="0" fontId="2" fillId="2" borderId="51" xfId="0" applyFont="1" applyFill="1" applyBorder="1" applyAlignment="1">
      <alignment horizontal="center"/>
    </xf>
    <xf numFmtId="0" fontId="3" fillId="0" borderId="4"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26" xfId="0" applyFont="1" applyBorder="1" applyAlignment="1">
      <alignment horizontal="center" vertical="center" wrapText="1"/>
    </xf>
    <xf numFmtId="0" fontId="2" fillId="6" borderId="4" xfId="0" applyFont="1" applyFill="1" applyBorder="1" applyAlignment="1">
      <alignment horizontal="center" vertical="center"/>
    </xf>
    <xf numFmtId="0" fontId="2" fillId="6" borderId="26" xfId="0" applyFont="1" applyFill="1" applyBorder="1" applyAlignment="1">
      <alignment horizontal="center" vertical="center"/>
    </xf>
    <xf numFmtId="0" fontId="3" fillId="10" borderId="4" xfId="0" applyFont="1" applyFill="1" applyBorder="1" applyAlignment="1">
      <alignment horizontal="center" vertical="center"/>
    </xf>
    <xf numFmtId="0" fontId="3" fillId="10" borderId="26" xfId="0" applyFont="1" applyFill="1" applyBorder="1" applyAlignment="1">
      <alignment horizontal="center" vertical="center"/>
    </xf>
    <xf numFmtId="0" fontId="2" fillId="6" borderId="4"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3" fillId="9" borderId="4" xfId="0" applyFont="1" applyFill="1" applyBorder="1" applyAlignment="1">
      <alignment horizontal="center" vertical="center"/>
    </xf>
    <xf numFmtId="0" fontId="3" fillId="9" borderId="26" xfId="0" applyFont="1" applyFill="1" applyBorder="1" applyAlignment="1">
      <alignment horizontal="center" vertical="center"/>
    </xf>
    <xf numFmtId="0" fontId="0" fillId="0" borderId="4" xfId="0" applyBorder="1" applyAlignment="1">
      <alignment horizontal="center" vertical="center" wrapText="1"/>
    </xf>
    <xf numFmtId="0" fontId="0" fillId="0" borderId="26" xfId="0" applyBorder="1" applyAlignment="1">
      <alignment horizontal="center" vertical="center" wrapText="1"/>
    </xf>
    <xf numFmtId="0" fontId="3" fillId="8" borderId="4" xfId="0" applyFont="1" applyFill="1" applyBorder="1" applyAlignment="1">
      <alignment horizontal="center" vertical="center"/>
    </xf>
    <xf numFmtId="0" fontId="3" fillId="8" borderId="26" xfId="0" applyFont="1" applyFill="1" applyBorder="1" applyAlignment="1">
      <alignment horizontal="center" vertical="center"/>
    </xf>
    <xf numFmtId="0" fontId="3" fillId="7" borderId="60" xfId="0" applyFont="1" applyFill="1" applyBorder="1" applyAlignment="1">
      <alignment horizontal="center" vertical="center"/>
    </xf>
    <xf numFmtId="0" fontId="3" fillId="7" borderId="61" xfId="0" applyFont="1" applyFill="1" applyBorder="1" applyAlignment="1">
      <alignment horizontal="center" vertical="center"/>
    </xf>
    <xf numFmtId="0" fontId="0" fillId="9" borderId="44" xfId="0" applyFill="1" applyBorder="1" applyAlignment="1">
      <alignment horizontal="center" vertical="center"/>
    </xf>
    <xf numFmtId="0" fontId="0" fillId="9" borderId="26" xfId="0" applyFill="1" applyBorder="1" applyAlignment="1">
      <alignment horizontal="center" vertical="center"/>
    </xf>
    <xf numFmtId="0" fontId="0" fillId="10" borderId="4" xfId="0" applyFill="1" applyBorder="1" applyAlignment="1">
      <alignment horizontal="center" vertical="center"/>
    </xf>
    <xf numFmtId="0" fontId="0" fillId="10" borderId="26" xfId="0" applyFill="1" applyBorder="1" applyAlignment="1">
      <alignment horizontal="center" vertical="center"/>
    </xf>
    <xf numFmtId="0" fontId="2" fillId="6" borderId="44" xfId="0" applyFont="1" applyFill="1" applyBorder="1" applyAlignment="1">
      <alignment horizontal="center" vertical="center" wrapText="1"/>
    </xf>
    <xf numFmtId="0" fontId="0" fillId="8" borderId="4" xfId="0" applyFill="1" applyBorder="1" applyAlignment="1">
      <alignment horizontal="center" vertical="center"/>
    </xf>
    <xf numFmtId="0" fontId="0" fillId="8" borderId="44" xfId="0" applyFill="1" applyBorder="1" applyAlignment="1">
      <alignment horizontal="center" vertical="center"/>
    </xf>
    <xf numFmtId="0" fontId="0" fillId="8" borderId="26" xfId="0" applyFill="1" applyBorder="1" applyAlignment="1">
      <alignment horizontal="center" vertical="center"/>
    </xf>
    <xf numFmtId="0" fontId="2" fillId="6" borderId="55" xfId="0" applyFont="1" applyFill="1" applyBorder="1" applyAlignment="1">
      <alignment horizontal="center" vertical="center" wrapText="1"/>
    </xf>
    <xf numFmtId="0" fontId="2" fillId="6" borderId="56" xfId="0" applyFont="1" applyFill="1" applyBorder="1" applyAlignment="1">
      <alignment horizontal="center" vertical="center" wrapText="1"/>
    </xf>
    <xf numFmtId="0" fontId="2" fillId="6" borderId="57" xfId="0" applyFont="1" applyFill="1" applyBorder="1" applyAlignment="1">
      <alignment horizontal="center" vertical="center" wrapText="1"/>
    </xf>
    <xf numFmtId="0" fontId="2" fillId="6" borderId="58" xfId="0" applyFont="1" applyFill="1" applyBorder="1" applyAlignment="1">
      <alignment horizontal="center" vertical="center" wrapText="1"/>
    </xf>
    <xf numFmtId="0" fontId="2" fillId="6" borderId="51" xfId="0" applyFont="1" applyFill="1" applyBorder="1" applyAlignment="1">
      <alignment horizontal="center" vertical="center" wrapText="1"/>
    </xf>
    <xf numFmtId="0" fontId="2" fillId="6" borderId="59" xfId="0" applyFont="1" applyFill="1" applyBorder="1" applyAlignment="1">
      <alignment horizontal="center" vertical="center" wrapText="1"/>
    </xf>
    <xf numFmtId="0" fontId="2" fillId="6" borderId="47"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0" fillId="6" borderId="4" xfId="0" applyFill="1" applyBorder="1" applyAlignment="1">
      <alignment horizontal="center"/>
    </xf>
    <xf numFmtId="0" fontId="0" fillId="6" borderId="26" xfId="0" applyFill="1" applyBorder="1" applyAlignment="1">
      <alignment horizontal="center"/>
    </xf>
    <xf numFmtId="0" fontId="0" fillId="7" borderId="4" xfId="0" applyFill="1" applyBorder="1" applyAlignment="1">
      <alignment horizontal="center" vertical="center"/>
    </xf>
    <xf numFmtId="0" fontId="0" fillId="7" borderId="26" xfId="0" applyFill="1" applyBorder="1" applyAlignment="1">
      <alignment horizontal="center" vertical="center"/>
    </xf>
    <xf numFmtId="0" fontId="2" fillId="6" borderId="44" xfId="0" applyFont="1" applyFill="1" applyBorder="1" applyAlignment="1">
      <alignment horizontal="center" vertical="center"/>
    </xf>
    <xf numFmtId="0" fontId="0" fillId="6" borderId="44" xfId="0" applyFill="1" applyBorder="1" applyAlignment="1">
      <alignment horizontal="center"/>
    </xf>
    <xf numFmtId="0" fontId="0" fillId="7" borderId="44" xfId="0" applyFill="1" applyBorder="1" applyAlignment="1">
      <alignment horizontal="center" vertical="center"/>
    </xf>
    <xf numFmtId="0" fontId="17" fillId="0" borderId="1" xfId="0" applyFont="1" applyBorder="1" applyAlignment="1">
      <alignment horizontal="center" vertical="top" wrapText="1"/>
    </xf>
    <xf numFmtId="0" fontId="17" fillId="0" borderId="0" xfId="0" applyFont="1" applyAlignment="1">
      <alignment horizontal="center" vertical="top" wrapText="1"/>
    </xf>
    <xf numFmtId="0" fontId="23" fillId="5" borderId="48" xfId="0" applyFont="1" applyFill="1" applyBorder="1" applyAlignment="1">
      <alignment horizontal="center" vertical="center" wrapText="1"/>
    </xf>
    <xf numFmtId="0" fontId="23" fillId="5" borderId="49" xfId="0" applyFont="1" applyFill="1" applyBorder="1" applyAlignment="1">
      <alignment horizontal="center" vertical="center" wrapText="1"/>
    </xf>
    <xf numFmtId="0" fontId="23" fillId="5" borderId="50" xfId="0" applyFont="1" applyFill="1" applyBorder="1" applyAlignment="1">
      <alignment horizontal="center" vertical="center" wrapText="1"/>
    </xf>
    <xf numFmtId="0" fontId="17" fillId="0" borderId="39" xfId="0" applyFont="1" applyBorder="1" applyAlignment="1">
      <alignment horizontal="center" vertical="center"/>
    </xf>
    <xf numFmtId="0" fontId="17" fillId="0" borderId="40" xfId="0" applyFont="1" applyBorder="1" applyAlignment="1">
      <alignment horizontal="center" vertical="center"/>
    </xf>
    <xf numFmtId="0" fontId="17" fillId="0" borderId="41" xfId="0" applyFont="1" applyBorder="1" applyAlignment="1">
      <alignment horizontal="center" vertical="center"/>
    </xf>
    <xf numFmtId="0" fontId="9"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xf>
    <xf numFmtId="0" fontId="7" fillId="0" borderId="3" xfId="0" applyFont="1" applyBorder="1" applyAlignment="1">
      <alignment horizontal="left" vertical="center"/>
    </xf>
    <xf numFmtId="0" fontId="17" fillId="2" borderId="0" xfId="0" applyFont="1" applyFill="1" applyAlignment="1">
      <alignment horizontal="center"/>
    </xf>
    <xf numFmtId="0" fontId="17" fillId="0" borderId="51" xfId="0" applyFont="1" applyBorder="1" applyAlignment="1">
      <alignment horizontal="center"/>
    </xf>
    <xf numFmtId="0" fontId="17" fillId="6" borderId="4" xfId="0" applyFont="1" applyFill="1" applyBorder="1" applyAlignment="1">
      <alignment horizontal="center" vertical="center"/>
    </xf>
    <xf numFmtId="0" fontId="17" fillId="6" borderId="26" xfId="0" applyFont="1" applyFill="1" applyBorder="1" applyAlignment="1">
      <alignment horizontal="center" vertical="center"/>
    </xf>
    <xf numFmtId="0" fontId="9" fillId="0" borderId="4" xfId="0" applyFont="1" applyBorder="1" applyAlignment="1">
      <alignment horizontal="center" vertical="center" wrapText="1"/>
    </xf>
    <xf numFmtId="0" fontId="9" fillId="0" borderId="26" xfId="0" applyFont="1" applyBorder="1" applyAlignment="1">
      <alignment horizontal="center" vertical="center" wrapText="1"/>
    </xf>
    <xf numFmtId="0" fontId="17" fillId="6" borderId="3" xfId="0" applyFont="1" applyFill="1" applyBorder="1" applyAlignment="1">
      <alignment horizontal="center" vertical="center"/>
    </xf>
    <xf numFmtId="0" fontId="17" fillId="6" borderId="3" xfId="0" applyFont="1" applyFill="1" applyBorder="1" applyAlignment="1">
      <alignment horizontal="center" vertical="center" wrapText="1"/>
    </xf>
    <xf numFmtId="0" fontId="9" fillId="6" borderId="3" xfId="0" applyFont="1" applyFill="1" applyBorder="1" applyAlignment="1">
      <alignment horizontal="center"/>
    </xf>
    <xf numFmtId="0" fontId="17" fillId="0" borderId="62" xfId="0" applyFont="1" applyBorder="1" applyAlignment="1">
      <alignment horizontal="right" vertical="center" textRotation="90"/>
    </xf>
    <xf numFmtId="0" fontId="9" fillId="0" borderId="3" xfId="0" applyFont="1" applyBorder="1" applyAlignment="1">
      <alignment horizontal="center" vertical="center"/>
    </xf>
    <xf numFmtId="0" fontId="9" fillId="7" borderId="3" xfId="0" applyFont="1" applyFill="1" applyBorder="1" applyAlignment="1">
      <alignment horizontal="center" vertical="center"/>
    </xf>
    <xf numFmtId="0" fontId="9" fillId="10" borderId="3"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26" xfId="0" applyFont="1" applyFill="1" applyBorder="1" applyAlignment="1">
      <alignment horizontal="center" vertical="center"/>
    </xf>
    <xf numFmtId="0" fontId="17" fillId="6" borderId="4" xfId="0" applyFont="1" applyFill="1" applyBorder="1" applyAlignment="1">
      <alignment horizontal="center" vertical="center" wrapText="1"/>
    </xf>
    <xf numFmtId="0" fontId="17" fillId="6" borderId="26" xfId="0" applyFont="1" applyFill="1" applyBorder="1" applyAlignment="1">
      <alignment horizontal="center" vertical="center" wrapText="1"/>
    </xf>
    <xf numFmtId="0" fontId="9" fillId="6" borderId="4" xfId="0" applyFont="1" applyFill="1" applyBorder="1" applyAlignment="1">
      <alignment horizontal="center"/>
    </xf>
    <xf numFmtId="0" fontId="9" fillId="6" borderId="26" xfId="0" applyFont="1" applyFill="1" applyBorder="1" applyAlignment="1">
      <alignment horizontal="center"/>
    </xf>
    <xf numFmtId="0" fontId="9" fillId="9" borderId="3"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26"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26" xfId="0" applyFont="1" applyFill="1" applyBorder="1" applyAlignment="1">
      <alignment horizontal="center" vertical="center"/>
    </xf>
    <xf numFmtId="0" fontId="9" fillId="8" borderId="3" xfId="0" applyFont="1" applyFill="1" applyBorder="1" applyAlignment="1">
      <alignment horizontal="center" vertical="center"/>
    </xf>
    <xf numFmtId="0" fontId="0" fillId="0" borderId="0" xfId="0" applyAlignment="1"/>
    <xf numFmtId="0" fontId="3" fillId="0" borderId="1" xfId="0" applyFont="1" applyBorder="1" applyAlignment="1"/>
    <xf numFmtId="0" fontId="0" fillId="0" borderId="1" xfId="0" applyBorder="1" applyAlignment="1"/>
    <xf numFmtId="0" fontId="4" fillId="4" borderId="29" xfId="0" applyFont="1" applyFill="1" applyBorder="1" applyAlignment="1">
      <alignment horizontal="center" vertical="center"/>
    </xf>
    <xf numFmtId="0" fontId="6" fillId="0" borderId="33" xfId="0" applyFont="1" applyBorder="1" applyAlignment="1">
      <alignment horizontal="center" vertical="center"/>
    </xf>
    <xf numFmtId="0" fontId="6" fillId="0" borderId="35" xfId="0" applyFont="1" applyBorder="1" applyAlignment="1">
      <alignment horizontal="center" vertical="center"/>
    </xf>
    <xf numFmtId="0" fontId="0" fillId="0" borderId="8" xfId="0" applyBorder="1" applyAlignment="1"/>
    <xf numFmtId="0" fontId="0" fillId="0" borderId="10" xfId="0" applyBorder="1" applyAlignment="1">
      <alignment wrapText="1"/>
    </xf>
    <xf numFmtId="0" fontId="0" fillId="0" borderId="10" xfId="0" applyBorder="1" applyAlignment="1"/>
    <xf numFmtId="0" fontId="0" fillId="0" borderId="0" xfId="0" applyAlignment="1">
      <alignment horizontal="left" vertical="center"/>
    </xf>
    <xf numFmtId="0" fontId="4" fillId="4" borderId="30" xfId="0" applyFont="1" applyFill="1" applyBorder="1" applyAlignment="1">
      <alignment horizontal="center" vertical="center"/>
    </xf>
    <xf numFmtId="0" fontId="4" fillId="4" borderId="30" xfId="0" applyFont="1" applyFill="1" applyBorder="1" applyAlignment="1">
      <alignment horizontal="center" vertical="center"/>
    </xf>
    <xf numFmtId="0" fontId="8" fillId="4" borderId="30" xfId="0" applyFont="1" applyFill="1" applyBorder="1" applyAlignment="1">
      <alignment horizontal="center" vertical="center"/>
    </xf>
    <xf numFmtId="0" fontId="4" fillId="4" borderId="31" xfId="0" applyFont="1" applyFill="1" applyBorder="1" applyAlignment="1">
      <alignment horizontal="center" vertical="center"/>
    </xf>
    <xf numFmtId="0" fontId="15" fillId="0" borderId="34" xfId="0" applyFont="1" applyBorder="1" applyAlignment="1">
      <alignment horizontal="center" vertical="center"/>
    </xf>
    <xf numFmtId="0" fontId="15" fillId="0" borderId="37" xfId="0" applyFont="1" applyBorder="1" applyAlignment="1">
      <alignment horizontal="center" vertical="center"/>
    </xf>
    <xf numFmtId="0" fontId="21" fillId="5" borderId="3" xfId="0" applyFont="1" applyFill="1" applyBorder="1" applyAlignment="1">
      <alignment horizontal="center" vertical="center"/>
    </xf>
    <xf numFmtId="0" fontId="21" fillId="5" borderId="19" xfId="0" applyFont="1" applyFill="1" applyBorder="1" applyAlignment="1">
      <alignment horizontal="center" vertical="center"/>
    </xf>
    <xf numFmtId="0" fontId="15" fillId="0" borderId="3" xfId="0" applyFont="1" applyBorder="1" applyAlignment="1">
      <alignment horizontal="center" vertical="center"/>
    </xf>
    <xf numFmtId="0" fontId="15" fillId="0" borderId="19" xfId="0" applyFont="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1</xdr:row>
      <xdr:rowOff>142875</xdr:rowOff>
    </xdr:from>
    <xdr:to>
      <xdr:col>1</xdr:col>
      <xdr:colOff>1104900</xdr:colOff>
      <xdr:row>3</xdr:row>
      <xdr:rowOff>142875</xdr:rowOff>
    </xdr:to>
    <xdr:pic>
      <xdr:nvPicPr>
        <xdr:cNvPr id="13481" name="Imagen 2">
          <a:extLst>
            <a:ext uri="{FF2B5EF4-FFF2-40B4-BE49-F238E27FC236}">
              <a16:creationId xmlns:a16="http://schemas.microsoft.com/office/drawing/2014/main" id="{00000000-0008-0000-0000-0000A93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323850"/>
          <a:ext cx="8953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1461" name="Imagen 3" descr="Descripción: UMV_CABEZOTE">
          <a:extLst>
            <a:ext uri="{FF2B5EF4-FFF2-40B4-BE49-F238E27FC236}">
              <a16:creationId xmlns:a16="http://schemas.microsoft.com/office/drawing/2014/main" id="{00000000-0008-0000-01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762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8666" name="Imagen 3" descr="Descripción: UMV_CABEZOTE">
          <a:extLst>
            <a:ext uri="{FF2B5EF4-FFF2-40B4-BE49-F238E27FC236}">
              <a16:creationId xmlns:a16="http://schemas.microsoft.com/office/drawing/2014/main" id="{00000000-0008-0000-0200-0000DA2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00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1</xdr:row>
      <xdr:rowOff>95250</xdr:rowOff>
    </xdr:from>
    <xdr:to>
      <xdr:col>1</xdr:col>
      <xdr:colOff>1419225</xdr:colOff>
      <xdr:row>3</xdr:row>
      <xdr:rowOff>238125</xdr:rowOff>
    </xdr:to>
    <xdr:pic>
      <xdr:nvPicPr>
        <xdr:cNvPr id="12608" name="Imagen 3" descr="Descripción: UMV_CABEZOTE">
          <a:extLst>
            <a:ext uri="{FF2B5EF4-FFF2-40B4-BE49-F238E27FC236}">
              <a16:creationId xmlns:a16="http://schemas.microsoft.com/office/drawing/2014/main" id="{00000000-0008-0000-0300-0000403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333375" y="257175"/>
          <a:ext cx="12763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123825</xdr:colOff>
      <xdr:row>1</xdr:row>
      <xdr:rowOff>152400</xdr:rowOff>
    </xdr:from>
    <xdr:to>
      <xdr:col>1</xdr:col>
      <xdr:colOff>1266825</xdr:colOff>
      <xdr:row>3</xdr:row>
      <xdr:rowOff>190500</xdr:rowOff>
    </xdr:to>
    <xdr:pic>
      <xdr:nvPicPr>
        <xdr:cNvPr id="5792" name="Imagen 3" descr="Descripción: UMV_CABEZOTE">
          <a:extLst>
            <a:ext uri="{FF2B5EF4-FFF2-40B4-BE49-F238E27FC236}">
              <a16:creationId xmlns:a16="http://schemas.microsoft.com/office/drawing/2014/main" id="{00000000-0008-0000-0400-0000A0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9575" y="333375"/>
          <a:ext cx="11430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zoomScalePageLayoutView="40" workbookViewId="0">
      <selection activeCell="C20" sqref="C20"/>
    </sheetView>
  </sheetViews>
  <sheetFormatPr baseColWidth="10" defaultColWidth="11.42578125" defaultRowHeight="12.75" x14ac:dyDescent="0.2"/>
  <cols>
    <col min="1" max="1" width="2.7109375" customWidth="1"/>
    <col min="2" max="2" width="20.42578125" customWidth="1"/>
    <col min="3" max="3" width="71.42578125" customWidth="1"/>
    <col min="4" max="4" width="36.7109375" customWidth="1"/>
    <col min="5" max="5" width="23.42578125" customWidth="1"/>
    <col min="6" max="6" width="22.42578125" customWidth="1"/>
    <col min="7" max="7" width="2.7109375" customWidth="1"/>
  </cols>
  <sheetData>
    <row r="1" spans="2:6" ht="14.25" customHeight="1" x14ac:dyDescent="0.2"/>
    <row r="2" spans="2:6" ht="48.75" customHeight="1" x14ac:dyDescent="0.2">
      <c r="B2" s="142"/>
      <c r="C2" s="141" t="s">
        <v>0</v>
      </c>
      <c r="D2" s="141"/>
      <c r="E2" s="141"/>
      <c r="F2" s="141"/>
    </row>
    <row r="3" spans="2:6" ht="21" customHeight="1" x14ac:dyDescent="0.2">
      <c r="B3" s="142"/>
      <c r="C3" s="49" t="s">
        <v>1</v>
      </c>
      <c r="D3" s="138" t="s">
        <v>2</v>
      </c>
      <c r="E3" s="139"/>
      <c r="F3" s="140"/>
    </row>
    <row r="4" spans="2:6" ht="21" customHeight="1" x14ac:dyDescent="0.2">
      <c r="B4" s="142"/>
      <c r="C4" s="138" t="s">
        <v>3</v>
      </c>
      <c r="D4" s="139"/>
      <c r="E4" s="139"/>
      <c r="F4" s="140"/>
    </row>
    <row r="5" spans="2:6" ht="37.5" customHeight="1" thickBot="1" x14ac:dyDescent="0.25">
      <c r="B5" s="73"/>
      <c r="C5" s="74"/>
      <c r="D5" s="74"/>
      <c r="E5" s="74"/>
      <c r="F5" s="74"/>
    </row>
    <row r="6" spans="2:6" ht="21" customHeight="1" thickBot="1" x14ac:dyDescent="0.3">
      <c r="B6" s="146" t="s">
        <v>4</v>
      </c>
      <c r="C6" s="147"/>
      <c r="D6" s="147"/>
      <c r="E6" s="147"/>
      <c r="F6" s="148"/>
    </row>
    <row r="7" spans="2:6" ht="66.75" customHeight="1" x14ac:dyDescent="0.2">
      <c r="B7" s="151" t="s">
        <v>5</v>
      </c>
      <c r="C7" s="152"/>
      <c r="D7" s="152"/>
      <c r="E7" s="152"/>
      <c r="F7" s="153"/>
    </row>
    <row r="8" spans="2:6" ht="43.5" customHeight="1" x14ac:dyDescent="0.2">
      <c r="B8" s="143" t="s">
        <v>6</v>
      </c>
      <c r="C8" s="149"/>
      <c r="D8" s="149"/>
      <c r="E8" s="149"/>
      <c r="F8" s="150"/>
    </row>
    <row r="9" spans="2:6" ht="34.5" customHeight="1" x14ac:dyDescent="0.2">
      <c r="B9" s="143" t="s">
        <v>7</v>
      </c>
      <c r="C9" s="144"/>
      <c r="D9" s="144"/>
      <c r="E9" s="144"/>
      <c r="F9" s="145"/>
    </row>
    <row r="10" spans="2:6" ht="36" customHeight="1" x14ac:dyDescent="0.2">
      <c r="B10" s="143" t="s">
        <v>8</v>
      </c>
      <c r="C10" s="144"/>
      <c r="D10" s="144"/>
      <c r="E10" s="144"/>
      <c r="F10" s="145"/>
    </row>
    <row r="11" spans="2:6" ht="72" customHeight="1" x14ac:dyDescent="0.2">
      <c r="B11" s="143" t="s">
        <v>9</v>
      </c>
      <c r="C11" s="144"/>
      <c r="D11" s="144"/>
      <c r="E11" s="144"/>
      <c r="F11" s="145"/>
    </row>
    <row r="12" spans="2:6" ht="34.5" customHeight="1" x14ac:dyDescent="0.2">
      <c r="B12" s="143" t="s">
        <v>10</v>
      </c>
      <c r="C12" s="144"/>
      <c r="D12" s="144"/>
      <c r="E12" s="144"/>
      <c r="F12" s="145"/>
    </row>
    <row r="13" spans="2:6" ht="44.25" customHeight="1" x14ac:dyDescent="0.2">
      <c r="B13" s="143" t="s">
        <v>11</v>
      </c>
      <c r="C13" s="144"/>
      <c r="D13" s="144"/>
      <c r="E13" s="144"/>
      <c r="F13" s="145"/>
    </row>
    <row r="14" spans="2:6" ht="26.25" customHeight="1" x14ac:dyDescent="0.2">
      <c r="B14" s="143" t="s">
        <v>12</v>
      </c>
      <c r="C14" s="144"/>
      <c r="D14" s="144"/>
      <c r="E14" s="144"/>
      <c r="F14" s="145"/>
    </row>
    <row r="15" spans="2:6" ht="22.5" customHeight="1" x14ac:dyDescent="0.2">
      <c r="B15" s="143" t="s">
        <v>13</v>
      </c>
      <c r="C15" s="144"/>
      <c r="D15" s="144"/>
      <c r="E15" s="144"/>
      <c r="F15" s="145"/>
    </row>
    <row r="16" spans="2:6" ht="60.75" customHeight="1" x14ac:dyDescent="0.2">
      <c r="B16" s="143" t="s">
        <v>14</v>
      </c>
      <c r="C16" s="144"/>
      <c r="D16" s="144"/>
      <c r="E16" s="144"/>
      <c r="F16" s="145"/>
    </row>
    <row r="17" spans="2:6" ht="54.75" customHeight="1" x14ac:dyDescent="0.2">
      <c r="B17" s="143" t="s">
        <v>15</v>
      </c>
      <c r="C17" s="144"/>
      <c r="D17" s="144"/>
      <c r="E17" s="144"/>
      <c r="F17" s="145"/>
    </row>
    <row r="18" spans="2:6" ht="93" customHeight="1" x14ac:dyDescent="0.2">
      <c r="B18" s="143" t="s">
        <v>16</v>
      </c>
      <c r="C18" s="144"/>
      <c r="D18" s="144"/>
      <c r="E18" s="144"/>
      <c r="F18" s="145"/>
    </row>
    <row r="19" spans="2:6" ht="62.25" customHeight="1" thickBot="1" x14ac:dyDescent="0.25">
      <c r="B19" s="155" t="s">
        <v>238</v>
      </c>
      <c r="C19" s="156"/>
      <c r="D19" s="156"/>
      <c r="E19" s="156"/>
      <c r="F19" s="157"/>
    </row>
    <row r="20" spans="2:6" ht="14.25" customHeight="1" x14ac:dyDescent="0.2">
      <c r="B20" s="14"/>
    </row>
    <row r="21" spans="2:6" x14ac:dyDescent="0.2">
      <c r="B21" s="15"/>
    </row>
    <row r="22" spans="2:6" ht="17.25" customHeight="1" x14ac:dyDescent="0.2">
      <c r="B22" s="154"/>
      <c r="C22" s="154"/>
      <c r="D22" s="154"/>
      <c r="E22" s="154"/>
      <c r="F22" s="154"/>
    </row>
  </sheetData>
  <mergeCells count="19">
    <mergeCell ref="B22:F22"/>
    <mergeCell ref="B16:F16"/>
    <mergeCell ref="B17:F17"/>
    <mergeCell ref="B18:F18"/>
    <mergeCell ref="B19:F19"/>
    <mergeCell ref="C4:F4"/>
    <mergeCell ref="D3:F3"/>
    <mergeCell ref="C2:F2"/>
    <mergeCell ref="B2:B4"/>
    <mergeCell ref="B15:F15"/>
    <mergeCell ref="B6:F6"/>
    <mergeCell ref="B8:F8"/>
    <mergeCell ref="B9:F9"/>
    <mergeCell ref="B7:F7"/>
    <mergeCell ref="B10:F10"/>
    <mergeCell ref="B11:F11"/>
    <mergeCell ref="B12:F12"/>
    <mergeCell ref="B13:F13"/>
    <mergeCell ref="B14:F14"/>
  </mergeCells>
  <printOptions horizontalCentered="1"/>
  <pageMargins left="0.70866141732283472" right="0.70866141732283472" top="0.74803149606299213" bottom="0.74803149606299213" header="0.31496062992125984" footer="0.31496062992125984"/>
  <pageSetup scale="52" orientation="portrait" horizontalDpi="4294967295" verticalDpi="4294967295" r:id="rId1"/>
  <headerFooter alignWithMargins="0">
    <oddFooter>&amp;L&amp;12Sede Administrativa: Calle 26 No. 57-41, Torre 8, Piso 8
Código Postal: 111321
Sede operativa: Calle 22d No. 120 - 40 
PBX: (+57) (1)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9"/>
  <sheetViews>
    <sheetView showGridLines="0" tabSelected="1" view="pageLayout" topLeftCell="A71" zoomScale="73" zoomScaleNormal="70" zoomScalePageLayoutView="73" workbookViewId="0">
      <selection activeCell="B69" sqref="B69"/>
    </sheetView>
  </sheetViews>
  <sheetFormatPr baseColWidth="10" defaultColWidth="11.42578125" defaultRowHeight="12.75" x14ac:dyDescent="0.2"/>
  <cols>
    <col min="1" max="1" width="5.28515625" customWidth="1"/>
    <col min="2" max="2" width="20.42578125" customWidth="1"/>
    <col min="3" max="3" width="105.28515625" customWidth="1"/>
    <col min="4" max="4" width="20" customWidth="1"/>
    <col min="5" max="5" width="23.42578125" customWidth="1"/>
    <col min="6" max="6" width="22.42578125" customWidth="1"/>
  </cols>
  <sheetData>
    <row r="2" spans="2:6" ht="48.75" customHeight="1" x14ac:dyDescent="0.2">
      <c r="B2" s="142"/>
      <c r="C2" s="141" t="s">
        <v>0</v>
      </c>
      <c r="D2" s="141"/>
      <c r="E2" s="141"/>
      <c r="F2" s="141"/>
    </row>
    <row r="3" spans="2:6" ht="21" customHeight="1" x14ac:dyDescent="0.2">
      <c r="B3" s="142"/>
      <c r="C3" s="49" t="s">
        <v>1</v>
      </c>
      <c r="D3" s="138" t="s">
        <v>2</v>
      </c>
      <c r="E3" s="139"/>
      <c r="F3" s="140"/>
    </row>
    <row r="4" spans="2:6" ht="21" customHeight="1" x14ac:dyDescent="0.2">
      <c r="B4" s="142"/>
      <c r="C4" s="138" t="s">
        <v>3</v>
      </c>
      <c r="D4" s="139"/>
      <c r="E4" s="139"/>
      <c r="F4" s="140"/>
    </row>
    <row r="5" spans="2:6" ht="24.75" customHeight="1" thickBot="1" x14ac:dyDescent="0.25">
      <c r="B5" s="73"/>
      <c r="C5" s="74"/>
      <c r="D5" s="74"/>
      <c r="E5" s="74"/>
      <c r="F5" s="74"/>
    </row>
    <row r="6" spans="2:6" ht="18" customHeight="1" thickBot="1" x14ac:dyDescent="0.25">
      <c r="B6" s="167" t="s">
        <v>17</v>
      </c>
      <c r="C6" s="168"/>
      <c r="D6" s="168"/>
      <c r="E6" s="168"/>
      <c r="F6" s="169"/>
    </row>
    <row r="7" spans="2:6" ht="21" customHeight="1" x14ac:dyDescent="0.2">
      <c r="B7" s="164" t="s">
        <v>18</v>
      </c>
      <c r="C7" s="165"/>
      <c r="D7" s="165"/>
      <c r="E7" s="165"/>
      <c r="F7" s="166"/>
    </row>
    <row r="8" spans="2:6" ht="20.25" customHeight="1" x14ac:dyDescent="0.2">
      <c r="B8" s="170" t="s">
        <v>19</v>
      </c>
      <c r="C8" s="171"/>
      <c r="D8" s="171"/>
      <c r="E8" s="171"/>
      <c r="F8" s="172"/>
    </row>
    <row r="9" spans="2:6" ht="22.5" customHeight="1" x14ac:dyDescent="0.2">
      <c r="B9" s="170" t="s">
        <v>20</v>
      </c>
      <c r="C9" s="171"/>
      <c r="D9" s="171"/>
      <c r="E9" s="171"/>
      <c r="F9" s="172"/>
    </row>
    <row r="10" spans="2:6" ht="24.75" customHeight="1" x14ac:dyDescent="0.2">
      <c r="B10" s="158" t="s">
        <v>21</v>
      </c>
      <c r="C10" s="159"/>
      <c r="D10" s="159"/>
      <c r="E10" s="159"/>
      <c r="F10" s="160"/>
    </row>
    <row r="11" spans="2:6" ht="36" customHeight="1" x14ac:dyDescent="0.2">
      <c r="B11" s="158" t="s">
        <v>22</v>
      </c>
      <c r="C11" s="159"/>
      <c r="D11" s="159"/>
      <c r="E11" s="159"/>
      <c r="F11" s="160"/>
    </row>
    <row r="12" spans="2:6" ht="37.5" customHeight="1" x14ac:dyDescent="0.2">
      <c r="B12" s="158" t="s">
        <v>23</v>
      </c>
      <c r="C12" s="159"/>
      <c r="D12" s="159"/>
      <c r="E12" s="159"/>
      <c r="F12" s="160"/>
    </row>
    <row r="13" spans="2:6" ht="20.25" customHeight="1" x14ac:dyDescent="0.2">
      <c r="B13" s="158" t="s">
        <v>24</v>
      </c>
      <c r="C13" s="159"/>
      <c r="D13" s="159"/>
      <c r="E13" s="159"/>
      <c r="F13" s="160"/>
    </row>
    <row r="14" spans="2:6" ht="18.75" customHeight="1" thickBot="1" x14ac:dyDescent="0.25">
      <c r="B14" s="180" t="s">
        <v>25</v>
      </c>
      <c r="C14" s="181"/>
      <c r="D14" s="181"/>
      <c r="E14" s="181"/>
      <c r="F14" s="182"/>
    </row>
    <row r="15" spans="2:6" ht="16.5" customHeight="1" thickBot="1" x14ac:dyDescent="0.25">
      <c r="B15" s="177" t="s">
        <v>26</v>
      </c>
      <c r="C15" s="178"/>
      <c r="D15" s="178"/>
      <c r="E15" s="178"/>
      <c r="F15" s="179"/>
    </row>
    <row r="16" spans="2:6" ht="37.5" customHeight="1" x14ac:dyDescent="0.2">
      <c r="B16" s="161" t="s">
        <v>27</v>
      </c>
      <c r="C16" s="162"/>
      <c r="D16" s="162"/>
      <c r="E16" s="162"/>
      <c r="F16" s="163"/>
    </row>
    <row r="17" spans="2:6" ht="19.5" customHeight="1" x14ac:dyDescent="0.2">
      <c r="B17" s="85"/>
      <c r="C17" s="72" t="s">
        <v>28</v>
      </c>
      <c r="D17" s="175" t="s">
        <v>29</v>
      </c>
      <c r="E17" s="175" t="s">
        <v>30</v>
      </c>
      <c r="F17" s="173" t="s">
        <v>31</v>
      </c>
    </row>
    <row r="18" spans="2:6" ht="21" customHeight="1" x14ac:dyDescent="0.2">
      <c r="B18" s="85"/>
      <c r="C18" s="72" t="s">
        <v>32</v>
      </c>
      <c r="D18" s="176"/>
      <c r="E18" s="176"/>
      <c r="F18" s="174"/>
    </row>
    <row r="19" spans="2:6" ht="18.75" customHeight="1" x14ac:dyDescent="0.2">
      <c r="B19" s="25" t="s">
        <v>33</v>
      </c>
      <c r="C19" s="18"/>
      <c r="D19" s="43" t="s">
        <v>34</v>
      </c>
      <c r="E19" s="40" t="s">
        <v>35</v>
      </c>
      <c r="F19" s="26" t="s">
        <v>36</v>
      </c>
    </row>
    <row r="20" spans="2:6" ht="18.75" customHeight="1" x14ac:dyDescent="0.2">
      <c r="B20" s="27" t="s">
        <v>37</v>
      </c>
      <c r="C20" s="19"/>
      <c r="D20" s="44" t="s">
        <v>34</v>
      </c>
      <c r="E20" s="41" t="s">
        <v>35</v>
      </c>
      <c r="F20" s="28" t="s">
        <v>36</v>
      </c>
    </row>
    <row r="21" spans="2:6" ht="18.75" customHeight="1" x14ac:dyDescent="0.2">
      <c r="B21" s="27" t="s">
        <v>38</v>
      </c>
      <c r="C21" s="19"/>
      <c r="D21" s="44" t="s">
        <v>34</v>
      </c>
      <c r="E21" s="41" t="s">
        <v>35</v>
      </c>
      <c r="F21" s="28" t="s">
        <v>39</v>
      </c>
    </row>
    <row r="22" spans="2:6" ht="18.75" customHeight="1" x14ac:dyDescent="0.2">
      <c r="B22" s="27" t="s">
        <v>40</v>
      </c>
      <c r="C22" s="19"/>
      <c r="D22" s="44" t="s">
        <v>34</v>
      </c>
      <c r="E22" s="41" t="s">
        <v>35</v>
      </c>
      <c r="F22" s="28" t="s">
        <v>36</v>
      </c>
    </row>
    <row r="23" spans="2:6" ht="18.75" customHeight="1" x14ac:dyDescent="0.2">
      <c r="B23" s="27" t="s">
        <v>41</v>
      </c>
      <c r="C23" s="19"/>
      <c r="D23" s="44" t="s">
        <v>34</v>
      </c>
      <c r="E23" s="41" t="s">
        <v>35</v>
      </c>
      <c r="F23" s="28" t="s">
        <v>36</v>
      </c>
    </row>
    <row r="24" spans="2:6" ht="18.75" customHeight="1" x14ac:dyDescent="0.2">
      <c r="B24" s="27" t="s">
        <v>42</v>
      </c>
      <c r="C24" s="19"/>
      <c r="D24" s="44" t="s">
        <v>34</v>
      </c>
      <c r="E24" s="41" t="s">
        <v>35</v>
      </c>
      <c r="F24" s="28" t="s">
        <v>36</v>
      </c>
    </row>
    <row r="25" spans="2:6" ht="18.75" customHeight="1" x14ac:dyDescent="0.2">
      <c r="B25" s="27" t="s">
        <v>43</v>
      </c>
      <c r="C25" s="19"/>
      <c r="D25" s="44" t="s">
        <v>34</v>
      </c>
      <c r="E25" s="41" t="s">
        <v>35</v>
      </c>
      <c r="F25" s="29" t="s">
        <v>39</v>
      </c>
    </row>
    <row r="26" spans="2:6" ht="18.75" customHeight="1" x14ac:dyDescent="0.2">
      <c r="B26" s="27" t="s">
        <v>44</v>
      </c>
      <c r="C26" s="19"/>
      <c r="D26" s="44" t="s">
        <v>34</v>
      </c>
      <c r="E26" s="41" t="s">
        <v>35</v>
      </c>
      <c r="F26" s="28" t="s">
        <v>36</v>
      </c>
    </row>
    <row r="27" spans="2:6" ht="18.75" customHeight="1" x14ac:dyDescent="0.2">
      <c r="B27" s="27" t="s">
        <v>45</v>
      </c>
      <c r="C27" s="19"/>
      <c r="D27" s="44" t="s">
        <v>34</v>
      </c>
      <c r="E27" s="41" t="s">
        <v>35</v>
      </c>
      <c r="F27" s="28" t="s">
        <v>36</v>
      </c>
    </row>
    <row r="28" spans="2:6" ht="18.75" customHeight="1" x14ac:dyDescent="0.2">
      <c r="B28" s="27" t="s">
        <v>46</v>
      </c>
      <c r="C28" s="19"/>
      <c r="D28" s="44"/>
      <c r="E28" s="41"/>
      <c r="F28" s="28"/>
    </row>
    <row r="29" spans="2:6" ht="18.75" customHeight="1" x14ac:dyDescent="0.2">
      <c r="B29" s="30" t="s">
        <v>47</v>
      </c>
      <c r="C29" s="20"/>
      <c r="D29" s="44" t="s">
        <v>34</v>
      </c>
      <c r="E29" s="41" t="s">
        <v>35</v>
      </c>
      <c r="F29" s="31" t="s">
        <v>36</v>
      </c>
    </row>
    <row r="30" spans="2:6" ht="24" customHeight="1" x14ac:dyDescent="0.2">
      <c r="B30" s="85"/>
      <c r="C30" s="72" t="s">
        <v>48</v>
      </c>
      <c r="D30" s="46"/>
      <c r="E30" s="46"/>
      <c r="F30" s="32"/>
    </row>
    <row r="31" spans="2:6" ht="19.5" customHeight="1" x14ac:dyDescent="0.2">
      <c r="B31" s="25" t="s">
        <v>49</v>
      </c>
      <c r="C31" s="52"/>
      <c r="D31" s="43" t="s">
        <v>34</v>
      </c>
      <c r="E31" s="40" t="s">
        <v>35</v>
      </c>
      <c r="F31" s="26" t="s">
        <v>36</v>
      </c>
    </row>
    <row r="32" spans="2:6" ht="19.5" customHeight="1" x14ac:dyDescent="0.2">
      <c r="B32" s="27" t="s">
        <v>50</v>
      </c>
      <c r="C32" s="53"/>
      <c r="D32" s="43" t="s">
        <v>34</v>
      </c>
      <c r="E32" s="40" t="s">
        <v>35</v>
      </c>
      <c r="F32" s="28" t="s">
        <v>36</v>
      </c>
    </row>
    <row r="33" spans="2:6" ht="19.5" customHeight="1" x14ac:dyDescent="0.2">
      <c r="B33" s="27" t="s">
        <v>51</v>
      </c>
      <c r="C33" s="53"/>
      <c r="D33" s="43" t="s">
        <v>34</v>
      </c>
      <c r="E33" s="40" t="s">
        <v>35</v>
      </c>
      <c r="F33" s="28" t="s">
        <v>36</v>
      </c>
    </row>
    <row r="34" spans="2:6" ht="19.5" customHeight="1" x14ac:dyDescent="0.2">
      <c r="B34" s="27" t="s">
        <v>52</v>
      </c>
      <c r="C34" s="53"/>
      <c r="D34" s="44" t="s">
        <v>34</v>
      </c>
      <c r="E34" s="41" t="s">
        <v>35</v>
      </c>
      <c r="F34" s="28" t="s">
        <v>36</v>
      </c>
    </row>
    <row r="35" spans="2:6" ht="19.5" customHeight="1" x14ac:dyDescent="0.2">
      <c r="B35" s="27" t="s">
        <v>53</v>
      </c>
      <c r="C35" s="53"/>
      <c r="D35" s="44" t="s">
        <v>34</v>
      </c>
      <c r="E35" s="41" t="s">
        <v>35</v>
      </c>
      <c r="F35" s="28" t="s">
        <v>36</v>
      </c>
    </row>
    <row r="36" spans="2:6" ht="19.5" customHeight="1" x14ac:dyDescent="0.2">
      <c r="B36" s="27" t="s">
        <v>54</v>
      </c>
      <c r="C36" s="53"/>
      <c r="D36" s="44" t="s">
        <v>34</v>
      </c>
      <c r="E36" s="41" t="s">
        <v>35</v>
      </c>
      <c r="F36" s="28" t="s">
        <v>36</v>
      </c>
    </row>
    <row r="37" spans="2:6" ht="19.5" customHeight="1" x14ac:dyDescent="0.2">
      <c r="B37" s="30" t="s">
        <v>55</v>
      </c>
      <c r="C37" s="54"/>
      <c r="D37" s="45" t="s">
        <v>34</v>
      </c>
      <c r="E37" s="42" t="s">
        <v>35</v>
      </c>
      <c r="F37" s="31" t="s">
        <v>36</v>
      </c>
    </row>
    <row r="38" spans="2:6" ht="23.25" customHeight="1" x14ac:dyDescent="0.2">
      <c r="B38" s="85"/>
      <c r="C38" s="72" t="s">
        <v>56</v>
      </c>
      <c r="D38" s="47"/>
      <c r="E38" s="47"/>
      <c r="F38" s="33"/>
    </row>
    <row r="39" spans="2:6" ht="19.5" customHeight="1" x14ac:dyDescent="0.2">
      <c r="B39" s="25" t="s">
        <v>57</v>
      </c>
      <c r="C39" s="52"/>
      <c r="D39" s="45" t="s">
        <v>34</v>
      </c>
      <c r="E39" s="41" t="s">
        <v>35</v>
      </c>
      <c r="F39" s="26" t="s">
        <v>36</v>
      </c>
    </row>
    <row r="40" spans="2:6" ht="19.5" customHeight="1" x14ac:dyDescent="0.2">
      <c r="B40" s="133" t="s">
        <v>58</v>
      </c>
      <c r="C40" s="53"/>
      <c r="D40" s="44" t="s">
        <v>59</v>
      </c>
      <c r="E40" s="41" t="s">
        <v>35</v>
      </c>
      <c r="F40" s="28" t="s">
        <v>36</v>
      </c>
    </row>
    <row r="41" spans="2:6" ht="19.5" customHeight="1" x14ac:dyDescent="0.2">
      <c r="B41" s="27" t="s">
        <v>60</v>
      </c>
      <c r="C41" s="53"/>
      <c r="D41" s="44" t="s">
        <v>34</v>
      </c>
      <c r="E41" s="41" t="s">
        <v>35</v>
      </c>
      <c r="F41" s="28" t="s">
        <v>36</v>
      </c>
    </row>
    <row r="42" spans="2:6" ht="19.5" customHeight="1" x14ac:dyDescent="0.2">
      <c r="B42" s="27" t="s">
        <v>53</v>
      </c>
      <c r="C42" s="53"/>
      <c r="D42" s="44" t="s">
        <v>34</v>
      </c>
      <c r="E42" s="41" t="s">
        <v>35</v>
      </c>
      <c r="F42" s="28" t="s">
        <v>36</v>
      </c>
    </row>
    <row r="43" spans="2:6" ht="19.5" customHeight="1" x14ac:dyDescent="0.2">
      <c r="B43" s="30" t="s">
        <v>61</v>
      </c>
      <c r="C43" s="54"/>
      <c r="D43" s="45" t="s">
        <v>34</v>
      </c>
      <c r="E43" s="41" t="s">
        <v>35</v>
      </c>
      <c r="F43" s="31" t="s">
        <v>36</v>
      </c>
    </row>
    <row r="44" spans="2:6" ht="23.25" customHeight="1" x14ac:dyDescent="0.2">
      <c r="B44" s="85"/>
      <c r="C44" s="72" t="s">
        <v>62</v>
      </c>
      <c r="D44" s="48"/>
      <c r="E44" s="48"/>
      <c r="F44" s="34"/>
    </row>
    <row r="45" spans="2:6" ht="19.5" customHeight="1" x14ac:dyDescent="0.2">
      <c r="B45" s="25" t="s">
        <v>63</v>
      </c>
      <c r="C45" s="52"/>
      <c r="D45" s="44"/>
      <c r="E45" s="40"/>
      <c r="F45" s="35"/>
    </row>
    <row r="46" spans="2:6" ht="19.5" customHeight="1" x14ac:dyDescent="0.2">
      <c r="B46" s="27" t="s">
        <v>64</v>
      </c>
      <c r="C46" s="53"/>
      <c r="D46" s="44"/>
      <c r="E46" s="41"/>
      <c r="F46" s="36"/>
    </row>
    <row r="47" spans="2:6" ht="19.5" customHeight="1" x14ac:dyDescent="0.2">
      <c r="B47" s="27" t="s">
        <v>65</v>
      </c>
      <c r="C47" s="53"/>
      <c r="D47" s="44" t="s">
        <v>34</v>
      </c>
      <c r="E47" s="41" t="s">
        <v>66</v>
      </c>
      <c r="F47" s="36" t="s">
        <v>39</v>
      </c>
    </row>
    <row r="48" spans="2:6" ht="19.5" customHeight="1" x14ac:dyDescent="0.2">
      <c r="B48" s="27" t="s">
        <v>67</v>
      </c>
      <c r="C48" s="53"/>
      <c r="D48" s="44"/>
      <c r="E48" s="41"/>
      <c r="F48" s="36"/>
    </row>
    <row r="49" spans="2:6" ht="19.5" customHeight="1" x14ac:dyDescent="0.2">
      <c r="B49" s="27" t="s">
        <v>68</v>
      </c>
      <c r="C49" s="53"/>
      <c r="D49" s="44"/>
      <c r="E49" s="41"/>
      <c r="F49" s="36"/>
    </row>
    <row r="50" spans="2:6" ht="19.5" customHeight="1" x14ac:dyDescent="0.2">
      <c r="B50" s="27" t="s">
        <v>69</v>
      </c>
      <c r="C50" s="53"/>
      <c r="D50" s="44"/>
      <c r="E50" s="41"/>
      <c r="F50" s="36"/>
    </row>
    <row r="51" spans="2:6" ht="21" customHeight="1" x14ac:dyDescent="0.2">
      <c r="B51" s="27" t="s">
        <v>70</v>
      </c>
      <c r="C51" s="53"/>
      <c r="D51" s="44" t="s">
        <v>34</v>
      </c>
      <c r="E51" s="41" t="s">
        <v>66</v>
      </c>
      <c r="F51" s="36" t="s">
        <v>39</v>
      </c>
    </row>
    <row r="52" spans="2:6" ht="19.5" customHeight="1" x14ac:dyDescent="0.2">
      <c r="B52" s="27" t="s">
        <v>71</v>
      </c>
      <c r="C52" s="53"/>
      <c r="D52" s="44"/>
      <c r="E52" s="41"/>
      <c r="F52" s="36"/>
    </row>
    <row r="53" spans="2:6" ht="19.5" customHeight="1" x14ac:dyDescent="0.2">
      <c r="B53" s="134" t="s">
        <v>72</v>
      </c>
      <c r="C53" s="135"/>
      <c r="D53" s="44"/>
      <c r="E53" s="41"/>
      <c r="F53" s="36"/>
    </row>
    <row r="54" spans="2:6" ht="19.5" customHeight="1" x14ac:dyDescent="0.2">
      <c r="B54" s="27" t="s">
        <v>73</v>
      </c>
      <c r="C54" s="53"/>
      <c r="D54" s="44"/>
      <c r="E54" s="41"/>
      <c r="F54" s="36"/>
    </row>
    <row r="55" spans="2:6" ht="19.5" customHeight="1" x14ac:dyDescent="0.2">
      <c r="B55" s="27" t="s">
        <v>74</v>
      </c>
      <c r="C55" s="53"/>
      <c r="D55" s="44"/>
      <c r="E55" s="41"/>
      <c r="F55" s="36"/>
    </row>
    <row r="56" spans="2:6" ht="19.5" customHeight="1" x14ac:dyDescent="0.2">
      <c r="B56" s="136" t="s">
        <v>75</v>
      </c>
      <c r="C56" s="53"/>
      <c r="D56" s="44" t="s">
        <v>34</v>
      </c>
      <c r="E56" s="41" t="s">
        <v>66</v>
      </c>
      <c r="F56" s="36" t="s">
        <v>76</v>
      </c>
    </row>
    <row r="57" spans="2:6" ht="19.5" customHeight="1" x14ac:dyDescent="0.2">
      <c r="B57" s="27" t="s">
        <v>77</v>
      </c>
      <c r="C57" s="53"/>
      <c r="D57" s="44" t="s">
        <v>34</v>
      </c>
      <c r="E57" s="41" t="s">
        <v>66</v>
      </c>
      <c r="F57" s="36" t="s">
        <v>76</v>
      </c>
    </row>
    <row r="58" spans="2:6" ht="19.5" customHeight="1" x14ac:dyDescent="0.2">
      <c r="B58" s="27" t="s">
        <v>78</v>
      </c>
      <c r="C58" s="53"/>
      <c r="D58" s="44" t="s">
        <v>34</v>
      </c>
      <c r="E58" s="41" t="s">
        <v>66</v>
      </c>
      <c r="F58" s="36" t="s">
        <v>76</v>
      </c>
    </row>
    <row r="59" spans="2:6" ht="19.5" customHeight="1" x14ac:dyDescent="0.2">
      <c r="B59" s="27" t="s">
        <v>79</v>
      </c>
      <c r="C59" s="53"/>
      <c r="D59" s="44"/>
      <c r="E59" s="41"/>
      <c r="F59" s="36"/>
    </row>
    <row r="60" spans="2:6" ht="19.5" customHeight="1" x14ac:dyDescent="0.2">
      <c r="B60" s="136" t="s">
        <v>80</v>
      </c>
      <c r="C60" s="137"/>
      <c r="D60" s="44"/>
      <c r="E60" s="41"/>
      <c r="F60" s="28"/>
    </row>
    <row r="61" spans="2:6" ht="19.5" customHeight="1" x14ac:dyDescent="0.2">
      <c r="B61" s="27" t="s">
        <v>81</v>
      </c>
      <c r="C61" s="53"/>
      <c r="D61" s="44"/>
      <c r="E61" s="41"/>
      <c r="F61" s="28"/>
    </row>
    <row r="62" spans="2:6" ht="19.5" customHeight="1" x14ac:dyDescent="0.2">
      <c r="B62" s="27" t="s">
        <v>82</v>
      </c>
      <c r="C62" s="53"/>
      <c r="D62" s="44"/>
      <c r="E62" s="41"/>
      <c r="F62" s="28"/>
    </row>
    <row r="63" spans="2:6" ht="19.5" customHeight="1" x14ac:dyDescent="0.2">
      <c r="B63" s="27" t="s">
        <v>83</v>
      </c>
      <c r="C63" s="53"/>
      <c r="D63" s="44"/>
      <c r="E63" s="41"/>
      <c r="F63" s="28"/>
    </row>
    <row r="64" spans="2:6" ht="19.5" customHeight="1" x14ac:dyDescent="0.2">
      <c r="B64" s="27" t="s">
        <v>84</v>
      </c>
      <c r="C64" s="53"/>
      <c r="D64" s="44"/>
      <c r="E64" s="41"/>
      <c r="F64" s="28"/>
    </row>
    <row r="65" spans="2:6" ht="19.5" customHeight="1" x14ac:dyDescent="0.2">
      <c r="B65" s="27" t="s">
        <v>85</v>
      </c>
      <c r="C65" s="53"/>
      <c r="D65" s="44"/>
      <c r="E65" s="41"/>
      <c r="F65" s="28"/>
    </row>
    <row r="66" spans="2:6" ht="19.5" customHeight="1" x14ac:dyDescent="0.2">
      <c r="B66" s="27" t="s">
        <v>86</v>
      </c>
      <c r="C66" s="19"/>
      <c r="D66" s="44" t="s">
        <v>34</v>
      </c>
      <c r="E66" s="41" t="s">
        <v>66</v>
      </c>
      <c r="F66" s="36" t="s">
        <v>87</v>
      </c>
    </row>
    <row r="67" spans="2:6" ht="19.5" customHeight="1" x14ac:dyDescent="0.2">
      <c r="B67" s="27" t="s">
        <v>88</v>
      </c>
      <c r="C67" s="53"/>
      <c r="D67" s="44"/>
      <c r="E67" s="41"/>
      <c r="F67" s="36" t="s">
        <v>87</v>
      </c>
    </row>
    <row r="68" spans="2:6" ht="19.5" customHeight="1" thickBot="1" x14ac:dyDescent="0.25">
      <c r="B68" s="55" t="s">
        <v>89</v>
      </c>
      <c r="C68" s="56"/>
      <c r="D68" s="44" t="s">
        <v>59</v>
      </c>
      <c r="E68" s="41" t="s">
        <v>66</v>
      </c>
      <c r="F68" s="37" t="s">
        <v>90</v>
      </c>
    </row>
    <row r="69" spans="2:6" ht="14.1" customHeight="1" thickBot="1" x14ac:dyDescent="0.25">
      <c r="B69" s="55" t="s">
        <v>235</v>
      </c>
      <c r="C69" s="56"/>
      <c r="D69" s="44" t="s">
        <v>59</v>
      </c>
      <c r="E69" s="41" t="s">
        <v>66</v>
      </c>
      <c r="F69" s="37" t="s">
        <v>90</v>
      </c>
    </row>
    <row r="70" spans="2:6" ht="15.75" thickBot="1" x14ac:dyDescent="0.25">
      <c r="B70" s="55" t="s">
        <v>91</v>
      </c>
      <c r="C70" s="56"/>
      <c r="D70" s="44" t="s">
        <v>59</v>
      </c>
      <c r="E70" s="41" t="s">
        <v>66</v>
      </c>
      <c r="F70" s="28" t="s">
        <v>36</v>
      </c>
    </row>
    <row r="73" spans="2:6" hidden="1" x14ac:dyDescent="0.2"/>
    <row r="74" spans="2:6" hidden="1" x14ac:dyDescent="0.2">
      <c r="B74" s="14" t="s">
        <v>34</v>
      </c>
    </row>
    <row r="75" spans="2:6" hidden="1" x14ac:dyDescent="0.2">
      <c r="B75" s="15" t="s">
        <v>92</v>
      </c>
    </row>
    <row r="76" spans="2:6" hidden="1" x14ac:dyDescent="0.2">
      <c r="B76" s="15" t="s">
        <v>59</v>
      </c>
    </row>
    <row r="77" spans="2:6" hidden="1" x14ac:dyDescent="0.2"/>
    <row r="78" spans="2:6" hidden="1" x14ac:dyDescent="0.2">
      <c r="B78" t="s">
        <v>35</v>
      </c>
    </row>
    <row r="79" spans="2:6" x14ac:dyDescent="0.2">
      <c r="B79" t="s">
        <v>66</v>
      </c>
    </row>
  </sheetData>
  <mergeCells count="18">
    <mergeCell ref="B2:B4"/>
    <mergeCell ref="C2:F2"/>
    <mergeCell ref="D3:F3"/>
    <mergeCell ref="C4:F4"/>
    <mergeCell ref="F17:F18"/>
    <mergeCell ref="E17:E18"/>
    <mergeCell ref="D17:D18"/>
    <mergeCell ref="B15:F15"/>
    <mergeCell ref="B13:F13"/>
    <mergeCell ref="B14:F14"/>
    <mergeCell ref="B12:F12"/>
    <mergeCell ref="B16:F16"/>
    <mergeCell ref="B7:F7"/>
    <mergeCell ref="B6:F6"/>
    <mergeCell ref="B9:F9"/>
    <mergeCell ref="B10:F10"/>
    <mergeCell ref="B8:F8"/>
    <mergeCell ref="B11:F11"/>
  </mergeCells>
  <phoneticPr fontId="1" type="noConversion"/>
  <dataValidations count="4">
    <dataValidation type="list" allowBlank="1" showInputMessage="1" showErrorMessage="1" sqref="D19:D29 D45:D59 D61:D67 D39:D43 D31:D37" xr:uid="{00000000-0002-0000-0100-000000000000}">
      <formula1>$B$74:$B$76</formula1>
    </dataValidation>
    <dataValidation type="list" allowBlank="1" showInputMessage="1" showErrorMessage="1" sqref="E19:E29 E45:E59 E61:E67 E39:E43 E31:E37" xr:uid="{00000000-0002-0000-0100-000001000000}">
      <formula1>$B$78:$B$79</formula1>
    </dataValidation>
    <dataValidation type="list" allowBlank="1" showInputMessage="1" showErrorMessage="1" sqref="E60 E68:E70" xr:uid="{00000000-0002-0000-0100-000002000000}">
      <formula1>$B$80:$B$81</formula1>
    </dataValidation>
    <dataValidation type="list" allowBlank="1" showInputMessage="1" showErrorMessage="1" sqref="D60 D68:D70" xr:uid="{00000000-0002-0000-0100-000003000000}">
      <formula1>$B$76:$B$78</formula1>
    </dataValidation>
  </dataValidations>
  <printOptions horizontalCentered="1"/>
  <pageMargins left="0.70866141732283472" right="0.70866141732283472" top="0.74803149606299213" bottom="0.74803149606299213" header="0.31496062992125984" footer="0.31496062992125984"/>
  <pageSetup scale="46"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0"/>
  <sheetViews>
    <sheetView showGridLines="0" view="pageLayout" topLeftCell="A14" zoomScale="80" zoomScaleNormal="100" zoomScalePageLayoutView="80" workbookViewId="0">
      <selection activeCell="F31" sqref="F31"/>
    </sheetView>
  </sheetViews>
  <sheetFormatPr baseColWidth="10" defaultColWidth="11.42578125" defaultRowHeight="12.75" x14ac:dyDescent="0.2"/>
  <cols>
    <col min="1" max="1" width="4.140625"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58" customWidth="1"/>
    <col min="9" max="9" width="14.7109375" customWidth="1"/>
    <col min="10" max="10" width="11.85546875" customWidth="1"/>
    <col min="11" max="11" width="14" customWidth="1"/>
    <col min="12" max="12" width="15.28515625" style="5" customWidth="1"/>
    <col min="13" max="13" width="4.85546875" customWidth="1"/>
  </cols>
  <sheetData>
    <row r="1" spans="2:17" x14ac:dyDescent="0.2">
      <c r="H1"/>
      <c r="L1"/>
    </row>
    <row r="2" spans="2:17" ht="48.75" customHeight="1" x14ac:dyDescent="0.2">
      <c r="B2" s="142"/>
      <c r="C2" s="141" t="s">
        <v>0</v>
      </c>
      <c r="D2" s="141"/>
      <c r="E2" s="141"/>
      <c r="F2" s="141"/>
      <c r="G2" s="141"/>
      <c r="H2" s="141"/>
      <c r="I2" s="141"/>
      <c r="J2" s="141"/>
      <c r="K2" s="141"/>
      <c r="L2" s="141"/>
    </row>
    <row r="3" spans="2:17" ht="21" customHeight="1" x14ac:dyDescent="0.2">
      <c r="B3" s="142"/>
      <c r="C3" s="185" t="s">
        <v>1</v>
      </c>
      <c r="D3" s="185"/>
      <c r="E3" s="185"/>
      <c r="F3" s="185"/>
      <c r="G3" s="185"/>
      <c r="H3" s="185" t="s">
        <v>2</v>
      </c>
      <c r="I3" s="185"/>
      <c r="J3" s="185"/>
      <c r="K3" s="185"/>
      <c r="L3" s="185"/>
    </row>
    <row r="4" spans="2:17" ht="21" customHeight="1" x14ac:dyDescent="0.2">
      <c r="B4" s="142"/>
      <c r="C4" s="185" t="s">
        <v>3</v>
      </c>
      <c r="D4" s="185"/>
      <c r="E4" s="185"/>
      <c r="F4" s="185"/>
      <c r="G4" s="185"/>
      <c r="H4" s="185"/>
      <c r="I4" s="185"/>
      <c r="J4" s="185"/>
      <c r="K4" s="185"/>
      <c r="L4" s="185"/>
    </row>
    <row r="5" spans="2:17" ht="24.75" customHeight="1" thickBot="1" x14ac:dyDescent="0.25">
      <c r="C5" s="73"/>
      <c r="D5" s="74"/>
      <c r="E5" s="74"/>
      <c r="F5" s="74"/>
      <c r="G5" s="74"/>
      <c r="H5"/>
      <c r="L5"/>
    </row>
    <row r="6" spans="2:17" ht="39" customHeight="1" thickBot="1" x14ac:dyDescent="0.25">
      <c r="B6" s="192" t="s">
        <v>93</v>
      </c>
      <c r="C6" s="193"/>
      <c r="D6" s="193"/>
      <c r="E6" s="193"/>
      <c r="F6" s="193"/>
      <c r="G6" s="193"/>
      <c r="H6" s="193"/>
      <c r="I6" s="193"/>
      <c r="J6" s="193"/>
      <c r="K6" s="193"/>
      <c r="L6" s="194"/>
      <c r="M6" s="1"/>
      <c r="N6" s="1"/>
      <c r="O6" s="1"/>
      <c r="P6" s="1"/>
      <c r="Q6" s="1"/>
    </row>
    <row r="7" spans="2:17" ht="24.75" customHeight="1" x14ac:dyDescent="0.2">
      <c r="B7" s="198" t="s">
        <v>26</v>
      </c>
      <c r="C7" s="187"/>
      <c r="D7" s="187"/>
      <c r="E7" s="187"/>
      <c r="F7" s="187"/>
      <c r="G7" s="187"/>
      <c r="H7" s="187"/>
      <c r="I7" s="187"/>
      <c r="J7" s="187"/>
      <c r="K7" s="187"/>
      <c r="L7" s="188"/>
    </row>
    <row r="8" spans="2:17" ht="18" customHeight="1" x14ac:dyDescent="0.2">
      <c r="B8" s="16" t="s">
        <v>94</v>
      </c>
      <c r="C8" s="50"/>
      <c r="D8" s="50"/>
      <c r="E8" s="50"/>
      <c r="F8" s="50"/>
      <c r="G8" s="50"/>
      <c r="H8" s="57"/>
      <c r="I8" s="50"/>
      <c r="J8" s="50"/>
      <c r="K8" s="50"/>
      <c r="L8" s="51"/>
    </row>
    <row r="9" spans="2:17" x14ac:dyDescent="0.2">
      <c r="B9" s="16" t="s">
        <v>95</v>
      </c>
      <c r="I9" s="2"/>
      <c r="L9" s="4"/>
    </row>
    <row r="10" spans="2:17" x14ac:dyDescent="0.2">
      <c r="B10" s="16" t="s">
        <v>96</v>
      </c>
      <c r="L10" s="4"/>
    </row>
    <row r="11" spans="2:17" x14ac:dyDescent="0.2">
      <c r="B11" s="16" t="s">
        <v>97</v>
      </c>
      <c r="L11" s="4"/>
    </row>
    <row r="12" spans="2:17" ht="18" customHeight="1" x14ac:dyDescent="0.2">
      <c r="B12" s="195" t="s">
        <v>98</v>
      </c>
      <c r="C12" s="196"/>
      <c r="D12" s="196"/>
      <c r="E12" s="196"/>
      <c r="F12" s="196"/>
      <c r="G12" s="196"/>
      <c r="H12" s="196"/>
      <c r="I12" s="196"/>
      <c r="J12" s="196"/>
      <c r="K12" s="196"/>
      <c r="L12" s="197"/>
    </row>
    <row r="13" spans="2:17" x14ac:dyDescent="0.2">
      <c r="B13" s="16" t="s">
        <v>99</v>
      </c>
      <c r="L13" s="4"/>
    </row>
    <row r="14" spans="2:17" ht="7.5" customHeight="1" thickBot="1" x14ac:dyDescent="0.25">
      <c r="B14" s="21"/>
      <c r="C14" s="23"/>
      <c r="D14" s="23"/>
      <c r="E14" s="23"/>
      <c r="F14" s="23"/>
      <c r="G14" s="23"/>
      <c r="H14" s="69"/>
      <c r="I14" s="23"/>
      <c r="J14" s="23"/>
      <c r="K14" s="23"/>
      <c r="L14" s="24"/>
    </row>
    <row r="15" spans="2:17" ht="33.75" customHeight="1" thickBot="1" x14ac:dyDescent="0.25">
      <c r="B15" s="189" t="s">
        <v>100</v>
      </c>
      <c r="C15" s="190"/>
      <c r="D15" s="190"/>
      <c r="E15" s="190"/>
      <c r="F15" s="190"/>
      <c r="G15" s="191"/>
      <c r="H15" s="186" t="s">
        <v>101</v>
      </c>
      <c r="I15" s="187"/>
      <c r="J15" s="187"/>
      <c r="K15" s="187"/>
      <c r="L15" s="188"/>
    </row>
    <row r="16" spans="2:17" ht="40.5" customHeight="1" thickBot="1" x14ac:dyDescent="0.25">
      <c r="B16" s="88" t="s">
        <v>102</v>
      </c>
      <c r="C16" s="184" t="s">
        <v>103</v>
      </c>
      <c r="D16" s="184"/>
      <c r="E16" s="184"/>
      <c r="F16" s="184"/>
      <c r="G16" s="184"/>
      <c r="H16" s="89" t="s">
        <v>104</v>
      </c>
      <c r="I16" s="70" t="s">
        <v>105</v>
      </c>
      <c r="J16" s="70" t="s">
        <v>106</v>
      </c>
      <c r="K16" s="70" t="s">
        <v>107</v>
      </c>
      <c r="L16" s="71" t="s">
        <v>108</v>
      </c>
    </row>
    <row r="17" spans="2:12" ht="74.25" customHeight="1" x14ac:dyDescent="0.2">
      <c r="B17" s="90" t="s">
        <v>32</v>
      </c>
      <c r="C17" s="202" t="s">
        <v>33</v>
      </c>
      <c r="D17" s="202"/>
      <c r="E17" s="202"/>
      <c r="F17" s="202"/>
      <c r="G17" s="202"/>
      <c r="H17" s="86" t="s">
        <v>239</v>
      </c>
      <c r="I17" s="127">
        <v>1</v>
      </c>
      <c r="J17" s="91">
        <v>3</v>
      </c>
      <c r="K17" s="91">
        <f t="shared" ref="K17:K28" si="0">+I17+J17</f>
        <v>4</v>
      </c>
      <c r="L17" s="94" t="str">
        <f t="shared" ref="L17:L28" si="1">IF(K17&lt;=4,"BAJO",IF(K17=5,"MEDIO",IF(K17=6,"ALTO",IF(K17=7,"ALTO","EXTREMO"))))</f>
        <v>BAJO</v>
      </c>
    </row>
    <row r="18" spans="2:12" ht="53.25" customHeight="1" x14ac:dyDescent="0.2">
      <c r="B18" s="92" t="s">
        <v>32</v>
      </c>
      <c r="C18" s="183" t="s">
        <v>38</v>
      </c>
      <c r="D18" s="183"/>
      <c r="E18" s="183"/>
      <c r="F18" s="183"/>
      <c r="G18" s="183"/>
      <c r="H18" s="86" t="s">
        <v>109</v>
      </c>
      <c r="I18" s="93">
        <v>1</v>
      </c>
      <c r="J18" s="87">
        <v>3</v>
      </c>
      <c r="K18" s="87">
        <f t="shared" si="0"/>
        <v>4</v>
      </c>
      <c r="L18" s="95" t="str">
        <f t="shared" si="1"/>
        <v>BAJO</v>
      </c>
    </row>
    <row r="19" spans="2:12" ht="53.25" customHeight="1" x14ac:dyDescent="0.2">
      <c r="B19" s="92" t="s">
        <v>32</v>
      </c>
      <c r="C19" s="183" t="s">
        <v>40</v>
      </c>
      <c r="D19" s="183"/>
      <c r="E19" s="183"/>
      <c r="F19" s="183"/>
      <c r="G19" s="183"/>
      <c r="H19" s="86" t="s">
        <v>110</v>
      </c>
      <c r="I19" s="93">
        <v>1</v>
      </c>
      <c r="J19" s="87">
        <v>3</v>
      </c>
      <c r="K19" s="87">
        <f t="shared" si="0"/>
        <v>4</v>
      </c>
      <c r="L19" s="95" t="str">
        <f t="shared" si="1"/>
        <v>BAJO</v>
      </c>
    </row>
    <row r="20" spans="2:12" ht="73.5" customHeight="1" x14ac:dyDescent="0.2">
      <c r="B20" s="92" t="s">
        <v>48</v>
      </c>
      <c r="C20" s="183" t="s">
        <v>49</v>
      </c>
      <c r="D20" s="183"/>
      <c r="E20" s="183"/>
      <c r="F20" s="183"/>
      <c r="G20" s="183"/>
      <c r="H20" s="86" t="s">
        <v>111</v>
      </c>
      <c r="I20" s="93">
        <v>1</v>
      </c>
      <c r="J20" s="87">
        <v>3</v>
      </c>
      <c r="K20" s="87">
        <f t="shared" si="0"/>
        <v>4</v>
      </c>
      <c r="L20" s="95" t="str">
        <f t="shared" si="1"/>
        <v>BAJO</v>
      </c>
    </row>
    <row r="21" spans="2:12" ht="53.25" customHeight="1" x14ac:dyDescent="0.2">
      <c r="B21" s="92" t="s">
        <v>48</v>
      </c>
      <c r="C21" s="183" t="s">
        <v>52</v>
      </c>
      <c r="D21" s="183"/>
      <c r="E21" s="183"/>
      <c r="F21" s="183"/>
      <c r="G21" s="183"/>
      <c r="H21" s="86" t="s">
        <v>112</v>
      </c>
      <c r="I21" s="93">
        <v>1</v>
      </c>
      <c r="J21" s="87">
        <v>4</v>
      </c>
      <c r="K21" s="87">
        <f t="shared" si="0"/>
        <v>5</v>
      </c>
      <c r="L21" s="95" t="str">
        <f t="shared" si="1"/>
        <v>MEDIO</v>
      </c>
    </row>
    <row r="22" spans="2:12" ht="53.25" customHeight="1" x14ac:dyDescent="0.2">
      <c r="B22" s="92" t="s">
        <v>48</v>
      </c>
      <c r="C22" s="183" t="s">
        <v>53</v>
      </c>
      <c r="D22" s="183"/>
      <c r="E22" s="183"/>
      <c r="F22" s="183"/>
      <c r="G22" s="183"/>
      <c r="H22" s="86" t="s">
        <v>113</v>
      </c>
      <c r="I22" s="93">
        <v>1</v>
      </c>
      <c r="J22" s="87">
        <v>4</v>
      </c>
      <c r="K22" s="87">
        <f t="shared" si="0"/>
        <v>5</v>
      </c>
      <c r="L22" s="95" t="str">
        <f t="shared" si="1"/>
        <v>MEDIO</v>
      </c>
    </row>
    <row r="23" spans="2:12" ht="81.75" customHeight="1" x14ac:dyDescent="0.2">
      <c r="B23" s="92" t="s">
        <v>48</v>
      </c>
      <c r="C23" s="183" t="s">
        <v>54</v>
      </c>
      <c r="D23" s="183"/>
      <c r="E23" s="183"/>
      <c r="F23" s="183"/>
      <c r="G23" s="183"/>
      <c r="H23" s="86" t="s">
        <v>114</v>
      </c>
      <c r="I23" s="93">
        <v>2</v>
      </c>
      <c r="J23" s="87">
        <v>3</v>
      </c>
      <c r="K23" s="87">
        <f t="shared" si="0"/>
        <v>5</v>
      </c>
      <c r="L23" s="95" t="str">
        <f t="shared" si="1"/>
        <v>MEDIO</v>
      </c>
    </row>
    <row r="24" spans="2:12" ht="72.75" customHeight="1" x14ac:dyDescent="0.2">
      <c r="B24" s="92" t="s">
        <v>48</v>
      </c>
      <c r="C24" s="183" t="s">
        <v>55</v>
      </c>
      <c r="D24" s="183"/>
      <c r="E24" s="183"/>
      <c r="F24" s="183"/>
      <c r="G24" s="183"/>
      <c r="H24" s="86" t="s">
        <v>115</v>
      </c>
      <c r="I24" s="93">
        <v>1</v>
      </c>
      <c r="J24" s="87">
        <v>3</v>
      </c>
      <c r="K24" s="87">
        <f t="shared" si="0"/>
        <v>4</v>
      </c>
      <c r="L24" s="95" t="str">
        <f t="shared" si="1"/>
        <v>BAJO</v>
      </c>
    </row>
    <row r="25" spans="2:12" ht="53.25" customHeight="1" x14ac:dyDescent="0.2">
      <c r="B25" s="92" t="s">
        <v>56</v>
      </c>
      <c r="C25" s="183" t="s">
        <v>60</v>
      </c>
      <c r="D25" s="183"/>
      <c r="E25" s="183"/>
      <c r="F25" s="183"/>
      <c r="G25" s="183"/>
      <c r="H25" s="86" t="s">
        <v>116</v>
      </c>
      <c r="I25" s="93">
        <v>1</v>
      </c>
      <c r="J25" s="87">
        <v>4</v>
      </c>
      <c r="K25" s="87">
        <f t="shared" si="0"/>
        <v>5</v>
      </c>
      <c r="L25" s="95" t="str">
        <f t="shared" si="1"/>
        <v>MEDIO</v>
      </c>
    </row>
    <row r="26" spans="2:12" ht="53.25" customHeight="1" x14ac:dyDescent="0.2">
      <c r="B26" s="92" t="s">
        <v>56</v>
      </c>
      <c r="C26" s="183" t="s">
        <v>53</v>
      </c>
      <c r="D26" s="183"/>
      <c r="E26" s="183"/>
      <c r="F26" s="183"/>
      <c r="G26" s="183"/>
      <c r="H26" s="86" t="s">
        <v>113</v>
      </c>
      <c r="I26" s="93">
        <v>1</v>
      </c>
      <c r="J26" s="87">
        <v>4</v>
      </c>
      <c r="K26" s="87">
        <f t="shared" si="0"/>
        <v>5</v>
      </c>
      <c r="L26" s="95" t="str">
        <f t="shared" si="1"/>
        <v>MEDIO</v>
      </c>
    </row>
    <row r="27" spans="2:12" ht="53.25" customHeight="1" x14ac:dyDescent="0.2">
      <c r="B27" s="92" t="s">
        <v>62</v>
      </c>
      <c r="C27" s="183" t="s">
        <v>70</v>
      </c>
      <c r="D27" s="183"/>
      <c r="E27" s="183"/>
      <c r="F27" s="183"/>
      <c r="G27" s="183"/>
      <c r="H27" s="86" t="s">
        <v>117</v>
      </c>
      <c r="I27" s="93">
        <v>2</v>
      </c>
      <c r="J27" s="87">
        <v>4</v>
      </c>
      <c r="K27" s="87">
        <f t="shared" si="0"/>
        <v>6</v>
      </c>
      <c r="L27" s="95" t="str">
        <f t="shared" si="1"/>
        <v>ALTO</v>
      </c>
    </row>
    <row r="28" spans="2:12" ht="53.25" customHeight="1" x14ac:dyDescent="0.2">
      <c r="B28" s="92" t="s">
        <v>62</v>
      </c>
      <c r="C28" s="183" t="s">
        <v>235</v>
      </c>
      <c r="D28" s="183"/>
      <c r="E28" s="183"/>
      <c r="F28" s="183"/>
      <c r="G28" s="183"/>
      <c r="H28" s="86" t="s">
        <v>236</v>
      </c>
      <c r="I28" s="93">
        <v>1</v>
      </c>
      <c r="J28" s="87">
        <v>3</v>
      </c>
      <c r="K28" s="87">
        <f t="shared" si="0"/>
        <v>4</v>
      </c>
      <c r="L28" s="95" t="str">
        <f t="shared" si="1"/>
        <v>BAJO</v>
      </c>
    </row>
    <row r="29" spans="2:12" ht="63.75" customHeight="1" x14ac:dyDescent="0.2">
      <c r="B29" s="92" t="s">
        <v>62</v>
      </c>
      <c r="C29" s="183" t="s">
        <v>91</v>
      </c>
      <c r="D29" s="183"/>
      <c r="E29" s="183"/>
      <c r="F29" s="183"/>
      <c r="G29" s="183"/>
      <c r="H29" s="86" t="s">
        <v>117</v>
      </c>
      <c r="I29" s="93">
        <v>3</v>
      </c>
      <c r="J29" s="87">
        <v>3</v>
      </c>
      <c r="K29" s="87">
        <f t="shared" ref="K29" si="2">+I29+J29</f>
        <v>6</v>
      </c>
      <c r="L29" s="95" t="str">
        <f t="shared" ref="L29" si="3">IF(K29&lt;=4,"BAJO",IF(K29=5,"MEDIO",IF(K29=6,"ALTO",IF(K29=7,"ALTO","EXTREMO"))))</f>
        <v>ALTO</v>
      </c>
    </row>
    <row r="30" spans="2:12" ht="72" customHeight="1" x14ac:dyDescent="0.2">
      <c r="B30" s="3"/>
      <c r="C30" s="218"/>
      <c r="D30" s="218"/>
      <c r="E30" s="218"/>
      <c r="H30" s="204"/>
      <c r="I30" s="204"/>
      <c r="L30" s="4"/>
    </row>
    <row r="31" spans="2:12" ht="19.5" customHeight="1" x14ac:dyDescent="0.2">
      <c r="B31" s="199" t="s">
        <v>118</v>
      </c>
      <c r="C31" s="200" t="s">
        <v>119</v>
      </c>
      <c r="D31" s="200"/>
      <c r="E31" s="6" t="s">
        <v>120</v>
      </c>
      <c r="G31" s="203" t="s">
        <v>106</v>
      </c>
      <c r="H31" s="75" t="s">
        <v>121</v>
      </c>
      <c r="I31" s="59" t="s">
        <v>120</v>
      </c>
      <c r="L31" s="4"/>
    </row>
    <row r="32" spans="2:12" ht="21" customHeight="1" x14ac:dyDescent="0.2">
      <c r="B32" s="199"/>
      <c r="C32" s="201" t="s">
        <v>122</v>
      </c>
      <c r="D32" s="201"/>
      <c r="E32" s="8">
        <v>1</v>
      </c>
      <c r="G32" s="203"/>
      <c r="H32" s="8" t="s">
        <v>123</v>
      </c>
      <c r="I32" s="60">
        <v>1</v>
      </c>
      <c r="L32" s="4"/>
    </row>
    <row r="33" spans="2:14" ht="15.75" customHeight="1" x14ac:dyDescent="0.2">
      <c r="B33" s="199"/>
      <c r="C33" s="201" t="s">
        <v>124</v>
      </c>
      <c r="D33" s="201"/>
      <c r="E33" s="8">
        <v>2</v>
      </c>
      <c r="G33" s="203"/>
      <c r="H33" s="8" t="s">
        <v>125</v>
      </c>
      <c r="I33" s="60">
        <v>2</v>
      </c>
      <c r="L33" s="4"/>
      <c r="N33" s="10"/>
    </row>
    <row r="34" spans="2:14" ht="24.75" customHeight="1" x14ac:dyDescent="0.2">
      <c r="B34" s="199"/>
      <c r="C34" s="201" t="s">
        <v>126</v>
      </c>
      <c r="D34" s="201"/>
      <c r="E34" s="8">
        <v>3</v>
      </c>
      <c r="G34" s="203"/>
      <c r="H34" s="8" t="s">
        <v>127</v>
      </c>
      <c r="I34" s="60">
        <v>3</v>
      </c>
      <c r="L34" s="4"/>
    </row>
    <row r="35" spans="2:14" ht="18" customHeight="1" x14ac:dyDescent="0.2">
      <c r="B35" s="199"/>
      <c r="C35" s="201" t="s">
        <v>128</v>
      </c>
      <c r="D35" s="201"/>
      <c r="E35" s="8">
        <v>4</v>
      </c>
      <c r="G35" s="203"/>
      <c r="H35" s="8" t="s">
        <v>129</v>
      </c>
      <c r="I35" s="60">
        <v>4</v>
      </c>
      <c r="L35" s="4"/>
    </row>
    <row r="36" spans="2:14" ht="29.25" customHeight="1" x14ac:dyDescent="0.2">
      <c r="B36" s="199"/>
      <c r="C36" s="201" t="s">
        <v>130</v>
      </c>
      <c r="D36" s="201"/>
      <c r="E36" s="8">
        <v>5</v>
      </c>
      <c r="G36" s="203"/>
      <c r="H36" s="8" t="s">
        <v>131</v>
      </c>
      <c r="I36" s="60">
        <v>5</v>
      </c>
      <c r="L36" s="4"/>
    </row>
    <row r="37" spans="2:14" ht="16.5" customHeight="1" x14ac:dyDescent="0.2">
      <c r="B37" s="38"/>
      <c r="C37" s="7"/>
      <c r="D37" s="7"/>
      <c r="E37" s="7"/>
      <c r="G37" s="7"/>
      <c r="H37" s="61"/>
      <c r="I37" s="7"/>
      <c r="J37" s="7"/>
      <c r="K37" s="7"/>
      <c r="L37" s="4"/>
    </row>
    <row r="38" spans="2:14" ht="16.5" customHeight="1" x14ac:dyDescent="0.2">
      <c r="B38" s="38"/>
      <c r="C38" s="204" t="s">
        <v>132</v>
      </c>
      <c r="D38" s="204"/>
      <c r="E38" s="204"/>
      <c r="F38" s="204"/>
      <c r="G38" s="204"/>
      <c r="H38" s="215"/>
      <c r="I38" s="215"/>
      <c r="J38" s="215"/>
      <c r="K38" s="215"/>
      <c r="L38" s="4"/>
    </row>
    <row r="39" spans="2:14" ht="69.75" customHeight="1" x14ac:dyDescent="0.2">
      <c r="B39" s="38"/>
      <c r="C39" s="201" t="s">
        <v>133</v>
      </c>
      <c r="D39" s="201"/>
      <c r="E39" s="201"/>
      <c r="F39" s="39" t="s">
        <v>134</v>
      </c>
      <c r="G39" s="8" t="s">
        <v>135</v>
      </c>
      <c r="H39" s="62" t="s">
        <v>136</v>
      </c>
      <c r="I39" s="201" t="s">
        <v>137</v>
      </c>
      <c r="J39" s="201"/>
      <c r="K39" s="201" t="s">
        <v>138</v>
      </c>
      <c r="L39" s="205"/>
    </row>
    <row r="40" spans="2:14" ht="69.75" customHeight="1" x14ac:dyDescent="0.2">
      <c r="B40" s="38"/>
      <c r="C40" s="201" t="s">
        <v>139</v>
      </c>
      <c r="D40" s="201"/>
      <c r="E40" s="201"/>
      <c r="F40" s="8" t="s">
        <v>140</v>
      </c>
      <c r="G40" s="8" t="s">
        <v>141</v>
      </c>
      <c r="H40" s="62" t="s">
        <v>142</v>
      </c>
      <c r="I40" s="201" t="s">
        <v>143</v>
      </c>
      <c r="J40" s="201"/>
      <c r="K40" s="201" t="s">
        <v>144</v>
      </c>
      <c r="L40" s="205"/>
    </row>
    <row r="41" spans="2:14" x14ac:dyDescent="0.2">
      <c r="B41" s="3"/>
      <c r="C41" s="200" t="s">
        <v>145</v>
      </c>
      <c r="D41" s="200"/>
      <c r="E41" s="200" t="s">
        <v>120</v>
      </c>
      <c r="F41" s="77" t="s">
        <v>123</v>
      </c>
      <c r="G41" s="77" t="s">
        <v>125</v>
      </c>
      <c r="H41" s="63" t="s">
        <v>127</v>
      </c>
      <c r="I41" s="207" t="s">
        <v>129</v>
      </c>
      <c r="J41" s="207"/>
      <c r="K41" s="200" t="s">
        <v>131</v>
      </c>
      <c r="L41" s="216"/>
    </row>
    <row r="42" spans="2:14" x14ac:dyDescent="0.2">
      <c r="B42" s="3"/>
      <c r="C42" s="200"/>
      <c r="D42" s="200"/>
      <c r="E42" s="200"/>
      <c r="F42" s="76">
        <v>1</v>
      </c>
      <c r="G42" s="76">
        <v>2</v>
      </c>
      <c r="H42" s="64">
        <v>3</v>
      </c>
      <c r="I42" s="213">
        <v>4</v>
      </c>
      <c r="J42" s="213"/>
      <c r="K42" s="213">
        <v>5</v>
      </c>
      <c r="L42" s="217"/>
    </row>
    <row r="43" spans="2:14" ht="19.5" customHeight="1" x14ac:dyDescent="0.2">
      <c r="B43" s="3"/>
      <c r="C43" s="201" t="s">
        <v>122</v>
      </c>
      <c r="D43" s="201"/>
      <c r="E43" s="9">
        <v>1</v>
      </c>
      <c r="F43" s="81">
        <v>2</v>
      </c>
      <c r="G43" s="81">
        <v>3</v>
      </c>
      <c r="H43" s="65">
        <v>4</v>
      </c>
      <c r="I43" s="214">
        <v>5</v>
      </c>
      <c r="J43" s="214"/>
      <c r="K43" s="208">
        <v>6</v>
      </c>
      <c r="L43" s="209"/>
    </row>
    <row r="44" spans="2:14" ht="21.75" customHeight="1" x14ac:dyDescent="0.2">
      <c r="B44" s="3"/>
      <c r="C44" s="201" t="s">
        <v>124</v>
      </c>
      <c r="D44" s="201"/>
      <c r="E44" s="9">
        <v>2</v>
      </c>
      <c r="F44" s="81">
        <v>3</v>
      </c>
      <c r="G44" s="81">
        <v>4</v>
      </c>
      <c r="H44" s="66">
        <v>5</v>
      </c>
      <c r="I44" s="208">
        <v>6</v>
      </c>
      <c r="J44" s="208"/>
      <c r="K44" s="210">
        <v>7</v>
      </c>
      <c r="L44" s="211"/>
    </row>
    <row r="45" spans="2:14" ht="26.25" customHeight="1" x14ac:dyDescent="0.2">
      <c r="B45" s="3"/>
      <c r="C45" s="201" t="s">
        <v>126</v>
      </c>
      <c r="D45" s="201"/>
      <c r="E45" s="9">
        <v>3</v>
      </c>
      <c r="F45" s="81">
        <v>4</v>
      </c>
      <c r="G45" s="79">
        <v>5</v>
      </c>
      <c r="H45" s="67">
        <v>6</v>
      </c>
      <c r="I45" s="208">
        <v>7</v>
      </c>
      <c r="J45" s="208"/>
      <c r="K45" s="206">
        <v>8</v>
      </c>
      <c r="L45" s="212"/>
    </row>
    <row r="46" spans="2:14" ht="21" customHeight="1" x14ac:dyDescent="0.2">
      <c r="B46" s="3"/>
      <c r="C46" s="201" t="s">
        <v>128</v>
      </c>
      <c r="D46" s="201"/>
      <c r="E46" s="9">
        <v>4</v>
      </c>
      <c r="F46" s="79">
        <v>5</v>
      </c>
      <c r="G46" s="78">
        <v>6</v>
      </c>
      <c r="H46" s="67">
        <v>7</v>
      </c>
      <c r="I46" s="206">
        <v>8</v>
      </c>
      <c r="J46" s="206"/>
      <c r="K46" s="206">
        <v>9</v>
      </c>
      <c r="L46" s="212"/>
    </row>
    <row r="47" spans="2:14" ht="27" customHeight="1" x14ac:dyDescent="0.2">
      <c r="B47" s="3"/>
      <c r="C47" s="201" t="s">
        <v>130</v>
      </c>
      <c r="D47" s="201"/>
      <c r="E47" s="9">
        <v>5</v>
      </c>
      <c r="F47" s="78">
        <v>6</v>
      </c>
      <c r="G47" s="78">
        <v>7</v>
      </c>
      <c r="H47" s="68">
        <v>8</v>
      </c>
      <c r="I47" s="206">
        <v>9</v>
      </c>
      <c r="J47" s="206"/>
      <c r="K47" s="206">
        <v>10</v>
      </c>
      <c r="L47" s="212"/>
    </row>
    <row r="48" spans="2:14" x14ac:dyDescent="0.2">
      <c r="B48" s="3"/>
      <c r="L48" s="4"/>
    </row>
    <row r="49" spans="2:12" ht="19.5" customHeight="1" x14ac:dyDescent="0.2">
      <c r="B49" s="3"/>
      <c r="G49" s="204" t="s">
        <v>146</v>
      </c>
      <c r="H49" s="204"/>
      <c r="L49" s="4"/>
    </row>
    <row r="50" spans="2:12" ht="18" customHeight="1" x14ac:dyDescent="0.2">
      <c r="B50" s="3"/>
      <c r="G50" s="77" t="s">
        <v>132</v>
      </c>
      <c r="H50" s="11" t="s">
        <v>145</v>
      </c>
      <c r="L50" s="4"/>
    </row>
    <row r="51" spans="2:12" ht="18" customHeight="1" x14ac:dyDescent="0.2">
      <c r="B51" s="3"/>
      <c r="G51" s="84" t="s">
        <v>147</v>
      </c>
      <c r="H51" s="12" t="s">
        <v>148</v>
      </c>
      <c r="L51" s="4"/>
    </row>
    <row r="52" spans="2:12" ht="18" customHeight="1" x14ac:dyDescent="0.2">
      <c r="B52" s="3"/>
      <c r="G52" s="80" t="s">
        <v>149</v>
      </c>
      <c r="H52" s="12" t="s">
        <v>150</v>
      </c>
      <c r="L52" s="4"/>
    </row>
    <row r="53" spans="2:12" ht="18" customHeight="1" x14ac:dyDescent="0.2">
      <c r="B53" s="3"/>
      <c r="G53" s="82">
        <v>5</v>
      </c>
      <c r="H53" s="13" t="s">
        <v>151</v>
      </c>
      <c r="L53" s="4"/>
    </row>
    <row r="54" spans="2:12" ht="18" customHeight="1" x14ac:dyDescent="0.2">
      <c r="B54" s="3"/>
      <c r="G54" s="83" t="s">
        <v>152</v>
      </c>
      <c r="H54" s="12" t="s">
        <v>153</v>
      </c>
      <c r="L54" s="4"/>
    </row>
    <row r="55" spans="2:12" ht="13.5" thickBot="1" x14ac:dyDescent="0.25">
      <c r="B55" s="21"/>
      <c r="C55" s="23"/>
      <c r="D55" s="23"/>
      <c r="E55" s="23"/>
      <c r="F55" s="23"/>
      <c r="G55" s="23"/>
      <c r="H55" s="69"/>
      <c r="I55" s="23"/>
      <c r="J55" s="23"/>
      <c r="K55" s="23"/>
      <c r="L55" s="24"/>
    </row>
    <row r="59" spans="2:12" hidden="1" x14ac:dyDescent="0.2">
      <c r="B59" s="15" t="s">
        <v>101</v>
      </c>
    </row>
    <row r="60" spans="2:12" hidden="1" x14ac:dyDescent="0.2">
      <c r="B60" s="15" t="s">
        <v>154</v>
      </c>
    </row>
  </sheetData>
  <mergeCells count="63">
    <mergeCell ref="C45:D45"/>
    <mergeCell ref="C41:D42"/>
    <mergeCell ref="I42:J42"/>
    <mergeCell ref="H30:I30"/>
    <mergeCell ref="C40:E40"/>
    <mergeCell ref="C43:D43"/>
    <mergeCell ref="I43:J43"/>
    <mergeCell ref="C36:D36"/>
    <mergeCell ref="C39:E39"/>
    <mergeCell ref="I44:J44"/>
    <mergeCell ref="E41:E42"/>
    <mergeCell ref="C38:K38"/>
    <mergeCell ref="K41:L41"/>
    <mergeCell ref="K42:L42"/>
    <mergeCell ref="K40:L40"/>
    <mergeCell ref="C30:E30"/>
    <mergeCell ref="G49:H49"/>
    <mergeCell ref="C44:D44"/>
    <mergeCell ref="K39:L39"/>
    <mergeCell ref="C47:D47"/>
    <mergeCell ref="C46:D46"/>
    <mergeCell ref="I47:J47"/>
    <mergeCell ref="I41:J41"/>
    <mergeCell ref="I39:J39"/>
    <mergeCell ref="I40:J40"/>
    <mergeCell ref="K43:L43"/>
    <mergeCell ref="K44:L44"/>
    <mergeCell ref="K45:L45"/>
    <mergeCell ref="K46:L46"/>
    <mergeCell ref="K47:L47"/>
    <mergeCell ref="I46:J46"/>
    <mergeCell ref="I45:J45"/>
    <mergeCell ref="B31:B36"/>
    <mergeCell ref="C31:D31"/>
    <mergeCell ref="C32:D32"/>
    <mergeCell ref="C17:G17"/>
    <mergeCell ref="C33:D33"/>
    <mergeCell ref="C34:D34"/>
    <mergeCell ref="C35:D35"/>
    <mergeCell ref="G31:G36"/>
    <mergeCell ref="C26:G26"/>
    <mergeCell ref="C27:G27"/>
    <mergeCell ref="C28:G28"/>
    <mergeCell ref="C21:G21"/>
    <mergeCell ref="C22:G22"/>
    <mergeCell ref="C23:G23"/>
    <mergeCell ref="C24:G24"/>
    <mergeCell ref="C25:G25"/>
    <mergeCell ref="C2:L2"/>
    <mergeCell ref="C3:G3"/>
    <mergeCell ref="H3:L3"/>
    <mergeCell ref="C4:L4"/>
    <mergeCell ref="H15:L15"/>
    <mergeCell ref="B15:G15"/>
    <mergeCell ref="B6:L6"/>
    <mergeCell ref="B2:B4"/>
    <mergeCell ref="B12:L12"/>
    <mergeCell ref="B7:L7"/>
    <mergeCell ref="C29:G29"/>
    <mergeCell ref="C16:G16"/>
    <mergeCell ref="C18:G18"/>
    <mergeCell ref="C19:G19"/>
    <mergeCell ref="C20:G20"/>
  </mergeCells>
  <phoneticPr fontId="1" type="noConversion"/>
  <conditionalFormatting sqref="J17:K29">
    <cfRule type="expression" dxfId="18" priority="1" stopIfTrue="1">
      <formula>"""bajo"""</formula>
    </cfRule>
  </conditionalFormatting>
  <conditionalFormatting sqref="L17:L29">
    <cfRule type="cellIs" dxfId="17" priority="6" stopIfTrue="1" operator="equal">
      <formula>"EXTREMO"</formula>
    </cfRule>
    <cfRule type="cellIs" dxfId="16" priority="7" stopIfTrue="1" operator="equal">
      <formula>"ALTO"</formula>
    </cfRule>
    <cfRule type="cellIs" dxfId="15" priority="8" stopIfTrue="1" operator="equal">
      <formula>"MEDIO"</formula>
    </cfRule>
    <cfRule type="cellIs" dxfId="14" priority="9" stopIfTrue="1" operator="equal">
      <formula>"BAJO"</formula>
    </cfRule>
  </conditionalFormatting>
  <dataValidations count="17">
    <dataValidation type="list" allowBlank="1" showInputMessage="1" showErrorMessage="1" sqref="H15" xr:uid="{00000000-0002-0000-0200-000000000000}">
      <formula1>$B$59:$B$60</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3000000}">
      <formula1>INDIRECT($B$18)</formula1>
    </dataValidation>
    <dataValidation type="list" allowBlank="1" showInputMessage="1" showErrorMessage="1" sqref="C19:G19" xr:uid="{00000000-0002-0000-0200-000004000000}">
      <formula1>INDIRECT($B$19)</formula1>
    </dataValidation>
    <dataValidation type="list" allowBlank="1" showInputMessage="1" showErrorMessage="1" sqref="C20:G20" xr:uid="{00000000-0002-0000-0200-000005000000}">
      <formula1>INDIRECT($B$21)</formula1>
    </dataValidation>
    <dataValidation type="list" allowBlank="1" showInputMessage="1" showErrorMessage="1" sqref="C21:G21" xr:uid="{00000000-0002-0000-0200-000006000000}">
      <formula1>INDIRECT($B$22)</formula1>
    </dataValidation>
    <dataValidation type="list" allowBlank="1" showInputMessage="1" showErrorMessage="1" sqref="C22:G22 C28:G29" xr:uid="{00000000-0002-0000-0200-000007000000}">
      <formula1>INDIRECT($B$23)</formula1>
    </dataValidation>
    <dataValidation type="list" allowBlank="1" showInputMessage="1" showErrorMessage="1" sqref="C23:G23" xr:uid="{00000000-0002-0000-0200-000008000000}">
      <formula1>INDIRECT($B$24)</formula1>
    </dataValidation>
    <dataValidation type="list" allowBlank="1" showInputMessage="1" showErrorMessage="1" sqref="C24:G24" xr:uid="{00000000-0002-0000-0200-000009000000}">
      <formula1>INDIRECT($B$25)</formula1>
    </dataValidation>
    <dataValidation type="list" allowBlank="1" showInputMessage="1" showErrorMessage="1" sqref="C25:G25" xr:uid="{00000000-0002-0000-0200-00000A000000}">
      <formula1>INDIRECT($B$27)</formula1>
    </dataValidation>
    <dataValidation type="list" allowBlank="1" showInputMessage="1" showErrorMessage="1" sqref="C26:G26" xr:uid="{00000000-0002-0000-0200-00000B000000}">
      <formula1>INDIRECT($B$28)</formula1>
    </dataValidation>
    <dataValidation type="list" allowBlank="1" showInputMessage="1" showErrorMessage="1" sqref="J28:J29" xr:uid="{00000000-0002-0000-0200-00000E000000}">
      <formula1>$I$30:$I$34</formula1>
    </dataValidation>
    <dataValidation type="list" allowBlank="1" showInputMessage="1" showErrorMessage="1" sqref="I28:I29" xr:uid="{00000000-0002-0000-0200-00000F000000}">
      <formula1>$E$30:$E$34</formula1>
    </dataValidation>
    <dataValidation type="list" allowBlank="1" showInputMessage="1" showErrorMessage="1" sqref="C27:G27" xr:uid="{00000000-0002-0000-0200-000011000000}">
      <formula1>INDIRECT(#REF!)</formula1>
    </dataValidation>
    <dataValidation type="list" allowBlank="1" showInputMessage="1" showErrorMessage="1" sqref="I17:I27" xr:uid="{00000000-0002-0000-0200-00000C000000}">
      <formula1>$E$31:$E$35</formula1>
    </dataValidation>
    <dataValidation type="list" allowBlank="1" showInputMessage="1" showErrorMessage="1" sqref="J17:J27" xr:uid="{00000000-0002-0000-0200-00000D000000}">
      <formula1>$I$31:$I$35</formula1>
    </dataValidation>
    <dataValidation type="list" allowBlank="1" showInputMessage="1" showErrorMessage="1" sqref="B17:B29" xr:uid="{00000000-0002-0000-0200-000010000000}">
      <formula1>"PLANEACIÓN,SELECCIÓN,CONTRATACIÓN,EJECUCIÓN"</formula1>
    </dataValidation>
  </dataValidations>
  <printOptions horizontalCentered="1"/>
  <pageMargins left="0.70866141732283472" right="0.70866141732283472" top="0.74803149606299213" bottom="0.74803149606299213" header="0.31496062992125984" footer="0.31496062992125984"/>
  <pageSetup scale="35"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7"/>
  <sheetViews>
    <sheetView showGridLines="0" view="pageLayout" topLeftCell="A17" zoomScale="59" zoomScaleNormal="100" zoomScalePageLayoutView="59" workbookViewId="0">
      <selection activeCell="G17" sqref="G17:H17"/>
    </sheetView>
  </sheetViews>
  <sheetFormatPr baseColWidth="10" defaultColWidth="11.42578125" defaultRowHeight="12.75" x14ac:dyDescent="0.2"/>
  <cols>
    <col min="1" max="1" width="2.85546875" customWidth="1"/>
    <col min="2" max="2" width="24.140625" style="307" customWidth="1"/>
    <col min="3" max="3" width="15.85546875" customWidth="1"/>
    <col min="4" max="4" width="13.140625" customWidth="1"/>
    <col min="5" max="5" width="16.42578125" customWidth="1"/>
    <col min="6" max="6" width="14.85546875" customWidth="1"/>
    <col min="7" max="7" width="17.42578125" style="118" customWidth="1"/>
    <col min="8" max="8" width="14.42578125" customWidth="1"/>
    <col min="9" max="9" width="15.85546875" style="307" customWidth="1"/>
    <col min="10" max="10" width="9.42578125" customWidth="1"/>
    <col min="11" max="17" width="14" customWidth="1"/>
    <col min="18" max="18" width="20.85546875" style="5" customWidth="1"/>
  </cols>
  <sheetData>
    <row r="2" spans="2:26" ht="48.75" customHeight="1" x14ac:dyDescent="0.2">
      <c r="B2" s="142"/>
      <c r="C2" s="141" t="s">
        <v>0</v>
      </c>
      <c r="D2" s="141"/>
      <c r="E2" s="141"/>
      <c r="F2" s="141"/>
      <c r="G2" s="141"/>
      <c r="H2" s="141"/>
      <c r="I2" s="141"/>
      <c r="J2" s="141"/>
      <c r="K2" s="141"/>
      <c r="L2" s="141"/>
      <c r="M2" s="141"/>
      <c r="N2" s="141"/>
      <c r="O2" s="141"/>
      <c r="P2" s="141"/>
      <c r="Q2" s="141"/>
      <c r="R2" s="141"/>
    </row>
    <row r="3" spans="2:26" ht="24.75" customHeight="1" x14ac:dyDescent="0.2">
      <c r="B3" s="142"/>
      <c r="C3" s="185" t="s">
        <v>1</v>
      </c>
      <c r="D3" s="185"/>
      <c r="E3" s="185"/>
      <c r="F3" s="185"/>
      <c r="G3" s="185"/>
      <c r="H3" s="185"/>
      <c r="I3" s="185"/>
      <c r="J3" s="185" t="s">
        <v>2</v>
      </c>
      <c r="K3" s="185"/>
      <c r="L3" s="185"/>
      <c r="M3" s="185"/>
      <c r="N3" s="185"/>
      <c r="O3" s="185"/>
      <c r="P3" s="185"/>
      <c r="Q3" s="185"/>
      <c r="R3" s="185"/>
    </row>
    <row r="4" spans="2:26" ht="24.75" customHeight="1" x14ac:dyDescent="0.2">
      <c r="B4" s="142"/>
      <c r="C4" s="185" t="s">
        <v>3</v>
      </c>
      <c r="D4" s="185"/>
      <c r="E4" s="185"/>
      <c r="F4" s="185"/>
      <c r="G4" s="185"/>
      <c r="H4" s="185"/>
      <c r="I4" s="185"/>
      <c r="J4" s="185"/>
      <c r="K4" s="185"/>
      <c r="L4" s="185"/>
      <c r="M4" s="185"/>
      <c r="N4" s="185"/>
      <c r="O4" s="185"/>
      <c r="P4" s="185"/>
      <c r="Q4" s="185"/>
      <c r="R4" s="185"/>
    </row>
    <row r="5" spans="2:26" ht="13.5" thickBot="1" x14ac:dyDescent="0.25"/>
    <row r="6" spans="2:26" ht="78.75" customHeight="1" thickBot="1" x14ac:dyDescent="0.25">
      <c r="B6" s="219" t="s">
        <v>155</v>
      </c>
      <c r="C6" s="220"/>
      <c r="D6" s="220"/>
      <c r="E6" s="220"/>
      <c r="F6" s="220"/>
      <c r="G6" s="220"/>
      <c r="H6" s="220"/>
      <c r="I6" s="220"/>
      <c r="J6" s="220"/>
      <c r="K6" s="220"/>
      <c r="L6" s="220"/>
      <c r="M6" s="220"/>
      <c r="N6" s="220"/>
      <c r="O6" s="220"/>
      <c r="P6" s="220"/>
      <c r="Q6" s="220"/>
      <c r="R6" s="221"/>
      <c r="S6" s="1"/>
      <c r="T6" s="1"/>
      <c r="U6" s="1"/>
      <c r="V6" s="1"/>
      <c r="W6" s="1"/>
      <c r="X6" s="1"/>
      <c r="Y6" s="1"/>
      <c r="Z6" s="1"/>
    </row>
    <row r="7" spans="2:26" ht="24.75" customHeight="1" x14ac:dyDescent="0.2">
      <c r="B7" s="222" t="s">
        <v>26</v>
      </c>
      <c r="C7" s="223"/>
      <c r="D7" s="223"/>
      <c r="E7" s="223"/>
      <c r="F7" s="223"/>
      <c r="G7" s="223"/>
      <c r="H7" s="223"/>
      <c r="I7" s="223"/>
      <c r="J7" s="223"/>
      <c r="K7" s="223"/>
      <c r="L7" s="223"/>
      <c r="M7" s="223"/>
      <c r="N7" s="223"/>
      <c r="O7" s="223"/>
      <c r="P7" s="223"/>
      <c r="Q7" s="223"/>
      <c r="R7" s="224"/>
    </row>
    <row r="8" spans="2:26" x14ac:dyDescent="0.2">
      <c r="B8" s="308" t="s">
        <v>156</v>
      </c>
      <c r="I8" s="316"/>
      <c r="R8" s="4"/>
    </row>
    <row r="9" spans="2:26" x14ac:dyDescent="0.2">
      <c r="B9" s="308" t="s">
        <v>157</v>
      </c>
      <c r="R9" s="4"/>
    </row>
    <row r="10" spans="2:26" x14ac:dyDescent="0.2">
      <c r="B10" s="308" t="s">
        <v>158</v>
      </c>
      <c r="R10" s="4"/>
    </row>
    <row r="11" spans="2:26" x14ac:dyDescent="0.2">
      <c r="B11" s="308" t="s">
        <v>159</v>
      </c>
      <c r="R11" s="4"/>
    </row>
    <row r="12" spans="2:26" x14ac:dyDescent="0.2">
      <c r="B12" s="308" t="s">
        <v>160</v>
      </c>
      <c r="R12" s="4"/>
    </row>
    <row r="13" spans="2:26" x14ac:dyDescent="0.2">
      <c r="B13" s="308" t="s">
        <v>161</v>
      </c>
      <c r="R13" s="4"/>
    </row>
    <row r="14" spans="2:26" ht="7.5" customHeight="1" thickBot="1" x14ac:dyDescent="0.25">
      <c r="B14" s="309"/>
      <c r="R14" s="4"/>
    </row>
    <row r="15" spans="2:26" s="307" customFormat="1" ht="93.75" customHeight="1" thickBot="1" x14ac:dyDescent="0.25">
      <c r="B15" s="310" t="s">
        <v>102</v>
      </c>
      <c r="C15" s="318" t="s">
        <v>103</v>
      </c>
      <c r="D15" s="318"/>
      <c r="E15" s="318"/>
      <c r="F15" s="318"/>
      <c r="G15" s="319" t="s">
        <v>162</v>
      </c>
      <c r="H15" s="319"/>
      <c r="I15" s="317" t="s">
        <v>105</v>
      </c>
      <c r="J15" s="317" t="s">
        <v>106</v>
      </c>
      <c r="K15" s="317" t="s">
        <v>107</v>
      </c>
      <c r="L15" s="317" t="s">
        <v>108</v>
      </c>
      <c r="M15" s="317" t="s">
        <v>163</v>
      </c>
      <c r="N15" s="317" t="s">
        <v>164</v>
      </c>
      <c r="O15" s="317" t="s">
        <v>165</v>
      </c>
      <c r="P15" s="317" t="s">
        <v>166</v>
      </c>
      <c r="Q15" s="317" t="s">
        <v>167</v>
      </c>
      <c r="R15" s="320" t="s">
        <v>168</v>
      </c>
    </row>
    <row r="16" spans="2:26" s="118" customFormat="1" ht="57.75" customHeight="1" x14ac:dyDescent="0.2">
      <c r="B16" s="311" t="str">
        <f>+EVALUACION!B17</f>
        <v>PLANEACIÓN</v>
      </c>
      <c r="C16" s="227" t="str">
        <f>+EVALUACION!C17</f>
        <v>Inadecuada escogencia de la modalidad de contratación</v>
      </c>
      <c r="D16" s="227"/>
      <c r="E16" s="227"/>
      <c r="F16" s="227"/>
      <c r="G16" s="225" t="s">
        <v>169</v>
      </c>
      <c r="H16" s="225"/>
      <c r="I16" s="91">
        <f>+EVALUACION!I17</f>
        <v>1</v>
      </c>
      <c r="J16" s="127">
        <f>+EVALUACION!J17</f>
        <v>3</v>
      </c>
      <c r="K16" s="127">
        <f>+I16+J16</f>
        <v>4</v>
      </c>
      <c r="L16" s="127" t="str">
        <f>IF(K16&lt;=4,"BAJO",IF(K16=5,"MEDIO",IF(K16=6,"ALTO",IF(K16=7,"ALTO","EXTREMO"))))</f>
        <v>BAJO</v>
      </c>
      <c r="M16" s="127" t="s">
        <v>170</v>
      </c>
      <c r="N16" s="321" t="s">
        <v>171</v>
      </c>
      <c r="O16" s="321" t="s">
        <v>172</v>
      </c>
      <c r="P16" s="321" t="s">
        <v>173</v>
      </c>
      <c r="Q16" s="321" t="s">
        <v>174</v>
      </c>
      <c r="R16" s="322" t="s">
        <v>175</v>
      </c>
    </row>
    <row r="17" spans="2:23" s="118" customFormat="1" ht="57.75" customHeight="1" thickBot="1" x14ac:dyDescent="0.25">
      <c r="B17" s="312" t="str">
        <f>+EVALUACION!B18</f>
        <v>PLANEACIÓN</v>
      </c>
      <c r="C17" s="226" t="str">
        <f>+EVALUACION!C18</f>
        <v>Inadecuado análisis  económico estimativo del valor del contrato</v>
      </c>
      <c r="D17" s="226"/>
      <c r="E17" s="226"/>
      <c r="F17" s="226"/>
      <c r="G17" s="201" t="s">
        <v>177</v>
      </c>
      <c r="H17" s="201"/>
      <c r="I17" s="87">
        <f>+EVALUACION!I18</f>
        <v>1</v>
      </c>
      <c r="J17" s="93">
        <f>+EVALUACION!J18</f>
        <v>3</v>
      </c>
      <c r="K17" s="93">
        <f t="shared" ref="K17:K27" si="0">+I17+J17</f>
        <v>4</v>
      </c>
      <c r="L17" s="93" t="str">
        <f t="shared" ref="L17:L27" si="1">IF(K17&lt;=4,"BAJO",IF(K17=5,"MEDIO",IF(K17=6,"ALTO",IF(K17=7,"ALTO","EXTREMO"))))</f>
        <v>BAJO</v>
      </c>
      <c r="M17" s="93" t="s">
        <v>170</v>
      </c>
      <c r="N17" s="323" t="s">
        <v>178</v>
      </c>
      <c r="O17" s="323" t="s">
        <v>179</v>
      </c>
      <c r="P17" s="323" t="s">
        <v>180</v>
      </c>
      <c r="Q17" s="323" t="s">
        <v>181</v>
      </c>
      <c r="R17" s="324" t="s">
        <v>182</v>
      </c>
    </row>
    <row r="18" spans="2:23" s="118" customFormat="1" ht="57.75" customHeight="1" x14ac:dyDescent="0.2">
      <c r="B18" s="312" t="str">
        <f>+EVALUACION!B19</f>
        <v>PLANEACIÓN</v>
      </c>
      <c r="C18" s="226" t="str">
        <f>+EVALUACION!C19</f>
        <v xml:space="preserve">Inadecuada  descripción del bien o servicio requerido </v>
      </c>
      <c r="D18" s="226"/>
      <c r="E18" s="226"/>
      <c r="F18" s="226"/>
      <c r="G18" s="225" t="s">
        <v>169</v>
      </c>
      <c r="H18" s="225"/>
      <c r="I18" s="87">
        <f>+EVALUACION!I19</f>
        <v>1</v>
      </c>
      <c r="J18" s="93">
        <f>+EVALUACION!J19</f>
        <v>3</v>
      </c>
      <c r="K18" s="93">
        <f t="shared" si="0"/>
        <v>4</v>
      </c>
      <c r="L18" s="93" t="str">
        <f t="shared" si="1"/>
        <v>BAJO</v>
      </c>
      <c r="M18" s="93" t="s">
        <v>170</v>
      </c>
      <c r="N18" s="321" t="s">
        <v>171</v>
      </c>
      <c r="O18" s="321" t="s">
        <v>176</v>
      </c>
      <c r="P18" s="321" t="s">
        <v>173</v>
      </c>
      <c r="Q18" s="321" t="s">
        <v>174</v>
      </c>
      <c r="R18" s="322" t="s">
        <v>175</v>
      </c>
    </row>
    <row r="19" spans="2:23" s="118" customFormat="1" ht="39.75" customHeight="1" x14ac:dyDescent="0.2">
      <c r="B19" s="312" t="str">
        <f>+EVALUACION!B20</f>
        <v>SELECCIÓN</v>
      </c>
      <c r="C19" s="226" t="str">
        <f>+EVALUACION!C20</f>
        <v>Inadecuada evaluación de las ofertas y/o verificación de requisitos habilitantes</v>
      </c>
      <c r="D19" s="226"/>
      <c r="E19" s="226"/>
      <c r="F19" s="226"/>
      <c r="G19" s="201" t="s">
        <v>183</v>
      </c>
      <c r="H19" s="201"/>
      <c r="I19" s="87">
        <f>+EVALUACION!I20</f>
        <v>1</v>
      </c>
      <c r="J19" s="93">
        <f>+EVALUACION!J20</f>
        <v>3</v>
      </c>
      <c r="K19" s="93">
        <f t="shared" si="0"/>
        <v>4</v>
      </c>
      <c r="L19" s="93" t="str">
        <f t="shared" si="1"/>
        <v>BAJO</v>
      </c>
      <c r="M19" s="93" t="s">
        <v>170</v>
      </c>
      <c r="N19" s="325" t="s">
        <v>184</v>
      </c>
      <c r="O19" s="325" t="s">
        <v>185</v>
      </c>
      <c r="P19" s="325" t="s">
        <v>186</v>
      </c>
      <c r="Q19" s="325" t="s">
        <v>187</v>
      </c>
      <c r="R19" s="326" t="s">
        <v>188</v>
      </c>
    </row>
    <row r="20" spans="2:23" s="118" customFormat="1" ht="57.75" customHeight="1" x14ac:dyDescent="0.2">
      <c r="B20" s="312" t="str">
        <f>+EVALUACION!B21</f>
        <v>SELECCIÓN</v>
      </c>
      <c r="C20" s="226" t="str">
        <f>+EVALUACION!C21</f>
        <v>Contestación inoportuna a todas las observaciones formuladas a los documentos de la contratación</v>
      </c>
      <c r="D20" s="226"/>
      <c r="E20" s="226"/>
      <c r="F20" s="226"/>
      <c r="G20" s="201" t="s">
        <v>189</v>
      </c>
      <c r="H20" s="201"/>
      <c r="I20" s="87">
        <f>+EVALUACION!I21</f>
        <v>1</v>
      </c>
      <c r="J20" s="93">
        <f>+EVALUACION!J21</f>
        <v>4</v>
      </c>
      <c r="K20" s="93">
        <f t="shared" si="0"/>
        <v>5</v>
      </c>
      <c r="L20" s="93" t="str">
        <f t="shared" si="1"/>
        <v>MEDIO</v>
      </c>
      <c r="M20" s="93" t="s">
        <v>170</v>
      </c>
      <c r="N20" s="325" t="s">
        <v>190</v>
      </c>
      <c r="O20" s="325" t="s">
        <v>191</v>
      </c>
      <c r="P20" s="325" t="s">
        <v>192</v>
      </c>
      <c r="Q20" s="325" t="s">
        <v>193</v>
      </c>
      <c r="R20" s="326" t="s">
        <v>182</v>
      </c>
    </row>
    <row r="21" spans="2:23" s="118" customFormat="1" ht="57.75" customHeight="1" x14ac:dyDescent="0.2">
      <c r="B21" s="312" t="str">
        <f>+EVALUACION!B22</f>
        <v>SELECCIÓN</v>
      </c>
      <c r="C21" s="226" t="str">
        <f>+EVALUACION!C22</f>
        <v>No publicación de la documentación del proceso de selección en el SECOP</v>
      </c>
      <c r="D21" s="226"/>
      <c r="E21" s="226"/>
      <c r="F21" s="226"/>
      <c r="G21" s="201" t="s">
        <v>194</v>
      </c>
      <c r="H21" s="201"/>
      <c r="I21" s="87">
        <f>+EVALUACION!I22</f>
        <v>1</v>
      </c>
      <c r="J21" s="93">
        <f>+EVALUACION!J22</f>
        <v>4</v>
      </c>
      <c r="K21" s="93">
        <f t="shared" si="0"/>
        <v>5</v>
      </c>
      <c r="L21" s="93" t="str">
        <f t="shared" si="1"/>
        <v>MEDIO</v>
      </c>
      <c r="M21" s="93" t="s">
        <v>170</v>
      </c>
      <c r="N21" s="325" t="s">
        <v>190</v>
      </c>
      <c r="O21" s="325" t="s">
        <v>191</v>
      </c>
      <c r="P21" s="325" t="s">
        <v>195</v>
      </c>
      <c r="Q21" s="325" t="s">
        <v>196</v>
      </c>
      <c r="R21" s="326" t="s">
        <v>182</v>
      </c>
    </row>
    <row r="22" spans="2:23" s="118" customFormat="1" ht="57.75" customHeight="1" x14ac:dyDescent="0.2">
      <c r="B22" s="312" t="str">
        <f>+EVALUACION!B23</f>
        <v>SELECCIÓN</v>
      </c>
      <c r="C22" s="226" t="str">
        <f>+EVALUACION!C23</f>
        <v>Confabulacion de los proponentes (Colusión)</v>
      </c>
      <c r="D22" s="226"/>
      <c r="E22" s="226"/>
      <c r="F22" s="226"/>
      <c r="G22" s="201" t="s">
        <v>197</v>
      </c>
      <c r="H22" s="201"/>
      <c r="I22" s="87">
        <f>+EVALUACION!I23</f>
        <v>2</v>
      </c>
      <c r="J22" s="93">
        <f>+EVALUACION!J23</f>
        <v>3</v>
      </c>
      <c r="K22" s="93">
        <f t="shared" si="0"/>
        <v>5</v>
      </c>
      <c r="L22" s="93" t="str">
        <f t="shared" si="1"/>
        <v>MEDIO</v>
      </c>
      <c r="M22" s="93" t="s">
        <v>170</v>
      </c>
      <c r="N22" s="325" t="s">
        <v>184</v>
      </c>
      <c r="O22" s="325" t="s">
        <v>198</v>
      </c>
      <c r="P22" s="325" t="s">
        <v>192</v>
      </c>
      <c r="Q22" s="325" t="s">
        <v>199</v>
      </c>
      <c r="R22" s="326" t="s">
        <v>182</v>
      </c>
    </row>
    <row r="23" spans="2:23" s="118" customFormat="1" ht="57.75" customHeight="1" x14ac:dyDescent="0.2">
      <c r="B23" s="312" t="str">
        <f>+EVALUACION!B24</f>
        <v>SELECCIÓN</v>
      </c>
      <c r="C23" s="226" t="str">
        <f>+EVALUACION!C24</f>
        <v>Selección de ofertas con precios  artificialmente bajos.</v>
      </c>
      <c r="D23" s="226"/>
      <c r="E23" s="226"/>
      <c r="F23" s="226"/>
      <c r="G23" s="201" t="s">
        <v>200</v>
      </c>
      <c r="H23" s="201"/>
      <c r="I23" s="87">
        <f>+EVALUACION!I24</f>
        <v>1</v>
      </c>
      <c r="J23" s="93">
        <f>+EVALUACION!J24</f>
        <v>3</v>
      </c>
      <c r="K23" s="93">
        <f t="shared" si="0"/>
        <v>4</v>
      </c>
      <c r="L23" s="93" t="str">
        <f t="shared" si="1"/>
        <v>BAJO</v>
      </c>
      <c r="M23" s="93" t="s">
        <v>201</v>
      </c>
      <c r="N23" s="325" t="s">
        <v>184</v>
      </c>
      <c r="O23" s="325" t="s">
        <v>198</v>
      </c>
      <c r="P23" s="325" t="s">
        <v>202</v>
      </c>
      <c r="Q23" s="325" t="s">
        <v>203</v>
      </c>
      <c r="R23" s="326" t="s">
        <v>182</v>
      </c>
    </row>
    <row r="24" spans="2:23" s="118" customFormat="1" ht="57.75" customHeight="1" x14ac:dyDescent="0.2">
      <c r="B24" s="312" t="str">
        <f>+EVALUACION!B25</f>
        <v>CONTRATACIÓN</v>
      </c>
      <c r="C24" s="226" t="str">
        <f>+EVALUACION!C25</f>
        <v>Falta de solicitud o solicitud tardía del registro  presupuestal</v>
      </c>
      <c r="D24" s="226"/>
      <c r="E24" s="226"/>
      <c r="F24" s="226"/>
      <c r="G24" s="201" t="s">
        <v>204</v>
      </c>
      <c r="H24" s="201"/>
      <c r="I24" s="87">
        <f>+EVALUACION!I25</f>
        <v>1</v>
      </c>
      <c r="J24" s="93">
        <f>+EVALUACION!J25</f>
        <v>4</v>
      </c>
      <c r="K24" s="93">
        <f t="shared" si="0"/>
        <v>5</v>
      </c>
      <c r="L24" s="93" t="str">
        <f t="shared" si="1"/>
        <v>MEDIO</v>
      </c>
      <c r="M24" s="93" t="s">
        <v>170</v>
      </c>
      <c r="N24" s="325" t="s">
        <v>190</v>
      </c>
      <c r="O24" s="325" t="s">
        <v>205</v>
      </c>
      <c r="P24" s="325" t="s">
        <v>206</v>
      </c>
      <c r="Q24" s="325" t="s">
        <v>207</v>
      </c>
      <c r="R24" s="326" t="s">
        <v>208</v>
      </c>
    </row>
    <row r="25" spans="2:23" s="118" customFormat="1" ht="57.75" customHeight="1" x14ac:dyDescent="0.2">
      <c r="B25" s="312" t="str">
        <f>+EVALUACION!B26</f>
        <v>CONTRATACIÓN</v>
      </c>
      <c r="C25" s="226" t="str">
        <f>+EVALUACION!C26</f>
        <v>No publicación de la documentación del proceso de selección en el SECOP</v>
      </c>
      <c r="D25" s="226"/>
      <c r="E25" s="226"/>
      <c r="F25" s="226"/>
      <c r="G25" s="201" t="s">
        <v>209</v>
      </c>
      <c r="H25" s="201"/>
      <c r="I25" s="87">
        <f>+EVALUACION!I26</f>
        <v>1</v>
      </c>
      <c r="J25" s="93">
        <f>+EVALUACION!J26</f>
        <v>4</v>
      </c>
      <c r="K25" s="93">
        <f t="shared" si="0"/>
        <v>5</v>
      </c>
      <c r="L25" s="93" t="str">
        <f t="shared" si="1"/>
        <v>MEDIO</v>
      </c>
      <c r="M25" s="93" t="s">
        <v>170</v>
      </c>
      <c r="N25" s="325" t="s">
        <v>210</v>
      </c>
      <c r="O25" s="325" t="s">
        <v>211</v>
      </c>
      <c r="P25" s="325" t="s">
        <v>212</v>
      </c>
      <c r="Q25" s="325" t="s">
        <v>213</v>
      </c>
      <c r="R25" s="326" t="s">
        <v>208</v>
      </c>
    </row>
    <row r="26" spans="2:23" s="118" customFormat="1" ht="57.75" customHeight="1" x14ac:dyDescent="0.2">
      <c r="B26" s="312" t="str">
        <f>+EVALUACION!B27</f>
        <v>EJECUCIÓN</v>
      </c>
      <c r="C26" s="226" t="str">
        <f>+EVALUACION!C27</f>
        <v>Incumplimiento de compromisos adquiridos por el contratista seleccionado con sus subcontratistas, suministradores de bienes y servicios.</v>
      </c>
      <c r="D26" s="226"/>
      <c r="E26" s="226"/>
      <c r="F26" s="226"/>
      <c r="G26" s="201" t="s">
        <v>214</v>
      </c>
      <c r="H26" s="201"/>
      <c r="I26" s="87">
        <f>+EVALUACION!I27</f>
        <v>2</v>
      </c>
      <c r="J26" s="93">
        <v>3</v>
      </c>
      <c r="K26" s="93">
        <f t="shared" si="0"/>
        <v>5</v>
      </c>
      <c r="L26" s="93" t="str">
        <f t="shared" si="1"/>
        <v>MEDIO</v>
      </c>
      <c r="M26" s="93" t="s">
        <v>215</v>
      </c>
      <c r="N26" s="325" t="s">
        <v>216</v>
      </c>
      <c r="O26" s="325" t="s">
        <v>217</v>
      </c>
      <c r="P26" s="325" t="s">
        <v>218</v>
      </c>
      <c r="Q26" s="325" t="s">
        <v>219</v>
      </c>
      <c r="R26" s="326" t="s">
        <v>220</v>
      </c>
    </row>
    <row r="27" spans="2:23" s="118" customFormat="1" ht="57.75" customHeight="1" x14ac:dyDescent="0.2">
      <c r="B27" s="312" t="str">
        <f>+EVALUACION!B28</f>
        <v>EJECUCIÓN</v>
      </c>
      <c r="C27" s="226" t="str">
        <f>+EVALUACION!C28</f>
        <v xml:space="preserve">Racionamiento de agua </v>
      </c>
      <c r="D27" s="226"/>
      <c r="E27" s="226"/>
      <c r="F27" s="226"/>
      <c r="G27" s="201" t="s">
        <v>237</v>
      </c>
      <c r="H27" s="201"/>
      <c r="I27" s="87">
        <v>2</v>
      </c>
      <c r="J27" s="93">
        <f>+EVALUACION!J28</f>
        <v>3</v>
      </c>
      <c r="K27" s="93">
        <f t="shared" si="0"/>
        <v>5</v>
      </c>
      <c r="L27" s="93" t="str">
        <f t="shared" si="1"/>
        <v>MEDIO</v>
      </c>
      <c r="M27" s="93" t="s">
        <v>215</v>
      </c>
      <c r="N27" s="325" t="s">
        <v>216</v>
      </c>
      <c r="O27" s="325" t="s">
        <v>217</v>
      </c>
      <c r="P27" s="325" t="s">
        <v>218</v>
      </c>
      <c r="Q27" s="325" t="s">
        <v>219</v>
      </c>
      <c r="R27" s="326" t="s">
        <v>220</v>
      </c>
    </row>
    <row r="28" spans="2:23" ht="12.75" customHeight="1" x14ac:dyDescent="0.2">
      <c r="B28" s="309"/>
      <c r="R28" s="4"/>
    </row>
    <row r="29" spans="2:23" x14ac:dyDescent="0.2">
      <c r="B29" s="309"/>
      <c r="C29" s="228" t="s">
        <v>146</v>
      </c>
      <c r="D29" s="228"/>
      <c r="E29" s="228"/>
      <c r="F29" s="228"/>
      <c r="H29" s="204" t="s">
        <v>221</v>
      </c>
      <c r="I29" s="204"/>
      <c r="J29" s="204"/>
      <c r="K29" s="204"/>
      <c r="L29" s="17"/>
      <c r="M29" s="17"/>
      <c r="N29" s="17"/>
      <c r="O29" s="17"/>
      <c r="P29" s="17"/>
      <c r="Q29" s="17"/>
      <c r="R29" s="4"/>
    </row>
    <row r="30" spans="2:23" ht="19.5" customHeight="1" x14ac:dyDescent="0.2">
      <c r="B30" s="199" t="s">
        <v>118</v>
      </c>
      <c r="C30" s="236" t="s">
        <v>119</v>
      </c>
      <c r="D30" s="250"/>
      <c r="E30" s="237"/>
      <c r="F30" s="6" t="s">
        <v>120</v>
      </c>
      <c r="H30" s="236" t="s">
        <v>121</v>
      </c>
      <c r="I30" s="237"/>
      <c r="J30" s="236" t="s">
        <v>120</v>
      </c>
      <c r="K30" s="237"/>
      <c r="L30" s="7"/>
      <c r="M30" s="7"/>
      <c r="N30" s="204" t="s">
        <v>146</v>
      </c>
      <c r="O30" s="204"/>
      <c r="P30" s="204"/>
      <c r="Q30" s="7"/>
      <c r="R30" s="4"/>
    </row>
    <row r="31" spans="2:23" ht="21" customHeight="1" x14ac:dyDescent="0.2">
      <c r="B31" s="199"/>
      <c r="C31" s="229" t="s">
        <v>122</v>
      </c>
      <c r="D31" s="230"/>
      <c r="E31" s="231"/>
      <c r="F31" s="8">
        <v>1</v>
      </c>
      <c r="H31" s="229" t="s">
        <v>123</v>
      </c>
      <c r="I31" s="231"/>
      <c r="J31" s="229">
        <v>1</v>
      </c>
      <c r="K31" s="231"/>
      <c r="L31" s="7"/>
      <c r="M31" s="7"/>
      <c r="N31" s="232" t="s">
        <v>132</v>
      </c>
      <c r="O31" s="233"/>
      <c r="P31" s="11" t="s">
        <v>145</v>
      </c>
      <c r="Q31" s="7"/>
      <c r="R31" s="4"/>
    </row>
    <row r="32" spans="2:23" ht="15.75" customHeight="1" x14ac:dyDescent="0.2">
      <c r="B32" s="199"/>
      <c r="C32" s="229" t="s">
        <v>124</v>
      </c>
      <c r="D32" s="230"/>
      <c r="E32" s="231"/>
      <c r="F32" s="8">
        <v>2</v>
      </c>
      <c r="H32" s="229" t="s">
        <v>125</v>
      </c>
      <c r="I32" s="231"/>
      <c r="J32" s="229">
        <v>2</v>
      </c>
      <c r="K32" s="231"/>
      <c r="L32" s="7"/>
      <c r="M32" s="7"/>
      <c r="N32" s="234" t="s">
        <v>147</v>
      </c>
      <c r="O32" s="235"/>
      <c r="P32" s="12" t="s">
        <v>148</v>
      </c>
      <c r="Q32" s="7"/>
      <c r="R32" s="4"/>
      <c r="T32" s="10"/>
      <c r="U32" s="10"/>
      <c r="V32" s="10"/>
      <c r="W32" s="10"/>
    </row>
    <row r="33" spans="2:18" ht="24.75" customHeight="1" x14ac:dyDescent="0.2">
      <c r="B33" s="199"/>
      <c r="C33" s="229" t="s">
        <v>126</v>
      </c>
      <c r="D33" s="230"/>
      <c r="E33" s="231"/>
      <c r="F33" s="8">
        <v>3</v>
      </c>
      <c r="H33" s="229" t="s">
        <v>127</v>
      </c>
      <c r="I33" s="231"/>
      <c r="J33" s="229">
        <v>3</v>
      </c>
      <c r="K33" s="231"/>
      <c r="L33" s="7"/>
      <c r="M33" s="7"/>
      <c r="N33" s="238" t="s">
        <v>149</v>
      </c>
      <c r="O33" s="239"/>
      <c r="P33" s="12" t="s">
        <v>150</v>
      </c>
      <c r="Q33" s="7"/>
      <c r="R33" s="4"/>
    </row>
    <row r="34" spans="2:18" ht="18" customHeight="1" x14ac:dyDescent="0.2">
      <c r="B34" s="199"/>
      <c r="C34" s="229" t="s">
        <v>128</v>
      </c>
      <c r="D34" s="230"/>
      <c r="E34" s="231"/>
      <c r="F34" s="8">
        <v>4</v>
      </c>
      <c r="H34" s="229" t="s">
        <v>129</v>
      </c>
      <c r="I34" s="231"/>
      <c r="J34" s="229">
        <v>4</v>
      </c>
      <c r="K34" s="231"/>
      <c r="L34" s="7"/>
      <c r="M34" s="7"/>
      <c r="N34" s="242">
        <v>5</v>
      </c>
      <c r="O34" s="243"/>
      <c r="P34" s="13" t="s">
        <v>151</v>
      </c>
      <c r="Q34" s="7"/>
      <c r="R34" s="4"/>
    </row>
    <row r="35" spans="2:18" ht="21" customHeight="1" thickBot="1" x14ac:dyDescent="0.25">
      <c r="B35" s="199"/>
      <c r="C35" s="229" t="s">
        <v>130</v>
      </c>
      <c r="D35" s="230"/>
      <c r="E35" s="231"/>
      <c r="F35" s="8">
        <v>5</v>
      </c>
      <c r="H35" s="229" t="s">
        <v>131</v>
      </c>
      <c r="I35" s="231"/>
      <c r="J35" s="229">
        <v>5</v>
      </c>
      <c r="K35" s="231"/>
      <c r="L35" s="7"/>
      <c r="M35" s="7"/>
      <c r="N35" s="244" t="s">
        <v>152</v>
      </c>
      <c r="O35" s="245"/>
      <c r="P35" s="22" t="s">
        <v>153</v>
      </c>
      <c r="Q35" s="7"/>
      <c r="R35" s="4"/>
    </row>
    <row r="36" spans="2:18" x14ac:dyDescent="0.2">
      <c r="B36" s="309"/>
      <c r="R36" s="4"/>
    </row>
    <row r="37" spans="2:18" ht="18" customHeight="1" x14ac:dyDescent="0.2">
      <c r="B37" s="309"/>
      <c r="C37" s="204" t="s">
        <v>132</v>
      </c>
      <c r="D37" s="204"/>
      <c r="E37" s="204"/>
      <c r="F37" s="204"/>
      <c r="G37" s="204"/>
      <c r="H37" s="204"/>
      <c r="I37" s="204"/>
      <c r="J37" s="204"/>
      <c r="K37" s="204"/>
      <c r="L37" s="204"/>
      <c r="M37" s="204"/>
      <c r="N37" s="204"/>
      <c r="O37" s="204"/>
      <c r="P37" s="204"/>
      <c r="Q37" s="204"/>
      <c r="R37" s="4"/>
    </row>
    <row r="38" spans="2:18" ht="68.25" customHeight="1" x14ac:dyDescent="0.2">
      <c r="B38" s="309"/>
      <c r="C38" s="229" t="s">
        <v>133</v>
      </c>
      <c r="D38" s="230"/>
      <c r="E38" s="230"/>
      <c r="F38" s="231"/>
      <c r="G38" s="240" t="s">
        <v>134</v>
      </c>
      <c r="H38" s="241"/>
      <c r="I38" s="229" t="s">
        <v>135</v>
      </c>
      <c r="J38" s="230"/>
      <c r="K38" s="231"/>
      <c r="L38" s="240" t="s">
        <v>136</v>
      </c>
      <c r="M38" s="241"/>
      <c r="N38" s="240" t="s">
        <v>137</v>
      </c>
      <c r="O38" s="241"/>
      <c r="P38" s="240" t="s">
        <v>138</v>
      </c>
      <c r="Q38" s="241"/>
      <c r="R38" s="4"/>
    </row>
    <row r="39" spans="2:18" ht="60" customHeight="1" x14ac:dyDescent="0.2">
      <c r="B39" s="309"/>
      <c r="C39" s="229" t="s">
        <v>139</v>
      </c>
      <c r="D39" s="230"/>
      <c r="E39" s="230"/>
      <c r="F39" s="231"/>
      <c r="G39" s="229" t="s">
        <v>140</v>
      </c>
      <c r="H39" s="231"/>
      <c r="I39" s="229" t="s">
        <v>141</v>
      </c>
      <c r="J39" s="230"/>
      <c r="K39" s="231"/>
      <c r="L39" s="240" t="s">
        <v>142</v>
      </c>
      <c r="M39" s="241"/>
      <c r="N39" s="240" t="s">
        <v>143</v>
      </c>
      <c r="O39" s="241"/>
      <c r="P39" s="240" t="s">
        <v>144</v>
      </c>
      <c r="Q39" s="241"/>
      <c r="R39" s="4"/>
    </row>
    <row r="40" spans="2:18" x14ac:dyDescent="0.2">
      <c r="B40" s="309"/>
      <c r="C40" s="254" t="s">
        <v>119</v>
      </c>
      <c r="D40" s="255"/>
      <c r="E40" s="256"/>
      <c r="F40" s="260" t="s">
        <v>120</v>
      </c>
      <c r="G40" s="232" t="s">
        <v>123</v>
      </c>
      <c r="H40" s="233"/>
      <c r="I40" s="232" t="s">
        <v>125</v>
      </c>
      <c r="J40" s="266"/>
      <c r="K40" s="233"/>
      <c r="L40" s="232" t="s">
        <v>127</v>
      </c>
      <c r="M40" s="233"/>
      <c r="N40" s="232" t="s">
        <v>129</v>
      </c>
      <c r="O40" s="233"/>
      <c r="P40" s="236" t="s">
        <v>131</v>
      </c>
      <c r="Q40" s="237"/>
      <c r="R40" s="4"/>
    </row>
    <row r="41" spans="2:18" x14ac:dyDescent="0.2">
      <c r="B41" s="309"/>
      <c r="C41" s="257"/>
      <c r="D41" s="258"/>
      <c r="E41" s="259"/>
      <c r="F41" s="261"/>
      <c r="G41" s="262">
        <v>1</v>
      </c>
      <c r="H41" s="263"/>
      <c r="I41" s="262">
        <v>2</v>
      </c>
      <c r="J41" s="267"/>
      <c r="K41" s="263"/>
      <c r="L41" s="262">
        <v>3</v>
      </c>
      <c r="M41" s="263"/>
      <c r="N41" s="262">
        <v>4</v>
      </c>
      <c r="O41" s="263"/>
      <c r="P41" s="262">
        <v>5</v>
      </c>
      <c r="Q41" s="263"/>
      <c r="R41" s="4"/>
    </row>
    <row r="42" spans="2:18" ht="19.5" customHeight="1" x14ac:dyDescent="0.2">
      <c r="B42" s="309"/>
      <c r="C42" s="229" t="s">
        <v>122</v>
      </c>
      <c r="D42" s="230"/>
      <c r="E42" s="231"/>
      <c r="F42" s="9">
        <v>1</v>
      </c>
      <c r="G42" s="264">
        <v>2</v>
      </c>
      <c r="H42" s="265"/>
      <c r="I42" s="264">
        <v>3</v>
      </c>
      <c r="J42" s="268"/>
      <c r="K42" s="265"/>
      <c r="L42" s="264">
        <v>4</v>
      </c>
      <c r="M42" s="265"/>
      <c r="N42" s="251">
        <v>5</v>
      </c>
      <c r="O42" s="253"/>
      <c r="P42" s="210">
        <v>6</v>
      </c>
      <c r="Q42" s="247"/>
      <c r="R42" s="4"/>
    </row>
    <row r="43" spans="2:18" ht="21.75" customHeight="1" x14ac:dyDescent="0.2">
      <c r="B43" s="309"/>
      <c r="C43" s="229" t="s">
        <v>124</v>
      </c>
      <c r="D43" s="230"/>
      <c r="E43" s="231"/>
      <c r="F43" s="9">
        <v>2</v>
      </c>
      <c r="G43" s="264">
        <v>3</v>
      </c>
      <c r="H43" s="265"/>
      <c r="I43" s="264">
        <v>4</v>
      </c>
      <c r="J43" s="268"/>
      <c r="K43" s="265"/>
      <c r="L43" s="251">
        <v>5</v>
      </c>
      <c r="M43" s="253"/>
      <c r="N43" s="210">
        <v>6</v>
      </c>
      <c r="O43" s="247"/>
      <c r="P43" s="210">
        <v>7</v>
      </c>
      <c r="Q43" s="247"/>
      <c r="R43" s="4"/>
    </row>
    <row r="44" spans="2:18" ht="21" customHeight="1" x14ac:dyDescent="0.2">
      <c r="B44" s="309"/>
      <c r="C44" s="229" t="s">
        <v>126</v>
      </c>
      <c r="D44" s="230"/>
      <c r="E44" s="231"/>
      <c r="F44" s="9">
        <v>3</v>
      </c>
      <c r="G44" s="264">
        <v>4</v>
      </c>
      <c r="H44" s="265"/>
      <c r="I44" s="251">
        <v>5</v>
      </c>
      <c r="J44" s="252"/>
      <c r="K44" s="253"/>
      <c r="L44" s="210">
        <v>6</v>
      </c>
      <c r="M44" s="247"/>
      <c r="N44" s="210">
        <v>7</v>
      </c>
      <c r="O44" s="247"/>
      <c r="P44" s="248">
        <v>8</v>
      </c>
      <c r="Q44" s="249"/>
      <c r="R44" s="4"/>
    </row>
    <row r="45" spans="2:18" ht="21" customHeight="1" x14ac:dyDescent="0.2">
      <c r="B45" s="309"/>
      <c r="C45" s="229" t="s">
        <v>128</v>
      </c>
      <c r="D45" s="230"/>
      <c r="E45" s="231"/>
      <c r="F45" s="9">
        <v>4</v>
      </c>
      <c r="G45" s="251">
        <v>5</v>
      </c>
      <c r="H45" s="253"/>
      <c r="I45" s="210">
        <v>6</v>
      </c>
      <c r="J45" s="246"/>
      <c r="K45" s="247"/>
      <c r="L45" s="210">
        <v>7</v>
      </c>
      <c r="M45" s="247"/>
      <c r="N45" s="248">
        <v>8</v>
      </c>
      <c r="O45" s="249"/>
      <c r="P45" s="248">
        <v>9</v>
      </c>
      <c r="Q45" s="249"/>
      <c r="R45" s="4"/>
    </row>
    <row r="46" spans="2:18" ht="21" customHeight="1" x14ac:dyDescent="0.2">
      <c r="B46" s="309"/>
      <c r="C46" s="229" t="s">
        <v>130</v>
      </c>
      <c r="D46" s="230"/>
      <c r="E46" s="231"/>
      <c r="F46" s="9">
        <v>5</v>
      </c>
      <c r="G46" s="210">
        <v>6</v>
      </c>
      <c r="H46" s="247"/>
      <c r="I46" s="210">
        <v>7</v>
      </c>
      <c r="J46" s="246"/>
      <c r="K46" s="247"/>
      <c r="L46" s="248">
        <v>8</v>
      </c>
      <c r="M46" s="249"/>
      <c r="N46" s="248">
        <v>9</v>
      </c>
      <c r="O46" s="249"/>
      <c r="P46" s="248">
        <v>10</v>
      </c>
      <c r="Q46" s="249"/>
      <c r="R46" s="4"/>
    </row>
    <row r="47" spans="2:18" ht="13.5" thickBot="1" x14ac:dyDescent="0.25">
      <c r="B47" s="313"/>
      <c r="C47" s="23"/>
      <c r="D47" s="23"/>
      <c r="E47" s="23"/>
      <c r="F47" s="23"/>
      <c r="G47" s="314"/>
      <c r="H47" s="23"/>
      <c r="I47" s="315"/>
      <c r="J47" s="23"/>
      <c r="K47" s="23"/>
      <c r="L47" s="23"/>
      <c r="M47" s="23"/>
      <c r="N47" s="23"/>
      <c r="O47" s="23"/>
      <c r="P47" s="23"/>
      <c r="Q47" s="23"/>
      <c r="R47" s="24"/>
    </row>
  </sheetData>
  <mergeCells count="115">
    <mergeCell ref="L46:M46"/>
    <mergeCell ref="L44:M44"/>
    <mergeCell ref="L41:M41"/>
    <mergeCell ref="G46:H46"/>
    <mergeCell ref="I43:K43"/>
    <mergeCell ref="N41:O41"/>
    <mergeCell ref="N42:O42"/>
    <mergeCell ref="N43:O43"/>
    <mergeCell ref="N44:O44"/>
    <mergeCell ref="N45:O45"/>
    <mergeCell ref="I45:K45"/>
    <mergeCell ref="N46:O46"/>
    <mergeCell ref="H32:I32"/>
    <mergeCell ref="C37:Q37"/>
    <mergeCell ref="G40:H40"/>
    <mergeCell ref="G41:H41"/>
    <mergeCell ref="G42:H42"/>
    <mergeCell ref="G43:H43"/>
    <mergeCell ref="G44:H44"/>
    <mergeCell ref="L45:M45"/>
    <mergeCell ref="P42:Q42"/>
    <mergeCell ref="P43:Q43"/>
    <mergeCell ref="L42:M42"/>
    <mergeCell ref="L43:M43"/>
    <mergeCell ref="I40:K40"/>
    <mergeCell ref="P41:Q41"/>
    <mergeCell ref="I41:K41"/>
    <mergeCell ref="I42:K42"/>
    <mergeCell ref="G45:H45"/>
    <mergeCell ref="N40:O40"/>
    <mergeCell ref="P40:Q40"/>
    <mergeCell ref="P44:Q44"/>
    <mergeCell ref="P45:Q45"/>
    <mergeCell ref="C45:E45"/>
    <mergeCell ref="B30:B35"/>
    <mergeCell ref="C30:E30"/>
    <mergeCell ref="H30:I30"/>
    <mergeCell ref="C42:E42"/>
    <mergeCell ref="C43:E43"/>
    <mergeCell ref="C44:E44"/>
    <mergeCell ref="C38:F38"/>
    <mergeCell ref="C39:F39"/>
    <mergeCell ref="I44:K44"/>
    <mergeCell ref="C34:E34"/>
    <mergeCell ref="C35:E35"/>
    <mergeCell ref="H35:I35"/>
    <mergeCell ref="J35:K35"/>
    <mergeCell ref="C40:E41"/>
    <mergeCell ref="J34:K34"/>
    <mergeCell ref="F40:F41"/>
    <mergeCell ref="H34:I34"/>
    <mergeCell ref="G38:H38"/>
    <mergeCell ref="G39:H39"/>
    <mergeCell ref="I38:K38"/>
    <mergeCell ref="I39:K39"/>
    <mergeCell ref="J31:K31"/>
    <mergeCell ref="C32:E32"/>
    <mergeCell ref="H31:I31"/>
    <mergeCell ref="C21:F21"/>
    <mergeCell ref="G21:H21"/>
    <mergeCell ref="C46:E46"/>
    <mergeCell ref="N30:P30"/>
    <mergeCell ref="N31:O31"/>
    <mergeCell ref="N32:O32"/>
    <mergeCell ref="C33:E33"/>
    <mergeCell ref="H33:I33"/>
    <mergeCell ref="J33:K33"/>
    <mergeCell ref="J30:K30"/>
    <mergeCell ref="C31:E31"/>
    <mergeCell ref="J32:K32"/>
    <mergeCell ref="N33:O33"/>
    <mergeCell ref="N38:O38"/>
    <mergeCell ref="N39:O39"/>
    <mergeCell ref="L38:M38"/>
    <mergeCell ref="L39:M39"/>
    <mergeCell ref="N34:O34"/>
    <mergeCell ref="N35:O35"/>
    <mergeCell ref="P38:Q38"/>
    <mergeCell ref="P39:Q39"/>
    <mergeCell ref="L40:M40"/>
    <mergeCell ref="I46:K46"/>
    <mergeCell ref="P46:Q46"/>
    <mergeCell ref="C29:F29"/>
    <mergeCell ref="H29:K29"/>
    <mergeCell ref="C26:F26"/>
    <mergeCell ref="G26:H26"/>
    <mergeCell ref="C27:F27"/>
    <mergeCell ref="G27:H27"/>
    <mergeCell ref="C22:F22"/>
    <mergeCell ref="G22:H22"/>
    <mergeCell ref="C23:F23"/>
    <mergeCell ref="G23:H23"/>
    <mergeCell ref="C24:F24"/>
    <mergeCell ref="G24:H24"/>
    <mergeCell ref="C25:F25"/>
    <mergeCell ref="G25:H25"/>
    <mergeCell ref="B6:R6"/>
    <mergeCell ref="B7:R7"/>
    <mergeCell ref="G16:H16"/>
    <mergeCell ref="G15:H15"/>
    <mergeCell ref="C20:F20"/>
    <mergeCell ref="G20:H20"/>
    <mergeCell ref="B2:B4"/>
    <mergeCell ref="C16:F16"/>
    <mergeCell ref="C19:F19"/>
    <mergeCell ref="G19:H19"/>
    <mergeCell ref="C2:R2"/>
    <mergeCell ref="J3:R3"/>
    <mergeCell ref="C3:I3"/>
    <mergeCell ref="C4:R4"/>
    <mergeCell ref="C15:F15"/>
    <mergeCell ref="C17:F17"/>
    <mergeCell ref="G17:H17"/>
    <mergeCell ref="C18:F18"/>
    <mergeCell ref="G18:H18"/>
  </mergeCells>
  <conditionalFormatting sqref="J16:K27 M16:Q27">
    <cfRule type="expression" dxfId="13" priority="38" stopIfTrue="1">
      <formula>"""bajo"""</formula>
    </cfRule>
  </conditionalFormatting>
  <conditionalFormatting sqref="L16:L27">
    <cfRule type="cellIs" dxfId="12" priority="33" stopIfTrue="1" operator="equal">
      <formula>"EXTREMO"</formula>
    </cfRule>
    <cfRule type="cellIs" dxfId="11" priority="34" stopIfTrue="1" operator="equal">
      <formula>"ALTO"</formula>
    </cfRule>
    <cfRule type="cellIs" dxfId="10" priority="35" stopIfTrue="1" operator="equal">
      <formula>"MEDIO"</formula>
    </cfRule>
    <cfRule type="cellIs" dxfId="9" priority="36" stopIfTrue="1" operator="equal">
      <formula>"BAJO"</formula>
    </cfRule>
  </conditionalFormatting>
  <conditionalFormatting sqref="Q26:Q27">
    <cfRule type="expression" dxfId="8" priority="3" stopIfTrue="1">
      <formula>"""bajo"""</formula>
    </cfRule>
  </conditionalFormatting>
  <printOptions horizontalCentered="1"/>
  <pageMargins left="0.70866141732283472" right="0.70866141732283472" top="0.74803149606299213" bottom="0.74803149606299213" header="0.31496062992125984" footer="0.31496062992125984"/>
  <pageSetup scale="10" orientation="portrait" horizontalDpi="4294967295"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1"/>
  <sheetViews>
    <sheetView showGridLines="0" view="pageLayout" topLeftCell="B25" zoomScale="69" zoomScaleNormal="100" zoomScaleSheetLayoutView="25" zoomScalePageLayoutView="69" workbookViewId="0">
      <selection activeCell="C11" sqref="C11"/>
    </sheetView>
  </sheetViews>
  <sheetFormatPr baseColWidth="10" defaultColWidth="11.42578125" defaultRowHeight="14.25" x14ac:dyDescent="0.2"/>
  <cols>
    <col min="1" max="1" width="4.28515625" style="98" customWidth="1"/>
    <col min="2" max="2" width="21" style="98" customWidth="1"/>
    <col min="3" max="3" width="42" style="98" customWidth="1"/>
    <col min="4" max="4" width="17.7109375" style="98" customWidth="1"/>
    <col min="5" max="5" width="22.5703125" style="98" customWidth="1"/>
    <col min="6" max="6" width="15.140625" style="98" customWidth="1"/>
    <col min="7" max="7" width="17.42578125" style="98" customWidth="1"/>
    <col min="8" max="8" width="5.140625" style="98" customWidth="1"/>
    <col min="9" max="9" width="4.28515625" style="98" customWidth="1"/>
    <col min="10" max="10" width="5.85546875" style="98" customWidth="1"/>
    <col min="11" max="11" width="5.28515625" style="98" customWidth="1"/>
    <col min="12" max="12" width="14.140625" style="98" customWidth="1"/>
    <col min="13" max="13" width="5.28515625" style="98" customWidth="1"/>
    <col min="14" max="14" width="18" style="98" customWidth="1"/>
    <col min="15" max="15" width="5.7109375" style="98" customWidth="1"/>
    <col min="16" max="16" width="6.42578125" style="98" customWidth="1"/>
    <col min="17" max="17" width="8.42578125" style="98" customWidth="1"/>
    <col min="18" max="18" width="6" style="98" customWidth="1"/>
    <col min="19" max="19" width="9.7109375" style="98" customWidth="1"/>
    <col min="20" max="20" width="12.85546875" style="98" customWidth="1"/>
    <col min="21" max="21" width="11.42578125" style="98"/>
    <col min="22" max="22" width="10.85546875" style="98" customWidth="1"/>
    <col min="23" max="23" width="15.7109375" style="98" customWidth="1"/>
    <col min="24" max="24" width="13.85546875" style="98" customWidth="1"/>
    <col min="25" max="16384" width="11.42578125" style="98"/>
  </cols>
  <sheetData>
    <row r="1" spans="2:24" s="96" customFormat="1" x14ac:dyDescent="0.2">
      <c r="S1" s="97"/>
    </row>
    <row r="2" spans="2:24" s="96" customFormat="1" ht="48.75" customHeight="1" x14ac:dyDescent="0.2">
      <c r="B2" s="280"/>
      <c r="C2" s="141" t="s">
        <v>0</v>
      </c>
      <c r="D2" s="141"/>
      <c r="E2" s="141"/>
      <c r="F2" s="141"/>
      <c r="G2" s="141"/>
      <c r="H2" s="141"/>
      <c r="I2" s="141"/>
      <c r="J2" s="141"/>
      <c r="K2" s="141"/>
      <c r="L2" s="141"/>
      <c r="M2" s="141"/>
      <c r="N2" s="141"/>
      <c r="O2" s="141"/>
      <c r="P2" s="141"/>
      <c r="Q2" s="141"/>
      <c r="R2" s="141"/>
      <c r="S2" s="141"/>
      <c r="T2" s="141"/>
      <c r="U2" s="141"/>
      <c r="V2" s="141"/>
      <c r="W2" s="141"/>
      <c r="X2" s="141"/>
    </row>
    <row r="3" spans="2:24" s="96" customFormat="1" ht="24.75" customHeight="1" x14ac:dyDescent="0.2">
      <c r="B3" s="280"/>
      <c r="C3" s="281" t="s">
        <v>1</v>
      </c>
      <c r="D3" s="281"/>
      <c r="E3" s="281"/>
      <c r="F3" s="281"/>
      <c r="G3" s="281"/>
      <c r="H3" s="281"/>
      <c r="I3" s="281"/>
      <c r="J3" s="281"/>
      <c r="K3" s="281"/>
      <c r="L3" s="281" t="s">
        <v>2</v>
      </c>
      <c r="M3" s="281"/>
      <c r="N3" s="281"/>
      <c r="O3" s="281"/>
      <c r="P3" s="281"/>
      <c r="Q3" s="281"/>
      <c r="R3" s="281"/>
      <c r="S3" s="281"/>
      <c r="T3" s="281"/>
      <c r="U3" s="281"/>
      <c r="V3" s="281"/>
      <c r="W3" s="281"/>
      <c r="X3" s="281"/>
    </row>
    <row r="4" spans="2:24" s="96" customFormat="1" ht="24.75" customHeight="1" x14ac:dyDescent="0.2">
      <c r="B4" s="280"/>
      <c r="C4" s="281" t="s">
        <v>3</v>
      </c>
      <c r="D4" s="281"/>
      <c r="E4" s="281"/>
      <c r="F4" s="281"/>
      <c r="G4" s="281"/>
      <c r="H4" s="281"/>
      <c r="I4" s="281"/>
      <c r="J4" s="281"/>
      <c r="K4" s="281"/>
      <c r="L4" s="281"/>
      <c r="M4" s="281"/>
      <c r="N4" s="281"/>
      <c r="O4" s="281"/>
      <c r="P4" s="281"/>
      <c r="Q4" s="281"/>
      <c r="R4" s="281"/>
      <c r="S4" s="281"/>
      <c r="T4" s="281"/>
      <c r="U4" s="281"/>
      <c r="V4" s="281"/>
      <c r="W4" s="281"/>
      <c r="X4" s="281"/>
    </row>
    <row r="5" spans="2:24" s="96" customFormat="1" ht="32.25" customHeight="1" thickBot="1" x14ac:dyDescent="0.25">
      <c r="B5" s="128"/>
      <c r="C5" s="128"/>
      <c r="D5" s="128"/>
      <c r="E5" s="128"/>
      <c r="F5" s="128"/>
      <c r="G5" s="128"/>
      <c r="H5" s="128"/>
      <c r="I5" s="128"/>
      <c r="J5" s="128"/>
      <c r="K5" s="128"/>
      <c r="L5" s="128"/>
      <c r="M5" s="128"/>
      <c r="N5" s="128"/>
      <c r="O5" s="128"/>
      <c r="P5" s="128"/>
      <c r="Q5" s="128"/>
      <c r="R5" s="128"/>
      <c r="S5" s="129"/>
      <c r="T5" s="128"/>
      <c r="U5" s="128"/>
      <c r="V5" s="128"/>
      <c r="W5" s="128"/>
      <c r="X5" s="128"/>
    </row>
    <row r="6" spans="2:24" ht="91.5" customHeight="1" thickBot="1" x14ac:dyDescent="0.25">
      <c r="B6" s="271" t="s">
        <v>155</v>
      </c>
      <c r="C6" s="272"/>
      <c r="D6" s="272"/>
      <c r="E6" s="272"/>
      <c r="F6" s="272"/>
      <c r="G6" s="272"/>
      <c r="H6" s="272"/>
      <c r="I6" s="272"/>
      <c r="J6" s="272"/>
      <c r="K6" s="272"/>
      <c r="L6" s="272"/>
      <c r="M6" s="272"/>
      <c r="N6" s="272"/>
      <c r="O6" s="272"/>
      <c r="P6" s="272"/>
      <c r="Q6" s="272"/>
      <c r="R6" s="272"/>
      <c r="S6" s="272"/>
      <c r="T6" s="272"/>
      <c r="U6" s="272"/>
      <c r="V6" s="272"/>
      <c r="W6" s="272"/>
      <c r="X6" s="273"/>
    </row>
    <row r="7" spans="2:24" ht="18.75" customHeight="1" x14ac:dyDescent="0.2">
      <c r="B7" s="274" t="s">
        <v>26</v>
      </c>
      <c r="C7" s="275"/>
      <c r="D7" s="275"/>
      <c r="E7" s="275"/>
      <c r="F7" s="275"/>
      <c r="G7" s="275"/>
      <c r="H7" s="275"/>
      <c r="I7" s="275"/>
      <c r="J7" s="275"/>
      <c r="K7" s="275"/>
      <c r="L7" s="275"/>
      <c r="M7" s="275"/>
      <c r="N7" s="275"/>
      <c r="O7" s="275"/>
      <c r="P7" s="275"/>
      <c r="Q7" s="275"/>
      <c r="R7" s="275"/>
      <c r="S7" s="275"/>
      <c r="T7" s="275"/>
      <c r="U7" s="275"/>
      <c r="V7" s="275"/>
      <c r="W7" s="275"/>
      <c r="X7" s="276"/>
    </row>
    <row r="8" spans="2:24" ht="21" customHeight="1" x14ac:dyDescent="0.2">
      <c r="B8" s="277" t="s">
        <v>222</v>
      </c>
      <c r="C8" s="278"/>
      <c r="D8" s="278"/>
      <c r="E8" s="278"/>
      <c r="F8" s="278"/>
      <c r="G8" s="278"/>
      <c r="H8" s="278"/>
      <c r="I8" s="278"/>
      <c r="J8" s="278"/>
      <c r="K8" s="278"/>
      <c r="L8" s="278"/>
      <c r="M8" s="278"/>
      <c r="N8" s="278"/>
      <c r="O8" s="278"/>
      <c r="P8" s="278"/>
      <c r="Q8" s="278"/>
      <c r="R8" s="278"/>
      <c r="S8" s="278"/>
      <c r="T8" s="278"/>
      <c r="U8" s="278"/>
      <c r="V8" s="278"/>
      <c r="W8" s="278"/>
      <c r="X8" s="279"/>
    </row>
    <row r="9" spans="2:24" ht="9" customHeight="1" thickBot="1" x14ac:dyDescent="0.25">
      <c r="B9" s="269"/>
      <c r="C9" s="270"/>
      <c r="D9" s="270"/>
      <c r="E9" s="270"/>
      <c r="F9" s="270"/>
      <c r="G9" s="270"/>
      <c r="H9" s="270"/>
      <c r="I9" s="270"/>
      <c r="J9" s="270"/>
      <c r="K9" s="270"/>
      <c r="L9" s="270"/>
      <c r="M9" s="270"/>
      <c r="N9" s="270"/>
      <c r="O9" s="270"/>
      <c r="P9" s="270"/>
      <c r="Q9" s="270"/>
      <c r="R9" s="270"/>
      <c r="X9" s="100"/>
    </row>
    <row r="10" spans="2:24" ht="106.5" customHeight="1" thickBot="1" x14ac:dyDescent="0.25">
      <c r="B10" s="119" t="s">
        <v>223</v>
      </c>
      <c r="C10" s="120" t="s">
        <v>103</v>
      </c>
      <c r="D10" s="121" t="s">
        <v>224</v>
      </c>
      <c r="E10" s="121" t="s">
        <v>225</v>
      </c>
      <c r="F10" s="121" t="s">
        <v>226</v>
      </c>
      <c r="G10" s="120" t="s">
        <v>104</v>
      </c>
      <c r="H10" s="121" t="s">
        <v>118</v>
      </c>
      <c r="I10" s="121" t="s">
        <v>106</v>
      </c>
      <c r="J10" s="121" t="s">
        <v>227</v>
      </c>
      <c r="K10" s="121" t="s">
        <v>108</v>
      </c>
      <c r="L10" s="121" t="s">
        <v>228</v>
      </c>
      <c r="M10" s="120" t="s">
        <v>229</v>
      </c>
      <c r="N10" s="120" t="s">
        <v>162</v>
      </c>
      <c r="O10" s="121" t="s">
        <v>118</v>
      </c>
      <c r="P10" s="121" t="s">
        <v>106</v>
      </c>
      <c r="Q10" s="121" t="s">
        <v>227</v>
      </c>
      <c r="R10" s="131" t="s">
        <v>108</v>
      </c>
      <c r="S10" s="120" t="s">
        <v>163</v>
      </c>
      <c r="T10" s="120" t="s">
        <v>164</v>
      </c>
      <c r="U10" s="120" t="s">
        <v>165</v>
      </c>
      <c r="V10" s="120" t="s">
        <v>166</v>
      </c>
      <c r="W10" s="120" t="s">
        <v>230</v>
      </c>
      <c r="X10" s="122" t="s">
        <v>168</v>
      </c>
    </row>
    <row r="11" spans="2:24" ht="201.75" customHeight="1" thickBot="1" x14ac:dyDescent="0.25">
      <c r="B11" s="123">
        <v>1</v>
      </c>
      <c r="C11" s="124" t="str">
        <f>+'EVALUACION CON CONTROLES'!C16:F16</f>
        <v>Inadecuada escogencia de la modalidad de contratación</v>
      </c>
      <c r="D11" s="125" t="str">
        <f>+'EVALUACION CON CONTROLES'!B16</f>
        <v>PLANEACIÓN</v>
      </c>
      <c r="E11" s="125" t="str">
        <f>VLOOKUP(C11,'IDENTIFICACION Y ANALISIS'!$B$19:$F$68,3,FALSE)</f>
        <v>General</v>
      </c>
      <c r="F11" s="125" t="str">
        <f>VLOOKUP(C11,'IDENTIFICACION Y ANALISIS'!$B$19:$F$68,4,FALSE)</f>
        <v>Interno</v>
      </c>
      <c r="G11" s="124" t="str">
        <f>+EVALUACION!H17</f>
        <v>Retraso en la contratación</v>
      </c>
      <c r="H11" s="124">
        <f>+EVALUACION!I17</f>
        <v>1</v>
      </c>
      <c r="I11" s="124">
        <f>+EVALUACION!J17</f>
        <v>3</v>
      </c>
      <c r="J11" s="124">
        <f>+EVALUACION!K17</f>
        <v>4</v>
      </c>
      <c r="K11" s="125" t="str">
        <f>+EVALUACION!L17</f>
        <v>BAJO</v>
      </c>
      <c r="L11" s="124" t="s">
        <v>231</v>
      </c>
      <c r="M11" s="125">
        <v>100</v>
      </c>
      <c r="N11" s="124" t="str">
        <f>+'EVALUACION CON CONTROLES'!G16</f>
        <v>Elaboración de mesas de trabajo con equipo estructurador e interdisciplinarias previas a la radicación definitiva del proceso</v>
      </c>
      <c r="O11" s="124">
        <f>+'EVALUACION CON CONTROLES'!I16</f>
        <v>1</v>
      </c>
      <c r="P11" s="124">
        <f>+'EVALUACION CON CONTROLES'!J16</f>
        <v>3</v>
      </c>
      <c r="Q11" s="124">
        <f>+'EVALUACION CON CONTROLES'!K16</f>
        <v>4</v>
      </c>
      <c r="R11" s="125" t="str">
        <f>+'EVALUACION CON CONTROLES'!L16</f>
        <v>BAJO</v>
      </c>
      <c r="S11" s="124" t="str">
        <f>+'EVALUACION CON CONTROLES'!M16</f>
        <v>no</v>
      </c>
      <c r="T11" s="124" t="str">
        <f>+'EVALUACION CON CONTROLES'!N16</f>
        <v>Área generadora de la necesidad</v>
      </c>
      <c r="U11" s="124" t="str">
        <f>+'EVALUACION CON CONTROLES'!O16</f>
        <v>Desde generación necesidad en PAA</v>
      </c>
      <c r="V11" s="124" t="str">
        <f>+'EVALUACION CON CONTROLES'!P16</f>
        <v xml:space="preserve">Mesa interdisciplinaría previa a radicación de los documentos </v>
      </c>
      <c r="W11" s="124" t="str">
        <f>+'EVALUACION CON CONTROLES'!Q16</f>
        <v>Observaciones y revisiones realizadas por equipo estructurador en mesas de trabajo</v>
      </c>
      <c r="X11" s="126" t="str">
        <f>+'EVALUACION CON CONTROLES'!R16</f>
        <v xml:space="preserve">periódica, cada vez que se realicen mesas de trabajo en la etapa de estructuración </v>
      </c>
    </row>
    <row r="12" spans="2:24" ht="241.5" customHeight="1" thickBot="1" x14ac:dyDescent="0.25">
      <c r="B12" s="101">
        <v>3</v>
      </c>
      <c r="C12" s="103" t="str">
        <f>+'EVALUACION CON CONTROLES'!C17:F17</f>
        <v>Inadecuado análisis  económico estimativo del valor del contrato</v>
      </c>
      <c r="D12" s="102" t="str">
        <f>+'EVALUACION CON CONTROLES'!B17</f>
        <v>PLANEACIÓN</v>
      </c>
      <c r="E12" s="102" t="str">
        <f>VLOOKUP(C12,'IDENTIFICACION Y ANALISIS'!$B$19:$F$68,3,FALSE)</f>
        <v>General</v>
      </c>
      <c r="F12" s="102" t="str">
        <f>VLOOKUP(C12,'IDENTIFICACION Y ANALISIS'!$B$19:$F$68,4,FALSE)</f>
        <v>Interno</v>
      </c>
      <c r="G12" s="103" t="str">
        <f>+EVALUACION!H18</f>
        <v>Posible insuficiencia presupuestal ocasionando posible declaratoria desierta del proceso</v>
      </c>
      <c r="H12" s="103">
        <f>+EVALUACION!I18</f>
        <v>1</v>
      </c>
      <c r="I12" s="103">
        <f>+EVALUACION!J18</f>
        <v>3</v>
      </c>
      <c r="J12" s="103">
        <f>+EVALUACION!K18</f>
        <v>4</v>
      </c>
      <c r="K12" s="102" t="str">
        <f>+EVALUACION!L18</f>
        <v>BAJO</v>
      </c>
      <c r="L12" s="124" t="s">
        <v>231</v>
      </c>
      <c r="M12" s="125">
        <v>100</v>
      </c>
      <c r="N12" s="103" t="str">
        <f>+'EVALUACION CON CONTROLES'!G17</f>
        <v xml:space="preserve">Revision del estudio del  sector, por parte de los diferentes profesionales que participan en la estructuración del proceso, realidad del sector económico </v>
      </c>
      <c r="O12" s="103">
        <f>+'EVALUACION CON CONTROLES'!I17</f>
        <v>1</v>
      </c>
      <c r="P12" s="103">
        <f>+'EVALUACION CON CONTROLES'!J17</f>
        <v>3</v>
      </c>
      <c r="Q12" s="103">
        <f>+'EVALUACION CON CONTROLES'!K17</f>
        <v>4</v>
      </c>
      <c r="R12" s="102" t="str">
        <f>+'EVALUACION CON CONTROLES'!L17</f>
        <v>BAJO</v>
      </c>
      <c r="S12" s="103" t="str">
        <f>+'EVALUACION CON CONTROLES'!M17</f>
        <v>no</v>
      </c>
      <c r="T12" s="103" t="str">
        <f>+'EVALUACION CON CONTROLES'!N17</f>
        <v>Grupo Estructurador (Económico) - Gestión Contractual</v>
      </c>
      <c r="U12" s="103" t="str">
        <f>+'EVALUACION CON CONTROLES'!O17</f>
        <v>presentación del estudio económico y sector</v>
      </c>
      <c r="V12" s="103" t="str">
        <f>+'EVALUACION CON CONTROLES'!P17</f>
        <v>Publicación del proceso en el secop ii</v>
      </c>
      <c r="W12" s="103" t="str">
        <f>+'EVALUACION CON CONTROLES'!Q17</f>
        <v>Análisis adecuado del sector en el cual se ubica el objeto del contrato, Cotizaciones recibidas y verificación de contrataciones anteriores</v>
      </c>
      <c r="X12" s="104" t="str">
        <f>+'EVALUACION CON CONTROLES'!R17</f>
        <v>permanente</v>
      </c>
    </row>
    <row r="13" spans="2:24" ht="229.5" customHeight="1" thickBot="1" x14ac:dyDescent="0.25">
      <c r="B13" s="101">
        <v>4</v>
      </c>
      <c r="C13" s="103" t="str">
        <f>+'EVALUACION CON CONTROLES'!C18:F18</f>
        <v xml:space="preserve">Inadecuada  descripción del bien o servicio requerido </v>
      </c>
      <c r="D13" s="102" t="str">
        <f>+'EVALUACION CON CONTROLES'!B18</f>
        <v>PLANEACIÓN</v>
      </c>
      <c r="E13" s="102" t="str">
        <f>VLOOKUP(C13,'IDENTIFICACION Y ANALISIS'!$B$19:$F$68,3,FALSE)</f>
        <v>General</v>
      </c>
      <c r="F13" s="102" t="str">
        <f>VLOOKUP(C13,'IDENTIFICACION Y ANALISIS'!$B$19:$F$68,4,FALSE)</f>
        <v>Interno</v>
      </c>
      <c r="G13" s="103" t="str">
        <f>+EVALUACION!H19</f>
        <v>objeto del proceso anti-técnico, no cumplimiento de las necesidad de la entidad conllevando retrasos en la satisfaccion de la misma</v>
      </c>
      <c r="H13" s="103">
        <f>+EVALUACION!I19</f>
        <v>1</v>
      </c>
      <c r="I13" s="103">
        <f>+EVALUACION!J19</f>
        <v>3</v>
      </c>
      <c r="J13" s="103">
        <f>+EVALUACION!K19</f>
        <v>4</v>
      </c>
      <c r="K13" s="102" t="str">
        <f>+EVALUACION!L19</f>
        <v>BAJO</v>
      </c>
      <c r="L13" s="124" t="s">
        <v>231</v>
      </c>
      <c r="M13" s="125">
        <v>100</v>
      </c>
      <c r="N13" s="103" t="str">
        <f>+'EVALUACION CON CONTROLES'!G18</f>
        <v>Elaboración de mesas de trabajo con equipo estructurador e interdisciplinarias previas a la radicación definitiva del proceso</v>
      </c>
      <c r="O13" s="103">
        <f>+'EVALUACION CON CONTROLES'!I18</f>
        <v>1</v>
      </c>
      <c r="P13" s="103">
        <f>+'EVALUACION CON CONTROLES'!J18</f>
        <v>3</v>
      </c>
      <c r="Q13" s="103">
        <f>+'EVALUACION CON CONTROLES'!K18</f>
        <v>4</v>
      </c>
      <c r="R13" s="102" t="str">
        <f>+'EVALUACION CON CONTROLES'!L18</f>
        <v>BAJO</v>
      </c>
      <c r="S13" s="103" t="str">
        <f>+'EVALUACION CON CONTROLES'!M18</f>
        <v>no</v>
      </c>
      <c r="T13" s="103" t="str">
        <f>+'EVALUACION CON CONTROLES'!N18</f>
        <v>Área generadora de la necesidad</v>
      </c>
      <c r="U13" s="103" t="str">
        <f>+'EVALUACION CON CONTROLES'!O18</f>
        <v>Desde que abogado líder de proceso inicia estructuración estudios previos</v>
      </c>
      <c r="V13" s="103" t="str">
        <f>+'EVALUACION CON CONTROLES'!P18</f>
        <v xml:space="preserve">Mesa interdisciplinaría previa a radicación de los documentos </v>
      </c>
      <c r="W13" s="103" t="str">
        <f>+'EVALUACION CON CONTROLES'!Q18</f>
        <v>Observaciones y revisiones realizadas por equipo estructurador en mesas de trabajo</v>
      </c>
      <c r="X13" s="104" t="str">
        <f>+'EVALUACION CON CONTROLES'!R18</f>
        <v xml:space="preserve">periódica, cada vez que se realicen mesas de trabajo en la etapa de estructuración </v>
      </c>
    </row>
    <row r="14" spans="2:24" ht="234" customHeight="1" thickBot="1" x14ac:dyDescent="0.25">
      <c r="B14" s="101">
        <v>5</v>
      </c>
      <c r="C14" s="103" t="str">
        <f>+'EVALUACION CON CONTROLES'!C19:F19</f>
        <v>Inadecuada evaluación de las ofertas y/o verificación de requisitos habilitantes</v>
      </c>
      <c r="D14" s="102" t="str">
        <f>+'EVALUACION CON CONTROLES'!B19</f>
        <v>SELECCIÓN</v>
      </c>
      <c r="E14" s="102" t="str">
        <f>VLOOKUP(C14,'IDENTIFICACION Y ANALISIS'!$B$19:$F$68,3,FALSE)</f>
        <v>General</v>
      </c>
      <c r="F14" s="102" t="str">
        <f>VLOOKUP(C14,'IDENTIFICACION Y ANALISIS'!$B$19:$F$68,4,FALSE)</f>
        <v>Interno</v>
      </c>
      <c r="G14" s="103" t="str">
        <f>+EVALUACION!H20</f>
        <v xml:space="preserve">Aceptación de oferta efectuada a proponente que no cumple con requisitos de la invitación pública;, reprocesos que implican revocar actos administrativos e iniciar investigaciones de tipo disciplinario </v>
      </c>
      <c r="H14" s="103">
        <f>+EVALUACION!I20</f>
        <v>1</v>
      </c>
      <c r="I14" s="103">
        <f>+EVALUACION!J20</f>
        <v>3</v>
      </c>
      <c r="J14" s="103">
        <f>+EVALUACION!K20</f>
        <v>4</v>
      </c>
      <c r="K14" s="102" t="str">
        <f>+EVALUACION!L20</f>
        <v>BAJO</v>
      </c>
      <c r="L14" s="124" t="s">
        <v>231</v>
      </c>
      <c r="M14" s="125">
        <v>100</v>
      </c>
      <c r="N14" s="103" t="str">
        <f>+'EVALUACION CON CONTROLES'!G19</f>
        <v xml:space="preserve">Seleccionar evaluadores idóneos para  la evaluación de las ofertas presentadas dentro del procesos de selección </v>
      </c>
      <c r="O14" s="103">
        <f>+'EVALUACION CON CONTROLES'!I19</f>
        <v>1</v>
      </c>
      <c r="P14" s="103">
        <f>+'EVALUACION CON CONTROLES'!J19</f>
        <v>3</v>
      </c>
      <c r="Q14" s="103">
        <f>+'EVALUACION CON CONTROLES'!K19</f>
        <v>4</v>
      </c>
      <c r="R14" s="102" t="str">
        <f>+'EVALUACION CON CONTROLES'!L19</f>
        <v>BAJO</v>
      </c>
      <c r="S14" s="103" t="str">
        <f>+'EVALUACION CON CONTROLES'!M19</f>
        <v>no</v>
      </c>
      <c r="T14" s="103" t="str">
        <f>+'EVALUACION CON CONTROLES'!N19</f>
        <v>Comité Evaluador</v>
      </c>
      <c r="U14" s="103" t="str">
        <f>+'EVALUACION CON CONTROLES'!O19</f>
        <v>Desde que se recepcionan las ofertas</v>
      </c>
      <c r="V14" s="103" t="str">
        <f>+'EVALUACION CON CONTROLES'!P19</f>
        <v xml:space="preserve">Publicación informes definitivos de evaluación </v>
      </c>
      <c r="W14" s="103" t="str">
        <f>+'EVALUACION CON CONTROLES'!Q19</f>
        <v>Análisis de las ofertas de conformidad con los requisitos indicados en los documentos del proceso</v>
      </c>
      <c r="X14" s="104" t="str">
        <f>+'EVALUACION CON CONTROLES'!R19</f>
        <v xml:space="preserve">Permanente </v>
      </c>
    </row>
    <row r="15" spans="2:24" ht="258.75" customHeight="1" thickBot="1" x14ac:dyDescent="0.25">
      <c r="B15" s="101">
        <v>6</v>
      </c>
      <c r="C15" s="103" t="str">
        <f>+'EVALUACION CON CONTROLES'!C20:F20</f>
        <v>Contestación inoportuna a todas las observaciones formuladas a los documentos de la contratación</v>
      </c>
      <c r="D15" s="102" t="str">
        <f>+'EVALUACION CON CONTROLES'!B20</f>
        <v>SELECCIÓN</v>
      </c>
      <c r="E15" s="102" t="str">
        <f>VLOOKUP(C15,'IDENTIFICACION Y ANALISIS'!$B$19:$F$68,3,FALSE)</f>
        <v>General</v>
      </c>
      <c r="F15" s="102" t="str">
        <f>VLOOKUP(C15,'IDENTIFICACION Y ANALISIS'!$B$19:$F$68,4,FALSE)</f>
        <v>Interno</v>
      </c>
      <c r="G15" s="103" t="str">
        <f>+EVALUACION!H21</f>
        <v>Incumplimiento con cronograma del proceso, violación al principio del debido proceso que genera vicios en el proceso de selección.</v>
      </c>
      <c r="H15" s="103">
        <f>+EVALUACION!I21</f>
        <v>1</v>
      </c>
      <c r="I15" s="103">
        <f>+EVALUACION!J21</f>
        <v>4</v>
      </c>
      <c r="J15" s="103">
        <f>+EVALUACION!K21</f>
        <v>5</v>
      </c>
      <c r="K15" s="102" t="str">
        <f>+EVALUACION!L21</f>
        <v>MEDIO</v>
      </c>
      <c r="L15" s="124" t="s">
        <v>231</v>
      </c>
      <c r="M15" s="125">
        <v>100</v>
      </c>
      <c r="N15" s="103" t="str">
        <f>+'EVALUACION CON CONTROLES'!G20</f>
        <v>Realizar control a los cronogramas de los procesos de selección  -  bandeja de mensajes del proceso, realizar alertas tempranas por parte del lider del proceso</v>
      </c>
      <c r="O15" s="103">
        <f>+'EVALUACION CON CONTROLES'!I20</f>
        <v>1</v>
      </c>
      <c r="P15" s="103">
        <f>+'EVALUACION CON CONTROLES'!J20</f>
        <v>4</v>
      </c>
      <c r="Q15" s="103">
        <f>+'EVALUACION CON CONTROLES'!K20</f>
        <v>5</v>
      </c>
      <c r="R15" s="102" t="str">
        <f>+'EVALUACION CON CONTROLES'!L20</f>
        <v>MEDIO</v>
      </c>
      <c r="S15" s="103" t="str">
        <f>+'EVALUACION CON CONTROLES'!M20</f>
        <v>no</v>
      </c>
      <c r="T15" s="103" t="str">
        <f>+'EVALUACION CON CONTROLES'!N20</f>
        <v>abogado responsable Gestión Contractual</v>
      </c>
      <c r="U15" s="103" t="str">
        <f>+'EVALUACION CON CONTROLES'!O20</f>
        <v>Desde publicación del proceso de selección en Secop ii</v>
      </c>
      <c r="V15" s="103" t="str">
        <f>+'EVALUACION CON CONTROLES'!P20</f>
        <v>publicación del Contrato</v>
      </c>
      <c r="W15" s="103" t="str">
        <f>+'EVALUACION CON CONTROLES'!Q20</f>
        <v>Verificación de mensajes recibidos, contestando en el plazo fijado en cronograma del proceso</v>
      </c>
      <c r="X15" s="104" t="str">
        <f>+'EVALUACION CON CONTROLES'!R20</f>
        <v>permanente</v>
      </c>
    </row>
    <row r="16" spans="2:24" ht="227.25" customHeight="1" thickBot="1" x14ac:dyDescent="0.25">
      <c r="B16" s="101">
        <v>7</v>
      </c>
      <c r="C16" s="103" t="str">
        <f>+'EVALUACION CON CONTROLES'!C21:F21</f>
        <v>No publicación de la documentación del proceso de selección en el SECOP</v>
      </c>
      <c r="D16" s="102" t="str">
        <f>+'EVALUACION CON CONTROLES'!B21</f>
        <v>SELECCIÓN</v>
      </c>
      <c r="E16" s="102" t="str">
        <f>VLOOKUP(C16,'IDENTIFICACION Y ANALISIS'!$B$19:$F$68,3,FALSE)</f>
        <v>General</v>
      </c>
      <c r="F16" s="102" t="str">
        <f>VLOOKUP(C16,'IDENTIFICACION Y ANALISIS'!$B$19:$F$68,4,FALSE)</f>
        <v>Interno</v>
      </c>
      <c r="G16" s="103" t="str">
        <f>+EVALUACION!H22</f>
        <v>Incumplimiento procedimiento administrativo y vulneración principio de publicidad en la contratación estatal</v>
      </c>
      <c r="H16" s="103">
        <f>+EVALUACION!I22</f>
        <v>1</v>
      </c>
      <c r="I16" s="103">
        <f>+EVALUACION!J22</f>
        <v>4</v>
      </c>
      <c r="J16" s="103">
        <f>+EVALUACION!K22</f>
        <v>5</v>
      </c>
      <c r="K16" s="102" t="str">
        <f>+EVALUACION!L22</f>
        <v>MEDIO</v>
      </c>
      <c r="L16" s="124" t="s">
        <v>231</v>
      </c>
      <c r="M16" s="125">
        <v>100</v>
      </c>
      <c r="N16" s="103" t="str">
        <f>+'EVALUACION CON CONTROLES'!G21</f>
        <v>Realizar control a los cronogramas de los procesos de selección, verificando la publicación de todos los documentos que hacen parte del proceso de selección</v>
      </c>
      <c r="O16" s="103">
        <f>+'EVALUACION CON CONTROLES'!I21</f>
        <v>1</v>
      </c>
      <c r="P16" s="103">
        <f>+'EVALUACION CON CONTROLES'!J21</f>
        <v>4</v>
      </c>
      <c r="Q16" s="103">
        <f>+'EVALUACION CON CONTROLES'!K21</f>
        <v>5</v>
      </c>
      <c r="R16" s="102" t="str">
        <f>+'EVALUACION CON CONTROLES'!L21</f>
        <v>MEDIO</v>
      </c>
      <c r="S16" s="103" t="str">
        <f>+'EVALUACION CON CONTROLES'!M21</f>
        <v>no</v>
      </c>
      <c r="T16" s="103" t="str">
        <f>+'EVALUACION CON CONTROLES'!N21</f>
        <v>abogado responsable Gestión Contractual</v>
      </c>
      <c r="U16" s="103" t="str">
        <f>+'EVALUACION CON CONTROLES'!O21</f>
        <v>Desde publicación del proceso de selección en Secop ii</v>
      </c>
      <c r="V16" s="103" t="str">
        <f>+'EVALUACION CON CONTROLES'!P21</f>
        <v>publicación acta de inicio del contrato</v>
      </c>
      <c r="W16" s="103" t="str">
        <f>+'EVALUACION CON CONTROLES'!Q21</f>
        <v>Publicar documentos una vez se tengan suscritos, sin superar el plazo máximo establecido para su publicación</v>
      </c>
      <c r="X16" s="104" t="str">
        <f>+'EVALUACION CON CONTROLES'!R21</f>
        <v>permanente</v>
      </c>
    </row>
    <row r="17" spans="2:24" ht="204" customHeight="1" thickBot="1" x14ac:dyDescent="0.25">
      <c r="B17" s="101">
        <v>8</v>
      </c>
      <c r="C17" s="103" t="str">
        <f>+'EVALUACION CON CONTROLES'!C22:F22</f>
        <v>Confabulacion de los proponentes (Colusión)</v>
      </c>
      <c r="D17" s="102" t="str">
        <f>+'EVALUACION CON CONTROLES'!B22</f>
        <v>SELECCIÓN</v>
      </c>
      <c r="E17" s="102" t="str">
        <f>VLOOKUP(C17,'IDENTIFICACION Y ANALISIS'!$B$19:$F$68,3,FALSE)</f>
        <v>General</v>
      </c>
      <c r="F17" s="102" t="str">
        <f>VLOOKUP(C17,'IDENTIFICACION Y ANALISIS'!$B$19:$F$68,4,FALSE)</f>
        <v>Interno</v>
      </c>
      <c r="G17" s="103" t="str">
        <f>+EVALUACION!H23</f>
        <v>Investigaciones por parte de la Superintendencia de Ind. Y comercio, que implican para la entidad desplegar su actuar administrativo desde  el área jurídica.</v>
      </c>
      <c r="H17" s="103">
        <f>+EVALUACION!I23</f>
        <v>2</v>
      </c>
      <c r="I17" s="103">
        <f>+EVALUACION!J23</f>
        <v>3</v>
      </c>
      <c r="J17" s="103">
        <f>+EVALUACION!K23</f>
        <v>5</v>
      </c>
      <c r="K17" s="102" t="str">
        <f>+EVALUACION!L23</f>
        <v>MEDIO</v>
      </c>
      <c r="L17" s="124" t="s">
        <v>231</v>
      </c>
      <c r="M17" s="125">
        <v>100</v>
      </c>
      <c r="N17" s="130" t="str">
        <f>+'EVALUACION CON CONTROLES'!G22</f>
        <v>Cuando se den indiciones que impliquen la conducta colusoria,  dar parte a las autoridades pertinentes</v>
      </c>
      <c r="O17" s="103">
        <f>+'EVALUACION CON CONTROLES'!I22</f>
        <v>2</v>
      </c>
      <c r="P17" s="103">
        <f>+'EVALUACION CON CONTROLES'!J22</f>
        <v>3</v>
      </c>
      <c r="Q17" s="103">
        <f>+'EVALUACION CON CONTROLES'!K22</f>
        <v>5</v>
      </c>
      <c r="R17" s="102" t="str">
        <f>+'EVALUACION CON CONTROLES'!L22</f>
        <v>MEDIO</v>
      </c>
      <c r="S17" s="103" t="str">
        <f>+'EVALUACION CON CONTROLES'!M22</f>
        <v>no</v>
      </c>
      <c r="T17" s="103" t="str">
        <f>+'EVALUACION CON CONTROLES'!N22</f>
        <v>Comité Evaluador</v>
      </c>
      <c r="U17" s="103" t="str">
        <f>+'EVALUACION CON CONTROLES'!O22</f>
        <v>Desde la recepción de las ofertas</v>
      </c>
      <c r="V17" s="103" t="str">
        <f>+'EVALUACION CON CONTROLES'!P22</f>
        <v>publicación del Contrato</v>
      </c>
      <c r="W17" s="103" t="str">
        <f>+'EVALUACION CON CONTROLES'!Q22</f>
        <v>Verificación de certificados de existencia y rep. Legal,</v>
      </c>
      <c r="X17" s="104" t="str">
        <f>+'EVALUACION CON CONTROLES'!R22</f>
        <v>permanente</v>
      </c>
    </row>
    <row r="18" spans="2:24" ht="246.75" customHeight="1" thickBot="1" x14ac:dyDescent="0.25">
      <c r="B18" s="101">
        <v>9</v>
      </c>
      <c r="C18" s="103" t="str">
        <f>+'EVALUACION CON CONTROLES'!C23:F23</f>
        <v>Selección de ofertas con precios  artificialmente bajos.</v>
      </c>
      <c r="D18" s="102" t="str">
        <f>+'EVALUACION CON CONTROLES'!B23</f>
        <v>SELECCIÓN</v>
      </c>
      <c r="E18" s="102" t="str">
        <f>VLOOKUP(C18,'IDENTIFICACION Y ANALISIS'!$B$19:$F$68,3,FALSE)</f>
        <v>General</v>
      </c>
      <c r="F18" s="102" t="str">
        <f>VLOOKUP(C18,'IDENTIFICACION Y ANALISIS'!$B$19:$F$68,4,FALSE)</f>
        <v>Interno</v>
      </c>
      <c r="G18" s="103" t="str">
        <f>+EVALUACION!H24</f>
        <v>Incumplimiento en las obligaciones específicas del contrato; investigaciones disciplinarias, inicio de procesos de incumplimiento y posible desquilibrio economico</v>
      </c>
      <c r="H18" s="103">
        <f>+EVALUACION!I24</f>
        <v>1</v>
      </c>
      <c r="I18" s="103">
        <f>+EVALUACION!J24</f>
        <v>3</v>
      </c>
      <c r="J18" s="103">
        <f>+EVALUACION!K24</f>
        <v>4</v>
      </c>
      <c r="K18" s="102" t="str">
        <f>+EVALUACION!L24</f>
        <v>BAJO</v>
      </c>
      <c r="L18" s="124" t="s">
        <v>231</v>
      </c>
      <c r="M18" s="125">
        <v>100</v>
      </c>
      <c r="N18" s="103" t="str">
        <f>+'EVALUACION CON CONTROLES'!G23</f>
        <v>Evaluador económico debe solicitar las justificaciones a que haya lugar cuando detecte en el precio diferencias que generen alerta para la entidad</v>
      </c>
      <c r="O18" s="103">
        <f>+'EVALUACION CON CONTROLES'!I23</f>
        <v>1</v>
      </c>
      <c r="P18" s="103">
        <f>+'EVALUACION CON CONTROLES'!J23</f>
        <v>3</v>
      </c>
      <c r="Q18" s="103">
        <f>+'EVALUACION CON CONTROLES'!K23</f>
        <v>4</v>
      </c>
      <c r="R18" s="102" t="str">
        <f>+'EVALUACION CON CONTROLES'!L23</f>
        <v>BAJO</v>
      </c>
      <c r="S18" s="103" t="str">
        <f>+'EVALUACION CON CONTROLES'!M23</f>
        <v>si</v>
      </c>
      <c r="T18" s="103" t="str">
        <f>+'EVALUACION CON CONTROLES'!N23</f>
        <v>Comité Evaluador</v>
      </c>
      <c r="U18" s="103" t="str">
        <f>+'EVALUACION CON CONTROLES'!O23</f>
        <v>Desde la recepción de las ofertas</v>
      </c>
      <c r="V18" s="103" t="str">
        <f>+'EVALUACION CON CONTROLES'!P23</f>
        <v xml:space="preserve">Publicación informe final de evaluación </v>
      </c>
      <c r="W18" s="103" t="str">
        <f>+'EVALUACION CON CONTROLES'!Q23</f>
        <v>Verificación de valores ofertados frente análisis de mercado realizado por el estructurador económico</v>
      </c>
      <c r="X18" s="104" t="str">
        <f>+'EVALUACION CON CONTROLES'!R23</f>
        <v>permanente</v>
      </c>
    </row>
    <row r="19" spans="2:24" ht="187.5" customHeight="1" thickBot="1" x14ac:dyDescent="0.25">
      <c r="B19" s="101">
        <v>10</v>
      </c>
      <c r="C19" s="103" t="str">
        <f>+'EVALUACION CON CONTROLES'!C24:F24</f>
        <v>Falta de solicitud o solicitud tardía del registro  presupuestal</v>
      </c>
      <c r="D19" s="102" t="str">
        <f>+'EVALUACION CON CONTROLES'!B24</f>
        <v>CONTRATACIÓN</v>
      </c>
      <c r="E19" s="102" t="str">
        <f>VLOOKUP(C19,'IDENTIFICACION Y ANALISIS'!$B$19:$F$68,3,FALSE)</f>
        <v>General</v>
      </c>
      <c r="F19" s="102" t="str">
        <f>VLOOKUP(C19,'IDENTIFICACION Y ANALISIS'!$B$19:$F$68,4,FALSE)</f>
        <v>Interno</v>
      </c>
      <c r="G19" s="103" t="str">
        <f>+EVALUACION!H25</f>
        <v xml:space="preserve">Imposibilidad de dar inicio a la ejecución del contato, por no cumplir con requisitos de ejecución, conllevando retrasos en la ejecución; hallazgos en auditorias </v>
      </c>
      <c r="H19" s="103">
        <f>+EVALUACION!I25</f>
        <v>1</v>
      </c>
      <c r="I19" s="103">
        <f>+EVALUACION!J25</f>
        <v>4</v>
      </c>
      <c r="J19" s="103">
        <f>+EVALUACION!K25</f>
        <v>5</v>
      </c>
      <c r="K19" s="102" t="str">
        <f>+EVALUACION!L25</f>
        <v>MEDIO</v>
      </c>
      <c r="L19" s="124" t="s">
        <v>231</v>
      </c>
      <c r="M19" s="125">
        <v>100</v>
      </c>
      <c r="N19" s="103" t="str">
        <f>+'EVALUACION CON CONTROLES'!G24</f>
        <v>Firmado el contrato, remitir solicitud de CRP al área de financiera y realizar seguimiento periódico a través de orfeo</v>
      </c>
      <c r="O19" s="103">
        <f>+'EVALUACION CON CONTROLES'!I24</f>
        <v>1</v>
      </c>
      <c r="P19" s="103">
        <f>+'EVALUACION CON CONTROLES'!J24</f>
        <v>4</v>
      </c>
      <c r="Q19" s="103">
        <f>+'EVALUACION CON CONTROLES'!K24</f>
        <v>5</v>
      </c>
      <c r="R19" s="102" t="str">
        <f>+'EVALUACION CON CONTROLES'!L24</f>
        <v>MEDIO</v>
      </c>
      <c r="S19" s="103" t="str">
        <f>+'EVALUACION CON CONTROLES'!M24</f>
        <v>no</v>
      </c>
      <c r="T19" s="103" t="str">
        <f>+'EVALUACION CON CONTROLES'!N24</f>
        <v>abogado responsable Gestión Contractual</v>
      </c>
      <c r="U19" s="103" t="str">
        <f>+'EVALUACION CON CONTROLES'!O24</f>
        <v xml:space="preserve">Desde firma del contrato </v>
      </c>
      <c r="V19" s="103" t="str">
        <f>+'EVALUACION CON CONTROLES'!P24</f>
        <v>Hasta fecha máxima otorgada para entregar pólizas</v>
      </c>
      <c r="W19" s="103" t="str">
        <f>+'EVALUACION CON CONTROLES'!Q24</f>
        <v>Seguimiento a través de orfeo de la solicitud de CRP</v>
      </c>
      <c r="X19" s="104" t="str">
        <f>+'EVALUACION CON CONTROLES'!R24</f>
        <v>Permanente</v>
      </c>
    </row>
    <row r="20" spans="2:24" ht="217.5" customHeight="1" x14ac:dyDescent="0.2">
      <c r="B20" s="101">
        <v>11</v>
      </c>
      <c r="C20" s="103" t="str">
        <f>+'EVALUACION CON CONTROLES'!C25:F25</f>
        <v>No publicación de la documentación del proceso de selección en el SECOP</v>
      </c>
      <c r="D20" s="102" t="str">
        <f>+'EVALUACION CON CONTROLES'!B25</f>
        <v>CONTRATACIÓN</v>
      </c>
      <c r="E20" s="102" t="str">
        <f>VLOOKUP(C20,'IDENTIFICACION Y ANALISIS'!$B$19:$F$68,3,FALSE)</f>
        <v>General</v>
      </c>
      <c r="F20" s="102" t="str">
        <f>VLOOKUP(C20,'IDENTIFICACION Y ANALISIS'!$B$19:$F$68,4,FALSE)</f>
        <v>Interno</v>
      </c>
      <c r="G20" s="103" t="str">
        <f>+EVALUACION!H26</f>
        <v>Incumplimiento procedimiento administrativo y vulneración principio de publicidad en la contratación estatal</v>
      </c>
      <c r="H20" s="103">
        <f>+EVALUACION!I26</f>
        <v>1</v>
      </c>
      <c r="I20" s="103">
        <f>+EVALUACION!J26</f>
        <v>4</v>
      </c>
      <c r="J20" s="103">
        <f>+EVALUACION!K26</f>
        <v>5</v>
      </c>
      <c r="K20" s="102" t="str">
        <f>+EVALUACION!L26</f>
        <v>MEDIO</v>
      </c>
      <c r="L20" s="124" t="s">
        <v>231</v>
      </c>
      <c r="M20" s="125">
        <v>100</v>
      </c>
      <c r="N20" s="103" t="str">
        <f>+'EVALUACION CON CONTROLES'!G25</f>
        <v>Atender el cronograma del proceso de selección, publicadando los documentos de cada una de sus etapas. Verificación por parte del líder del proceso</v>
      </c>
      <c r="O20" s="103">
        <f>+'EVALUACION CON CONTROLES'!I25</f>
        <v>1</v>
      </c>
      <c r="P20" s="103">
        <f>+'EVALUACION CON CONTROLES'!J25</f>
        <v>4</v>
      </c>
      <c r="Q20" s="103">
        <f>+'EVALUACION CON CONTROLES'!K25</f>
        <v>5</v>
      </c>
      <c r="R20" s="102" t="str">
        <f>+'EVALUACION CON CONTROLES'!L25</f>
        <v>MEDIO</v>
      </c>
      <c r="S20" s="103" t="str">
        <f>+'EVALUACION CON CONTROLES'!M25</f>
        <v>no</v>
      </c>
      <c r="T20" s="103" t="str">
        <f>+'EVALUACION CON CONTROLES'!N25</f>
        <v xml:space="preserve">Grupo gestión contractual </v>
      </c>
      <c r="U20" s="103" t="str">
        <f>+'EVALUACION CON CONTROLES'!O25</f>
        <v>Desde que se realiza la publicación del proceso en Secop II</v>
      </c>
      <c r="V20" s="103" t="str">
        <f>+'EVALUACION CON CONTROLES'!P25</f>
        <v>tercer día posterior a la producción de cada documento</v>
      </c>
      <c r="W20" s="103" t="str">
        <f>+'EVALUACION CON CONTROLES'!Q25</f>
        <v xml:space="preserve">Cronograma del proceso </v>
      </c>
      <c r="X20" s="104" t="str">
        <f>+'EVALUACION CON CONTROLES'!R25</f>
        <v>Permanente</v>
      </c>
    </row>
    <row r="21" spans="2:24" ht="182.25" customHeight="1" x14ac:dyDescent="0.2">
      <c r="B21" s="101">
        <v>12</v>
      </c>
      <c r="C21" s="103" t="str">
        <f>+'EVALUACION CON CONTROLES'!C26:F26</f>
        <v>Incumplimiento de compromisos adquiridos por el contratista seleccionado con sus subcontratistas, suministradores de bienes y servicios.</v>
      </c>
      <c r="D21" s="102" t="str">
        <f>+'EVALUACION CON CONTROLES'!B26</f>
        <v>EJECUCIÓN</v>
      </c>
      <c r="E21" s="102" t="str">
        <f>VLOOKUP(C21,'IDENTIFICACION Y ANALISIS'!$B$19:$F$68,3,FALSE)</f>
        <v>General</v>
      </c>
      <c r="F21" s="102" t="str">
        <f>VLOOKUP(C21,'IDENTIFICACION Y ANALISIS'!$B$19:$F$68,4,FALSE)</f>
        <v>Externo</v>
      </c>
      <c r="G21" s="103" t="str">
        <f>+EVALUACION!H27</f>
        <v>Incumplimiento en la ejecución del contrato, necesidad de iniciar procesos de imposición de multas.</v>
      </c>
      <c r="H21" s="103">
        <f>+EVALUACION!I27</f>
        <v>2</v>
      </c>
      <c r="I21" s="103">
        <f>+EVALUACION!J27</f>
        <v>4</v>
      </c>
      <c r="J21" s="103">
        <f>+EVALUACION!K27</f>
        <v>6</v>
      </c>
      <c r="K21" s="102" t="str">
        <f>+EVALUACION!L27</f>
        <v>ALTO</v>
      </c>
      <c r="L21" s="103" t="s">
        <v>232</v>
      </c>
      <c r="M21" s="102">
        <v>100</v>
      </c>
      <c r="N21" s="103" t="str">
        <f>+'EVALUACION CON CONTROLES'!G26</f>
        <v>Exigir el cumplimiento de las condiciones establecidas en la ficha técnica, Imposición de multas. Ejecución de Garantías</v>
      </c>
      <c r="O21" s="103">
        <f>+'EVALUACION CON CONTROLES'!I26</f>
        <v>2</v>
      </c>
      <c r="P21" s="103">
        <f>+'EVALUACION CON CONTROLES'!J26</f>
        <v>3</v>
      </c>
      <c r="Q21" s="103">
        <f>+'EVALUACION CON CONTROLES'!K26</f>
        <v>5</v>
      </c>
      <c r="R21" s="102" t="str">
        <f>+'EVALUACION CON CONTROLES'!L26</f>
        <v>MEDIO</v>
      </c>
      <c r="S21" s="103" t="str">
        <f>+'EVALUACION CON CONTROLES'!M26</f>
        <v xml:space="preserve">no </v>
      </c>
      <c r="T21" s="103" t="str">
        <f>+'EVALUACION CON CONTROLES'!N26</f>
        <v>Supervisor del contrato - contratista</v>
      </c>
      <c r="U21" s="103" t="str">
        <f>+'EVALUACION CON CONTROLES'!O26</f>
        <v xml:space="preserve">Desde firma acta de inicio </v>
      </c>
      <c r="V21" s="103" t="str">
        <f>+'EVALUACION CON CONTROLES'!P26</f>
        <v>terminación del contrato</v>
      </c>
      <c r="W21" s="103" t="str">
        <f>+'EVALUACION CON CONTROLES'!Q26</f>
        <v>Cumplimiento de cronograma de actividades</v>
      </c>
      <c r="X21" s="104" t="str">
        <f>+'EVALUACION CON CONTROLES'!R26</f>
        <v>periódico</v>
      </c>
    </row>
    <row r="22" spans="2:24" ht="252.75" customHeight="1" x14ac:dyDescent="0.2">
      <c r="B22" s="101">
        <v>13</v>
      </c>
      <c r="C22" s="103" t="str">
        <f>+'EVALUACION CON CONTROLES'!C27:F27</f>
        <v xml:space="preserve">Racionamiento de agua </v>
      </c>
      <c r="D22" s="102" t="str">
        <f>+'EVALUACION CON CONTROLES'!B27</f>
        <v>EJECUCIÓN</v>
      </c>
      <c r="E22" s="132" t="s">
        <v>233</v>
      </c>
      <c r="F22" s="102" t="s">
        <v>66</v>
      </c>
      <c r="G22" s="103" t="str">
        <f>+EVALUACION!H28</f>
        <v xml:space="preserve">Dificultades para la prestación del servicio </v>
      </c>
      <c r="H22" s="103">
        <f>+EVALUACION!I28</f>
        <v>1</v>
      </c>
      <c r="I22" s="103">
        <f>+EVALUACION!J28</f>
        <v>3</v>
      </c>
      <c r="J22" s="103">
        <f>+EVALUACION!K28</f>
        <v>4</v>
      </c>
      <c r="K22" s="102" t="str">
        <f>+EVALUACION!L28</f>
        <v>BAJO</v>
      </c>
      <c r="L22" s="103" t="s">
        <v>232</v>
      </c>
      <c r="M22" s="102">
        <v>100</v>
      </c>
      <c r="N22" s="103" t="str">
        <f>+'EVALUACION CON CONTROLES'!G27</f>
        <v xml:space="preserve">Elaboración de mesas de trabajo con equipo interdisciplinario, para verificar las disposiciones que el Gobierno Nacional y Distrital tomara </v>
      </c>
      <c r="O22" s="103">
        <v>2</v>
      </c>
      <c r="P22" s="103">
        <v>2</v>
      </c>
      <c r="Q22" s="103">
        <v>3</v>
      </c>
      <c r="R22" s="102" t="str">
        <f>+'EVALUACION CON CONTROLES'!L27</f>
        <v>MEDIO</v>
      </c>
      <c r="S22" s="103" t="str">
        <f>+'EVALUACION CON CONTROLES'!M27</f>
        <v xml:space="preserve">no </v>
      </c>
      <c r="T22" s="103" t="str">
        <f>+'EVALUACION CON CONTROLES'!N27</f>
        <v>Supervisor del contrato - contratista</v>
      </c>
      <c r="U22" s="103" t="str">
        <f>+'EVALUACION CON CONTROLES'!O27</f>
        <v xml:space="preserve">Desde firma acta de inicio </v>
      </c>
      <c r="V22" s="103" t="str">
        <f>+'EVALUACION CON CONTROLES'!P27</f>
        <v>terminación del contrato</v>
      </c>
      <c r="W22" s="103" t="str">
        <f>+'EVALUACION CON CONTROLES'!Q27</f>
        <v>Cumplimiento de cronograma de actividades</v>
      </c>
      <c r="X22" s="104" t="str">
        <f>+'EVALUACION CON CONTROLES'!R27</f>
        <v>periódico</v>
      </c>
    </row>
    <row r="23" spans="2:24" ht="13.5" customHeight="1" x14ac:dyDescent="0.2">
      <c r="B23" s="99"/>
      <c r="X23" s="100"/>
    </row>
    <row r="24" spans="2:24" ht="13.5" customHeight="1" x14ac:dyDescent="0.25">
      <c r="B24" s="99"/>
      <c r="E24" s="96"/>
      <c r="F24" s="282" t="s">
        <v>234</v>
      </c>
      <c r="G24" s="282"/>
      <c r="H24" s="96"/>
      <c r="I24" s="96"/>
      <c r="J24" s="283" t="s">
        <v>221</v>
      </c>
      <c r="K24" s="283"/>
      <c r="L24" s="283"/>
      <c r="M24" s="283"/>
      <c r="X24" s="100"/>
    </row>
    <row r="25" spans="2:24" ht="13.5" customHeight="1" x14ac:dyDescent="0.2">
      <c r="B25" s="99"/>
      <c r="E25" s="291" t="s">
        <v>118</v>
      </c>
      <c r="F25" s="105" t="s">
        <v>119</v>
      </c>
      <c r="G25" s="105" t="s">
        <v>120</v>
      </c>
      <c r="H25" s="96"/>
      <c r="I25" s="96"/>
      <c r="J25" s="297" t="s">
        <v>121</v>
      </c>
      <c r="K25" s="298"/>
      <c r="L25" s="297" t="s">
        <v>120</v>
      </c>
      <c r="M25" s="298"/>
      <c r="X25" s="100"/>
    </row>
    <row r="26" spans="2:24" ht="13.5" customHeight="1" x14ac:dyDescent="0.2">
      <c r="B26" s="99"/>
      <c r="E26" s="291"/>
      <c r="F26" s="103" t="s">
        <v>122</v>
      </c>
      <c r="G26" s="103">
        <v>1</v>
      </c>
      <c r="H26" s="96"/>
      <c r="I26" s="96"/>
      <c r="J26" s="286" t="s">
        <v>123</v>
      </c>
      <c r="K26" s="287"/>
      <c r="L26" s="226">
        <v>1</v>
      </c>
      <c r="M26" s="226"/>
      <c r="X26" s="100"/>
    </row>
    <row r="27" spans="2:24" ht="13.5" customHeight="1" x14ac:dyDescent="0.2">
      <c r="B27" s="99"/>
      <c r="E27" s="291"/>
      <c r="F27" s="103" t="s">
        <v>124</v>
      </c>
      <c r="G27" s="103">
        <v>2</v>
      </c>
      <c r="H27" s="96"/>
      <c r="I27" s="96"/>
      <c r="J27" s="286" t="s">
        <v>125</v>
      </c>
      <c r="K27" s="287"/>
      <c r="L27" s="226">
        <v>2</v>
      </c>
      <c r="M27" s="226"/>
      <c r="X27" s="100"/>
    </row>
    <row r="28" spans="2:24" ht="13.5" customHeight="1" x14ac:dyDescent="0.2">
      <c r="B28" s="99"/>
      <c r="E28" s="291"/>
      <c r="F28" s="103" t="s">
        <v>126</v>
      </c>
      <c r="G28" s="103">
        <v>3</v>
      </c>
      <c r="H28" s="96"/>
      <c r="I28" s="96"/>
      <c r="J28" s="286" t="s">
        <v>127</v>
      </c>
      <c r="K28" s="287"/>
      <c r="L28" s="226">
        <v>3</v>
      </c>
      <c r="M28" s="226"/>
      <c r="X28" s="100"/>
    </row>
    <row r="29" spans="2:24" ht="13.5" customHeight="1" x14ac:dyDescent="0.2">
      <c r="B29" s="99"/>
      <c r="E29" s="291"/>
      <c r="F29" s="103" t="s">
        <v>128</v>
      </c>
      <c r="G29" s="103">
        <v>4</v>
      </c>
      <c r="H29" s="96"/>
      <c r="I29" s="96"/>
      <c r="J29" s="286" t="s">
        <v>129</v>
      </c>
      <c r="K29" s="287"/>
      <c r="L29" s="226">
        <v>4</v>
      </c>
      <c r="M29" s="226"/>
      <c r="X29" s="100"/>
    </row>
    <row r="30" spans="2:24" ht="13.5" customHeight="1" x14ac:dyDescent="0.2">
      <c r="B30" s="99"/>
      <c r="E30" s="291"/>
      <c r="F30" s="103" t="s">
        <v>130</v>
      </c>
      <c r="G30" s="103">
        <v>5</v>
      </c>
      <c r="H30" s="96"/>
      <c r="I30" s="96"/>
      <c r="J30" s="286" t="s">
        <v>131</v>
      </c>
      <c r="K30" s="287"/>
      <c r="L30" s="226">
        <v>5</v>
      </c>
      <c r="M30" s="226"/>
      <c r="X30" s="100"/>
    </row>
    <row r="31" spans="2:24" ht="13.5" customHeight="1" x14ac:dyDescent="0.2">
      <c r="B31" s="99"/>
      <c r="D31" s="96"/>
      <c r="E31" s="96"/>
      <c r="F31" s="96"/>
      <c r="G31" s="96"/>
      <c r="H31" s="96"/>
      <c r="I31" s="96"/>
      <c r="J31" s="96"/>
      <c r="K31" s="96"/>
      <c r="L31" s="96"/>
      <c r="M31" s="96"/>
      <c r="X31" s="100"/>
    </row>
    <row r="32" spans="2:24" ht="13.5" customHeight="1" x14ac:dyDescent="0.25">
      <c r="B32" s="99"/>
      <c r="D32" s="283" t="s">
        <v>132</v>
      </c>
      <c r="E32" s="283"/>
      <c r="F32" s="283"/>
      <c r="G32" s="283"/>
      <c r="H32" s="283"/>
      <c r="I32" s="283"/>
      <c r="J32" s="283"/>
      <c r="K32" s="283"/>
      <c r="X32" s="100"/>
    </row>
    <row r="33" spans="2:24" ht="13.5" customHeight="1" x14ac:dyDescent="0.25">
      <c r="B33" s="99"/>
      <c r="D33" s="289" t="s">
        <v>119</v>
      </c>
      <c r="E33" s="289" t="s">
        <v>120</v>
      </c>
      <c r="F33" s="288" t="s">
        <v>123</v>
      </c>
      <c r="G33" s="288"/>
      <c r="H33" s="284" t="s">
        <v>125</v>
      </c>
      <c r="I33" s="285"/>
      <c r="J33" s="107" t="s">
        <v>127</v>
      </c>
      <c r="K33" s="107" t="s">
        <v>129</v>
      </c>
      <c r="L33" s="105" t="s">
        <v>131</v>
      </c>
      <c r="P33" s="283" t="s">
        <v>146</v>
      </c>
      <c r="Q33" s="283"/>
      <c r="R33" s="283"/>
      <c r="S33" s="283"/>
      <c r="T33" s="283"/>
      <c r="X33" s="100"/>
    </row>
    <row r="34" spans="2:24" ht="13.5" customHeight="1" x14ac:dyDescent="0.2">
      <c r="B34" s="99"/>
      <c r="D34" s="289"/>
      <c r="E34" s="289"/>
      <c r="F34" s="290">
        <v>1</v>
      </c>
      <c r="G34" s="290"/>
      <c r="H34" s="299">
        <v>2</v>
      </c>
      <c r="I34" s="300"/>
      <c r="J34" s="108">
        <v>3</v>
      </c>
      <c r="K34" s="108">
        <v>4</v>
      </c>
      <c r="L34" s="108">
        <v>5</v>
      </c>
      <c r="P34" s="288" t="s">
        <v>132</v>
      </c>
      <c r="Q34" s="288"/>
      <c r="R34" s="288"/>
      <c r="S34" s="288" t="s">
        <v>145</v>
      </c>
      <c r="T34" s="288"/>
      <c r="X34" s="100"/>
    </row>
    <row r="35" spans="2:24" ht="13.5" customHeight="1" x14ac:dyDescent="0.2">
      <c r="B35" s="99"/>
      <c r="D35" s="103" t="s">
        <v>122</v>
      </c>
      <c r="E35" s="106">
        <v>1</v>
      </c>
      <c r="F35" s="293">
        <v>2</v>
      </c>
      <c r="G35" s="293"/>
      <c r="H35" s="304">
        <v>3</v>
      </c>
      <c r="I35" s="305"/>
      <c r="J35" s="109">
        <v>4</v>
      </c>
      <c r="K35" s="110">
        <v>5</v>
      </c>
      <c r="L35" s="111">
        <v>6</v>
      </c>
      <c r="P35" s="294" t="s">
        <v>147</v>
      </c>
      <c r="Q35" s="294"/>
      <c r="R35" s="294"/>
      <c r="S35" s="292" t="s">
        <v>148</v>
      </c>
      <c r="T35" s="292"/>
      <c r="X35" s="100"/>
    </row>
    <row r="36" spans="2:24" ht="13.5" customHeight="1" x14ac:dyDescent="0.2">
      <c r="B36" s="99"/>
      <c r="D36" s="103" t="s">
        <v>124</v>
      </c>
      <c r="E36" s="106">
        <v>2</v>
      </c>
      <c r="F36" s="293">
        <v>3</v>
      </c>
      <c r="G36" s="293"/>
      <c r="H36" s="304">
        <v>4</v>
      </c>
      <c r="I36" s="305"/>
      <c r="J36" s="110">
        <v>5</v>
      </c>
      <c r="K36" s="111">
        <v>6</v>
      </c>
      <c r="L36" s="111">
        <v>7</v>
      </c>
      <c r="P36" s="301" t="s">
        <v>149</v>
      </c>
      <c r="Q36" s="301"/>
      <c r="R36" s="301"/>
      <c r="S36" s="292" t="s">
        <v>150</v>
      </c>
      <c r="T36" s="292"/>
      <c r="X36" s="100"/>
    </row>
    <row r="37" spans="2:24" ht="13.5" customHeight="1" x14ac:dyDescent="0.2">
      <c r="B37" s="99"/>
      <c r="D37" s="103" t="s">
        <v>126</v>
      </c>
      <c r="E37" s="106">
        <v>3</v>
      </c>
      <c r="F37" s="293">
        <v>4</v>
      </c>
      <c r="G37" s="293"/>
      <c r="H37" s="295">
        <v>5</v>
      </c>
      <c r="I37" s="296"/>
      <c r="J37" s="111">
        <v>6</v>
      </c>
      <c r="K37" s="111">
        <v>7</v>
      </c>
      <c r="L37" s="112">
        <v>8</v>
      </c>
      <c r="P37" s="306">
        <v>5</v>
      </c>
      <c r="Q37" s="306"/>
      <c r="R37" s="306"/>
      <c r="S37" s="292" t="s">
        <v>151</v>
      </c>
      <c r="T37" s="292"/>
      <c r="X37" s="100"/>
    </row>
    <row r="38" spans="2:24" ht="13.5" customHeight="1" x14ac:dyDescent="0.2">
      <c r="B38" s="99"/>
      <c r="D38" s="103" t="s">
        <v>128</v>
      </c>
      <c r="E38" s="106">
        <v>4</v>
      </c>
      <c r="F38" s="306">
        <v>5</v>
      </c>
      <c r="G38" s="306"/>
      <c r="H38" s="302">
        <v>6</v>
      </c>
      <c r="I38" s="303"/>
      <c r="J38" s="111">
        <v>7</v>
      </c>
      <c r="K38" s="112">
        <v>8</v>
      </c>
      <c r="L38" s="112">
        <v>9</v>
      </c>
      <c r="P38" s="293" t="s">
        <v>152</v>
      </c>
      <c r="Q38" s="293"/>
      <c r="R38" s="293"/>
      <c r="S38" s="292" t="s">
        <v>153</v>
      </c>
      <c r="T38" s="292"/>
      <c r="X38" s="100"/>
    </row>
    <row r="39" spans="2:24" ht="13.5" customHeight="1" x14ac:dyDescent="0.2">
      <c r="B39" s="99"/>
      <c r="D39" s="103" t="s">
        <v>130</v>
      </c>
      <c r="E39" s="106">
        <v>5</v>
      </c>
      <c r="F39" s="301">
        <v>6</v>
      </c>
      <c r="G39" s="301"/>
      <c r="H39" s="302">
        <v>7</v>
      </c>
      <c r="I39" s="303"/>
      <c r="J39" s="112">
        <v>8</v>
      </c>
      <c r="K39" s="112">
        <v>9</v>
      </c>
      <c r="L39" s="112">
        <v>10</v>
      </c>
      <c r="X39" s="100"/>
    </row>
    <row r="40" spans="2:24" ht="13.5" customHeight="1" thickBot="1" x14ac:dyDescent="0.25">
      <c r="B40" s="113"/>
      <c r="C40" s="114"/>
      <c r="D40" s="115"/>
      <c r="E40" s="115"/>
      <c r="F40" s="115"/>
      <c r="G40" s="115"/>
      <c r="H40" s="115"/>
      <c r="I40" s="115"/>
      <c r="J40" s="115"/>
      <c r="K40" s="115"/>
      <c r="L40" s="115"/>
      <c r="M40" s="115"/>
      <c r="N40" s="114"/>
      <c r="O40" s="114"/>
      <c r="P40" s="114"/>
      <c r="Q40" s="114"/>
      <c r="R40" s="114"/>
      <c r="S40" s="114"/>
      <c r="T40" s="114"/>
      <c r="U40" s="114"/>
      <c r="V40" s="114"/>
      <c r="W40" s="114"/>
      <c r="X40" s="116"/>
    </row>
    <row r="41" spans="2:24" ht="16.5" customHeight="1" x14ac:dyDescent="0.2">
      <c r="D41" s="96"/>
      <c r="F41" s="96"/>
      <c r="G41" s="96"/>
      <c r="H41" s="96"/>
      <c r="I41" s="96"/>
      <c r="J41" s="96"/>
      <c r="K41" s="96"/>
      <c r="L41" s="96"/>
      <c r="M41" s="96"/>
      <c r="N41" s="96"/>
      <c r="O41" s="96"/>
      <c r="P41" s="96"/>
      <c r="Q41" s="96"/>
      <c r="R41" s="96"/>
    </row>
    <row r="42" spans="2:24" ht="16.5" customHeight="1" x14ac:dyDescent="0.2">
      <c r="D42" s="96"/>
      <c r="F42" s="96"/>
      <c r="G42" s="96"/>
      <c r="H42" s="96"/>
      <c r="I42" s="96"/>
      <c r="J42" s="96"/>
      <c r="K42" s="96"/>
      <c r="L42" s="96"/>
      <c r="M42" s="96"/>
      <c r="N42" s="96"/>
      <c r="O42" s="96"/>
      <c r="P42" s="96"/>
      <c r="Q42" s="96"/>
      <c r="R42" s="96"/>
    </row>
    <row r="43" spans="2:24" ht="12.75" customHeight="1" x14ac:dyDescent="0.2">
      <c r="D43" s="96"/>
      <c r="F43" s="96"/>
      <c r="G43" s="96"/>
      <c r="H43" s="96"/>
      <c r="I43" s="96"/>
      <c r="J43" s="96"/>
      <c r="K43" s="96"/>
      <c r="L43" s="96"/>
      <c r="M43" s="96"/>
      <c r="N43" s="96"/>
      <c r="O43" s="96"/>
      <c r="P43" s="96"/>
      <c r="Q43" s="96"/>
      <c r="R43" s="96"/>
    </row>
    <row r="44" spans="2:24" hidden="1" x14ac:dyDescent="0.2">
      <c r="B44" s="98" t="s">
        <v>232</v>
      </c>
      <c r="D44" s="96"/>
      <c r="F44" s="96"/>
      <c r="G44" s="96"/>
      <c r="H44" s="96"/>
      <c r="I44" s="96"/>
      <c r="J44" s="96"/>
      <c r="K44" s="96"/>
      <c r="L44" s="96"/>
      <c r="M44" s="96"/>
      <c r="N44" s="96"/>
      <c r="O44" s="96"/>
      <c r="P44" s="96"/>
      <c r="Q44" s="96"/>
      <c r="R44" s="96"/>
    </row>
    <row r="45" spans="2:24" ht="15" hidden="1" x14ac:dyDescent="0.25">
      <c r="B45" s="98" t="s">
        <v>231</v>
      </c>
      <c r="D45" s="117"/>
      <c r="F45" s="96"/>
      <c r="G45" s="117"/>
      <c r="H45" s="117"/>
      <c r="I45" s="117"/>
      <c r="J45" s="117"/>
      <c r="K45" s="117"/>
      <c r="L45" s="117"/>
      <c r="M45" s="117"/>
      <c r="N45" s="117"/>
      <c r="O45" s="117"/>
      <c r="P45" s="117"/>
      <c r="Q45" s="117"/>
      <c r="R45" s="117"/>
    </row>
    <row r="46" spans="2:24" x14ac:dyDescent="0.2">
      <c r="D46" s="96"/>
      <c r="F46" s="96"/>
      <c r="G46" s="96"/>
      <c r="H46" s="96"/>
      <c r="I46" s="96"/>
      <c r="J46" s="96"/>
      <c r="K46" s="96"/>
      <c r="L46" s="96"/>
      <c r="M46" s="96"/>
      <c r="N46" s="96"/>
      <c r="O46" s="96"/>
      <c r="P46" s="96"/>
      <c r="Q46" s="96"/>
      <c r="R46" s="96"/>
    </row>
    <row r="47" spans="2:24" x14ac:dyDescent="0.2">
      <c r="D47" s="96"/>
      <c r="F47" s="96"/>
      <c r="G47" s="96"/>
      <c r="H47" s="96"/>
      <c r="I47" s="96"/>
      <c r="J47" s="96"/>
      <c r="K47" s="96"/>
      <c r="L47" s="96"/>
      <c r="M47" s="96"/>
      <c r="N47" s="96"/>
      <c r="O47" s="96"/>
      <c r="P47" s="96"/>
      <c r="Q47" s="96"/>
      <c r="R47" s="96"/>
    </row>
    <row r="48" spans="2:24" x14ac:dyDescent="0.2">
      <c r="D48" s="96"/>
      <c r="F48" s="96"/>
      <c r="G48" s="96"/>
      <c r="H48" s="96"/>
      <c r="I48" s="96"/>
      <c r="J48" s="96"/>
      <c r="K48" s="96"/>
      <c r="L48" s="96"/>
      <c r="M48" s="96"/>
      <c r="N48" s="96"/>
      <c r="O48" s="96"/>
      <c r="P48" s="96"/>
      <c r="Q48" s="96"/>
      <c r="R48" s="96"/>
    </row>
    <row r="49" spans="4:18" x14ac:dyDescent="0.2">
      <c r="D49" s="96"/>
      <c r="F49" s="96"/>
      <c r="G49" s="96"/>
      <c r="H49" s="96"/>
      <c r="I49" s="96"/>
      <c r="J49" s="96"/>
      <c r="K49" s="96"/>
      <c r="L49" s="96"/>
      <c r="M49" s="96"/>
      <c r="N49" s="96"/>
      <c r="O49" s="96"/>
      <c r="P49" s="96"/>
      <c r="Q49" s="96"/>
      <c r="R49" s="96"/>
    </row>
    <row r="50" spans="4:18" ht="12.75" customHeight="1" x14ac:dyDescent="0.2">
      <c r="D50" s="96"/>
    </row>
    <row r="51" spans="4:18" x14ac:dyDescent="0.2">
      <c r="D51" s="96"/>
    </row>
  </sheetData>
  <mergeCells count="52">
    <mergeCell ref="F39:G39"/>
    <mergeCell ref="H39:I39"/>
    <mergeCell ref="P34:R34"/>
    <mergeCell ref="H36:I36"/>
    <mergeCell ref="H35:I35"/>
    <mergeCell ref="F37:G37"/>
    <mergeCell ref="F38:G38"/>
    <mergeCell ref="P37:R37"/>
    <mergeCell ref="H38:I38"/>
    <mergeCell ref="P36:R36"/>
    <mergeCell ref="F36:G36"/>
    <mergeCell ref="L25:M25"/>
    <mergeCell ref="J25:K25"/>
    <mergeCell ref="H34:I34"/>
    <mergeCell ref="J28:K28"/>
    <mergeCell ref="S34:T34"/>
    <mergeCell ref="J29:K29"/>
    <mergeCell ref="P33:T33"/>
    <mergeCell ref="S38:T38"/>
    <mergeCell ref="P38:R38"/>
    <mergeCell ref="P35:R35"/>
    <mergeCell ref="E33:E34"/>
    <mergeCell ref="S35:T35"/>
    <mergeCell ref="F35:G35"/>
    <mergeCell ref="S36:T36"/>
    <mergeCell ref="S37:T37"/>
    <mergeCell ref="H37:I37"/>
    <mergeCell ref="F24:G24"/>
    <mergeCell ref="J24:M24"/>
    <mergeCell ref="H33:I33"/>
    <mergeCell ref="J26:K26"/>
    <mergeCell ref="J27:K27"/>
    <mergeCell ref="L28:M28"/>
    <mergeCell ref="L29:M29"/>
    <mergeCell ref="D32:K32"/>
    <mergeCell ref="F33:G33"/>
    <mergeCell ref="L26:M26"/>
    <mergeCell ref="L27:M27"/>
    <mergeCell ref="D33:D34"/>
    <mergeCell ref="F34:G34"/>
    <mergeCell ref="E25:E30"/>
    <mergeCell ref="J30:K30"/>
    <mergeCell ref="L30:M30"/>
    <mergeCell ref="B9:R9"/>
    <mergeCell ref="B6:X6"/>
    <mergeCell ref="B7:X7"/>
    <mergeCell ref="B8:X8"/>
    <mergeCell ref="B2:B4"/>
    <mergeCell ref="C2:X2"/>
    <mergeCell ref="L3:X3"/>
    <mergeCell ref="C3:K3"/>
    <mergeCell ref="C4:X4"/>
  </mergeCells>
  <phoneticPr fontId="1" type="noConversion"/>
  <conditionalFormatting sqref="K11:K22">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2">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2" xr:uid="{00000000-0002-0000-0400-000000000000}">
      <formula1>$B$44:$B$45</formula1>
    </dataValidation>
  </dataValidations>
  <printOptions horizontalCentered="1" verticalCentered="1"/>
  <pageMargins left="0.23622047244094491" right="0.23622047244094491" top="0.74803149606299213" bottom="0.74803149606299213" header="0.31496062992125984" footer="0.31496062992125984"/>
  <pageSetup scale="45" orientation="landscape" verticalDpi="4294967295" r:id="rId1"/>
  <headerFooter alignWithMargins="0">
    <oddFooter xml:space="preserve">&amp;LAvenida Calle 26 No. 57-83 Torre 8, Piso 8 CEMSA - C.P. 111321 PBX:(+57) 601-3779555 - Información: Línea 195 
Sede Operativa - Atención al Ciudadano: Calle 22D No. 120-40 www.umv.gov.co&amp;C
</oddFooter>
  </headerFooter>
  <rowBreaks count="1" manualBreakCount="1">
    <brk id="1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605F962B5E8184B8216F9510C14EE20" ma:contentTypeVersion="17" ma:contentTypeDescription="Crear nuevo documento." ma:contentTypeScope="" ma:versionID="abcf7846f4e17dc3d357a40c0608ad2b">
  <xsd:schema xmlns:xsd="http://www.w3.org/2001/XMLSchema" xmlns:xs="http://www.w3.org/2001/XMLSchema" xmlns:p="http://schemas.microsoft.com/office/2006/metadata/properties" xmlns:ns3="c9999ec7-f639-4382-afa7-6be9e93ee972" xmlns:ns4="633b97ec-5e5f-4806-87bc-e2d4e810ca6b" targetNamespace="http://schemas.microsoft.com/office/2006/metadata/properties" ma:root="true" ma:fieldsID="95387609c17917c6360763ded546c347" ns3:_="" ns4:_="">
    <xsd:import namespace="c9999ec7-f639-4382-afa7-6be9e93ee972"/>
    <xsd:import namespace="633b97ec-5e5f-4806-87bc-e2d4e810ca6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MediaServiceSearchProperties"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999ec7-f639-4382-afa7-6be9e93ee9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33b97ec-5e5f-4806-87bc-e2d4e810ca6b"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c9999ec7-f639-4382-afa7-6be9e93ee972" xsi:nil="true"/>
  </documentManagement>
</p:properties>
</file>

<file path=customXml/itemProps1.xml><?xml version="1.0" encoding="utf-8"?>
<ds:datastoreItem xmlns:ds="http://schemas.openxmlformats.org/officeDocument/2006/customXml" ds:itemID="{F513635E-E03C-4421-ABF1-4021E7E815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999ec7-f639-4382-afa7-6be9e93ee972"/>
    <ds:schemaRef ds:uri="633b97ec-5e5f-4806-87bc-e2d4e810ca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28338E-0A4E-43CD-96A6-137B8AD9638A}">
  <ds:schemaRefs>
    <ds:schemaRef ds:uri="http://schemas.microsoft.com/sharepoint/v3/contenttype/forms"/>
  </ds:schemaRefs>
</ds:datastoreItem>
</file>

<file path=customXml/itemProps3.xml><?xml version="1.0" encoding="utf-8"?>
<ds:datastoreItem xmlns:ds="http://schemas.openxmlformats.org/officeDocument/2006/customXml" ds:itemID="{284EDF6B-DDDA-4F7A-B1A1-3D6E67421DF0}">
  <ds:schemaRefs>
    <ds:schemaRef ds:uri="http://schemas.microsoft.com/office/2006/metadata/properties"/>
    <ds:schemaRef ds:uri="http://purl.org/dc/terms/"/>
    <ds:schemaRef ds:uri="http://www.w3.org/XML/1998/namespace"/>
    <ds:schemaRef ds:uri="http://purl.org/dc/dcmitype/"/>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633b97ec-5e5f-4806-87bc-e2d4e810ca6b"/>
    <ds:schemaRef ds:uri="c9999ec7-f639-4382-afa7-6be9e93ee97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Manuela Valencia Jaramillo</cp:lastModifiedBy>
  <cp:revision/>
  <dcterms:created xsi:type="dcterms:W3CDTF">2007-06-14T01:55:06Z</dcterms:created>
  <dcterms:modified xsi:type="dcterms:W3CDTF">2024-04-25T19:46:27Z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0x0101008605F962B5E8184B8216F9510C14EE20</vt:lpwstr>
  </property>
</Properties>
</file>