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C:\Users\Hugo Garcia\Desktop\Fomulación 2024 - Tunjuelito\01. Encuentros ciudadanos\Definitivos\"/>
    </mc:Choice>
  </mc:AlternateContent>
  <xr:revisionPtr revIDLastSave="0" documentId="13_ncr:1_{720A7048-78F8-4AAD-BB03-3449EB9C5E7B}" xr6:coauthVersionLast="47" xr6:coauthVersionMax="47" xr10:uidLastSave="{00000000-0000-0000-0000-000000000000}"/>
  <bookViews>
    <workbookView xWindow="-120" yWindow="-120" windowWidth="20730" windowHeight="1176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Hlk144447402" localSheetId="1">'IDENTIFICACION Y ANALISIS'!#REF!</definedName>
    <definedName name="_xlnm.Print_Area" localSheetId="4">'ASIGNACION Y TRATAMIENTO'!$B$2:$X$46</definedName>
    <definedName name="_xlnm.Print_Area" localSheetId="0">CONTEXTO!$B$2:$F$19</definedName>
    <definedName name="_xlnm.Print_Area" localSheetId="2">EVALUACION!$B$2:$L$61</definedName>
    <definedName name="_xlnm.Print_Area" localSheetId="3">'EVALUACION CON CONTROLES'!$B$2:$R$53</definedName>
    <definedName name="_xlnm.Print_Area" localSheetId="1">'IDENTIFICACION Y ANALISIS'!$B$2:$F$39</definedName>
    <definedName name="contratación">'IDENTIFICACION Y ANALISIS'!$B$31:$B$32</definedName>
    <definedName name="ejecución">'IDENTIFICACION Y ANALISIS'!$B$36:$B$39</definedName>
    <definedName name="OPCIONES">'ASIGNACION Y TRATAMIENTO'!$B$50:$B$52</definedName>
    <definedName name="planeación">'IDENTIFICACION Y ANALISIS'!$B$19:$B$24</definedName>
    <definedName name="selección">'IDENTIFICACION Y ANALISIS'!$B$26:$B$29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Q17" i="6"/>
  <c r="Q16" i="6"/>
  <c r="Q15" i="6"/>
  <c r="Q14" i="6"/>
  <c r="Q13" i="6"/>
  <c r="Q12" i="6"/>
  <c r="Q11" i="6"/>
  <c r="T27" i="6"/>
  <c r="U27" i="6"/>
  <c r="V27" i="6"/>
  <c r="W27" i="6"/>
  <c r="X27" i="6"/>
  <c r="G26" i="6"/>
  <c r="K34" i="11"/>
  <c r="G11" i="6"/>
  <c r="I27" i="6"/>
  <c r="H27" i="6"/>
  <c r="G27" i="6"/>
  <c r="N27" i="6"/>
  <c r="S27" i="6"/>
  <c r="T11" i="6"/>
  <c r="C32" i="15"/>
  <c r="C27" i="6" s="1"/>
  <c r="B32" i="15"/>
  <c r="D27" i="6" s="1"/>
  <c r="F27" i="6" l="1"/>
  <c r="E27" i="6"/>
  <c r="K33" i="11"/>
  <c r="J27" i="6" s="1"/>
  <c r="L32" i="15" l="1"/>
  <c r="R27" i="6" s="1"/>
  <c r="L33" i="11"/>
  <c r="K27" i="6" s="1"/>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H26" i="6"/>
  <c r="I26" i="6"/>
  <c r="N26" i="6"/>
  <c r="S26" i="6"/>
  <c r="T26" i="6"/>
  <c r="U26" i="6"/>
  <c r="V26" i="6"/>
  <c r="W26" i="6"/>
  <c r="X26" i="6"/>
  <c r="G28" i="6"/>
  <c r="H28" i="6"/>
  <c r="I28" i="6"/>
  <c r="N28" i="6"/>
  <c r="S28" i="6"/>
  <c r="T28" i="6"/>
  <c r="U28" i="6"/>
  <c r="V28" i="6"/>
  <c r="W28" i="6"/>
  <c r="X28" i="6"/>
  <c r="B33" i="15"/>
  <c r="D28" i="6" s="1"/>
  <c r="C33" i="15"/>
  <c r="C28" i="6" s="1"/>
  <c r="B29" i="15"/>
  <c r="D24" i="6" s="1"/>
  <c r="C29" i="15"/>
  <c r="C24" i="6" s="1"/>
  <c r="B30" i="15"/>
  <c r="D25" i="6" s="1"/>
  <c r="C30" i="15"/>
  <c r="C25" i="6" s="1"/>
  <c r="O25" i="6"/>
  <c r="B31" i="15"/>
  <c r="D26" i="6" s="1"/>
  <c r="C31" i="15"/>
  <c r="C26" i="6" s="1"/>
  <c r="P26" i="6"/>
  <c r="B18" i="15"/>
  <c r="D13" i="6" s="1"/>
  <c r="C18" i="15"/>
  <c r="C13" i="6" s="1"/>
  <c r="B19" i="15"/>
  <c r="D14" i="6" s="1"/>
  <c r="C19" i="15"/>
  <c r="C14" i="6" s="1"/>
  <c r="B20" i="15"/>
  <c r="D15" i="6" s="1"/>
  <c r="C20" i="15"/>
  <c r="C15" i="6" s="1"/>
  <c r="B21" i="15"/>
  <c r="D16" i="6" s="1"/>
  <c r="C21" i="15"/>
  <c r="C16" i="6" s="1"/>
  <c r="B22" i="15"/>
  <c r="D17" i="6" s="1"/>
  <c r="C22" i="15"/>
  <c r="C17" i="6" s="1"/>
  <c r="B23" i="15"/>
  <c r="D18" i="6" s="1"/>
  <c r="C23" i="15"/>
  <c r="C18" i="6" s="1"/>
  <c r="B24" i="15"/>
  <c r="D19" i="6" s="1"/>
  <c r="C24" i="15"/>
  <c r="C19" i="6" s="1"/>
  <c r="B25" i="15"/>
  <c r="D20" i="6" s="1"/>
  <c r="C25" i="15"/>
  <c r="C20" i="6" s="1"/>
  <c r="B26" i="15"/>
  <c r="D21" i="6" s="1"/>
  <c r="C26" i="15"/>
  <c r="C21" i="6" s="1"/>
  <c r="O21" i="6"/>
  <c r="B27" i="15"/>
  <c r="D22" i="6" s="1"/>
  <c r="C27" i="15"/>
  <c r="C22" i="6" s="1"/>
  <c r="O22" i="6"/>
  <c r="P22" i="6"/>
  <c r="B28" i="15"/>
  <c r="D23" i="6" s="1"/>
  <c r="C28" i="15"/>
  <c r="C23" i="6" s="1"/>
  <c r="F23" i="6" s="1"/>
  <c r="B17" i="15"/>
  <c r="D12" i="6" s="1"/>
  <c r="C17" i="15"/>
  <c r="C12" i="6" s="1"/>
  <c r="J28" i="6"/>
  <c r="K32" i="11"/>
  <c r="L32" i="11" s="1"/>
  <c r="K26" i="6" s="1"/>
  <c r="K31" i="11"/>
  <c r="J25"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J13" i="6" s="1"/>
  <c r="K18" i="11"/>
  <c r="J12" i="6" s="1"/>
  <c r="B16" i="15"/>
  <c r="D11" i="6" s="1"/>
  <c r="X11" i="6"/>
  <c r="W11" i="6"/>
  <c r="V11" i="6"/>
  <c r="U11" i="6"/>
  <c r="S11" i="6"/>
  <c r="N11" i="6"/>
  <c r="I11" i="6"/>
  <c r="H11" i="6"/>
  <c r="E26" i="6" l="1"/>
  <c r="F26" i="6"/>
  <c r="J26" i="6"/>
  <c r="L34" i="11"/>
  <c r="K28" i="6" s="1"/>
  <c r="J23" i="6"/>
  <c r="K21" i="15"/>
  <c r="L24" i="11"/>
  <c r="K18" i="6" s="1"/>
  <c r="L19" i="11"/>
  <c r="K13" i="6" s="1"/>
  <c r="J16" i="6"/>
  <c r="J24" i="6"/>
  <c r="K23" i="15"/>
  <c r="L23" i="15" s="1"/>
  <c r="R18" i="6" s="1"/>
  <c r="L18" i="11"/>
  <c r="K12" i="6" s="1"/>
  <c r="J20" i="6"/>
  <c r="F17" i="6"/>
  <c r="E17" i="6"/>
  <c r="E22" i="6"/>
  <c r="F22" i="6"/>
  <c r="F19" i="6"/>
  <c r="E19" i="6"/>
  <c r="F21" i="6"/>
  <c r="E21" i="6"/>
  <c r="E16" i="6"/>
  <c r="F16" i="6"/>
  <c r="F20" i="6"/>
  <c r="E20" i="6"/>
  <c r="F18" i="6"/>
  <c r="E18" i="6"/>
  <c r="L31" i="11"/>
  <c r="K25" i="6" s="1"/>
  <c r="K24" i="15"/>
  <c r="J22" i="6"/>
  <c r="K27" i="15"/>
  <c r="L27" i="15" s="1"/>
  <c r="R22" i="6" s="1"/>
  <c r="K26" i="15"/>
  <c r="K25" i="15"/>
  <c r="K22" i="15"/>
  <c r="L22" i="15" s="1"/>
  <c r="R17" i="6" s="1"/>
  <c r="E11" i="6"/>
  <c r="L25" i="11"/>
  <c r="K19" i="6" s="1"/>
  <c r="J15" i="6"/>
  <c r="K17" i="15"/>
  <c r="L17" i="15" s="1"/>
  <c r="R12" i="6" s="1"/>
  <c r="K28" i="15"/>
  <c r="L28" i="15" s="1"/>
  <c r="R23" i="6" s="1"/>
  <c r="K20" i="15"/>
  <c r="L20" i="15" s="1"/>
  <c r="R15" i="6" s="1"/>
  <c r="K19" i="15"/>
  <c r="K18" i="15"/>
  <c r="K31" i="15"/>
  <c r="L31" i="15" s="1"/>
  <c r="R26" i="6" s="1"/>
  <c r="K29" i="15"/>
  <c r="L29" i="15" s="1"/>
  <c r="R24" i="6" s="1"/>
  <c r="L27" i="11"/>
  <c r="K21" i="6" s="1"/>
  <c r="O23" i="6"/>
  <c r="E12" i="6"/>
  <c r="F12" i="6"/>
  <c r="F15" i="6"/>
  <c r="E15" i="6"/>
  <c r="F14" i="6"/>
  <c r="E14" i="6"/>
  <c r="E13" i="6"/>
  <c r="F13" i="6"/>
  <c r="E25" i="6"/>
  <c r="F25" i="6"/>
  <c r="E24" i="6"/>
  <c r="F24" i="6"/>
  <c r="F28" i="6"/>
  <c r="E28" i="6"/>
  <c r="K16" i="15"/>
  <c r="K30" i="15"/>
  <c r="L17" i="11"/>
  <c r="K11" i="6" s="1"/>
  <c r="E23" i="6"/>
  <c r="O26" i="6"/>
  <c r="J14" i="6"/>
  <c r="J17" i="6"/>
  <c r="Q26" i="6" l="1"/>
  <c r="L21" i="15"/>
  <c r="R16" i="6" s="1"/>
  <c r="L33" i="15"/>
  <c r="R28" i="6" s="1"/>
  <c r="Q22" i="6"/>
  <c r="L18" i="15"/>
  <c r="R13" i="6" s="1"/>
  <c r="L19" i="15"/>
  <c r="R14" i="6" s="1"/>
  <c r="L25" i="15"/>
  <c r="R20" i="6" s="1"/>
  <c r="L24" i="15"/>
  <c r="R19" i="6" s="1"/>
  <c r="L26" i="15"/>
  <c r="R21" i="6" s="1"/>
  <c r="L16" i="15"/>
  <c r="R11" i="6" s="1"/>
  <c r="L30" i="15"/>
  <c r="R25" i="6" s="1"/>
</calcChain>
</file>

<file path=xl/sharedStrings.xml><?xml version="1.0" encoding="utf-8"?>
<sst xmlns="http://schemas.openxmlformats.org/spreadsheetml/2006/main" count="510" uniqueCount="187">
  <si>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</si>
  <si>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</si>
  <si>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</si>
  <si>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</si>
  <si>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 xml:space="preserve">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r>
  </si>
  <si>
    <r>
      <t xml:space="preserve">Entorno socio ambiental: </t>
    </r>
    <r>
      <rPr>
        <i/>
        <sz val="12"/>
        <rFont val="Garamond"/>
        <family val="1"/>
      </rPr>
      <t>Si aplican</t>
    </r>
  </si>
  <si>
    <r>
      <t xml:space="preserve">Sector del objeto del Proceso de Contratación y su mercado:
</t>
    </r>
    <r>
      <rPr>
        <sz val="12"/>
        <rFont val="Garamond"/>
        <family val="1"/>
      </rPr>
      <t xml:space="preserve">Participación Ciudadana y fortalecimiento a organizaciones sociales. </t>
    </r>
  </si>
  <si>
    <r>
      <t xml:space="preserve">Normativa aplicable al objeto del Proceso de Contratación:
</t>
    </r>
    <r>
      <rPr>
        <sz val="12"/>
        <rFont val="Garamond"/>
        <family val="1"/>
      </rPr>
      <t>• Constitución Política de 1991. 
•  CONFIS N° 03 de 2020 se aprobó la modificación de los lineamientos de política para las líneas de inversión local 2021-2024 y presupuestos participativos, estableciendo las líneas de inversión desde el componente de Presupuestos Participativos; los cuales deben ser ejecutados por las Alcaldías Locales con el fin de complementar y fortalecer las inversiones estratégicas de la administración distrital, dentro de estas líneas se encuentra la línea de inversión de Otras líneas de inversión con el concepto de gasto de Reconocimiento de los saberes ancestrales en medicina.
• Plan de Desarrollo Económico, Social, Ambiental y de Obras Públicas para Bogotá D.C. 2020 – 2024, ACUERDO No. 761 DE 2020, titulado “UN NUEVO CONTRATO SOCIAL Y AMBIENTAL PARA LA BOGOTÁ DEL SIGLO XXI” 
• Resolución 2063 de 2017 del Ministerio de Salud y Protección Social, bajo la que se adopta la Política de participación social en salud (PPSS), se señala que el Sistema General de Seguridad Social en Salud estimulará la participación de los usuarios en la organización y la vigilancia de las comunidades sobre las entidades que lo conforman. 
• Resolución 66/288 del 27 de julio de 2012, con la que se adoptó la Agenda 2030 para el desarrollo sostenible, con 169 metas que abarcan aspectos económicos, sociales y ambientales, creando el compromiso de los Estados por movilizar sus medios para crear alianzas que atiendan especialmente las necesidades de la población más pobre y vulnerable
•CONPES 3918 de 2018 se crea la estrategia para la implementación de los Objetivos de Desarrollo Sostenible (ODS) en Colombia, y se definen las líneas estratégicas de acompañamiento del Gobierno Nacional a los gobiernos locales.
• Documentos Conpes 14 (2021), Política Pública de Mujeres y Equidad de Género 2020-2030, Consejo Distrital de Política Económica y Social del Distrito Capital.
• Documento Conpes 16 (2021), Política Pública para la Garantía Plena de los Derechos de las personas Lesbianas, Gays, Bisexuales, Transgeneristas e Intersexuales 2021-2032, Consejo Distrital de Política Económica y Social del Distrito Capital.
• Acuerdo No. 761 de 2020, Concejo de Bogotá, D.C.</t>
    </r>
    <r>
      <rPr>
        <b/>
        <sz val="12"/>
        <rFont val="Garamond"/>
        <family val="1"/>
      </rPr>
      <t xml:space="preserve">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</si>
  <si>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</si>
  <si>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</si>
  <si>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</si>
  <si>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</si>
  <si>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</si>
  <si>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</si>
  <si>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</si>
  <si>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</si>
  <si>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</si>
  <si>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</si>
  <si>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</si>
  <si>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General</t>
  </si>
  <si>
    <t>Interno</t>
  </si>
  <si>
    <t>Operacionales</t>
  </si>
  <si>
    <t>Inadecuado análisis  económico estimativo del valor del contrato</t>
  </si>
  <si>
    <t>Economicos</t>
  </si>
  <si>
    <t xml:space="preserve">Inadecuada  descripción del bien o servicio requerido </t>
  </si>
  <si>
    <t xml:space="preserve">Falta de profundidad en el estudio de sector no identificandose claramente aspectos de oferta y demanda </t>
  </si>
  <si>
    <t>Ausencia de fundamentación de la justificación y conveniencia de la contratación</t>
  </si>
  <si>
    <t>Errores involuntarios en los Estudios Previos, Pliegos de Condiciones, Estudio de Sector y en general cualquier documento que sea parte integral del mismo.</t>
  </si>
  <si>
    <t>SELECCIÓN</t>
  </si>
  <si>
    <t>Inadecuada evaluación de las ofertas y/o verificación de requisitos habilitantes</t>
  </si>
  <si>
    <t>Confabulacion de los proponentes (Colusión)</t>
  </si>
  <si>
    <t>Externo</t>
  </si>
  <si>
    <t>Que ninguno de los proponentes cumplan los requisitos habilitantes establecidos en el pliego de condiciones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</si>
  <si>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</si>
  <si>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</si>
  <si>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Previos.</t>
  </si>
  <si>
    <t>Presentación de reclamos de terceros sobre la selección del oferente que retrasen el perfeccionamiento del contrato.</t>
  </si>
  <si>
    <t>EJECUCIÓN</t>
  </si>
  <si>
    <t>No liquidar los contratos en los plazos acordados en el contrato o los establecidos por la Ley.</t>
  </si>
  <si>
    <t>Incumplimiento en los tiempos de entrega y/o en la calidad de los Bienes y/o Servicios contratados.</t>
  </si>
  <si>
    <t>Pérdida de elementos por robo a alguno de los proveedores de los elementos, antes o durante la entrega de los mismos.</t>
  </si>
  <si>
    <t>Variación de los precios del mercado</t>
  </si>
  <si>
    <t>Especifico</t>
  </si>
  <si>
    <t>Paros huelgas, situaciones de orden público o situaciones externas como pandemias  que afecten el cumplimiento de obligaciones cuando se hace trabajo en campo</t>
  </si>
  <si>
    <t>Sociales o Políticos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</si>
  <si>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</si>
  <si>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</si>
  <si>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</si>
  <si>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</si>
  <si>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</si>
  <si>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</si>
  <si>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</si>
  <si>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</si>
  <si>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</si>
  <si>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</si>
  <si>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</si>
  <si>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</si>
  <si>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</si>
  <si>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</si>
  <si>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</si>
  <si>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</si>
  <si>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</si>
  <si>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</si>
  <si>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</si>
  <si>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</si>
  <si>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No se puede satisfacer la necesidad de la entidad.</t>
  </si>
  <si>
    <t>1. Selecciónar un contratista que no esté en capacidad de cumplir con el objeto del contrato.
2. Selección adversa</t>
  </si>
  <si>
    <t>1. Que se declare desierta la convocatoria
2. Necesidad de iniciar un nuevo proceso</t>
  </si>
  <si>
    <t>1. Pérdidas económicas para el contratista o propuestas artificialmente bajas.</t>
  </si>
  <si>
    <t>Demora en la iniciación del contrato debido a la no entrega oportuna de las Garantías exigidas para el proceso de contratación o que las mismas no cobijen lo establecido en los Estudios Previ</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</si>
  <si>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</si>
  <si>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</si>
  <si>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1. Pérdida de competencia para liquidar en sede administrativa. 
2. Incertidumbre del estado del contrato. 
3.Falta de paz y salvo por las partes.</t>
  </si>
  <si>
    <t>1. Mala ejecución del objeto contratado.
2.No se puede satisfacer la necesidad de la Entidad</t>
  </si>
  <si>
    <t>1. Variación presupuestal que afecte la capacidad de adquisición de bienes y servicios 
2. Desfase presupuestal
3. reclamaciones de rompimiento del equilibrio económico por parte del contratista.</t>
  </si>
  <si>
    <t>1. Imposibilidad o dificultades para el desarrollo de las actividades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</si>
  <si>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</si>
  <si>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</si>
  <si>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</si>
  <si>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</si>
  <si>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</si>
  <si>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</si>
  <si>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</si>
  <si>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</si>
  <si>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</si>
  <si>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</si>
  <si>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</si>
  <si>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</si>
  <si>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</si>
  <si>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</si>
  <si>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</si>
  <si>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</si>
  <si>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</si>
  <si>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</si>
  <si>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</si>
  <si>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</si>
  <si>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</si>
  <si>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</si>
  <si>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</si>
  <si>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</si>
  <si>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</si>
  <si>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</si>
  <si>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</si>
  <si>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</si>
  <si>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</si>
  <si>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</si>
  <si>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</si>
  <si>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</si>
  <si>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</si>
  <si>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</si>
  <si>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</si>
  <si>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</si>
  <si>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</si>
  <si>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</si>
  <si>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</si>
  <si>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</si>
  <si>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</si>
  <si>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</si>
  <si>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</si>
  <si>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</si>
  <si>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</si>
  <si>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</si>
  <si>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</si>
  <si>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</si>
  <si>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NO</t>
  </si>
  <si>
    <t>SEGUIMIENTO AL PROCESO</t>
  </si>
  <si>
    <t>ETAPA DE PLANEACIÓN Y SELECCIÓN</t>
  </si>
  <si>
    <t>Revisión exhaustiva en el proceso de estudio de mercado siguiendo los lineamientos de Colombia Compra Eficiente</t>
  </si>
  <si>
    <t>SI</t>
  </si>
  <si>
    <t xml:space="preserve">ETAPA DE PLANEACIÓN </t>
  </si>
  <si>
    <t>Reducir la probabilidad de ocurrencia del evento</t>
  </si>
  <si>
    <t>ETAPA DE PLANEACIÓN</t>
  </si>
  <si>
    <t>Utilizar los lineamientos de Colombia Compra Eficiente y utilizar como referencia procesos similares</t>
  </si>
  <si>
    <t>Revisiones constantes por parte del área de planeación de la entidad tomando como referencia procesos similares</t>
  </si>
  <si>
    <t>Verificar los documentos en el proceso de observaciones y respuesta a estas mismas observaciones. 
Realizar las aclaraciones necesarias en el proceso de selección y evaluar las propuestas con los criterios sugeridos por Colombia Compra Eficiente.</t>
  </si>
  <si>
    <t>Efectuar verificaciones a los documentos y propuestas presentadas, con el apoyo de los profesionales del área y el equipo jurídico</t>
  </si>
  <si>
    <t>SEMANAL ETAPA DE SELECCIÓN</t>
  </si>
  <si>
    <t>Utilizar la metodología de Colombia Compra Eficiente y dar cumplimiento a la normatividad vigente.</t>
  </si>
  <si>
    <t>MUESTREO ALEATORIO DE CALIDAD</t>
  </si>
  <si>
    <t>Efectuar verificaciones a los documentos y propuestas presentadas por parte de los profesionales del área</t>
  </si>
  <si>
    <t>Realizar aclaraciones en el proceso  de selección y evaluar las propuestas con los criterios sugeridos por Colombia Compra Eficiente.</t>
  </si>
  <si>
    <t>Efectuar verificaciones a los documentos entregados de acuerdo con la lista de chequeo sugeridas para la entidad.</t>
  </si>
  <si>
    <t>ETAPA DE CONTRATACIÓN</t>
  </si>
  <si>
    <t>Dar trámite eficiente y oportuno de las PQRS presentadas por terceros</t>
  </si>
  <si>
    <t>Supervisar de manera eficiente los tiempos de la contratación, de acuerdo con los cronogramas propuestos.</t>
  </si>
  <si>
    <t>SEMANAL SEGÚN CRONOGRAMA DEL PROYECTO</t>
  </si>
  <si>
    <t>SUPERVISIÓN, APOYO A LA SUPERVISIÓN Y CONTRATISTA</t>
  </si>
  <si>
    <t>Revisiones periódicas de seguimiento por parte de la supervisión y el comité respectivos.
Protocolos por parte de la supervisión y el contratista para la gestión de insumos, materiales, equipos y demás recursos</t>
  </si>
  <si>
    <t xml:space="preserve">Efectuar revisiones en cada una de las etapas de elaboración de los Estudios Previos, Estudios de Sector, Pliegos de condiciones del proceso de contratación para evitar la ocurrencia del evento. </t>
  </si>
  <si>
    <t>ETAPA DE PLANEACIÓN Y SEGUIMIENTO A LA ETAPA DE EJECUCIÓN</t>
  </si>
  <si>
    <t xml:space="preserve">Seguimiento de la programación de las activades y verificación de las condiciones previsibles acerca del estado del clima </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</si>
  <si>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</si>
  <si>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</si>
  <si>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</si>
  <si>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</si>
  <si>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</si>
  <si>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</si>
  <si>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</si>
  <si>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</si>
  <si>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</si>
  <si>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</si>
  <si>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</si>
  <si>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</si>
  <si>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</si>
  <si>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50-50</t>
  </si>
  <si>
    <t>70-30</t>
  </si>
  <si>
    <t xml:space="preserve">Categoria </t>
  </si>
  <si>
    <t>1. Daños ocasionados al FDLPA.</t>
  </si>
  <si>
    <t>1. Sobrecostos o ineficiencia económica del proyecto
2. Pérdidas económica para el contratista o para el FDLPA
3. Necesidade de iniciar un nuevo proceso</t>
  </si>
  <si>
    <t>PROFESIONALES DEL ÁREA DE GESTIÓN DEL DESARROLLO LOCAL DE PUENTE ARANDA (PLANEACIÓN Y CONTRATACIÓN)</t>
  </si>
  <si>
    <t>PROFESIONALES DEL ÁREA DE GESTIÓN DEL DESARROLLO LOCAL DE PUENTE ARANDA (PLANEACIÓN)</t>
  </si>
  <si>
    <t>PROFESIONALES DEL ÁREA DE GESTIÓN DEL DESARROLLO LOCAL DE PUENTE ARANDA (CONTRATACIÓN)</t>
  </si>
  <si>
    <t>PRESTAR LOS SERVICIOS DE APOYO LOGÍSTICO PARA ADELANTAR LA RENDICIÓN DE CUENTAS DE LA GESTIÓN DE LA ALCALDÍA LOCAL DE PUENTE ARANDA DE LA VIGENCIA 2023, EN EL MARCO DEL PROYECTO 1907</t>
  </si>
  <si>
    <r>
      <t xml:space="preserve">Condiciones geográficas y de acceso del lugar en el cual se debe cumplir el objeto del Proceso de Contratación: 
</t>
    </r>
    <r>
      <rPr>
        <sz val="12"/>
        <rFont val="Garamond"/>
        <family val="1"/>
      </rPr>
      <t xml:space="preserve">El proyecto se desarrollará pen las diferentes UPZ de la Localidad, con la finalidad de llevar los encuentros a los Lugares que el CPL determine en su metodología. </t>
    </r>
  </si>
  <si>
    <t>Contingencias, accidentes o demás dificultades presentadas en los encuentros y espacios desarrollados  por fuera de las instalaciones de la Alcaldía Local de Puente Aranda</t>
  </si>
  <si>
    <t xml:space="preserve">1. Lesiones, afectaciones personales
2. Costos y/o sanciones para el contratista y/o el FDLPA
3. Imposibilidad o dificultades para el desarrollo de las actividades
</t>
  </si>
  <si>
    <t>Cumplimiento de los apartados del E.P. y Verificación por parte del apoyo a la supervisión de cada uno de los item solicitados e ingresados a almacén, así como de su respectiva entrega</t>
  </si>
  <si>
    <t>Protocolos de cuidado y seguridad en los eventos y/o encuentros ciudadanos que den a lugar</t>
  </si>
  <si>
    <r>
      <t xml:space="preserve">Objeto del Proceso de Contratación: 
</t>
    </r>
    <r>
      <rPr>
        <b/>
        <sz val="12"/>
        <rFont val="Garamond"/>
        <family val="1"/>
      </rPr>
      <t>PRESTAR LOS SERVICIOS LOGISTICOS PARA REALIZAR LOS ENCUENTROS CIUDADANOS DE LA LOCALIDAD DE TUNJUELITO, EN EL MARCO DEL PROCESO DE FORMULACIÓN DEL PLAN DE DESARROLLO LOCAL</t>
    </r>
  </si>
  <si>
    <r>
      <t xml:space="preserve">Ciudadanía que se beneficia del Proceso de Contratación: 
</t>
    </r>
    <r>
      <rPr>
        <sz val="12"/>
        <rFont val="Garamond"/>
        <family val="1"/>
      </rPr>
      <t>Comunidad en general de la localidad de Tunjuelito</t>
    </r>
  </si>
  <si>
    <r>
      <t>Suficiencia del presupuesto oficial del Proceso de Contratación:</t>
    </r>
    <r>
      <rPr>
        <sz val="12"/>
        <rFont val="Garamond"/>
        <family val="1"/>
      </rPr>
      <t xml:space="preserve"> $TREINTA Y TRES MILLONES PESOS M/CTE ($33.00.000)</t>
    </r>
  </si>
  <si>
    <r>
      <t xml:space="preserve">Factores ambientales: 
</t>
    </r>
    <r>
      <rPr>
        <sz val="12"/>
        <rFont val="Garamond"/>
        <family val="1"/>
      </rPr>
      <t xml:space="preserve">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</si>
  <si>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r>
      <t xml:space="preserve">Experiencia propia y de otras Entidades Estatales en Procesos de Contratación del mismo tipo:
</t>
    </r>
    <r>
      <rPr>
        <sz val="12"/>
        <rFont val="Garamond"/>
        <family val="1"/>
      </rPr>
      <t>80141902 Reuniones y Eventos, 90101602 Servicios de comidas a domicilio, 82101502 Publicidad en afiches, 31201503 Cinta para enmascarar, 31201512 Cintra transparente, 44121701 Bolígrafos, 44121708 Marcadores, 53101802 Abrigos o chaquetas para hombre, 82101502 Publicidad en afiches, 82101505 Publicidad en volantes o cupones, 93141702	 Servicios de promoción cultural, 90101603 Servicios de cáterin.</t>
    </r>
  </si>
  <si>
    <r>
      <t xml:space="preserve">Condiciones políticas: 
</t>
    </r>
    <r>
      <rPr>
        <sz val="12"/>
        <rFont val="Garamond"/>
        <family val="1"/>
      </rPr>
      <t xml:space="preserve">La constitución política de Colombia, en su artículo 2 decreta que entre los fines del Estado esta, “facilitar la participación de todos en las decisiones que los afectan y en la vida económica, política, administrativa y cultural de la nación”. Igualmente, en sus artículos 40 y 103, se adopta la democracia participativa y se establece que todo ciudadano tiene derecho a participar en la conformación, ejercicio y control del poder político a través de los diferentes mecanismos de participación, como son: el voto, el plebiscito, el referendo, la consulta popular, el cabildo abierto, la iniciativa legislativa y la revocatoria del mandato. 
En desarrollo de lo anterior, el artículo 4 del Decreto Distrital 768 de 2019 "por medio del cual se reglamenta el Acuerdo 740 de 2019 y se dictan otras disposiciones", dispone que "la Alcaldía Local es la responsable de formular, ejecutar y hacer seguimiento a los proyectos de inversión en el marco del Plan de Desarrollo Local con cargo a los recursos del respectivo Fondo de Desarrollo Local, a través de la elaboración y ejecución del presupuesto, la gestión de proyectos de inversión y procesos contractuales, así como la ordenación de gastos y pagos, y la administración de bienes de propiedad del Fondo".  Además, la ley 1757 de 2015 “Por la cual se dictan normas para el ejercicio del derecho fundamental de reunión y se dictan otras disposiciones”, que en su artículo 88 dispone la “Promoción de la participación ciudadana en las administraciones departamentales, municipales y distritales” Y que en su artículo 102 define los derechos de los ciudadanos en la participación ciudadana. 
Que el Decreto 503 de 2011, “Por el cual se adopta la Política Publica de participación incidente para el Distrito Capital”, establece en su objetivo “Promover, concertar y fortalecer los procesos de construcción democrática de lo público, creando las condiciones que permitan reconocer y garantizar el derecho a la participación incidente de la ciudadanía y sus organizaciones en los procesos de formulación, decisión, ejecución, seguimiento, evaluación y control social de las políticas públicas, Plan Distrital de Desarrollo, Planes Locales de Desarrollo y Plan de Ordenamiento Territorial”. 
A su vez con la conformidad de la Ley 489 de 1998 los acuerdos distritales 257 de 2006 y 637 de 2016, el Decreto Nacional 1499 de 2017, en la circular 0673 de 2020 aducen que “en el 2024 el sector gobierno tiene la misión de velar por la gobernabilidad distrital y local, por la generación de espacio y procesos sostenibles de participación de los ciudadanos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y añadiendo que la Secretaria Distrital de Gobierno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De conformidad con el Artículo 15 del Acuerdo Distrital 637 de 2016 el cual modifica el artículo 52 del Acuerdo Distrital 257 de 2006, que a su tenor literal nos indica “La Secretaría Distrital de Gobierno es un organismo del Sector Central con autonomía administrativa y financiera que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Es así que la Alcaldía Local tiene como misión “ser una dependencia de la Secretaría Distrital de Gobierno responsable de apoyar la ejecución de las competencias asignadas a los Alcaldes o Alcaldesas Locales. En este sentido, deberán coordinar la acción del Distrito en las localidades y participar en la definición de las políticas de promoción y gestión del desarrollo de su territorio. Asimismo, fomentar la organización de las comunidades, la participación ciudadana en los procesos de la gestión pública, la promoción de la convivencia y la resolución de conflictos.”.  
Dentro de las funciones básicas de la Secretaría Distrital de Gobierno se encuentran las de Liderar, orientar y coordinar la formulación de políticas, planes y programas encaminados a garantizar la participación de los habitantes en las decisiones que les afecten y en el control social a la gestión pública en el marco del Sistema Distrital de Participación. 
Que el Plan de Desarrollo Económico, Social, Ambiental y de Obras Públicas para Bogotá D.C. 2020 - 2024 “UN NUEVO CONTRATO SOCIAL Y AMBIENTAL PARA LA BOGOTÁ DEL SIGLO XXI,” como política pública referente de las acciones de la Administración Distrital en el cuatrienio que comprende desde junio de 2020 hasta junio de 2024, en su Propósito 5. Construir Bogotá-región con gobierno abierto, transparente y ciudadanía consciente, el cual busca “Garantizar un gobierno empático, íntegro, participativo y transparente que permita la integración del Distrito con la región, a través de la promoción de alianzas orientadas a la acción colectiva y al sentido de la corresponsabilidad, la concurrencia y la subsidiaridad entre todos los actores de Bogotá - región.” 
Dentro de la estructura organizacional de la Secretaría Distrital de Gobierno se encuentra, la Alcaldía Local de Tunjuelito, que tiene, entre otras, como funciones, Coordinar la acción administrativa del Distrito en la localidad y Garantizar el desarrollo armónico e integrado de la localidad. Que en el Acuerdo 740 de 2019 “Por el cual se dictan normas en relación con la organización y el funcionamiento de las localidades de Bogotá, D.C.” se define en el numeral 1) del literal a) del artículo 7° que es misión de la Alcaldía “Promover la organización social y estimular la participación de los ciudadanos y organizaciones en los procesos de gestión pública local”. 
Sumado a esto, el artículo 8 del Acuerdo Distrital 740 de 2019 determina “En cada una de las localidades habrá un Fondo de Desarrollo Local con personería jurídica y patrimonio propio. Con cargo a los recursos del Fondo se financiarán las inversiones priorizadas en el Plan de Desarrollo Local, en concordancia con el Plan Distrital de Desarrollo y el Plan de Ordenamiento Territorial. La denominación de los Fondos se acompañará del nombre de la respectiva localidad”. La denominación de estos fondos se acompañará del nombre de la respectiva localidad, siendo para este caso el fondo de desarrollo local de Tunjuelito. Que, además, de acuerdo con el primer parágrafo del artículo 1° del Decreto 168 de 2021 “La Secretaría Distrital de Gobierno, expedirá los lineamientos para la contratación y ejecución presupuestal con cargo a los Fondos de Desarrollo Local sin perjuicio de las funciones delegadas en materia contractual y de ordenación de gasto, que se encuentran asignadas en los/las alcaldes/as locales.” 
La Alcaldía Local de Tunjuelito se encuentra dentro de la estructura organizacional de la Secretaria Distrital de Gobierno y, según lo establecido del decreto 411 del 30 de septiembre de 2016, entre sus principales funciones se encuentran: promover la organización social y estimular la participación ciudadana en los procesos de la gestión pública local en el marco de las orientaciones distritales en la materia y desarrollar los procesos asociados a la formulación, ejecución y seguimiento de los proyectos de inversión con cargo a los recursos de los fondos de desarrollo local, cuando la delegación de la facultad de la ejecución del gasto recaiga en el alcalde local. 
Con respecto a lo anterior el Plan de Desarrollo Distrital 2020-2024 “un nuevo contrato social y ambiental para la Bogotá del siglo XXI” aprobado por el Concejo de Bogotá mediante el Acuerdo 761 de 2020 el cual dentro de sus principios establece “la vocación de servicio y liderazgo público, la ética, la transparencia y rendición de cuentas, la inteligencia y acción colectiva, la corresponsabilidad, la interdependencia e integración, son los principios que guiarán el ejercicio del servicio público del gobierno Distrital y los principios que caracterizarán la relación público-privada y el quehacer de cada uno de las entidades que conforman la administración distrital”, esto suscita la necesidad de promover prácticas que incentiven la participación y el fortalecimiento de las alcaldías locales para recuperar la confianza de la ciudadanía sobre su gestión, mediante actividades que propendan por la transparencia, integridad y lucha contra la corrupción, fomento de la participación ciudadana, fortalecimiento del enfoque de Gobierno Abierto, el control ciudadano y la gobernanza local, así como la implementación de medidas necesarias en la modernización institucional. 
De acuerdo a lo expuesto anteriormente, y en cumplimiento al Acuerdo 380 de 2009 del Concejo de Bogotá, que establece, que la administración distrital, así como la local, presentará en el mes de marzo de cada año un informe de rendición de cuentas de la gestión contractual y administrativa a la ciudadanía en general; la Alcaldía Local de Tunjuelito dentro de su Plan de Desarrollo Local “Un nuevo contrato social y ambiental para Tunjuelito” Acuerdo Local No. 001 de 2020, en su propósito 5 “construir Bogotá- región con gobierno abierto, trasparente y ciudadanía consistente” establece en su artículo 54 “Empoderar a las organizaciones de base con el fin de fortalecer su participación e incidencia en la toma de decisiones con la Alcaldía Local y hacia la ciudadanía”. 
De conformidad con el artículo 12 del Acuerdo Distrital 637 de 2016 el cual modifica el artículo 49 del acuerdo distrital 257 de 2006: “el sector gobierno tiene la misión de velar por la gobernabilidad distrital y local por la generación de espacios y procesos sostenibles de participación de los ciudadanos y ciudadanas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al Distrito Capital”. 
Es así que la Secretaria distrital de Gobierno tiene por objeto: “orientar y liderar la formulación y seguimiento de las políticas encaminadas al fortalecimiento de la gobernabilidad democrática en el ámbito distrital y local mediante la garantía de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Dentro de las funciones básicas de la Secretaría Distrital de Gobierno, Decreto 411 de 2016 faculta en su artículo 5, literal b y e, a las alcaldías locales a: “promover la organización social y estimular la participación ciudadana en los procesos de la gestión pública local en el marco de las orientaciones distritales en la materia” y “promover los procesos y canales de interlocución entre la administración central y las juntas administradoras locales.  
Es responsabilidad de la Alcaldía Local promover la organización social y estimular la participación de los ciudadanos y organizaciones en los procesos de gestión pública local, que al tenor de lo dispuesto en el artículo 78 de la Ley 1474 de 2011, tienen la obligación de "...desarrollar su gestión acorde con los principios de democracia participativa y democratización de la gestión pública. Para ello podrán realizar todas las acciones necesarias con el objeto de involucrar a los ciudadanos y organizaciones de la sociedad civil en la formulación, ejecución, control y evaluación de la gestión pública". 
Los Consejos de Planeación Local — CPL, son un cuerpo consultivo de participación ciudadana en cada una de las localidades de la ciudad, creados por el Acuerdo 13 de 2000, los cuales se constituyen como una instancia de planeación a nivel local, cuyo principal rol consiste en servir de foro permanente para la discusión de propuestas, emisión de conceptos y seguimiento a los Planes de Desarrollo Local, el cual está conformado por un grupo plural de ciudadanos que actúan en representación de organizaciones pertenecientes, entre otros, a sectores comunitarios, económicos, sociales, poblacionales, ambientales y educativos. 
Que mediante el Acuerdo 878 del Concejo de Bogotá, en su artículo 25, atribuye una de las funciones del CPL “Organizar, promover y coordinar una amplia discusión sobre el proyecto del Plan Desarrollo Local, mediante la organización de foros informativos, seminarios, talleres y audiencias públicas, encuentros ciudadanos u otros mecanismos, con el fin de garantizar eficazmente la participación ciudadana”; Y que además en su artículo 29 define a los encuentros ciudadanos como “son un espacio de participación ciudadana encaminada a brindar la oportunidad para que la ciudadanía, en diálogo y concertación con las autoridades y la instancia de planeación local, definan los problemas, aportes y propuestas que serán tenidas en cuenta en la definición final de los objetivos y metas coherentes, alcanzables y necesarias que se establecerán en el Plan Desarrollo Local.” 
De conformidad con la circular 006 de 2024, que tiene como asunto “Lineamientos metodológicos para la realización de los encuentros ciudadanos y la formulación de los planes de desarrollo Local 2025-2028” define que es competencia de la Alcaldía local la conformación del equipo de profesional de la Alcaldía, la inscripción al proceso, la instalación, la recolección de aportes, la sistematización, la consolidación de aportes, la elaboración de un producto final y a partir de estos la elaboración del proyecto de acuerdo del Plan de Desarrollo Local.  
La Alcaldía Local de Tunjuelito dentro de su Plan de Desarrollo Local “Un nuevo contrato social y ambiental para Tunjuelito” Acuerdo Local No. 001 de 2020, en su propósito 5 “construir Bogotá- región con gobierno abierto, trasparente y ciudadanía consistente” establece en su artículo 56 el “programa para el fortalecimiento de cultura ciudadana y su institucionalidad”, en donde se realizaran procesos para el fortalecimiento de la participación comunitaria y las competencias ciudadanas, a la vez que se realizará apoyo a las iniciativas locales y procesos organizativos para la consolidación del tejido social.  </t>
    </r>
  </si>
  <si>
    <r>
      <rPr>
        <b/>
        <u/>
        <sz val="12"/>
        <rFont val="Garamond"/>
        <family val="1"/>
      </rPr>
      <t>Partícipes del Proceso de Contratación:</t>
    </r>
    <r>
      <rPr>
        <b/>
        <sz val="12"/>
        <rFont val="Garamond"/>
        <family val="1"/>
      </rPr>
      <t xml:space="preserve"> 
</t>
    </r>
    <r>
      <rPr>
        <sz val="12"/>
        <rFont val="Garamond"/>
        <family val="1"/>
      </rPr>
      <t xml:space="preserve">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t>
    </r>
  </si>
  <si>
    <t>Contingencias, accidentes o demás dificultades presentadas en los encuentros y espacios desarrollados  por fuera de las instalaciones de la Alcaldía Local de Tunjuelito</t>
  </si>
  <si>
    <t>Objeto Contractual: PRESTAR LOS SERVICIOS LOGISTICOS PARA REALIZAR LOS ENCUENTROS CIUDADANOS DE LA LOCALIDAD DE TUNJUELITO, EN EL MARCO DEL PROCESO DE FORMULACIÓN DEL PLAN DE DESARROLLO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</si>
</sst>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5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9" xfId="0" applyBorder="1" applyAlignment="1">
      <alignment horizontal="center"/>
    </xf>
    <xf numFmtId="0" fontId="9" fillId="0" borderId="0" xfId="0" applyFont="1"/>
    <xf numFmtId="0" fontId="4" fillId="4" borderId="20"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xf numFmtId="0" fontId="7" fillId="0" borderId="9"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18"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9" xfId="0" applyFont="1" applyFill="1" applyBorder="1" applyAlignment="1">
      <alignment horizontal="center" vertical="center" textRotation="90" wrapText="1"/>
    </xf>
    <xf numFmtId="0" fontId="12" fillId="4" borderId="20" xfId="0" applyFont="1" applyFill="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textRotation="90" wrapText="1"/>
    </xf>
    <xf numFmtId="0" fontId="7" fillId="0" borderId="2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center" vertical="center" textRotation="90" wrapText="1"/>
    </xf>
    <xf numFmtId="0" fontId="7" fillId="0" borderId="31"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13" xfId="0" applyFont="1" applyBorder="1" applyAlignment="1">
      <alignment horizontal="center" vertical="center" wrapText="1"/>
    </xf>
    <xf numFmtId="0" fontId="7" fillId="0" borderId="32" xfId="0" applyFont="1" applyBorder="1"/>
    <xf numFmtId="0" fontId="7" fillId="0" borderId="32"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7" fillId="0" borderId="10" xfId="0" applyFont="1" applyBorder="1" applyAlignment="1">
      <alignment vertical="center"/>
    </xf>
    <xf numFmtId="0" fontId="17" fillId="0" borderId="5" xfId="0" applyFont="1" applyBorder="1" applyAlignment="1">
      <alignment vertical="center"/>
    </xf>
    <xf numFmtId="0" fontId="21" fillId="2" borderId="15" xfId="0" applyFont="1" applyFill="1" applyBorder="1" applyAlignment="1">
      <alignment vertical="center" wrapText="1"/>
    </xf>
    <xf numFmtId="0" fontId="21" fillId="0" borderId="15" xfId="0" applyFont="1" applyBorder="1"/>
    <xf numFmtId="0" fontId="18" fillId="2" borderId="11" xfId="0" applyFont="1" applyFill="1" applyBorder="1" applyAlignment="1">
      <alignment vertical="center" wrapText="1"/>
    </xf>
    <xf numFmtId="0" fontId="18" fillId="2" borderId="12" xfId="0" applyFont="1" applyFill="1" applyBorder="1" applyAlignment="1">
      <alignment vertical="center" wrapText="1"/>
    </xf>
    <xf numFmtId="0" fontId="18" fillId="0" borderId="1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6" xfId="0" applyFont="1" applyBorder="1"/>
    <xf numFmtId="0" fontId="21" fillId="0" borderId="8" xfId="0" applyFont="1" applyBorder="1"/>
    <xf numFmtId="0" fontId="21" fillId="0" borderId="9" xfId="0" applyFont="1" applyBorder="1" applyAlignment="1">
      <alignment horizontal="center"/>
    </xf>
    <xf numFmtId="0" fontId="22"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18" fillId="0" borderId="21" xfId="0" applyFont="1" applyBorder="1" applyAlignment="1">
      <alignment horizontal="left" vertical="center" wrapText="1"/>
    </xf>
    <xf numFmtId="0" fontId="21" fillId="0" borderId="22"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5" xfId="0" applyFont="1" applyBorder="1" applyAlignment="1">
      <alignment horizontal="center" vertical="center" wrapText="1"/>
    </xf>
    <xf numFmtId="0" fontId="18" fillId="0" borderId="23" xfId="0" applyFont="1" applyBorder="1" applyAlignment="1">
      <alignment horizontal="left" vertical="center" wrapText="1"/>
    </xf>
    <xf numFmtId="0" fontId="21" fillId="0" borderId="3" xfId="0" applyFont="1" applyBorder="1" applyAlignment="1">
      <alignment horizontal="left" vertical="center" wrapText="1"/>
    </xf>
    <xf numFmtId="0" fontId="18" fillId="0" borderId="13"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26" xfId="0" applyFont="1" applyBorder="1" applyAlignment="1">
      <alignment horizontal="center" vertical="center" wrapText="1"/>
    </xf>
    <xf numFmtId="0" fontId="21" fillId="0" borderId="27" xfId="0" applyFont="1" applyBorder="1"/>
    <xf numFmtId="0" fontId="21" fillId="0" borderId="28" xfId="0" applyFont="1" applyBorder="1"/>
    <xf numFmtId="0" fontId="21" fillId="0" borderId="29"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17"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18" xfId="0" applyFont="1" applyFill="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25" fillId="0" borderId="22" xfId="0" applyFont="1" applyBorder="1" applyAlignment="1">
      <alignment horizontal="center" vertical="center" wrapText="1"/>
    </xf>
    <xf numFmtId="0" fontId="18" fillId="0" borderId="23"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24" xfId="0" applyFont="1" applyBorder="1" applyAlignment="1">
      <alignment horizontal="center" vertical="center" wrapText="1"/>
    </xf>
    <xf numFmtId="0" fontId="16" fillId="0" borderId="0" xfId="0" applyFont="1" applyAlignment="1">
      <alignment horizontal="center"/>
    </xf>
    <xf numFmtId="0" fontId="21" fillId="0" borderId="7"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3" fillId="0" borderId="0" xfId="0" applyFont="1" applyAlignment="1">
      <alignment horizontal="left" wrapText="1"/>
    </xf>
    <xf numFmtId="0" fontId="0" fillId="0" borderId="0" xfId="0" applyAlignment="1">
      <alignment horizontal="left"/>
    </xf>
    <xf numFmtId="0" fontId="17" fillId="0" borderId="56" xfId="0" applyFont="1" applyBorder="1" applyAlignment="1">
      <alignment vertical="center"/>
    </xf>
    <xf numFmtId="0" fontId="17" fillId="0" borderId="57" xfId="0" applyFont="1" applyBorder="1" applyAlignment="1">
      <alignment vertical="center"/>
    </xf>
    <xf numFmtId="0" fontId="21" fillId="0" borderId="58" xfId="0" applyFont="1" applyBorder="1"/>
    <xf numFmtId="0" fontId="18" fillId="2" borderId="59" xfId="0" applyFont="1" applyFill="1" applyBorder="1" applyAlignment="1">
      <alignment vertical="center" wrapText="1"/>
    </xf>
    <xf numFmtId="0" fontId="21" fillId="2" borderId="58" xfId="0" applyFont="1" applyFill="1" applyBorder="1" applyAlignment="1">
      <alignment vertical="center" wrapText="1"/>
    </xf>
    <xf numFmtId="0" fontId="18" fillId="0" borderId="60" xfId="0" applyFont="1" applyBorder="1" applyAlignment="1">
      <alignment vertical="center" wrapText="1"/>
    </xf>
    <xf numFmtId="0" fontId="21" fillId="0" borderId="58" xfId="0" applyFont="1" applyBorder="1" applyAlignment="1">
      <alignment vertical="center" wrapText="1"/>
    </xf>
    <xf numFmtId="0" fontId="21" fillId="0" borderId="15" xfId="0" applyFont="1" applyBorder="1" applyAlignment="1">
      <alignment vertical="center" wrapText="1"/>
    </xf>
    <xf numFmtId="0" fontId="18" fillId="0" borderId="63" xfId="0" applyFont="1" applyBorder="1" applyAlignment="1">
      <alignment horizontal="left" vertical="center" wrapText="1"/>
    </xf>
    <xf numFmtId="0" fontId="21" fillId="0" borderId="36" xfId="0" applyFont="1" applyBorder="1" applyAlignment="1">
      <alignment horizontal="left" vertical="center" wrapText="1"/>
    </xf>
    <xf numFmtId="0" fontId="18" fillId="0" borderId="36" xfId="0" applyFont="1" applyBorder="1" applyAlignment="1">
      <alignment horizontal="center" vertical="center" wrapText="1"/>
    </xf>
    <xf numFmtId="0" fontId="18" fillId="0" borderId="36" xfId="0" applyFont="1" applyBorder="1" applyAlignment="1">
      <alignment horizontal="center" vertical="center"/>
    </xf>
    <xf numFmtId="0" fontId="18" fillId="0" borderId="30" xfId="0" applyFont="1" applyBorder="1" applyAlignment="1">
      <alignment horizontal="center" vertical="center" wrapText="1"/>
    </xf>
    <xf numFmtId="0" fontId="25" fillId="0" borderId="36"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66" xfId="0" applyFont="1" applyBorder="1" applyAlignment="1">
      <alignment vertical="center" wrapText="1"/>
    </xf>
    <xf numFmtId="0" fontId="18" fillId="0" borderId="29" xfId="0" applyFont="1" applyBorder="1" applyAlignment="1">
      <alignment vertical="center" wrapText="1"/>
    </xf>
    <xf numFmtId="0" fontId="21" fillId="2" borderId="69" xfId="0" applyFont="1" applyFill="1" applyBorder="1" applyAlignment="1">
      <alignment vertical="center" wrapText="1"/>
    </xf>
    <xf numFmtId="0" fontId="21" fillId="0" borderId="69" xfId="0" applyFont="1" applyBorder="1"/>
    <xf numFmtId="0" fontId="18" fillId="0" borderId="70" xfId="0" applyFont="1" applyBorder="1" applyAlignment="1">
      <alignment vertical="center" wrapText="1"/>
    </xf>
    <xf numFmtId="0" fontId="17" fillId="0" borderId="66" xfId="0" applyFont="1" applyBorder="1" applyAlignment="1">
      <alignment vertical="center"/>
    </xf>
    <xf numFmtId="0" fontId="21" fillId="2" borderId="66" xfId="0" applyFont="1" applyFill="1" applyBorder="1" applyAlignment="1">
      <alignment vertical="center" wrapText="1"/>
    </xf>
    <xf numFmtId="0" fontId="21" fillId="0" borderId="66" xfId="0" applyFont="1" applyBorder="1"/>
    <xf numFmtId="0" fontId="18" fillId="2" borderId="72" xfId="0" applyFont="1" applyFill="1" applyBorder="1" applyAlignment="1">
      <alignment vertical="center" wrapText="1"/>
    </xf>
    <xf numFmtId="0" fontId="17" fillId="0" borderId="67" xfId="0" applyFont="1" applyBorder="1" applyAlignment="1">
      <alignment vertical="center"/>
    </xf>
    <xf numFmtId="0" fontId="17" fillId="0" borderId="69" xfId="0" applyFont="1" applyBorder="1" applyAlignment="1">
      <alignment vertical="center"/>
    </xf>
    <xf numFmtId="0" fontId="18" fillId="2" borderId="70" xfId="0" applyFont="1" applyFill="1" applyBorder="1" applyAlignment="1">
      <alignment vertical="center" wrapText="1"/>
    </xf>
    <xf numFmtId="0" fontId="17" fillId="0" borderId="64" xfId="0" applyFont="1" applyBorder="1" applyAlignment="1">
      <alignment vertical="center"/>
    </xf>
    <xf numFmtId="0" fontId="17" fillId="0" borderId="68" xfId="0" applyFont="1" applyBorder="1" applyAlignment="1">
      <alignment vertical="center"/>
    </xf>
    <xf numFmtId="0" fontId="17" fillId="0" borderId="65" xfId="0" applyFont="1" applyBorder="1" applyAlignment="1">
      <alignment vertical="center"/>
    </xf>
    <xf numFmtId="0" fontId="25" fillId="0" borderId="7" xfId="0" applyFont="1" applyBorder="1" applyAlignment="1">
      <alignment horizontal="center" vertical="center" wrapText="1"/>
    </xf>
    <xf numFmtId="0" fontId="10" fillId="0" borderId="26" xfId="0" applyFont="1" applyBorder="1" applyAlignment="1">
      <alignment horizontal="center" vertical="center" wrapText="1"/>
    </xf>
    <xf numFmtId="0" fontId="8" fillId="0" borderId="0" xfId="0" applyFont="1" applyAlignment="1">
      <alignment horizontal="left" vertical="center" wrapText="1"/>
    </xf>
    <xf numFmtId="0" fontId="15" fillId="0" borderId="23" xfId="0" applyFont="1" applyBorder="1" applyAlignment="1">
      <alignment horizontal="left" vertical="top" wrapText="1"/>
    </xf>
    <xf numFmtId="0" fontId="15" fillId="0" borderId="3" xfId="0" applyFont="1" applyBorder="1" applyAlignment="1">
      <alignment horizontal="left" vertical="top" wrapText="1"/>
    </xf>
    <xf numFmtId="0" fontId="15" fillId="0" borderId="13" xfId="0" applyFont="1" applyBorder="1" applyAlignment="1">
      <alignment horizontal="left" vertical="top" wrapText="1"/>
    </xf>
    <xf numFmtId="0" fontId="15" fillId="0" borderId="24" xfId="0" applyFont="1" applyBorder="1" applyAlignment="1">
      <alignment horizontal="left" vertical="top" wrapText="1"/>
    </xf>
    <xf numFmtId="0" fontId="15" fillId="0" borderId="7" xfId="0" applyFont="1" applyBorder="1" applyAlignment="1">
      <alignment horizontal="left" vertical="top" wrapText="1"/>
    </xf>
    <xf numFmtId="0" fontId="15" fillId="0" borderId="26" xfId="0" applyFont="1" applyBorder="1" applyAlignment="1">
      <alignment horizontal="left" vertical="top" wrapText="1"/>
    </xf>
    <xf numFmtId="0" fontId="5" fillId="0" borderId="3" xfId="0" applyFont="1" applyBorder="1" applyAlignment="1">
      <alignment horizontal="center"/>
    </xf>
    <xf numFmtId="0" fontId="15" fillId="0" borderId="18"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0" fontId="20" fillId="0" borderId="23" xfId="0" applyFont="1" applyBorder="1" applyAlignment="1">
      <alignment horizontal="left" vertical="top" wrapText="1"/>
    </xf>
    <xf numFmtId="0" fontId="18" fillId="0" borderId="3" xfId="0" applyFont="1" applyBorder="1" applyAlignment="1">
      <alignment horizontal="left" vertical="top" wrapText="1"/>
    </xf>
    <xf numFmtId="0" fontId="18" fillId="0" borderId="13" xfId="0" applyFont="1" applyBorder="1" applyAlignment="1">
      <alignment horizontal="left" vertical="top" wrapText="1"/>
    </xf>
    <xf numFmtId="0" fontId="18" fillId="0" borderId="34" xfId="0" applyFont="1" applyBorder="1" applyAlignment="1">
      <alignment horizontal="left" vertical="center" wrapText="1"/>
    </xf>
    <xf numFmtId="0" fontId="18" fillId="0" borderId="17" xfId="0" applyFont="1" applyBorder="1" applyAlignment="1">
      <alignment horizontal="left" vertical="center" wrapText="1"/>
    </xf>
    <xf numFmtId="0" fontId="18" fillId="0" borderId="35" xfId="0" applyFont="1" applyBorder="1" applyAlignment="1">
      <alignment horizontal="left" vertical="center" wrapText="1"/>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13" fillId="0" borderId="52" xfId="0" applyFont="1" applyBorder="1" applyAlignment="1">
      <alignment horizontal="center" vertical="center"/>
    </xf>
    <xf numFmtId="0" fontId="13" fillId="0" borderId="0" xfId="0" applyFont="1" applyAlignment="1">
      <alignment horizontal="center" vertical="center"/>
    </xf>
    <xf numFmtId="0" fontId="13" fillId="0" borderId="51" xfId="0" applyFont="1" applyBorder="1" applyAlignment="1">
      <alignment horizontal="center" vertical="center"/>
    </xf>
    <xf numFmtId="0" fontId="13" fillId="0" borderId="47" xfId="0" applyFont="1" applyBorder="1" applyAlignment="1">
      <alignment horizontal="center" vertical="center"/>
    </xf>
    <xf numFmtId="0" fontId="13" fillId="0" borderId="40" xfId="0" applyFont="1" applyBorder="1" applyAlignment="1">
      <alignment horizontal="center" vertical="center"/>
    </xf>
    <xf numFmtId="0" fontId="13" fillId="0" borderId="48" xfId="0" applyFont="1" applyBorder="1" applyAlignment="1">
      <alignment horizontal="center" vertical="center"/>
    </xf>
    <xf numFmtId="0" fontId="18" fillId="0" borderId="36" xfId="0" applyFont="1" applyBorder="1" applyAlignment="1">
      <alignment horizontal="left" vertical="center" wrapText="1"/>
    </xf>
    <xf numFmtId="0" fontId="18" fillId="0" borderId="53" xfId="0" applyFont="1" applyBorder="1" applyAlignment="1">
      <alignment horizontal="left" vertical="center" wrapText="1"/>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15" fillId="0" borderId="27" xfId="0" applyFont="1" applyBorder="1" applyAlignment="1">
      <alignment horizontal="left" wrapText="1"/>
    </xf>
    <xf numFmtId="0" fontId="15" fillId="0" borderId="28"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6" xfId="0" applyFont="1" applyBorder="1" applyAlignment="1">
      <alignment horizontal="left" wrapText="1"/>
    </xf>
    <xf numFmtId="0" fontId="15" fillId="0" borderId="8" xfId="0" applyFont="1" applyBorder="1" applyAlignment="1">
      <alignment horizontal="left" wrapText="1"/>
    </xf>
    <xf numFmtId="0" fontId="28" fillId="0" borderId="27" xfId="0" applyFont="1" applyBorder="1" applyAlignment="1">
      <alignment horizontal="left" vertical="center" wrapText="1"/>
    </xf>
    <xf numFmtId="0" fontId="28" fillId="0" borderId="28" xfId="0" applyFont="1" applyBorder="1" applyAlignment="1">
      <alignment horizontal="left" vertical="center" wrapText="1"/>
    </xf>
    <xf numFmtId="0" fontId="28" fillId="0" borderId="29" xfId="0" applyFont="1" applyBorder="1" applyAlignment="1">
      <alignment horizontal="left" vertical="center" wrapText="1"/>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7" fillId="0" borderId="67" xfId="0" applyFont="1" applyBorder="1" applyAlignment="1">
      <alignment horizontal="left" vertical="center"/>
    </xf>
    <xf numFmtId="0" fontId="17" fillId="0" borderId="68" xfId="0" applyFont="1" applyBorder="1" applyAlignment="1">
      <alignment horizontal="left" vertical="center"/>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5" fillId="2" borderId="71" xfId="0" applyFont="1" applyFill="1" applyBorder="1" applyAlignment="1">
      <alignment horizontal="center" vertical="center" wrapText="1"/>
    </xf>
    <xf numFmtId="0" fontId="15" fillId="2" borderId="50" xfId="0" applyFont="1" applyFill="1" applyBorder="1" applyAlignment="1">
      <alignment horizontal="center" vertical="center" wrapText="1"/>
    </xf>
    <xf numFmtId="0" fontId="17" fillId="2" borderId="64" xfId="0" applyFont="1" applyFill="1" applyBorder="1" applyAlignment="1">
      <alignment horizontal="left" vertical="center" wrapText="1"/>
    </xf>
    <xf numFmtId="0" fontId="17" fillId="2" borderId="65"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7" fillId="0" borderId="10" xfId="0" applyFont="1" applyBorder="1" applyAlignment="1">
      <alignment vertical="center"/>
    </xf>
    <xf numFmtId="0" fontId="17" fillId="0" borderId="5" xfId="0" applyFont="1" applyBorder="1" applyAlignment="1">
      <alignment vertical="center"/>
    </xf>
    <xf numFmtId="0" fontId="15" fillId="2" borderId="74" xfId="0" applyFont="1" applyFill="1" applyBorder="1" applyAlignment="1">
      <alignment horizontal="center" vertical="center" wrapText="1"/>
    </xf>
    <xf numFmtId="0" fontId="15" fillId="2" borderId="76" xfId="0" applyFont="1" applyFill="1" applyBorder="1" applyAlignment="1">
      <alignment horizontal="center" vertical="center" wrapText="1"/>
    </xf>
    <xf numFmtId="0" fontId="15" fillId="2" borderId="73" xfId="0" applyFont="1" applyFill="1" applyBorder="1" applyAlignment="1">
      <alignment horizontal="center" vertical="center" wrapText="1"/>
    </xf>
    <xf numFmtId="0" fontId="15" fillId="2" borderId="75" xfId="0" applyFont="1" applyFill="1" applyBorder="1" applyAlignment="1">
      <alignment horizontal="center" vertical="center" wrapText="1"/>
    </xf>
    <xf numFmtId="0" fontId="17" fillId="0" borderId="67" xfId="0" applyFont="1" applyBorder="1" applyAlignment="1">
      <alignment vertical="center"/>
    </xf>
    <xf numFmtId="0" fontId="17" fillId="0" borderId="68" xfId="0" applyFont="1" applyBorder="1" applyAlignment="1">
      <alignment vertical="center"/>
    </xf>
    <xf numFmtId="0" fontId="15" fillId="2" borderId="54" xfId="0" applyFont="1" applyFill="1" applyBorder="1" applyAlignment="1">
      <alignment horizontal="center" vertical="center" wrapText="1"/>
    </xf>
    <xf numFmtId="0" fontId="15" fillId="2" borderId="62" xfId="0" applyFont="1" applyFill="1" applyBorder="1" applyAlignment="1">
      <alignment horizontal="center" vertical="center" wrapText="1"/>
    </xf>
    <xf numFmtId="0" fontId="16" fillId="0" borderId="40" xfId="0" applyFont="1" applyBorder="1" applyAlignment="1">
      <alignment horizontal="center"/>
    </xf>
    <xf numFmtId="0" fontId="21" fillId="0" borderId="3" xfId="0" applyFont="1" applyBorder="1" applyAlignment="1">
      <alignment horizontal="center" vertical="center" wrapText="1"/>
    </xf>
    <xf numFmtId="0" fontId="21" fillId="8" borderId="3" xfId="0" applyFont="1" applyFill="1" applyBorder="1" applyAlignment="1">
      <alignment horizontal="center" vertical="center"/>
    </xf>
    <xf numFmtId="0" fontId="16" fillId="6" borderId="3" xfId="0" applyFont="1" applyFill="1" applyBorder="1" applyAlignment="1">
      <alignment horizontal="center" vertical="center" wrapText="1"/>
    </xf>
    <xf numFmtId="0" fontId="16" fillId="0" borderId="0" xfId="0" applyFont="1" applyAlignment="1">
      <alignment horizontal="center"/>
    </xf>
    <xf numFmtId="0" fontId="16" fillId="6" borderId="13" xfId="0" applyFont="1" applyFill="1" applyBorder="1" applyAlignment="1">
      <alignment horizontal="center" vertical="center" wrapText="1"/>
    </xf>
    <xf numFmtId="0" fontId="21" fillId="6" borderId="3" xfId="0" applyFont="1" applyFill="1" applyBorder="1" applyAlignment="1">
      <alignment horizontal="center"/>
    </xf>
    <xf numFmtId="0" fontId="21" fillId="6" borderId="13" xfId="0" applyFont="1" applyFill="1" applyBorder="1" applyAlignment="1">
      <alignment horizontal="center"/>
    </xf>
    <xf numFmtId="0" fontId="21" fillId="0" borderId="13"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3"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4" xfId="0" applyFont="1" applyFill="1" applyBorder="1" applyAlignment="1">
      <alignment horizontal="center" vertical="center"/>
    </xf>
    <xf numFmtId="0" fontId="21" fillId="10" borderId="13" xfId="0" applyFont="1" applyFill="1" applyBorder="1" applyAlignment="1">
      <alignment horizontal="center" vertical="center"/>
    </xf>
    <xf numFmtId="0" fontId="15" fillId="0" borderId="41" xfId="0" applyFont="1" applyBorder="1" applyAlignment="1">
      <alignment horizontal="right" vertical="center" textRotation="90"/>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33" xfId="0" applyFont="1" applyBorder="1" applyAlignment="1">
      <alignment horizontal="left" vertical="center" wrapText="1"/>
    </xf>
    <xf numFmtId="0" fontId="17" fillId="0" borderId="16" xfId="0" applyFont="1" applyBorder="1" applyAlignment="1">
      <alignment horizontal="left" vertical="center" wrapText="1"/>
    </xf>
    <xf numFmtId="0" fontId="16" fillId="0" borderId="42" xfId="0" applyFont="1" applyBorder="1" applyAlignment="1">
      <alignment horizontal="center" vertical="center"/>
    </xf>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22" fillId="4" borderId="37" xfId="0" applyFont="1" applyFill="1" applyBorder="1" applyAlignment="1">
      <alignment horizontal="center" vertical="center" wrapText="1"/>
    </xf>
    <xf numFmtId="0" fontId="22" fillId="4" borderId="38" xfId="0" applyFont="1" applyFill="1" applyBorder="1" applyAlignment="1">
      <alignment horizontal="center" vertical="center" wrapText="1"/>
    </xf>
    <xf numFmtId="0" fontId="22" fillId="4" borderId="43" xfId="0" applyFont="1" applyFill="1" applyBorder="1" applyAlignment="1">
      <alignment horizontal="center" vertical="center" wrapText="1"/>
    </xf>
    <xf numFmtId="0" fontId="14" fillId="2" borderId="37" xfId="0" applyFont="1" applyFill="1" applyBorder="1" applyAlignment="1">
      <alignment horizontal="left" vertical="top" wrapText="1" readingOrder="1"/>
    </xf>
    <xf numFmtId="0" fontId="14" fillId="2" borderId="38" xfId="0" applyFont="1" applyFill="1" applyBorder="1" applyAlignment="1">
      <alignment horizontal="left" vertical="top" wrapText="1" readingOrder="1"/>
    </xf>
    <xf numFmtId="0" fontId="14" fillId="2" borderId="39"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27"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18" fillId="0" borderId="44" xfId="0" applyFont="1" applyBorder="1" applyAlignment="1">
      <alignment horizontal="left" vertical="center" wrapText="1"/>
    </xf>
    <xf numFmtId="0" fontId="18" fillId="0" borderId="46" xfId="0" applyFont="1" applyBorder="1" applyAlignment="1">
      <alignment horizontal="left" vertical="center" wrapText="1"/>
    </xf>
    <xf numFmtId="0" fontId="18" fillId="0" borderId="52" xfId="0" applyFont="1" applyBorder="1" applyAlignment="1">
      <alignment horizontal="left" vertical="center" wrapText="1"/>
    </xf>
    <xf numFmtId="0" fontId="18" fillId="0" borderId="51" xfId="0" applyFont="1" applyBorder="1" applyAlignment="1">
      <alignment horizontal="left" vertical="center" wrapText="1"/>
    </xf>
    <xf numFmtId="0" fontId="18" fillId="0" borderId="47" xfId="0" applyFont="1" applyBorder="1" applyAlignment="1">
      <alignment horizontal="left" vertical="center" wrapText="1"/>
    </xf>
    <xf numFmtId="0" fontId="18" fillId="0" borderId="48" xfId="0" applyFont="1" applyBorder="1" applyAlignment="1">
      <alignment horizontal="left" vertical="center" wrapText="1"/>
    </xf>
    <xf numFmtId="0" fontId="22" fillId="4" borderId="19" xfId="0" applyFont="1" applyFill="1" applyBorder="1" applyAlignment="1">
      <alignment horizontal="center" vertical="center" wrapText="1"/>
    </xf>
    <xf numFmtId="0" fontId="17" fillId="0" borderId="61" xfId="0" applyFont="1" applyBorder="1" applyAlignment="1">
      <alignment horizontal="left" vertical="center" wrapText="1"/>
    </xf>
    <xf numFmtId="0" fontId="17" fillId="0" borderId="55" xfId="0" applyFont="1" applyBorder="1" applyAlignment="1">
      <alignment horizontal="left" vertical="center" wrapText="1"/>
    </xf>
    <xf numFmtId="0" fontId="17" fillId="0" borderId="62" xfId="0" applyFont="1" applyBorder="1" applyAlignment="1">
      <alignment horizontal="left" vertical="center" wrapText="1"/>
    </xf>
    <xf numFmtId="0" fontId="21" fillId="7" borderId="4" xfId="0" applyFont="1" applyFill="1" applyBorder="1" applyAlignment="1">
      <alignment horizontal="center" vertical="center"/>
    </xf>
    <xf numFmtId="0" fontId="21" fillId="7" borderId="16"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16" xfId="0" applyFont="1" applyBorder="1" applyAlignment="1">
      <alignment horizontal="center" vertical="center" wrapText="1"/>
    </xf>
    <xf numFmtId="0" fontId="21" fillId="9" borderId="33" xfId="0" applyFont="1" applyFill="1" applyBorder="1" applyAlignment="1">
      <alignment horizontal="center" vertical="center"/>
    </xf>
    <xf numFmtId="0" fontId="21" fillId="9" borderId="1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16"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33" xfId="0" applyFont="1" applyFill="1" applyBorder="1" applyAlignment="1">
      <alignment horizontal="center" vertical="center" wrapText="1"/>
    </xf>
    <xf numFmtId="0" fontId="16" fillId="6" borderId="16" xfId="0" applyFont="1" applyFill="1" applyBorder="1" applyAlignment="1">
      <alignment horizontal="center" vertical="center" wrapText="1"/>
    </xf>
    <xf numFmtId="0" fontId="21" fillId="7" borderId="49" xfId="0" applyFont="1" applyFill="1" applyBorder="1" applyAlignment="1">
      <alignment horizontal="center" vertical="center"/>
    </xf>
    <xf numFmtId="0" fontId="21" fillId="7" borderId="50"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16" xfId="0" applyFont="1" applyFill="1" applyBorder="1" applyAlignment="1">
      <alignment horizontal="center" vertical="center"/>
    </xf>
    <xf numFmtId="0" fontId="21" fillId="6" borderId="4" xfId="0" applyFont="1" applyFill="1" applyBorder="1" applyAlignment="1">
      <alignment horizontal="center"/>
    </xf>
    <xf numFmtId="0" fontId="21" fillId="6" borderId="16" xfId="0" applyFont="1" applyFill="1" applyBorder="1" applyAlignment="1">
      <alignment horizontal="center"/>
    </xf>
    <xf numFmtId="0" fontId="21" fillId="6" borderId="33" xfId="0" applyFont="1" applyFill="1" applyBorder="1" applyAlignment="1">
      <alignment horizontal="center"/>
    </xf>
    <xf numFmtId="0" fontId="21" fillId="7" borderId="33" xfId="0" applyFont="1" applyFill="1" applyBorder="1" applyAlignment="1">
      <alignment horizontal="center" vertical="center"/>
    </xf>
    <xf numFmtId="0" fontId="21" fillId="8" borderId="33" xfId="0" applyFont="1" applyFill="1" applyBorder="1" applyAlignment="1">
      <alignment horizontal="center" vertical="center"/>
    </xf>
    <xf numFmtId="0" fontId="16" fillId="2" borderId="40" xfId="0" applyFont="1" applyFill="1" applyBorder="1" applyAlignment="1">
      <alignment horizontal="center"/>
    </xf>
    <xf numFmtId="0" fontId="17"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6" fillId="6" borderId="4" xfId="0" applyFont="1" applyFill="1" applyBorder="1" applyAlignment="1">
      <alignment horizontal="center" vertical="center"/>
    </xf>
    <xf numFmtId="0" fontId="16" fillId="6" borderId="16" xfId="0" applyFont="1" applyFill="1" applyBorder="1" applyAlignment="1">
      <alignment horizontal="center" vertical="center"/>
    </xf>
    <xf numFmtId="0" fontId="21" fillId="0" borderId="7" xfId="0" applyFont="1" applyBorder="1" applyAlignment="1">
      <alignment horizontal="center" vertical="center" wrapText="1"/>
    </xf>
    <xf numFmtId="0" fontId="16" fillId="6" borderId="44"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40"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36"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6" fillId="6" borderId="33" xfId="0" applyFont="1" applyFill="1" applyBorder="1" applyAlignment="1">
      <alignment horizontal="center" vertical="center"/>
    </xf>
    <xf numFmtId="0" fontId="13" fillId="2" borderId="37" xfId="0" applyFont="1" applyFill="1" applyBorder="1" applyAlignment="1">
      <alignment horizontal="left" vertical="top" wrapText="1" readingOrder="1"/>
    </xf>
    <xf numFmtId="0" fontId="13" fillId="2" borderId="38" xfId="0" applyFont="1" applyFill="1" applyBorder="1" applyAlignment="1">
      <alignment horizontal="left" vertical="top" wrapText="1" readingOrder="1"/>
    </xf>
    <xf numFmtId="0" fontId="13" fillId="2" borderId="39"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22" xfId="0" applyFont="1" applyBorder="1" applyAlignment="1">
      <alignment horizontal="center" vertical="center" wrapText="1"/>
    </xf>
    <xf numFmtId="0" fontId="17" fillId="0" borderId="22" xfId="0" applyFont="1" applyBorder="1" applyAlignment="1">
      <alignment horizontal="center" vertical="center" wrapText="1"/>
    </xf>
    <xf numFmtId="0" fontId="23" fillId="4" borderId="19"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2" xfId="0" applyFont="1" applyBorder="1" applyAlignment="1">
      <alignment vertical="center" wrapText="1"/>
    </xf>
    <xf numFmtId="0" fontId="28" fillId="0" borderId="1" xfId="0" applyFont="1" applyBorder="1"/>
    <xf numFmtId="0" fontId="28" fillId="0" borderId="0" xfId="0" applyFont="1"/>
    <xf numFmtId="0" fontId="28" fillId="0" borderId="2" xfId="0" applyFont="1" applyBorder="1"/>
    <xf numFmtId="0" fontId="18" fillId="0" borderId="46" xfId="0" applyFont="1" applyBorder="1" applyAlignment="1">
      <alignment horizontal="left" vertical="center"/>
    </xf>
    <xf numFmtId="0" fontId="18" fillId="0" borderId="52" xfId="0" applyFont="1" applyBorder="1" applyAlignment="1">
      <alignment horizontal="left" vertical="center"/>
    </xf>
    <xf numFmtId="0" fontId="18" fillId="0" borderId="51" xfId="0" applyFont="1" applyBorder="1" applyAlignment="1">
      <alignment horizontal="left" vertical="center"/>
    </xf>
    <xf numFmtId="0" fontId="18" fillId="0" borderId="47" xfId="0" applyFont="1" applyBorder="1" applyAlignment="1">
      <alignment horizontal="left" vertical="center"/>
    </xf>
    <xf numFmtId="0" fontId="18" fillId="0" borderId="48" xfId="0" applyFont="1" applyBorder="1" applyAlignment="1">
      <alignment horizontal="left" vertical="center"/>
    </xf>
    <xf numFmtId="0" fontId="7" fillId="0" borderId="2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6" xfId="0" applyFont="1" applyBorder="1" applyAlignment="1">
      <alignment horizontal="center" vertical="center" wrapText="1"/>
    </xf>
    <xf numFmtId="0" fontId="11" fillId="0" borderId="40"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6" xfId="0" applyFont="1" applyFill="1" applyBorder="1" applyAlignment="1">
      <alignment horizontal="center"/>
    </xf>
    <xf numFmtId="0" fontId="7" fillId="6" borderId="3" xfId="0" applyFont="1" applyFill="1" applyBorder="1" applyAlignment="1">
      <alignment horizontal="center"/>
    </xf>
    <xf numFmtId="0" fontId="11" fillId="0" borderId="51"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1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27" xfId="0" applyFont="1" applyBorder="1" applyAlignment="1">
      <alignment horizontal="left" vertical="top" wrapText="1"/>
    </xf>
    <xf numFmtId="0" fontId="13" fillId="0" borderId="28" xfId="0" applyFont="1" applyBorder="1" applyAlignment="1">
      <alignment horizontal="left" vertical="top" wrapText="1"/>
    </xf>
    <xf numFmtId="0" fontId="13" fillId="0" borderId="29"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6"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2" zoomScale="110" zoomScaleNormal="110" zoomScalePageLayoutView="40" workbookViewId="0">
      <selection activeCell="B8" sqref="B8:F8"/>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54"/>
      <c r="C2" s="164" t="s">
        <v>0</v>
      </c>
      <c r="D2" s="165"/>
      <c r="E2" s="166"/>
      <c r="F2" s="173" t="s">
        <v>1</v>
      </c>
    </row>
    <row r="3" spans="2:6" ht="42.75" customHeight="1" x14ac:dyDescent="0.2">
      <c r="B3" s="154"/>
      <c r="C3" s="167"/>
      <c r="D3" s="168"/>
      <c r="E3" s="169"/>
      <c r="F3" s="174"/>
    </row>
    <row r="4" spans="2:6" ht="41.25" customHeight="1" x14ac:dyDescent="0.2">
      <c r="B4" s="154"/>
      <c r="C4" s="170"/>
      <c r="D4" s="171"/>
      <c r="E4" s="172"/>
      <c r="F4" s="162"/>
    </row>
    <row r="5" spans="2:6" ht="37.5" customHeight="1" thickBot="1" x14ac:dyDescent="0.25">
      <c r="B5" s="12"/>
      <c r="C5" s="13"/>
      <c r="D5" s="13"/>
      <c r="E5" s="13"/>
      <c r="F5" s="13"/>
    </row>
    <row r="6" spans="2:6" ht="21" customHeight="1" thickBot="1" x14ac:dyDescent="0.3">
      <c r="B6" s="155" t="s">
        <v>2</v>
      </c>
      <c r="C6" s="156"/>
      <c r="D6" s="156"/>
      <c r="E6" s="156"/>
      <c r="F6" s="157"/>
    </row>
    <row r="7" spans="2:6" ht="78.75" customHeight="1" x14ac:dyDescent="0.2">
      <c r="B7" s="161" t="s">
        <v>3</v>
      </c>
      <c r="C7" s="162"/>
      <c r="D7" s="162"/>
      <c r="E7" s="162"/>
      <c r="F7" s="163"/>
    </row>
    <row r="8" spans="2:6" ht="66" customHeight="1" x14ac:dyDescent="0.2">
      <c r="B8" s="158" t="s">
        <v>178</v>
      </c>
      <c r="C8" s="159"/>
      <c r="D8" s="159"/>
      <c r="E8" s="159"/>
      <c r="F8" s="160"/>
    </row>
    <row r="9" spans="2:6" ht="69" customHeight="1" x14ac:dyDescent="0.2">
      <c r="B9" s="148" t="s">
        <v>184</v>
      </c>
      <c r="C9" s="149"/>
      <c r="D9" s="149"/>
      <c r="E9" s="149"/>
      <c r="F9" s="150"/>
    </row>
    <row r="10" spans="2:6" ht="52.5" customHeight="1" x14ac:dyDescent="0.2">
      <c r="B10" s="148" t="s">
        <v>179</v>
      </c>
      <c r="C10" s="149"/>
      <c r="D10" s="149"/>
      <c r="E10" s="149"/>
      <c r="F10" s="150"/>
    </row>
    <row r="11" spans="2:6" ht="57.75" customHeight="1" x14ac:dyDescent="0.2">
      <c r="B11" s="148" t="s">
        <v>4</v>
      </c>
      <c r="C11" s="149"/>
      <c r="D11" s="149"/>
      <c r="E11" s="149"/>
      <c r="F11" s="150"/>
    </row>
    <row r="12" spans="2:6" ht="34.5" customHeight="1" x14ac:dyDescent="0.2">
      <c r="B12" s="148" t="s">
        <v>180</v>
      </c>
      <c r="C12" s="149"/>
      <c r="D12" s="149"/>
      <c r="E12" s="149"/>
      <c r="F12" s="150"/>
    </row>
    <row r="13" spans="2:6" ht="68.25" customHeight="1" x14ac:dyDescent="0.2">
      <c r="B13" s="148" t="s">
        <v>173</v>
      </c>
      <c r="C13" s="149"/>
      <c r="D13" s="149"/>
      <c r="E13" s="149"/>
      <c r="F13" s="150"/>
    </row>
    <row r="14" spans="2:6" ht="26.25" customHeight="1" x14ac:dyDescent="0.2">
      <c r="B14" s="148" t="s">
        <v>5</v>
      </c>
      <c r="C14" s="149"/>
      <c r="D14" s="149"/>
      <c r="E14" s="149"/>
      <c r="F14" s="150"/>
    </row>
    <row r="15" spans="2:6" ht="288.75" customHeight="1" x14ac:dyDescent="0.2">
      <c r="B15" s="148" t="s">
        <v>183</v>
      </c>
      <c r="C15" s="149"/>
      <c r="D15" s="149"/>
      <c r="E15" s="149"/>
      <c r="F15" s="150"/>
    </row>
    <row r="16" spans="2:6" ht="105.75" customHeight="1" x14ac:dyDescent="0.2">
      <c r="B16" s="148" t="s">
        <v>181</v>
      </c>
      <c r="C16" s="149"/>
      <c r="D16" s="149"/>
      <c r="E16" s="149"/>
      <c r="F16" s="150"/>
    </row>
    <row r="17" spans="2:6" ht="36.75" customHeight="1" x14ac:dyDescent="0.2">
      <c r="B17" s="148" t="s">
        <v>6</v>
      </c>
      <c r="C17" s="149"/>
      <c r="D17" s="149"/>
      <c r="E17" s="149"/>
      <c r="F17" s="150"/>
    </row>
    <row r="18" spans="2:6" ht="294" customHeight="1" x14ac:dyDescent="0.2">
      <c r="B18" s="148" t="s">
        <v>7</v>
      </c>
      <c r="C18" s="149"/>
      <c r="D18" s="149"/>
      <c r="E18" s="149"/>
      <c r="F18" s="150"/>
    </row>
    <row r="19" spans="2:6" ht="69" customHeight="1" thickBot="1" x14ac:dyDescent="0.25">
      <c r="B19" s="151" t="s">
        <v>182</v>
      </c>
      <c r="C19" s="152"/>
      <c r="D19" s="152"/>
      <c r="E19" s="152"/>
      <c r="F19" s="153"/>
    </row>
    <row r="20" spans="2:6" ht="14.25" customHeight="1" x14ac:dyDescent="0.2">
      <c r="B20" s="113"/>
      <c r="C20" s="114"/>
      <c r="D20" s="114"/>
      <c r="E20" s="114"/>
      <c r="F20" s="114"/>
    </row>
    <row r="21" spans="2:6" x14ac:dyDescent="0.2">
      <c r="B21" s="7"/>
    </row>
    <row r="22" spans="2:6" ht="17.25" customHeight="1" x14ac:dyDescent="0.2">
      <c r="B22" s="147"/>
      <c r="C22" s="147"/>
      <c r="D22" s="147"/>
      <c r="E22" s="147"/>
      <c r="F22" s="147"/>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9"/>
  <sheetViews>
    <sheetView showGridLines="0" zoomScaleNormal="100" zoomScalePageLayoutView="85" workbookViewId="0">
      <selection activeCell="A38" sqref="A38"/>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54"/>
      <c r="C2" s="164" t="s">
        <v>8</v>
      </c>
      <c r="D2" s="165"/>
      <c r="E2" s="166"/>
      <c r="F2" s="173" t="s">
        <v>1</v>
      </c>
    </row>
    <row r="3" spans="2:6" ht="51" customHeight="1" x14ac:dyDescent="0.2">
      <c r="B3" s="154"/>
      <c r="C3" s="167"/>
      <c r="D3" s="168"/>
      <c r="E3" s="169"/>
      <c r="F3" s="174"/>
    </row>
    <row r="4" spans="2:6" ht="54" customHeight="1" x14ac:dyDescent="0.2">
      <c r="B4" s="154"/>
      <c r="C4" s="170"/>
      <c r="D4" s="171"/>
      <c r="E4" s="172"/>
      <c r="F4" s="162"/>
    </row>
    <row r="5" spans="2:6" ht="24.75" customHeight="1" thickBot="1" x14ac:dyDescent="0.25">
      <c r="B5" s="12"/>
      <c r="C5" s="13"/>
      <c r="D5" s="13"/>
      <c r="E5" s="13"/>
      <c r="F5" s="13"/>
    </row>
    <row r="6" spans="2:6" ht="18" customHeight="1" thickBot="1" x14ac:dyDescent="0.25">
      <c r="B6" s="175" t="s">
        <v>9</v>
      </c>
      <c r="C6" s="176"/>
      <c r="D6" s="176"/>
      <c r="E6" s="176"/>
      <c r="F6" s="177"/>
    </row>
    <row r="7" spans="2:6" ht="42.75" customHeight="1" x14ac:dyDescent="0.2">
      <c r="B7" s="178" t="s">
        <v>10</v>
      </c>
      <c r="C7" s="179"/>
      <c r="D7" s="179"/>
      <c r="E7" s="179"/>
      <c r="F7" s="179"/>
    </row>
    <row r="8" spans="2:6" ht="63" customHeight="1" x14ac:dyDescent="0.2">
      <c r="B8" s="180"/>
      <c r="C8" s="181"/>
      <c r="D8" s="181"/>
      <c r="E8" s="181"/>
      <c r="F8" s="181"/>
    </row>
    <row r="9" spans="2:6" ht="37.5" customHeight="1" x14ac:dyDescent="0.2">
      <c r="B9" s="180"/>
      <c r="C9" s="181"/>
      <c r="D9" s="181"/>
      <c r="E9" s="181"/>
      <c r="F9" s="181"/>
    </row>
    <row r="10" spans="2:6" ht="43.5" customHeight="1" x14ac:dyDescent="0.2">
      <c r="B10" s="180"/>
      <c r="C10" s="181"/>
      <c r="D10" s="181"/>
      <c r="E10" s="181"/>
      <c r="F10" s="181"/>
    </row>
    <row r="11" spans="2:6" ht="58.5" customHeight="1" x14ac:dyDescent="0.2">
      <c r="B11" s="180"/>
      <c r="C11" s="181"/>
      <c r="D11" s="181"/>
      <c r="E11" s="181"/>
      <c r="F11" s="181"/>
    </row>
    <row r="12" spans="2:6" ht="46.5" customHeight="1" x14ac:dyDescent="0.2">
      <c r="B12" s="180"/>
      <c r="C12" s="181"/>
      <c r="D12" s="181"/>
      <c r="E12" s="181"/>
      <c r="F12" s="181"/>
    </row>
    <row r="13" spans="2:6" ht="47.25" customHeight="1" x14ac:dyDescent="0.2">
      <c r="B13" s="180"/>
      <c r="C13" s="181"/>
      <c r="D13" s="181"/>
      <c r="E13" s="181"/>
      <c r="F13" s="181"/>
    </row>
    <row r="14" spans="2:6" ht="22.5" customHeight="1" thickBot="1" x14ac:dyDescent="0.25">
      <c r="B14" s="182"/>
      <c r="C14" s="183"/>
      <c r="D14" s="183"/>
      <c r="E14" s="183"/>
      <c r="F14" s="183"/>
    </row>
    <row r="15" spans="2:6" ht="16.5" customHeight="1" thickBot="1" x14ac:dyDescent="0.25">
      <c r="B15" s="187" t="s">
        <v>11</v>
      </c>
      <c r="C15" s="188"/>
      <c r="D15" s="188"/>
      <c r="E15" s="188"/>
      <c r="F15" s="189"/>
    </row>
    <row r="16" spans="2:6" ht="127.5" customHeight="1" thickBot="1" x14ac:dyDescent="0.25">
      <c r="B16" s="184" t="s">
        <v>12</v>
      </c>
      <c r="C16" s="185"/>
      <c r="D16" s="185"/>
      <c r="E16" s="185"/>
      <c r="F16" s="186"/>
    </row>
    <row r="17" spans="2:6" ht="19.5" customHeight="1" x14ac:dyDescent="0.2">
      <c r="B17" s="209" t="s">
        <v>13</v>
      </c>
      <c r="C17" s="210"/>
      <c r="D17" s="205" t="s">
        <v>14</v>
      </c>
      <c r="E17" s="205" t="s">
        <v>15</v>
      </c>
      <c r="F17" s="203" t="s">
        <v>16</v>
      </c>
    </row>
    <row r="18" spans="2:6" ht="21" customHeight="1" thickBot="1" x14ac:dyDescent="0.25">
      <c r="B18" s="195" t="s">
        <v>17</v>
      </c>
      <c r="C18" s="196"/>
      <c r="D18" s="206"/>
      <c r="E18" s="206"/>
      <c r="F18" s="204"/>
    </row>
    <row r="19" spans="2:6" ht="18.75" customHeight="1" x14ac:dyDescent="0.2">
      <c r="B19" s="142" t="s">
        <v>18</v>
      </c>
      <c r="C19" s="144"/>
      <c r="D19" s="136" t="s">
        <v>19</v>
      </c>
      <c r="E19" s="137" t="s">
        <v>20</v>
      </c>
      <c r="F19" s="138" t="s">
        <v>21</v>
      </c>
    </row>
    <row r="20" spans="2:6" ht="18.75" customHeight="1" x14ac:dyDescent="0.2">
      <c r="B20" s="52" t="s">
        <v>22</v>
      </c>
      <c r="C20" s="53"/>
      <c r="D20" s="54" t="s">
        <v>19</v>
      </c>
      <c r="E20" s="55" t="s">
        <v>20</v>
      </c>
      <c r="F20" s="56" t="s">
        <v>23</v>
      </c>
    </row>
    <row r="21" spans="2:6" ht="18.75" customHeight="1" x14ac:dyDescent="0.2">
      <c r="B21" s="52" t="s">
        <v>24</v>
      </c>
      <c r="C21" s="53"/>
      <c r="D21" s="54" t="s">
        <v>19</v>
      </c>
      <c r="E21" s="55" t="s">
        <v>20</v>
      </c>
      <c r="F21" s="56" t="s">
        <v>21</v>
      </c>
    </row>
    <row r="22" spans="2:6" ht="18.75" customHeight="1" x14ac:dyDescent="0.2">
      <c r="B22" s="52" t="s">
        <v>25</v>
      </c>
      <c r="C22" s="53"/>
      <c r="D22" s="54" t="s">
        <v>19</v>
      </c>
      <c r="E22" s="55" t="s">
        <v>20</v>
      </c>
      <c r="F22" s="57" t="s">
        <v>23</v>
      </c>
    </row>
    <row r="23" spans="2:6" ht="18.75" customHeight="1" x14ac:dyDescent="0.2">
      <c r="B23" s="52" t="s">
        <v>26</v>
      </c>
      <c r="C23" s="53"/>
      <c r="D23" s="54" t="s">
        <v>19</v>
      </c>
      <c r="E23" s="55" t="s">
        <v>20</v>
      </c>
      <c r="F23" s="56" t="s">
        <v>21</v>
      </c>
    </row>
    <row r="24" spans="2:6" ht="18.75" customHeight="1" thickBot="1" x14ac:dyDescent="0.25">
      <c r="B24" s="139" t="s">
        <v>27</v>
      </c>
      <c r="C24" s="143"/>
      <c r="D24" s="132" t="s">
        <v>19</v>
      </c>
      <c r="E24" s="133" t="s">
        <v>20</v>
      </c>
      <c r="F24" s="141" t="s">
        <v>21</v>
      </c>
    </row>
    <row r="25" spans="2:6" ht="24" customHeight="1" thickBot="1" x14ac:dyDescent="0.25">
      <c r="B25" s="192" t="s">
        <v>28</v>
      </c>
      <c r="C25" s="193"/>
      <c r="D25" s="193"/>
      <c r="E25" s="193"/>
      <c r="F25" s="194"/>
    </row>
    <row r="26" spans="2:6" ht="19.5" customHeight="1" x14ac:dyDescent="0.2">
      <c r="B26" s="142" t="s">
        <v>29</v>
      </c>
      <c r="C26" s="135"/>
      <c r="D26" s="136" t="s">
        <v>19</v>
      </c>
      <c r="E26" s="137" t="s">
        <v>20</v>
      </c>
      <c r="F26" s="138" t="s">
        <v>21</v>
      </c>
    </row>
    <row r="27" spans="2:6" ht="19.5" customHeight="1" x14ac:dyDescent="0.2">
      <c r="B27" s="201" t="s">
        <v>30</v>
      </c>
      <c r="C27" s="202"/>
      <c r="D27" s="54" t="s">
        <v>19</v>
      </c>
      <c r="E27" s="55" t="s">
        <v>31</v>
      </c>
      <c r="F27" s="56" t="s">
        <v>21</v>
      </c>
    </row>
    <row r="28" spans="2:6" ht="19.5" customHeight="1" x14ac:dyDescent="0.2">
      <c r="B28" s="115" t="s">
        <v>32</v>
      </c>
      <c r="C28" s="116"/>
      <c r="D28" s="119" t="s">
        <v>19</v>
      </c>
      <c r="E28" s="117" t="s">
        <v>20</v>
      </c>
      <c r="F28" s="118" t="s">
        <v>21</v>
      </c>
    </row>
    <row r="29" spans="2:6" ht="19.5" customHeight="1" thickBot="1" x14ac:dyDescent="0.25">
      <c r="B29" s="207" t="s">
        <v>33</v>
      </c>
      <c r="C29" s="208"/>
      <c r="D29" s="132" t="s">
        <v>19</v>
      </c>
      <c r="E29" s="133" t="s">
        <v>31</v>
      </c>
      <c r="F29" s="141" t="s">
        <v>21</v>
      </c>
    </row>
    <row r="30" spans="2:6" ht="23.25" customHeight="1" thickBot="1" x14ac:dyDescent="0.25">
      <c r="B30" s="192" t="s">
        <v>34</v>
      </c>
      <c r="C30" s="193"/>
      <c r="D30" s="193"/>
      <c r="E30" s="193"/>
      <c r="F30" s="194"/>
    </row>
    <row r="31" spans="2:6" ht="19.5" customHeight="1" x14ac:dyDescent="0.2">
      <c r="B31" s="142" t="s">
        <v>35</v>
      </c>
      <c r="C31" s="135"/>
      <c r="D31" s="136" t="s">
        <v>19</v>
      </c>
      <c r="E31" s="137" t="s">
        <v>20</v>
      </c>
      <c r="F31" s="138" t="s">
        <v>21</v>
      </c>
    </row>
    <row r="32" spans="2:6" ht="19.5" customHeight="1" thickBot="1" x14ac:dyDescent="0.25">
      <c r="B32" s="139" t="s">
        <v>36</v>
      </c>
      <c r="C32" s="140"/>
      <c r="D32" s="132" t="s">
        <v>19</v>
      </c>
      <c r="E32" s="133" t="s">
        <v>31</v>
      </c>
      <c r="F32" s="141" t="s">
        <v>21</v>
      </c>
    </row>
    <row r="33" spans="2:6" ht="23.25" customHeight="1" thickBot="1" x14ac:dyDescent="0.25">
      <c r="B33" s="192" t="s">
        <v>37</v>
      </c>
      <c r="C33" s="193"/>
      <c r="D33" s="193"/>
      <c r="E33" s="193"/>
      <c r="F33" s="194"/>
    </row>
    <row r="34" spans="2:6" ht="23.25" customHeight="1" x14ac:dyDescent="0.2">
      <c r="B34" s="197" t="s">
        <v>38</v>
      </c>
      <c r="C34" s="198"/>
      <c r="D34" s="130" t="s">
        <v>19</v>
      </c>
      <c r="E34" s="130" t="s">
        <v>20</v>
      </c>
      <c r="F34" s="131" t="s">
        <v>21</v>
      </c>
    </row>
    <row r="35" spans="2:6" ht="23.25" customHeight="1" x14ac:dyDescent="0.2">
      <c r="B35" s="199" t="s">
        <v>39</v>
      </c>
      <c r="C35" s="200"/>
      <c r="D35" s="121" t="s">
        <v>19</v>
      </c>
      <c r="E35" s="122" t="s">
        <v>31</v>
      </c>
      <c r="F35" s="120" t="s">
        <v>21</v>
      </c>
    </row>
    <row r="36" spans="2:6" ht="19.5" customHeight="1" x14ac:dyDescent="0.2">
      <c r="B36" s="52" t="s">
        <v>40</v>
      </c>
      <c r="C36" s="53"/>
      <c r="D36" s="54" t="s">
        <v>19</v>
      </c>
      <c r="E36" s="55" t="s">
        <v>31</v>
      </c>
      <c r="F36" s="58" t="s">
        <v>21</v>
      </c>
    </row>
    <row r="37" spans="2:6" ht="19.5" customHeight="1" x14ac:dyDescent="0.2">
      <c r="B37" s="201" t="s">
        <v>41</v>
      </c>
      <c r="C37" s="202"/>
      <c r="D37" s="54" t="s">
        <v>19</v>
      </c>
      <c r="E37" s="55" t="s">
        <v>31</v>
      </c>
      <c r="F37" s="58" t="s">
        <v>23</v>
      </c>
    </row>
    <row r="38" spans="2:6" ht="19.5" customHeight="1" x14ac:dyDescent="0.2">
      <c r="B38" s="52" t="s">
        <v>174</v>
      </c>
      <c r="C38" s="53"/>
      <c r="D38" s="54" t="s">
        <v>42</v>
      </c>
      <c r="E38" s="55" t="s">
        <v>31</v>
      </c>
      <c r="F38" s="56" t="s">
        <v>21</v>
      </c>
    </row>
    <row r="39" spans="2:6" ht="19.5" customHeight="1" thickBot="1" x14ac:dyDescent="0.25">
      <c r="B39" s="190" t="s">
        <v>43</v>
      </c>
      <c r="C39" s="191"/>
      <c r="D39" s="132" t="s">
        <v>19</v>
      </c>
      <c r="E39" s="133" t="s">
        <v>31</v>
      </c>
      <c r="F39" s="134" t="s">
        <v>44</v>
      </c>
    </row>
    <row r="44" spans="2:6" hidden="1" x14ac:dyDescent="0.2">
      <c r="B44" s="6" t="s">
        <v>19</v>
      </c>
    </row>
    <row r="45" spans="2:6" hidden="1" x14ac:dyDescent="0.2">
      <c r="B45" s="7" t="s">
        <v>45</v>
      </c>
    </row>
    <row r="46" spans="2:6" hidden="1" x14ac:dyDescent="0.2">
      <c r="B46" s="7" t="s">
        <v>42</v>
      </c>
    </row>
    <row r="47" spans="2:6" hidden="1" x14ac:dyDescent="0.2"/>
    <row r="48" spans="2:6" hidden="1" x14ac:dyDescent="0.2">
      <c r="B48" t="s">
        <v>20</v>
      </c>
    </row>
    <row r="49" spans="2:2" hidden="1" x14ac:dyDescent="0.2">
      <c r="B49" t="s">
        <v>31</v>
      </c>
    </row>
  </sheetData>
  <mergeCells count="21">
    <mergeCell ref="B39:C39"/>
    <mergeCell ref="B33:F33"/>
    <mergeCell ref="B30:F30"/>
    <mergeCell ref="B25:F25"/>
    <mergeCell ref="B18:C18"/>
    <mergeCell ref="B34:C34"/>
    <mergeCell ref="B35:C35"/>
    <mergeCell ref="B37:C37"/>
    <mergeCell ref="F17:F18"/>
    <mergeCell ref="E17:E18"/>
    <mergeCell ref="D17:D18"/>
    <mergeCell ref="B27:C27"/>
    <mergeCell ref="B29:C29"/>
    <mergeCell ref="B17:C17"/>
    <mergeCell ref="B6:F6"/>
    <mergeCell ref="B7:F14"/>
    <mergeCell ref="B16:F16"/>
    <mergeCell ref="C2:E4"/>
    <mergeCell ref="F2:F4"/>
    <mergeCell ref="B2:B4"/>
    <mergeCell ref="B15:F15"/>
  </mergeCells>
  <phoneticPr fontId="1" type="noConversion"/>
  <dataValidations count="2">
    <dataValidation type="list" allowBlank="1" showInputMessage="1" showErrorMessage="1" sqref="D26:D29 D36:D39 D31:D32 D19:D24" xr:uid="{00000000-0002-0000-0100-000000000000}">
      <formula1>$B$44:$B$46</formula1>
    </dataValidation>
    <dataValidation type="list" allowBlank="1" showInputMessage="1" showErrorMessage="1" sqref="E26:E29 E36:E39 E31:E32 E19:E24" xr:uid="{00000000-0002-0000-0100-000001000000}">
      <formula1>$B$48:$B$49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6"/>
  <sheetViews>
    <sheetView showGridLines="0" zoomScale="110" zoomScaleNormal="110" zoomScalePageLayoutView="70" workbookViewId="0">
      <selection activeCell="B6" sqref="B6:L6"/>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54"/>
      <c r="C2" s="164" t="s">
        <v>8</v>
      </c>
      <c r="D2" s="165"/>
      <c r="E2" s="165"/>
      <c r="F2" s="165"/>
      <c r="G2" s="165"/>
      <c r="H2" s="165"/>
      <c r="I2" s="165"/>
      <c r="J2" s="166"/>
      <c r="K2" s="249" t="s">
        <v>1</v>
      </c>
      <c r="L2" s="250"/>
    </row>
    <row r="3" spans="2:17" ht="42" customHeight="1" x14ac:dyDescent="0.2">
      <c r="B3" s="154"/>
      <c r="C3" s="167"/>
      <c r="D3" s="168"/>
      <c r="E3" s="168"/>
      <c r="F3" s="168"/>
      <c r="G3" s="168"/>
      <c r="H3" s="168"/>
      <c r="I3" s="168"/>
      <c r="J3" s="169"/>
      <c r="K3" s="251"/>
      <c r="L3" s="252"/>
    </row>
    <row r="4" spans="2:17" ht="36.75" customHeight="1" x14ac:dyDescent="0.2">
      <c r="B4" s="154"/>
      <c r="C4" s="170"/>
      <c r="D4" s="171"/>
      <c r="E4" s="171"/>
      <c r="F4" s="171"/>
      <c r="G4" s="171"/>
      <c r="H4" s="171"/>
      <c r="I4" s="171"/>
      <c r="J4" s="172"/>
      <c r="K4" s="253"/>
      <c r="L4" s="254"/>
    </row>
    <row r="5" spans="2:17" ht="24.75" customHeight="1" thickBot="1" x14ac:dyDescent="0.25">
      <c r="C5" s="12"/>
      <c r="D5" s="13"/>
      <c r="E5" s="13"/>
      <c r="F5" s="13"/>
      <c r="G5" s="13"/>
      <c r="H5"/>
      <c r="L5"/>
    </row>
    <row r="6" spans="2:17" ht="117" customHeight="1" thickBot="1" x14ac:dyDescent="0.25">
      <c r="B6" s="240" t="s">
        <v>186</v>
      </c>
      <c r="C6" s="241"/>
      <c r="D6" s="241"/>
      <c r="E6" s="241"/>
      <c r="F6" s="241"/>
      <c r="G6" s="241"/>
      <c r="H6" s="241"/>
      <c r="I6" s="241"/>
      <c r="J6" s="241"/>
      <c r="K6" s="241"/>
      <c r="L6" s="242"/>
      <c r="M6" s="1"/>
      <c r="N6" s="1"/>
      <c r="O6" s="1"/>
      <c r="P6" s="1"/>
      <c r="Q6" s="1"/>
    </row>
    <row r="7" spans="2:17" ht="24.75" customHeight="1" x14ac:dyDescent="0.2">
      <c r="B7" s="246" t="s">
        <v>11</v>
      </c>
      <c r="C7" s="247"/>
      <c r="D7" s="247"/>
      <c r="E7" s="247"/>
      <c r="F7" s="247"/>
      <c r="G7" s="247"/>
      <c r="H7" s="247"/>
      <c r="I7" s="247"/>
      <c r="J7" s="247"/>
      <c r="K7" s="247"/>
      <c r="L7" s="248"/>
    </row>
    <row r="8" spans="2:17" ht="18" customHeight="1" x14ac:dyDescent="0.25">
      <c r="B8" s="107" t="s">
        <v>46</v>
      </c>
      <c r="C8" s="108"/>
      <c r="D8" s="108"/>
      <c r="E8" s="108"/>
      <c r="F8" s="108"/>
      <c r="G8" s="108"/>
      <c r="H8" s="108"/>
      <c r="I8" s="108"/>
      <c r="J8" s="108"/>
      <c r="K8" s="108"/>
      <c r="L8" s="109"/>
    </row>
    <row r="9" spans="2:17" ht="15.75" x14ac:dyDescent="0.25">
      <c r="B9" s="107" t="s">
        <v>47</v>
      </c>
      <c r="C9" s="110"/>
      <c r="D9" s="110"/>
      <c r="E9" s="110"/>
      <c r="F9" s="110"/>
      <c r="G9" s="110"/>
      <c r="H9" s="110"/>
      <c r="I9" s="111"/>
      <c r="J9" s="110"/>
      <c r="K9" s="110"/>
      <c r="L9" s="112"/>
    </row>
    <row r="10" spans="2:17" ht="15.75" x14ac:dyDescent="0.25">
      <c r="B10" s="107" t="s">
        <v>48</v>
      </c>
      <c r="C10" s="110"/>
      <c r="D10" s="110"/>
      <c r="E10" s="110"/>
      <c r="F10" s="110"/>
      <c r="G10" s="110"/>
      <c r="H10" s="110"/>
      <c r="I10" s="110"/>
      <c r="J10" s="110"/>
      <c r="K10" s="110"/>
      <c r="L10" s="112"/>
    </row>
    <row r="11" spans="2:17" ht="15.75" x14ac:dyDescent="0.25">
      <c r="B11" s="107" t="s">
        <v>49</v>
      </c>
      <c r="C11" s="110"/>
      <c r="D11" s="110"/>
      <c r="E11" s="110"/>
      <c r="F11" s="110"/>
      <c r="G11" s="110"/>
      <c r="H11" s="110"/>
      <c r="I11" s="110"/>
      <c r="J11" s="110"/>
      <c r="K11" s="110"/>
      <c r="L11" s="112"/>
    </row>
    <row r="12" spans="2:17" ht="18" customHeight="1" x14ac:dyDescent="0.2">
      <c r="B12" s="243" t="s">
        <v>50</v>
      </c>
      <c r="C12" s="244"/>
      <c r="D12" s="244"/>
      <c r="E12" s="244"/>
      <c r="F12" s="244"/>
      <c r="G12" s="244"/>
      <c r="H12" s="244"/>
      <c r="I12" s="244"/>
      <c r="J12" s="244"/>
      <c r="K12" s="244"/>
      <c r="L12" s="245"/>
    </row>
    <row r="13" spans="2:17" ht="15.75" x14ac:dyDescent="0.25">
      <c r="B13" s="107" t="s">
        <v>51</v>
      </c>
      <c r="C13" s="110"/>
      <c r="D13" s="110"/>
      <c r="E13" s="110"/>
      <c r="F13" s="110"/>
      <c r="G13" s="110"/>
      <c r="H13" s="110"/>
      <c r="I13" s="110"/>
      <c r="J13" s="110"/>
      <c r="K13" s="110"/>
      <c r="L13" s="112"/>
    </row>
    <row r="14" spans="2:17" ht="7.5" customHeight="1" thickBot="1" x14ac:dyDescent="0.25">
      <c r="B14" s="62"/>
      <c r="C14" s="63"/>
      <c r="D14" s="63"/>
      <c r="E14" s="63"/>
      <c r="F14" s="63"/>
      <c r="G14" s="63"/>
      <c r="H14" s="63"/>
      <c r="I14" s="63"/>
      <c r="J14" s="63"/>
      <c r="K14" s="63"/>
      <c r="L14" s="64"/>
    </row>
    <row r="15" spans="2:17" ht="33.75" customHeight="1" thickBot="1" x14ac:dyDescent="0.25">
      <c r="B15" s="237" t="s">
        <v>52</v>
      </c>
      <c r="C15" s="238"/>
      <c r="D15" s="238"/>
      <c r="E15" s="238"/>
      <c r="F15" s="238"/>
      <c r="G15" s="239"/>
      <c r="H15" s="234" t="s">
        <v>53</v>
      </c>
      <c r="I15" s="235"/>
      <c r="J15" s="235"/>
      <c r="K15" s="235"/>
      <c r="L15" s="236"/>
    </row>
    <row r="16" spans="2:17" ht="40.5" customHeight="1" thickBot="1" x14ac:dyDescent="0.25">
      <c r="B16" s="65" t="s">
        <v>54</v>
      </c>
      <c r="C16" s="255" t="s">
        <v>55</v>
      </c>
      <c r="D16" s="255"/>
      <c r="E16" s="255"/>
      <c r="F16" s="255"/>
      <c r="G16" s="255"/>
      <c r="H16" s="66" t="s">
        <v>56</v>
      </c>
      <c r="I16" s="66" t="s">
        <v>57</v>
      </c>
      <c r="J16" s="66" t="s">
        <v>58</v>
      </c>
      <c r="K16" s="66" t="s">
        <v>59</v>
      </c>
      <c r="L16" s="67" t="s">
        <v>60</v>
      </c>
    </row>
    <row r="17" spans="2:12" ht="87.75" customHeight="1" x14ac:dyDescent="0.2">
      <c r="B17" s="68" t="s">
        <v>17</v>
      </c>
      <c r="C17" s="256" t="s">
        <v>18</v>
      </c>
      <c r="D17" s="257" t="s">
        <v>18</v>
      </c>
      <c r="E17" s="257" t="s">
        <v>18</v>
      </c>
      <c r="F17" s="257" t="s">
        <v>18</v>
      </c>
      <c r="G17" s="258" t="s">
        <v>18</v>
      </c>
      <c r="H17" s="69" t="s">
        <v>61</v>
      </c>
      <c r="I17" s="70">
        <v>2</v>
      </c>
      <c r="J17" s="71">
        <v>3</v>
      </c>
      <c r="K17" s="71">
        <f>I17+J17</f>
        <v>5</v>
      </c>
      <c r="L17" s="72" t="str">
        <f t="shared" ref="L17:L34" si="0">IF(K17&lt;=4,"BAJO",IF(K17=5,"MEDIO",IF(K17=6,"ALTO",IF(K17=7,"ALTO","EXTREMO"))))</f>
        <v>MEDIO</v>
      </c>
    </row>
    <row r="18" spans="2:12" ht="79.5" customHeight="1" x14ac:dyDescent="0.2">
      <c r="B18" s="73" t="s">
        <v>17</v>
      </c>
      <c r="C18" s="231" t="s">
        <v>22</v>
      </c>
      <c r="D18" s="232" t="s">
        <v>22</v>
      </c>
      <c r="E18" s="232" t="s">
        <v>22</v>
      </c>
      <c r="F18" s="232" t="s">
        <v>22</v>
      </c>
      <c r="G18" s="233" t="s">
        <v>22</v>
      </c>
      <c r="H18" s="74" t="s">
        <v>168</v>
      </c>
      <c r="I18" s="70">
        <v>2</v>
      </c>
      <c r="J18" s="71">
        <v>3</v>
      </c>
      <c r="K18" s="71">
        <f t="shared" ref="K18:K33" si="1">+I18+J18</f>
        <v>5</v>
      </c>
      <c r="L18" s="75" t="str">
        <f t="shared" si="0"/>
        <v>MEDIO</v>
      </c>
    </row>
    <row r="19" spans="2:12" ht="53.25" customHeight="1" x14ac:dyDescent="0.2">
      <c r="B19" s="73" t="s">
        <v>17</v>
      </c>
      <c r="C19" s="231" t="s">
        <v>24</v>
      </c>
      <c r="D19" s="232" t="s">
        <v>24</v>
      </c>
      <c r="E19" s="232" t="s">
        <v>24</v>
      </c>
      <c r="F19" s="232" t="s">
        <v>24</v>
      </c>
      <c r="G19" s="233" t="s">
        <v>24</v>
      </c>
      <c r="H19" s="74" t="s">
        <v>62</v>
      </c>
      <c r="I19" s="70">
        <v>2</v>
      </c>
      <c r="J19" s="71">
        <v>3</v>
      </c>
      <c r="K19" s="71">
        <f t="shared" si="1"/>
        <v>5</v>
      </c>
      <c r="L19" s="75" t="str">
        <f t="shared" si="0"/>
        <v>MEDIO</v>
      </c>
    </row>
    <row r="20" spans="2:12" ht="63.75" customHeight="1" x14ac:dyDescent="0.2">
      <c r="B20" s="73" t="s">
        <v>17</v>
      </c>
      <c r="C20" s="231" t="s">
        <v>25</v>
      </c>
      <c r="D20" s="232" t="s">
        <v>25</v>
      </c>
      <c r="E20" s="232" t="s">
        <v>25</v>
      </c>
      <c r="F20" s="232" t="s">
        <v>25</v>
      </c>
      <c r="G20" s="233" t="s">
        <v>25</v>
      </c>
      <c r="H20" s="74" t="s">
        <v>63</v>
      </c>
      <c r="I20" s="70">
        <v>2</v>
      </c>
      <c r="J20" s="71">
        <v>3</v>
      </c>
      <c r="K20" s="71">
        <f t="shared" si="1"/>
        <v>5</v>
      </c>
      <c r="L20" s="75" t="str">
        <f t="shared" si="0"/>
        <v>MEDIO</v>
      </c>
    </row>
    <row r="21" spans="2:12" ht="63.75" customHeight="1" x14ac:dyDescent="0.2">
      <c r="B21" s="73" t="s">
        <v>17</v>
      </c>
      <c r="C21" s="231" t="s">
        <v>26</v>
      </c>
      <c r="D21" s="232" t="s">
        <v>26</v>
      </c>
      <c r="E21" s="232" t="s">
        <v>26</v>
      </c>
      <c r="F21" s="232" t="s">
        <v>26</v>
      </c>
      <c r="G21" s="233" t="s">
        <v>26</v>
      </c>
      <c r="H21" s="74" t="s">
        <v>64</v>
      </c>
      <c r="I21" s="70">
        <v>2</v>
      </c>
      <c r="J21" s="71">
        <v>3</v>
      </c>
      <c r="K21" s="71">
        <f t="shared" si="1"/>
        <v>5</v>
      </c>
      <c r="L21" s="75" t="str">
        <f t="shared" si="0"/>
        <v>MEDIO</v>
      </c>
    </row>
    <row r="22" spans="2:12" ht="53.25" customHeight="1" x14ac:dyDescent="0.2">
      <c r="B22" s="73" t="s">
        <v>17</v>
      </c>
      <c r="C22" s="231" t="s">
        <v>27</v>
      </c>
      <c r="D22" s="232" t="s">
        <v>27</v>
      </c>
      <c r="E22" s="232" t="s">
        <v>27</v>
      </c>
      <c r="F22" s="232" t="s">
        <v>27</v>
      </c>
      <c r="G22" s="233" t="s">
        <v>27</v>
      </c>
      <c r="H22" s="74" t="s">
        <v>65</v>
      </c>
      <c r="I22" s="70">
        <v>2</v>
      </c>
      <c r="J22" s="71">
        <v>3</v>
      </c>
      <c r="K22" s="71">
        <f t="shared" si="1"/>
        <v>5</v>
      </c>
      <c r="L22" s="75" t="str">
        <f t="shared" si="0"/>
        <v>MEDIO</v>
      </c>
    </row>
    <row r="23" spans="2:12" ht="53.25" customHeight="1" x14ac:dyDescent="0.2">
      <c r="B23" s="73" t="s">
        <v>28</v>
      </c>
      <c r="C23" s="231" t="s">
        <v>29</v>
      </c>
      <c r="D23" s="232"/>
      <c r="E23" s="232"/>
      <c r="F23" s="232"/>
      <c r="G23" s="233"/>
      <c r="H23" s="74" t="s">
        <v>66</v>
      </c>
      <c r="I23" s="70">
        <v>3</v>
      </c>
      <c r="J23" s="71">
        <v>4</v>
      </c>
      <c r="K23" s="71">
        <f t="shared" si="1"/>
        <v>7</v>
      </c>
      <c r="L23" s="75" t="str">
        <f t="shared" si="0"/>
        <v>ALTO</v>
      </c>
    </row>
    <row r="24" spans="2:12" ht="53.25" customHeight="1" x14ac:dyDescent="0.2">
      <c r="B24" s="73" t="s">
        <v>28</v>
      </c>
      <c r="C24" s="230" t="s">
        <v>30</v>
      </c>
      <c r="D24" s="230"/>
      <c r="E24" s="230"/>
      <c r="F24" s="230"/>
      <c r="G24" s="230"/>
      <c r="H24" s="74" t="s">
        <v>66</v>
      </c>
      <c r="I24" s="70">
        <v>3</v>
      </c>
      <c r="J24" s="71">
        <v>4</v>
      </c>
      <c r="K24" s="71">
        <f t="shared" si="1"/>
        <v>7</v>
      </c>
      <c r="L24" s="75" t="str">
        <f t="shared" si="0"/>
        <v>ALTO</v>
      </c>
    </row>
    <row r="25" spans="2:12" ht="42" customHeight="1" x14ac:dyDescent="0.2">
      <c r="B25" s="73" t="s">
        <v>28</v>
      </c>
      <c r="C25" s="230" t="s">
        <v>32</v>
      </c>
      <c r="D25" s="230"/>
      <c r="E25" s="230"/>
      <c r="F25" s="230"/>
      <c r="G25" s="230"/>
      <c r="H25" s="74" t="s">
        <v>67</v>
      </c>
      <c r="I25" s="70">
        <v>2</v>
      </c>
      <c r="J25" s="71">
        <v>4</v>
      </c>
      <c r="K25" s="71">
        <f t="shared" si="1"/>
        <v>6</v>
      </c>
      <c r="L25" s="75" t="str">
        <f t="shared" si="0"/>
        <v>ALTO</v>
      </c>
    </row>
    <row r="26" spans="2:12" ht="53.25" customHeight="1" x14ac:dyDescent="0.2">
      <c r="B26" s="73" t="s">
        <v>28</v>
      </c>
      <c r="C26" s="230" t="s">
        <v>33</v>
      </c>
      <c r="D26" s="230"/>
      <c r="E26" s="230"/>
      <c r="F26" s="230"/>
      <c r="G26" s="230"/>
      <c r="H26" s="74" t="s">
        <v>68</v>
      </c>
      <c r="I26" s="70">
        <v>2</v>
      </c>
      <c r="J26" s="71">
        <v>4</v>
      </c>
      <c r="K26" s="71">
        <f t="shared" si="1"/>
        <v>6</v>
      </c>
      <c r="L26" s="75" t="str">
        <f t="shared" si="0"/>
        <v>ALTO</v>
      </c>
    </row>
    <row r="27" spans="2:12" ht="65.25" customHeight="1" x14ac:dyDescent="0.2">
      <c r="B27" s="73" t="s">
        <v>34</v>
      </c>
      <c r="C27" s="230" t="s">
        <v>69</v>
      </c>
      <c r="D27" s="230"/>
      <c r="E27" s="230"/>
      <c r="F27" s="230"/>
      <c r="G27" s="230"/>
      <c r="H27" s="74" t="s">
        <v>70</v>
      </c>
      <c r="I27" s="70">
        <v>2</v>
      </c>
      <c r="J27" s="71">
        <v>3</v>
      </c>
      <c r="K27" s="71">
        <f t="shared" si="1"/>
        <v>5</v>
      </c>
      <c r="L27" s="75" t="str">
        <f t="shared" si="0"/>
        <v>MEDIO</v>
      </c>
    </row>
    <row r="28" spans="2:12" ht="53.25" customHeight="1" x14ac:dyDescent="0.2">
      <c r="B28" s="73" t="s">
        <v>34</v>
      </c>
      <c r="C28" s="230" t="s">
        <v>36</v>
      </c>
      <c r="D28" s="230"/>
      <c r="E28" s="230"/>
      <c r="F28" s="230"/>
      <c r="G28" s="230"/>
      <c r="H28" s="74" t="s">
        <v>71</v>
      </c>
      <c r="I28" s="70">
        <v>2</v>
      </c>
      <c r="J28" s="71">
        <v>2</v>
      </c>
      <c r="K28" s="71">
        <f t="shared" si="1"/>
        <v>4</v>
      </c>
      <c r="L28" s="75" t="str">
        <f t="shared" si="0"/>
        <v>BAJO</v>
      </c>
    </row>
    <row r="29" spans="2:12" ht="70.5" customHeight="1" x14ac:dyDescent="0.2">
      <c r="B29" s="73" t="s">
        <v>37</v>
      </c>
      <c r="C29" s="230" t="s">
        <v>38</v>
      </c>
      <c r="D29" s="230"/>
      <c r="E29" s="230"/>
      <c r="F29" s="230"/>
      <c r="G29" s="230"/>
      <c r="H29" s="74" t="s">
        <v>72</v>
      </c>
      <c r="I29" s="70">
        <v>1</v>
      </c>
      <c r="J29" s="71">
        <v>4</v>
      </c>
      <c r="K29" s="71">
        <f t="shared" si="1"/>
        <v>5</v>
      </c>
      <c r="L29" s="75" t="str">
        <f t="shared" si="0"/>
        <v>MEDIO</v>
      </c>
    </row>
    <row r="30" spans="2:12" ht="53.25" customHeight="1" x14ac:dyDescent="0.2">
      <c r="B30" s="73" t="s">
        <v>37</v>
      </c>
      <c r="C30" s="230" t="s">
        <v>39</v>
      </c>
      <c r="D30" s="230"/>
      <c r="E30" s="230"/>
      <c r="F30" s="230"/>
      <c r="G30" s="230"/>
      <c r="H30" s="74" t="s">
        <v>73</v>
      </c>
      <c r="I30" s="70">
        <v>4</v>
      </c>
      <c r="J30" s="71">
        <v>3</v>
      </c>
      <c r="K30" s="71">
        <f t="shared" si="1"/>
        <v>7</v>
      </c>
      <c r="L30" s="75" t="str">
        <f t="shared" si="0"/>
        <v>ALTO</v>
      </c>
    </row>
    <row r="31" spans="2:12" ht="44.25" customHeight="1" x14ac:dyDescent="0.2">
      <c r="B31" s="73" t="s">
        <v>37</v>
      </c>
      <c r="C31" s="230" t="s">
        <v>40</v>
      </c>
      <c r="D31" s="230"/>
      <c r="E31" s="230"/>
      <c r="F31" s="230"/>
      <c r="G31" s="230"/>
      <c r="H31" s="74" t="s">
        <v>167</v>
      </c>
      <c r="I31" s="70">
        <v>2</v>
      </c>
      <c r="J31" s="71">
        <v>4</v>
      </c>
      <c r="K31" s="71">
        <f t="shared" si="1"/>
        <v>6</v>
      </c>
      <c r="L31" s="75" t="str">
        <f t="shared" si="0"/>
        <v>ALTO</v>
      </c>
    </row>
    <row r="32" spans="2:12" ht="96" customHeight="1" x14ac:dyDescent="0.2">
      <c r="B32" s="73" t="s">
        <v>37</v>
      </c>
      <c r="C32" s="230" t="s">
        <v>41</v>
      </c>
      <c r="D32" s="230"/>
      <c r="E32" s="230"/>
      <c r="F32" s="230"/>
      <c r="G32" s="230"/>
      <c r="H32" s="74" t="s">
        <v>74</v>
      </c>
      <c r="I32" s="70">
        <v>2</v>
      </c>
      <c r="J32" s="71">
        <v>3</v>
      </c>
      <c r="K32" s="71">
        <f t="shared" si="1"/>
        <v>5</v>
      </c>
      <c r="L32" s="75" t="str">
        <f t="shared" si="0"/>
        <v>MEDIO</v>
      </c>
    </row>
    <row r="33" spans="2:14" ht="94.5" customHeight="1" x14ac:dyDescent="0.2">
      <c r="B33" s="123" t="s">
        <v>37</v>
      </c>
      <c r="C33" s="231" t="s">
        <v>185</v>
      </c>
      <c r="D33" s="232"/>
      <c r="E33" s="232"/>
      <c r="F33" s="232"/>
      <c r="G33" s="233"/>
      <c r="H33" s="124" t="s">
        <v>175</v>
      </c>
      <c r="I33" s="125">
        <v>1</v>
      </c>
      <c r="J33" s="126">
        <v>2</v>
      </c>
      <c r="K33" s="126">
        <f t="shared" si="1"/>
        <v>3</v>
      </c>
      <c r="L33" s="127" t="str">
        <f t="shared" si="0"/>
        <v>BAJO</v>
      </c>
    </row>
    <row r="34" spans="2:14" ht="57.75" customHeight="1" thickBot="1" x14ac:dyDescent="0.25">
      <c r="B34" s="123" t="s">
        <v>37</v>
      </c>
      <c r="C34" s="231" t="s">
        <v>43</v>
      </c>
      <c r="D34" s="232"/>
      <c r="E34" s="232"/>
      <c r="F34" s="232"/>
      <c r="G34" s="233"/>
      <c r="H34" s="124" t="s">
        <v>75</v>
      </c>
      <c r="I34" s="125">
        <v>2</v>
      </c>
      <c r="J34" s="126">
        <v>3</v>
      </c>
      <c r="K34" s="126">
        <f t="shared" ref="K34" si="2">+I34+J34</f>
        <v>5</v>
      </c>
      <c r="L34" s="77" t="str">
        <f t="shared" si="0"/>
        <v>MEDIO</v>
      </c>
    </row>
    <row r="35" spans="2:14" ht="12.75" customHeight="1" x14ac:dyDescent="0.2">
      <c r="B35" s="78"/>
      <c r="C35" s="79"/>
      <c r="D35" s="79"/>
      <c r="E35" s="79"/>
      <c r="F35" s="79"/>
      <c r="G35" s="79"/>
      <c r="H35" s="79"/>
      <c r="I35" s="79"/>
      <c r="J35" s="79"/>
      <c r="K35" s="79"/>
      <c r="L35" s="80"/>
    </row>
    <row r="36" spans="2:14" x14ac:dyDescent="0.2">
      <c r="B36" s="59"/>
      <c r="C36" s="220"/>
      <c r="D36" s="220"/>
      <c r="E36" s="220"/>
      <c r="F36" s="60"/>
      <c r="G36" s="60"/>
      <c r="H36" s="211"/>
      <c r="I36" s="211"/>
      <c r="J36" s="60"/>
      <c r="K36" s="60"/>
      <c r="L36" s="61"/>
    </row>
    <row r="37" spans="2:14" ht="19.5" customHeight="1" x14ac:dyDescent="0.2">
      <c r="B37" s="228" t="s">
        <v>76</v>
      </c>
      <c r="C37" s="214" t="s">
        <v>77</v>
      </c>
      <c r="D37" s="214"/>
      <c r="E37" s="81" t="s">
        <v>78</v>
      </c>
      <c r="F37" s="60"/>
      <c r="G37" s="229" t="s">
        <v>58</v>
      </c>
      <c r="H37" s="82" t="s">
        <v>79</v>
      </c>
      <c r="I37" s="82" t="s">
        <v>78</v>
      </c>
      <c r="J37" s="60"/>
      <c r="K37" s="60"/>
      <c r="L37" s="61"/>
    </row>
    <row r="38" spans="2:14" ht="21" customHeight="1" x14ac:dyDescent="0.2">
      <c r="B38" s="228"/>
      <c r="C38" s="212" t="s">
        <v>80</v>
      </c>
      <c r="D38" s="212"/>
      <c r="E38" s="83">
        <v>1</v>
      </c>
      <c r="F38" s="60"/>
      <c r="G38" s="229"/>
      <c r="H38" s="83" t="s">
        <v>81</v>
      </c>
      <c r="I38" s="84">
        <v>1</v>
      </c>
      <c r="J38" s="60"/>
      <c r="K38" s="60"/>
      <c r="L38" s="61"/>
    </row>
    <row r="39" spans="2:14" ht="15.75" customHeight="1" x14ac:dyDescent="0.2">
      <c r="B39" s="228"/>
      <c r="C39" s="212" t="s">
        <v>82</v>
      </c>
      <c r="D39" s="212"/>
      <c r="E39" s="83">
        <v>2</v>
      </c>
      <c r="F39" s="60"/>
      <c r="G39" s="229"/>
      <c r="H39" s="83" t="s">
        <v>83</v>
      </c>
      <c r="I39" s="84">
        <v>2</v>
      </c>
      <c r="J39" s="60"/>
      <c r="K39" s="60"/>
      <c r="L39" s="61"/>
      <c r="N39" s="5"/>
    </row>
    <row r="40" spans="2:14" ht="24.75" customHeight="1" x14ac:dyDescent="0.2">
      <c r="B40" s="228"/>
      <c r="C40" s="212" t="s">
        <v>84</v>
      </c>
      <c r="D40" s="212"/>
      <c r="E40" s="83">
        <v>3</v>
      </c>
      <c r="F40" s="60"/>
      <c r="G40" s="229"/>
      <c r="H40" s="83" t="s">
        <v>85</v>
      </c>
      <c r="I40" s="84">
        <v>3</v>
      </c>
      <c r="J40" s="60"/>
      <c r="K40" s="60"/>
      <c r="L40" s="61"/>
    </row>
    <row r="41" spans="2:14" ht="18" customHeight="1" x14ac:dyDescent="0.2">
      <c r="B41" s="228"/>
      <c r="C41" s="212" t="s">
        <v>86</v>
      </c>
      <c r="D41" s="212"/>
      <c r="E41" s="83">
        <v>4</v>
      </c>
      <c r="F41" s="60"/>
      <c r="G41" s="229"/>
      <c r="H41" s="83" t="s">
        <v>87</v>
      </c>
      <c r="I41" s="84">
        <v>4</v>
      </c>
      <c r="J41" s="60"/>
      <c r="K41" s="60"/>
      <c r="L41" s="61"/>
    </row>
    <row r="42" spans="2:14" ht="29.25" customHeight="1" x14ac:dyDescent="0.2">
      <c r="B42" s="228"/>
      <c r="C42" s="212" t="s">
        <v>88</v>
      </c>
      <c r="D42" s="212"/>
      <c r="E42" s="83">
        <v>5</v>
      </c>
      <c r="F42" s="60"/>
      <c r="G42" s="229"/>
      <c r="H42" s="83" t="s">
        <v>89</v>
      </c>
      <c r="I42" s="84">
        <v>5</v>
      </c>
      <c r="J42" s="60"/>
      <c r="K42" s="60"/>
      <c r="L42" s="61"/>
    </row>
    <row r="43" spans="2:14" ht="16.5" customHeight="1" x14ac:dyDescent="0.2">
      <c r="B43" s="85"/>
      <c r="C43" s="86"/>
      <c r="D43" s="86"/>
      <c r="E43" s="86"/>
      <c r="F43" s="60"/>
      <c r="G43" s="86"/>
      <c r="H43" s="86"/>
      <c r="I43" s="86"/>
      <c r="J43" s="86"/>
      <c r="K43" s="86"/>
      <c r="L43" s="61"/>
    </row>
    <row r="44" spans="2:14" ht="16.5" customHeight="1" x14ac:dyDescent="0.2">
      <c r="B44" s="85"/>
      <c r="C44" s="211" t="s">
        <v>90</v>
      </c>
      <c r="D44" s="211"/>
      <c r="E44" s="211"/>
      <c r="F44" s="211"/>
      <c r="G44" s="211"/>
      <c r="H44" s="215"/>
      <c r="I44" s="215"/>
      <c r="J44" s="215"/>
      <c r="K44" s="215"/>
      <c r="L44" s="61"/>
    </row>
    <row r="45" spans="2:14" ht="69.75" customHeight="1" x14ac:dyDescent="0.2">
      <c r="B45" s="85"/>
      <c r="C45" s="212" t="s">
        <v>91</v>
      </c>
      <c r="D45" s="212"/>
      <c r="E45" s="212"/>
      <c r="F45" s="83" t="s">
        <v>92</v>
      </c>
      <c r="G45" s="83" t="s">
        <v>93</v>
      </c>
      <c r="H45" s="83" t="s">
        <v>94</v>
      </c>
      <c r="I45" s="212" t="s">
        <v>95</v>
      </c>
      <c r="J45" s="212"/>
      <c r="K45" s="212" t="s">
        <v>96</v>
      </c>
      <c r="L45" s="219"/>
    </row>
    <row r="46" spans="2:14" ht="69.75" customHeight="1" x14ac:dyDescent="0.2">
      <c r="B46" s="85"/>
      <c r="C46" s="212" t="s">
        <v>97</v>
      </c>
      <c r="D46" s="212"/>
      <c r="E46" s="212"/>
      <c r="F46" s="83" t="s">
        <v>98</v>
      </c>
      <c r="G46" s="83" t="s">
        <v>99</v>
      </c>
      <c r="H46" s="83" t="s">
        <v>100</v>
      </c>
      <c r="I46" s="212" t="s">
        <v>101</v>
      </c>
      <c r="J46" s="212"/>
      <c r="K46" s="212" t="s">
        <v>102</v>
      </c>
      <c r="L46" s="219"/>
    </row>
    <row r="47" spans="2:14" x14ac:dyDescent="0.2">
      <c r="B47" s="59"/>
      <c r="C47" s="214" t="s">
        <v>103</v>
      </c>
      <c r="D47" s="214"/>
      <c r="E47" s="214" t="s">
        <v>78</v>
      </c>
      <c r="F47" s="87" t="s">
        <v>81</v>
      </c>
      <c r="G47" s="87" t="s">
        <v>83</v>
      </c>
      <c r="H47" s="88" t="s">
        <v>85</v>
      </c>
      <c r="I47" s="222" t="s">
        <v>87</v>
      </c>
      <c r="J47" s="222"/>
      <c r="K47" s="214" t="s">
        <v>89</v>
      </c>
      <c r="L47" s="216"/>
    </row>
    <row r="48" spans="2:14" x14ac:dyDescent="0.2">
      <c r="B48" s="59"/>
      <c r="C48" s="214"/>
      <c r="D48" s="214"/>
      <c r="E48" s="214"/>
      <c r="F48" s="89">
        <v>1</v>
      </c>
      <c r="G48" s="89">
        <v>2</v>
      </c>
      <c r="H48" s="89">
        <v>3</v>
      </c>
      <c r="I48" s="217">
        <v>4</v>
      </c>
      <c r="J48" s="217"/>
      <c r="K48" s="217">
        <v>5</v>
      </c>
      <c r="L48" s="218"/>
    </row>
    <row r="49" spans="2:12" ht="19.5" customHeight="1" x14ac:dyDescent="0.2">
      <c r="B49" s="59"/>
      <c r="C49" s="212" t="s">
        <v>80</v>
      </c>
      <c r="D49" s="212"/>
      <c r="E49" s="90">
        <v>1</v>
      </c>
      <c r="F49" s="91">
        <v>2</v>
      </c>
      <c r="G49" s="91">
        <v>3</v>
      </c>
      <c r="H49" s="91">
        <v>4</v>
      </c>
      <c r="I49" s="213">
        <v>5</v>
      </c>
      <c r="J49" s="213"/>
      <c r="K49" s="223">
        <v>6</v>
      </c>
      <c r="L49" s="224"/>
    </row>
    <row r="50" spans="2:12" ht="21.75" customHeight="1" x14ac:dyDescent="0.2">
      <c r="B50" s="59"/>
      <c r="C50" s="212" t="s">
        <v>82</v>
      </c>
      <c r="D50" s="212"/>
      <c r="E50" s="90">
        <v>2</v>
      </c>
      <c r="F50" s="91">
        <v>3</v>
      </c>
      <c r="G50" s="91">
        <v>4</v>
      </c>
      <c r="H50" s="92">
        <v>5</v>
      </c>
      <c r="I50" s="223">
        <v>6</v>
      </c>
      <c r="J50" s="223"/>
      <c r="K50" s="225">
        <v>7</v>
      </c>
      <c r="L50" s="226"/>
    </row>
    <row r="51" spans="2:12" ht="26.25" customHeight="1" x14ac:dyDescent="0.2">
      <c r="B51" s="59"/>
      <c r="C51" s="212" t="s">
        <v>84</v>
      </c>
      <c r="D51" s="212"/>
      <c r="E51" s="90">
        <v>3</v>
      </c>
      <c r="F51" s="91">
        <v>4</v>
      </c>
      <c r="G51" s="92">
        <v>5</v>
      </c>
      <c r="H51" s="93">
        <v>6</v>
      </c>
      <c r="I51" s="223">
        <v>7</v>
      </c>
      <c r="J51" s="223"/>
      <c r="K51" s="221">
        <v>8</v>
      </c>
      <c r="L51" s="227"/>
    </row>
    <row r="52" spans="2:12" ht="21" customHeight="1" x14ac:dyDescent="0.2">
      <c r="B52" s="59"/>
      <c r="C52" s="212" t="s">
        <v>86</v>
      </c>
      <c r="D52" s="212"/>
      <c r="E52" s="90">
        <v>4</v>
      </c>
      <c r="F52" s="92">
        <v>5</v>
      </c>
      <c r="G52" s="93">
        <v>6</v>
      </c>
      <c r="H52" s="93">
        <v>7</v>
      </c>
      <c r="I52" s="221">
        <v>8</v>
      </c>
      <c r="J52" s="221"/>
      <c r="K52" s="221">
        <v>9</v>
      </c>
      <c r="L52" s="227"/>
    </row>
    <row r="53" spans="2:12" ht="27" customHeight="1" x14ac:dyDescent="0.2">
      <c r="B53" s="59"/>
      <c r="C53" s="212" t="s">
        <v>88</v>
      </c>
      <c r="D53" s="212"/>
      <c r="E53" s="90">
        <v>5</v>
      </c>
      <c r="F53" s="93">
        <v>6</v>
      </c>
      <c r="G53" s="93">
        <v>7</v>
      </c>
      <c r="H53" s="94">
        <v>8</v>
      </c>
      <c r="I53" s="221">
        <v>9</v>
      </c>
      <c r="J53" s="221"/>
      <c r="K53" s="221">
        <v>10</v>
      </c>
      <c r="L53" s="227"/>
    </row>
    <row r="54" spans="2:12" x14ac:dyDescent="0.2">
      <c r="B54" s="59"/>
      <c r="C54" s="60"/>
      <c r="D54" s="60"/>
      <c r="E54" s="60"/>
      <c r="F54" s="60"/>
      <c r="G54" s="60"/>
      <c r="H54" s="60"/>
      <c r="I54" s="60"/>
      <c r="J54" s="60"/>
      <c r="K54" s="60"/>
      <c r="L54" s="61"/>
    </row>
    <row r="55" spans="2:12" ht="19.5" customHeight="1" x14ac:dyDescent="0.2">
      <c r="B55" s="59"/>
      <c r="C55" s="60"/>
      <c r="D55" s="60"/>
      <c r="E55" s="60"/>
      <c r="F55" s="60"/>
      <c r="G55" s="211" t="s">
        <v>104</v>
      </c>
      <c r="H55" s="211"/>
      <c r="I55" s="60"/>
      <c r="J55" s="60"/>
      <c r="K55" s="60"/>
      <c r="L55" s="61"/>
    </row>
    <row r="56" spans="2:12" ht="18" customHeight="1" x14ac:dyDescent="0.2">
      <c r="B56" s="59"/>
      <c r="C56" s="60"/>
      <c r="D56" s="60"/>
      <c r="E56" s="60"/>
      <c r="F56" s="60"/>
      <c r="G56" s="87" t="s">
        <v>90</v>
      </c>
      <c r="H56" s="95" t="s">
        <v>103</v>
      </c>
      <c r="I56" s="60"/>
      <c r="J56" s="60"/>
      <c r="K56" s="60"/>
      <c r="L56" s="61"/>
    </row>
    <row r="57" spans="2:12" ht="18" customHeight="1" x14ac:dyDescent="0.2">
      <c r="B57" s="59"/>
      <c r="C57" s="60"/>
      <c r="D57" s="60"/>
      <c r="E57" s="60"/>
      <c r="F57" s="60"/>
      <c r="G57" s="94" t="s">
        <v>105</v>
      </c>
      <c r="H57" s="96" t="s">
        <v>106</v>
      </c>
      <c r="I57" s="60"/>
      <c r="J57" s="60"/>
      <c r="K57" s="60"/>
      <c r="L57" s="61"/>
    </row>
    <row r="58" spans="2:12" ht="18" customHeight="1" x14ac:dyDescent="0.2">
      <c r="B58" s="59"/>
      <c r="C58" s="60"/>
      <c r="D58" s="60"/>
      <c r="E58" s="60"/>
      <c r="F58" s="60"/>
      <c r="G58" s="93" t="s">
        <v>107</v>
      </c>
      <c r="H58" s="96" t="s">
        <v>108</v>
      </c>
      <c r="I58" s="60"/>
      <c r="J58" s="60"/>
      <c r="K58" s="60"/>
      <c r="L58" s="61"/>
    </row>
    <row r="59" spans="2:12" ht="18" customHeight="1" x14ac:dyDescent="0.2">
      <c r="B59" s="59"/>
      <c r="C59" s="60"/>
      <c r="D59" s="60"/>
      <c r="E59" s="60"/>
      <c r="F59" s="60"/>
      <c r="G59" s="92">
        <v>5</v>
      </c>
      <c r="H59" s="96" t="s">
        <v>109</v>
      </c>
      <c r="I59" s="60"/>
      <c r="J59" s="60"/>
      <c r="K59" s="60"/>
      <c r="L59" s="61"/>
    </row>
    <row r="60" spans="2:12" ht="18" customHeight="1" x14ac:dyDescent="0.2">
      <c r="B60" s="59"/>
      <c r="C60" s="60"/>
      <c r="D60" s="60"/>
      <c r="E60" s="60"/>
      <c r="F60" s="60"/>
      <c r="G60" s="91" t="s">
        <v>110</v>
      </c>
      <c r="H60" s="96" t="s">
        <v>111</v>
      </c>
      <c r="I60" s="60"/>
      <c r="J60" s="60"/>
      <c r="K60" s="60"/>
      <c r="L60" s="61"/>
    </row>
    <row r="61" spans="2:12" ht="13.5" thickBot="1" x14ac:dyDescent="0.25">
      <c r="B61" s="62"/>
      <c r="C61" s="63"/>
      <c r="D61" s="63"/>
      <c r="E61" s="63"/>
      <c r="F61" s="63"/>
      <c r="G61" s="63"/>
      <c r="H61" s="63"/>
      <c r="I61" s="63"/>
      <c r="J61" s="63"/>
      <c r="K61" s="63"/>
      <c r="L61" s="64"/>
    </row>
    <row r="65" spans="2:2" hidden="1" x14ac:dyDescent="0.2">
      <c r="B65" s="7" t="s">
        <v>53</v>
      </c>
    </row>
    <row r="66" spans="2:2" hidden="1" x14ac:dyDescent="0.2">
      <c r="B66" s="7" t="s">
        <v>112</v>
      </c>
    </row>
  </sheetData>
  <mergeCells count="66">
    <mergeCell ref="C22:G22"/>
    <mergeCell ref="C26:G26"/>
    <mergeCell ref="C27:G27"/>
    <mergeCell ref="C28:G28"/>
    <mergeCell ref="C29:G29"/>
    <mergeCell ref="B6:L6"/>
    <mergeCell ref="B2:B4"/>
    <mergeCell ref="B12:L12"/>
    <mergeCell ref="B7:L7"/>
    <mergeCell ref="C2:J4"/>
    <mergeCell ref="K2:L4"/>
    <mergeCell ref="C32:G32"/>
    <mergeCell ref="C34:G34"/>
    <mergeCell ref="C33:G33"/>
    <mergeCell ref="C31:G31"/>
    <mergeCell ref="H15:L15"/>
    <mergeCell ref="B15:G15"/>
    <mergeCell ref="C23:G23"/>
    <mergeCell ref="C24:G24"/>
    <mergeCell ref="C25:G25"/>
    <mergeCell ref="C30:G30"/>
    <mergeCell ref="C16:G16"/>
    <mergeCell ref="C18:G18"/>
    <mergeCell ref="C19:G19"/>
    <mergeCell ref="C20:G20"/>
    <mergeCell ref="C21:G21"/>
    <mergeCell ref="C17:G17"/>
    <mergeCell ref="I50:J50"/>
    <mergeCell ref="C39:D39"/>
    <mergeCell ref="C40:D40"/>
    <mergeCell ref="C41:D41"/>
    <mergeCell ref="G37:G42"/>
    <mergeCell ref="B37:B42"/>
    <mergeCell ref="C37:D37"/>
    <mergeCell ref="C38:D38"/>
    <mergeCell ref="C51:D51"/>
    <mergeCell ref="C47:D48"/>
    <mergeCell ref="G55:H55"/>
    <mergeCell ref="C50:D50"/>
    <mergeCell ref="K45:L45"/>
    <mergeCell ref="C53:D53"/>
    <mergeCell ref="C52:D52"/>
    <mergeCell ref="I53:J53"/>
    <mergeCell ref="I47:J47"/>
    <mergeCell ref="I45:J45"/>
    <mergeCell ref="I46:J46"/>
    <mergeCell ref="K49:L49"/>
    <mergeCell ref="K50:L50"/>
    <mergeCell ref="K51:L51"/>
    <mergeCell ref="K52:L52"/>
    <mergeCell ref="K53:L53"/>
    <mergeCell ref="I52:J52"/>
    <mergeCell ref="I51:J51"/>
    <mergeCell ref="H36:I36"/>
    <mergeCell ref="C46:E46"/>
    <mergeCell ref="C49:D49"/>
    <mergeCell ref="I49:J49"/>
    <mergeCell ref="C42:D42"/>
    <mergeCell ref="C45:E45"/>
    <mergeCell ref="E47:E48"/>
    <mergeCell ref="C44:K44"/>
    <mergeCell ref="K47:L47"/>
    <mergeCell ref="K48:L48"/>
    <mergeCell ref="K46:L46"/>
    <mergeCell ref="C36:E36"/>
    <mergeCell ref="I48:J48"/>
  </mergeCells>
  <phoneticPr fontId="1" type="noConversion"/>
  <conditionalFormatting sqref="J17:K34">
    <cfRule type="expression" dxfId="18" priority="1" stopIfTrue="1">
      <formula>"""bajo"""</formula>
    </cfRule>
  </conditionalFormatting>
  <conditionalFormatting sqref="L17:L34">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21">
    <dataValidation type="list" allowBlank="1" showInputMessage="1" showErrorMessage="1" sqref="H15" xr:uid="{00000000-0002-0000-0200-000000000000}">
      <formula1>$B$65:$B$66</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2" xr:uid="{00000000-0002-0000-0200-000011000000}">
      <formula1>INDIRECT($B$32)</formula1>
    </dataValidation>
    <dataValidation type="list" allowBlank="1" showInputMessage="1" showErrorMessage="1" sqref="C33:C34" xr:uid="{00000000-0002-0000-0200-000013000000}">
      <formula1>INDIRECT(#REF!)</formula1>
    </dataValidation>
    <dataValidation type="list" allowBlank="1" showInputMessage="1" showErrorMessage="1" sqref="I17:I34" xr:uid="{00000000-0002-0000-0200-000014000000}">
      <formula1>$E$38:$E$42</formula1>
    </dataValidation>
    <dataValidation type="list" allowBlank="1" showInputMessage="1" showErrorMessage="1" sqref="J17:J34" xr:uid="{00000000-0002-0000-0200-000015000000}">
      <formula1>$I$38:$I$42</formula1>
    </dataValidation>
    <dataValidation type="list" allowBlank="1" showInputMessage="1" showErrorMessage="1" sqref="B17:B34" xr:uid="{00000000-0002-0000-0200-000016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3"/>
  <sheetViews>
    <sheetView showGridLines="0" topLeftCell="B1" zoomScaleNormal="100" zoomScalePageLayoutView="70" workbookViewId="0">
      <selection activeCell="B6" sqref="B6:R6"/>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3" width="14" customWidth="1"/>
    <col min="14" max="14" width="16.85546875" customWidth="1"/>
    <col min="15" max="17" width="14" customWidth="1"/>
    <col min="18" max="18" width="20.85546875" style="4" customWidth="1"/>
  </cols>
  <sheetData>
    <row r="2" spans="2:26" ht="48.75" customHeight="1" x14ac:dyDescent="0.2">
      <c r="B2" s="154"/>
      <c r="C2" s="164" t="s">
        <v>8</v>
      </c>
      <c r="D2" s="165"/>
      <c r="E2" s="165"/>
      <c r="F2" s="165"/>
      <c r="G2" s="165"/>
      <c r="H2" s="165"/>
      <c r="I2" s="165"/>
      <c r="J2" s="165"/>
      <c r="K2" s="165"/>
      <c r="L2" s="165"/>
      <c r="M2" s="165"/>
      <c r="N2" s="165"/>
      <c r="O2" s="165"/>
      <c r="P2" s="166"/>
      <c r="Q2" s="249" t="s">
        <v>1</v>
      </c>
      <c r="R2" s="250"/>
    </row>
    <row r="3" spans="2:26" ht="30" customHeight="1" x14ac:dyDescent="0.2">
      <c r="B3" s="154"/>
      <c r="C3" s="167"/>
      <c r="D3" s="168"/>
      <c r="E3" s="168"/>
      <c r="F3" s="168"/>
      <c r="G3" s="168"/>
      <c r="H3" s="168"/>
      <c r="I3" s="168"/>
      <c r="J3" s="168"/>
      <c r="K3" s="168"/>
      <c r="L3" s="168"/>
      <c r="M3" s="168"/>
      <c r="N3" s="168"/>
      <c r="O3" s="168"/>
      <c r="P3" s="169"/>
      <c r="Q3" s="251"/>
      <c r="R3" s="252"/>
    </row>
    <row r="4" spans="2:26" ht="39.75" customHeight="1" x14ac:dyDescent="0.2">
      <c r="B4" s="154"/>
      <c r="C4" s="170"/>
      <c r="D4" s="171"/>
      <c r="E4" s="171"/>
      <c r="F4" s="171"/>
      <c r="G4" s="171"/>
      <c r="H4" s="171"/>
      <c r="I4" s="171"/>
      <c r="J4" s="171"/>
      <c r="K4" s="171"/>
      <c r="L4" s="171"/>
      <c r="M4" s="171"/>
      <c r="N4" s="171"/>
      <c r="O4" s="171"/>
      <c r="P4" s="172"/>
      <c r="Q4" s="253"/>
      <c r="R4" s="254"/>
    </row>
    <row r="5" spans="2:26" ht="13.5" thickBot="1" x14ac:dyDescent="0.25"/>
    <row r="6" spans="2:26" ht="78.75" customHeight="1" thickBot="1" x14ac:dyDescent="0.25">
      <c r="B6" s="295" t="str">
        <f>+EVALUACION!B6</f>
        <v>Objeto Contractual: PRESTAR LOS SERVICIOS LOGISTICOS PARA REALIZAR LOS ENCUENTROS CIUDADANOS DE LA LOCALIDAD DE TUNJUELITO, EN EL MARCO DEL PROCESO DE FORMULACIÓN DEL PLAN DE DESARROLLO LOCAL</v>
      </c>
      <c r="C6" s="296"/>
      <c r="D6" s="296"/>
      <c r="E6" s="296"/>
      <c r="F6" s="296"/>
      <c r="G6" s="296"/>
      <c r="H6" s="296"/>
      <c r="I6" s="296"/>
      <c r="J6" s="296"/>
      <c r="K6" s="296"/>
      <c r="L6" s="296"/>
      <c r="M6" s="296"/>
      <c r="N6" s="296"/>
      <c r="O6" s="296"/>
      <c r="P6" s="296"/>
      <c r="Q6" s="296"/>
      <c r="R6" s="297"/>
      <c r="S6" s="1"/>
      <c r="T6" s="1"/>
      <c r="U6" s="1"/>
      <c r="V6" s="1"/>
      <c r="W6" s="1"/>
      <c r="X6" s="1"/>
      <c r="Y6" s="1"/>
      <c r="Z6" s="1"/>
    </row>
    <row r="7" spans="2:26" ht="24.75" customHeight="1" x14ac:dyDescent="0.2">
      <c r="B7" s="298" t="s">
        <v>11</v>
      </c>
      <c r="C7" s="299"/>
      <c r="D7" s="299"/>
      <c r="E7" s="299"/>
      <c r="F7" s="299"/>
      <c r="G7" s="299"/>
      <c r="H7" s="299"/>
      <c r="I7" s="299"/>
      <c r="J7" s="299"/>
      <c r="K7" s="299"/>
      <c r="L7" s="299"/>
      <c r="M7" s="299"/>
      <c r="N7" s="299"/>
      <c r="O7" s="299"/>
      <c r="P7" s="299"/>
      <c r="Q7" s="299"/>
      <c r="R7" s="300"/>
    </row>
    <row r="8" spans="2:26" ht="15.75" x14ac:dyDescent="0.25">
      <c r="B8" s="307" t="s">
        <v>113</v>
      </c>
      <c r="C8" s="308"/>
      <c r="D8" s="308"/>
      <c r="E8" s="308"/>
      <c r="F8" s="308"/>
      <c r="G8" s="308"/>
      <c r="H8" s="308"/>
      <c r="I8" s="308"/>
      <c r="J8" s="308"/>
      <c r="K8" s="308"/>
      <c r="L8" s="308"/>
      <c r="M8" s="308"/>
      <c r="N8" s="308"/>
      <c r="O8" s="308"/>
      <c r="P8" s="308"/>
      <c r="Q8" s="308"/>
      <c r="R8" s="309"/>
    </row>
    <row r="9" spans="2:26" ht="34.5" customHeight="1" x14ac:dyDescent="0.2">
      <c r="B9" s="304" t="s">
        <v>114</v>
      </c>
      <c r="C9" s="305"/>
      <c r="D9" s="305"/>
      <c r="E9" s="305"/>
      <c r="F9" s="305"/>
      <c r="G9" s="305"/>
      <c r="H9" s="305"/>
      <c r="I9" s="305"/>
      <c r="J9" s="305"/>
      <c r="K9" s="305"/>
      <c r="L9" s="305"/>
      <c r="M9" s="305"/>
      <c r="N9" s="305"/>
      <c r="O9" s="305"/>
      <c r="P9" s="305"/>
      <c r="Q9" s="305"/>
      <c r="R9" s="306"/>
    </row>
    <row r="10" spans="2:26" ht="15.75" x14ac:dyDescent="0.25">
      <c r="B10" s="307" t="s">
        <v>115</v>
      </c>
      <c r="C10" s="308"/>
      <c r="D10" s="308"/>
      <c r="E10" s="308"/>
      <c r="F10" s="308"/>
      <c r="G10" s="308"/>
      <c r="H10" s="308"/>
      <c r="I10" s="308"/>
      <c r="J10" s="308"/>
      <c r="K10" s="308"/>
      <c r="L10" s="308"/>
      <c r="M10" s="308"/>
      <c r="N10" s="308"/>
      <c r="O10" s="308"/>
      <c r="P10" s="308"/>
      <c r="Q10" s="308"/>
      <c r="R10" s="309"/>
    </row>
    <row r="11" spans="2:26" x14ac:dyDescent="0.2">
      <c r="B11" s="59"/>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97" t="s">
        <v>54</v>
      </c>
      <c r="C15" s="303" t="s">
        <v>55</v>
      </c>
      <c r="D15" s="303"/>
      <c r="E15" s="303"/>
      <c r="F15" s="303"/>
      <c r="G15" s="255" t="s">
        <v>116</v>
      </c>
      <c r="H15" s="255"/>
      <c r="I15" s="66" t="s">
        <v>57</v>
      </c>
      <c r="J15" s="66" t="s">
        <v>58</v>
      </c>
      <c r="K15" s="66" t="s">
        <v>59</v>
      </c>
      <c r="L15" s="66" t="s">
        <v>60</v>
      </c>
      <c r="M15" s="66" t="s">
        <v>117</v>
      </c>
      <c r="N15" s="66" t="s">
        <v>118</v>
      </c>
      <c r="O15" s="66" t="s">
        <v>119</v>
      </c>
      <c r="P15" s="66" t="s">
        <v>120</v>
      </c>
      <c r="Q15" s="66" t="s">
        <v>121</v>
      </c>
      <c r="R15" s="11" t="s">
        <v>122</v>
      </c>
    </row>
    <row r="16" spans="2:26" s="27" customFormat="1" ht="111.75" customHeight="1" x14ac:dyDescent="0.2">
      <c r="B16" s="98" t="str">
        <f>+EVALUACION!B17</f>
        <v>PLANEACIÓN</v>
      </c>
      <c r="C16" s="302" t="str">
        <f>+EVALUACION!C17</f>
        <v xml:space="preserve">Requisitos habilitantes inapropiados para el proceso de selección </v>
      </c>
      <c r="D16" s="302"/>
      <c r="E16" s="302"/>
      <c r="F16" s="302"/>
      <c r="G16" s="301" t="s">
        <v>123</v>
      </c>
      <c r="H16" s="301"/>
      <c r="I16" s="99">
        <v>1</v>
      </c>
      <c r="J16" s="99">
        <v>3</v>
      </c>
      <c r="K16" s="99">
        <f>+I16+J16</f>
        <v>4</v>
      </c>
      <c r="L16" s="99" t="str">
        <f>IF(K16&lt;=4,"BAJO",IF(K16=5,"MEDIO",IF(K16=6,"ALTO",IF(K16=7,"ALTO","EXTREMO"))))</f>
        <v>BAJO</v>
      </c>
      <c r="M16" s="99" t="s">
        <v>124</v>
      </c>
      <c r="N16" s="100" t="s">
        <v>169</v>
      </c>
      <c r="O16" s="100">
        <v>2023</v>
      </c>
      <c r="P16" s="100">
        <v>2023</v>
      </c>
      <c r="Q16" s="100" t="s">
        <v>125</v>
      </c>
      <c r="R16" s="39" t="s">
        <v>126</v>
      </c>
    </row>
    <row r="17" spans="2:18" s="27" customFormat="1" ht="106.5" customHeight="1" x14ac:dyDescent="0.2">
      <c r="B17" s="101" t="str">
        <f>+EVALUACION!B18</f>
        <v>PLANEACIÓN</v>
      </c>
      <c r="C17" s="281" t="str">
        <f>+EVALUACION!C18</f>
        <v>Inadecuado análisis  económico estimativo del valor del contrato</v>
      </c>
      <c r="D17" s="281"/>
      <c r="E17" s="281"/>
      <c r="F17" s="281"/>
      <c r="G17" s="212" t="s">
        <v>127</v>
      </c>
      <c r="H17" s="212"/>
      <c r="I17" s="106">
        <v>2</v>
      </c>
      <c r="J17" s="70">
        <v>2</v>
      </c>
      <c r="K17" s="70">
        <f>+I17+J17</f>
        <v>4</v>
      </c>
      <c r="L17" s="70" t="str">
        <f>IF(K17&lt;=4,"BAJO",IF(K17=5,"MEDIO",IF(K17=6,"ALTO",IF(K17=7,"ALTO","EXTREMO"))))</f>
        <v>BAJO</v>
      </c>
      <c r="M17" s="70" t="s">
        <v>128</v>
      </c>
      <c r="N17" s="102" t="s">
        <v>170</v>
      </c>
      <c r="O17" s="102">
        <v>2023</v>
      </c>
      <c r="P17" s="102">
        <v>2023</v>
      </c>
      <c r="Q17" s="102" t="s">
        <v>125</v>
      </c>
      <c r="R17" s="40" t="s">
        <v>129</v>
      </c>
    </row>
    <row r="18" spans="2:18" s="27" customFormat="1" ht="90.75" customHeight="1" x14ac:dyDescent="0.2">
      <c r="B18" s="101" t="str">
        <f>+EVALUACION!B19</f>
        <v>PLANEACIÓN</v>
      </c>
      <c r="C18" s="281" t="str">
        <f>+EVALUACION!C19</f>
        <v xml:space="preserve">Inadecuada  descripción del bien o servicio requerido </v>
      </c>
      <c r="D18" s="281"/>
      <c r="E18" s="281"/>
      <c r="F18" s="281"/>
      <c r="G18" s="212" t="s">
        <v>130</v>
      </c>
      <c r="H18" s="212"/>
      <c r="I18" s="70">
        <v>2</v>
      </c>
      <c r="J18" s="70">
        <v>2</v>
      </c>
      <c r="K18" s="70">
        <f t="shared" ref="K18:K28" si="0">+I18+J18</f>
        <v>4</v>
      </c>
      <c r="L18" s="70" t="str">
        <f t="shared" ref="L18:L33" si="1">IF(K18&lt;=4,"BAJO",IF(K18=5,"MEDIO",IF(K18=6,"ALTO",IF(K18=7,"ALTO","EXTREMO"))))</f>
        <v>BAJO</v>
      </c>
      <c r="M18" s="70" t="s">
        <v>124</v>
      </c>
      <c r="N18" s="102" t="s">
        <v>172</v>
      </c>
      <c r="O18" s="102">
        <v>2023</v>
      </c>
      <c r="P18" s="102">
        <v>2023</v>
      </c>
      <c r="Q18" s="102" t="s">
        <v>125</v>
      </c>
      <c r="R18" s="40" t="s">
        <v>131</v>
      </c>
    </row>
    <row r="19" spans="2:18" s="27" customFormat="1" ht="92.25" customHeight="1" x14ac:dyDescent="0.2">
      <c r="B19" s="101" t="str">
        <f>+EVALUACION!B20</f>
        <v>PLANEACIÓN</v>
      </c>
      <c r="C19" s="281" t="str">
        <f>+EVALUACION!C20</f>
        <v xml:space="preserve">Falta de profundidad en el estudio de sector no identificandose claramente aspectos de oferta y demanda </v>
      </c>
      <c r="D19" s="281"/>
      <c r="E19" s="281"/>
      <c r="F19" s="281"/>
      <c r="G19" s="212" t="s">
        <v>132</v>
      </c>
      <c r="H19" s="212"/>
      <c r="I19" s="70">
        <v>2</v>
      </c>
      <c r="J19" s="70">
        <v>2</v>
      </c>
      <c r="K19" s="70">
        <f t="shared" si="0"/>
        <v>4</v>
      </c>
      <c r="L19" s="70" t="str">
        <f t="shared" si="1"/>
        <v>BAJO</v>
      </c>
      <c r="M19" s="70" t="s">
        <v>128</v>
      </c>
      <c r="N19" s="102" t="s">
        <v>170</v>
      </c>
      <c r="O19" s="102">
        <v>2023</v>
      </c>
      <c r="P19" s="102">
        <v>2023</v>
      </c>
      <c r="Q19" s="102" t="s">
        <v>125</v>
      </c>
      <c r="R19" s="40" t="s">
        <v>131</v>
      </c>
    </row>
    <row r="20" spans="2:18" s="27" customFormat="1" ht="89.25" customHeight="1" x14ac:dyDescent="0.2">
      <c r="B20" s="101" t="str">
        <f>+EVALUACION!B21</f>
        <v>PLANEACIÓN</v>
      </c>
      <c r="C20" s="281" t="str">
        <f>+EVALUACION!C21</f>
        <v>Ausencia de fundamentación de la justificación y conveniencia de la contratación</v>
      </c>
      <c r="D20" s="281"/>
      <c r="E20" s="281"/>
      <c r="F20" s="281"/>
      <c r="G20" s="212" t="s">
        <v>133</v>
      </c>
      <c r="H20" s="212"/>
      <c r="I20" s="70">
        <v>1</v>
      </c>
      <c r="J20" s="70">
        <v>2</v>
      </c>
      <c r="K20" s="70">
        <f t="shared" si="0"/>
        <v>3</v>
      </c>
      <c r="L20" s="70" t="str">
        <f t="shared" si="1"/>
        <v>BAJO</v>
      </c>
      <c r="M20" s="70" t="s">
        <v>124</v>
      </c>
      <c r="N20" s="102" t="s">
        <v>170</v>
      </c>
      <c r="O20" s="102">
        <v>2023</v>
      </c>
      <c r="P20" s="102">
        <v>2023</v>
      </c>
      <c r="Q20" s="102" t="s">
        <v>125</v>
      </c>
      <c r="R20" s="40" t="s">
        <v>131</v>
      </c>
    </row>
    <row r="21" spans="2:18" s="27" customFormat="1" ht="112.5" customHeight="1" x14ac:dyDescent="0.2">
      <c r="B21" s="101" t="str">
        <f>+EVALUACION!B22</f>
        <v>PLANEACIÓN</v>
      </c>
      <c r="C21" s="281" t="str">
        <f>+EVALUACION!C22</f>
        <v>Errores involuntarios en los Estudios Previos, Pliegos de Condiciones, Estudio de Sector y en general cualquier documento que sea parte integral del mismo.</v>
      </c>
      <c r="D21" s="281"/>
      <c r="E21" s="281"/>
      <c r="F21" s="281"/>
      <c r="G21" s="212" t="s">
        <v>134</v>
      </c>
      <c r="H21" s="212"/>
      <c r="I21" s="70">
        <v>2</v>
      </c>
      <c r="J21" s="70">
        <v>2</v>
      </c>
      <c r="K21" s="70">
        <f t="shared" si="0"/>
        <v>4</v>
      </c>
      <c r="L21" s="70" t="str">
        <f t="shared" si="1"/>
        <v>BAJO</v>
      </c>
      <c r="M21" s="70" t="s">
        <v>128</v>
      </c>
      <c r="N21" s="102" t="s">
        <v>169</v>
      </c>
      <c r="O21" s="102">
        <v>2023</v>
      </c>
      <c r="P21" s="102">
        <v>2023</v>
      </c>
      <c r="Q21" s="102" t="s">
        <v>125</v>
      </c>
      <c r="R21" s="40" t="s">
        <v>126</v>
      </c>
    </row>
    <row r="22" spans="2:18" s="27" customFormat="1" ht="108.75" customHeight="1" x14ac:dyDescent="0.2">
      <c r="B22" s="101" t="str">
        <f>+EVALUACION!B23</f>
        <v>SELECCIÓN</v>
      </c>
      <c r="C22" s="281" t="str">
        <f>+EVALUACION!C23</f>
        <v>Inadecuada evaluación de las ofertas y/o verificación de requisitos habilitantes</v>
      </c>
      <c r="D22" s="281"/>
      <c r="E22" s="281"/>
      <c r="F22" s="281"/>
      <c r="G22" s="212" t="s">
        <v>135</v>
      </c>
      <c r="H22" s="212"/>
      <c r="I22" s="70">
        <v>2</v>
      </c>
      <c r="J22" s="70">
        <v>2</v>
      </c>
      <c r="K22" s="70">
        <f t="shared" si="0"/>
        <v>4</v>
      </c>
      <c r="L22" s="70" t="str">
        <f t="shared" si="1"/>
        <v>BAJO</v>
      </c>
      <c r="M22" s="70" t="s">
        <v>124</v>
      </c>
      <c r="N22" s="102" t="s">
        <v>169</v>
      </c>
      <c r="O22" s="102">
        <v>2023</v>
      </c>
      <c r="P22" s="102">
        <v>2023</v>
      </c>
      <c r="Q22" s="102" t="s">
        <v>125</v>
      </c>
      <c r="R22" s="40" t="s">
        <v>136</v>
      </c>
    </row>
    <row r="23" spans="2:18" s="27" customFormat="1" ht="96" x14ac:dyDescent="0.2">
      <c r="B23" s="101" t="str">
        <f>+EVALUACION!B24</f>
        <v>SELECCIÓN</v>
      </c>
      <c r="C23" s="281" t="str">
        <f>+EVALUACION!C24</f>
        <v>Confabulacion de los proponentes (Colusión)</v>
      </c>
      <c r="D23" s="281"/>
      <c r="E23" s="281"/>
      <c r="F23" s="281"/>
      <c r="G23" s="212" t="s">
        <v>137</v>
      </c>
      <c r="H23" s="212"/>
      <c r="I23" s="70">
        <v>2</v>
      </c>
      <c r="J23" s="70">
        <v>3</v>
      </c>
      <c r="K23" s="70">
        <f t="shared" si="0"/>
        <v>5</v>
      </c>
      <c r="L23" s="70" t="str">
        <f t="shared" si="1"/>
        <v>MEDIO</v>
      </c>
      <c r="M23" s="70" t="s">
        <v>128</v>
      </c>
      <c r="N23" s="102" t="s">
        <v>169</v>
      </c>
      <c r="O23" s="102">
        <v>2023</v>
      </c>
      <c r="P23" s="102">
        <v>2023</v>
      </c>
      <c r="Q23" s="102" t="s">
        <v>138</v>
      </c>
      <c r="R23" s="40" t="s">
        <v>136</v>
      </c>
    </row>
    <row r="24" spans="2:18" s="27" customFormat="1" ht="104.25" customHeight="1" x14ac:dyDescent="0.2">
      <c r="B24" s="101" t="str">
        <f>+EVALUACION!B25</f>
        <v>SELECCIÓN</v>
      </c>
      <c r="C24" s="281" t="str">
        <f>+EVALUACION!C25</f>
        <v>Que ninguno de los proponentes cumplan los requisitos habilitantes establecidos en el pliego de condiciones</v>
      </c>
      <c r="D24" s="281"/>
      <c r="E24" s="281"/>
      <c r="F24" s="281"/>
      <c r="G24" s="212" t="s">
        <v>139</v>
      </c>
      <c r="H24" s="212"/>
      <c r="I24" s="70">
        <v>2</v>
      </c>
      <c r="J24" s="70">
        <v>3</v>
      </c>
      <c r="K24" s="70">
        <f t="shared" si="0"/>
        <v>5</v>
      </c>
      <c r="L24" s="70" t="str">
        <f t="shared" si="1"/>
        <v>MEDIO</v>
      </c>
      <c r="M24" s="70" t="s">
        <v>128</v>
      </c>
      <c r="N24" s="102" t="s">
        <v>171</v>
      </c>
      <c r="O24" s="102">
        <v>2023</v>
      </c>
      <c r="P24" s="102">
        <v>2023</v>
      </c>
      <c r="Q24" s="102" t="s">
        <v>138</v>
      </c>
      <c r="R24" s="40" t="s">
        <v>136</v>
      </c>
    </row>
    <row r="25" spans="2:18" s="27" customFormat="1" ht="110.25" customHeight="1" x14ac:dyDescent="0.2">
      <c r="B25" s="101" t="str">
        <f>+EVALUACION!B26</f>
        <v>SELECCIÓN</v>
      </c>
      <c r="C25" s="281" t="str">
        <f>+EVALUACION!C26</f>
        <v>Proyección económica por parte del proponente que conlleve a pérdidas o baja utilidad en la ejecución del contrato.</v>
      </c>
      <c r="D25" s="281"/>
      <c r="E25" s="281"/>
      <c r="F25" s="281"/>
      <c r="G25" s="212" t="s">
        <v>140</v>
      </c>
      <c r="H25" s="212"/>
      <c r="I25" s="70">
        <v>2</v>
      </c>
      <c r="J25" s="70">
        <v>3</v>
      </c>
      <c r="K25" s="70">
        <f t="shared" si="0"/>
        <v>5</v>
      </c>
      <c r="L25" s="70" t="str">
        <f t="shared" si="1"/>
        <v>MEDIO</v>
      </c>
      <c r="M25" s="70" t="s">
        <v>128</v>
      </c>
      <c r="N25" s="102" t="s">
        <v>169</v>
      </c>
      <c r="O25" s="102">
        <v>2023</v>
      </c>
      <c r="P25" s="102">
        <v>2023</v>
      </c>
      <c r="Q25" s="102" t="s">
        <v>138</v>
      </c>
      <c r="R25" s="40" t="s">
        <v>136</v>
      </c>
    </row>
    <row r="26" spans="2:18" s="27" customFormat="1" ht="113.25" customHeight="1" x14ac:dyDescent="0.2">
      <c r="B26" s="101" t="str">
        <f>+EVALUACION!B27</f>
        <v>CONTRATACIÓN</v>
      </c>
      <c r="C26" s="281" t="str">
        <f>+EVALUACION!C27</f>
        <v>Demora en la iniciación del contrato debido a la no entrega oportuna de las Garantías exigidas para el proceso de contratación o que las mismas no cobijen lo establecido en los Estudios Previ</v>
      </c>
      <c r="D26" s="281"/>
      <c r="E26" s="281"/>
      <c r="F26" s="281"/>
      <c r="G26" s="212" t="s">
        <v>141</v>
      </c>
      <c r="H26" s="212"/>
      <c r="I26" s="70">
        <v>2</v>
      </c>
      <c r="J26" s="70">
        <v>2</v>
      </c>
      <c r="K26" s="70">
        <f t="shared" si="0"/>
        <v>4</v>
      </c>
      <c r="L26" s="70" t="str">
        <f t="shared" si="1"/>
        <v>BAJO</v>
      </c>
      <c r="M26" s="70" t="s">
        <v>128</v>
      </c>
      <c r="N26" s="102" t="s">
        <v>169</v>
      </c>
      <c r="O26" s="102">
        <v>2023</v>
      </c>
      <c r="P26" s="102">
        <v>2023</v>
      </c>
      <c r="Q26" s="102" t="s">
        <v>138</v>
      </c>
      <c r="R26" s="40" t="s">
        <v>142</v>
      </c>
    </row>
    <row r="27" spans="2:18" s="27" customFormat="1" ht="111.75" customHeight="1" x14ac:dyDescent="0.2">
      <c r="B27" s="101" t="str">
        <f>+EVALUACION!B28</f>
        <v>CONTRATACIÓN</v>
      </c>
      <c r="C27" s="281" t="str">
        <f>+EVALUACION!C28</f>
        <v>Presentación de reclamos de terceros sobre la selección del oferente que retrasen el perfeccionamiento del contrato.</v>
      </c>
      <c r="D27" s="281"/>
      <c r="E27" s="281"/>
      <c r="F27" s="281"/>
      <c r="G27" s="212" t="s">
        <v>143</v>
      </c>
      <c r="H27" s="212"/>
      <c r="I27" s="70">
        <v>2</v>
      </c>
      <c r="J27" s="70">
        <v>2</v>
      </c>
      <c r="K27" s="70">
        <f t="shared" si="0"/>
        <v>4</v>
      </c>
      <c r="L27" s="70" t="str">
        <f t="shared" si="1"/>
        <v>BAJO</v>
      </c>
      <c r="M27" s="70" t="s">
        <v>124</v>
      </c>
      <c r="N27" s="102" t="s">
        <v>169</v>
      </c>
      <c r="O27" s="102">
        <v>2023</v>
      </c>
      <c r="P27" s="102">
        <v>2023</v>
      </c>
      <c r="Q27" s="102" t="s">
        <v>125</v>
      </c>
      <c r="R27" s="40" t="s">
        <v>142</v>
      </c>
    </row>
    <row r="28" spans="2:18" s="27" customFormat="1" ht="102.75" customHeight="1" x14ac:dyDescent="0.2">
      <c r="B28" s="101" t="str">
        <f>+EVALUACION!B29</f>
        <v>EJECUCIÓN</v>
      </c>
      <c r="C28" s="281" t="str">
        <f>+EVALUACION!C29</f>
        <v>No liquidar los contratos en los plazos acordados en el contrato o los establecidos por la Ley.</v>
      </c>
      <c r="D28" s="281"/>
      <c r="E28" s="281"/>
      <c r="F28" s="281"/>
      <c r="G28" s="212" t="s">
        <v>144</v>
      </c>
      <c r="H28" s="212"/>
      <c r="I28" s="70">
        <v>1</v>
      </c>
      <c r="J28" s="70">
        <v>3</v>
      </c>
      <c r="K28" s="70">
        <f t="shared" si="0"/>
        <v>4</v>
      </c>
      <c r="L28" s="70" t="str">
        <f t="shared" si="1"/>
        <v>BAJO</v>
      </c>
      <c r="M28" s="70" t="s">
        <v>128</v>
      </c>
      <c r="N28" s="102" t="s">
        <v>171</v>
      </c>
      <c r="O28" s="102">
        <v>2023</v>
      </c>
      <c r="P28" s="102">
        <v>2023</v>
      </c>
      <c r="Q28" s="102" t="s">
        <v>125</v>
      </c>
      <c r="R28" s="40" t="s">
        <v>145</v>
      </c>
    </row>
    <row r="29" spans="2:18" s="27" customFormat="1" ht="67.5" customHeight="1" x14ac:dyDescent="0.2">
      <c r="B29" s="101" t="str">
        <f>+EVALUACION!B30</f>
        <v>EJECUCIÓN</v>
      </c>
      <c r="C29" s="281" t="str">
        <f>+EVALUACION!C30</f>
        <v>Incumplimiento en los tiempos de entrega y/o en la calidad de los Bienes y/o Servicios contratados.</v>
      </c>
      <c r="D29" s="281"/>
      <c r="E29" s="281"/>
      <c r="F29" s="281"/>
      <c r="G29" s="212" t="s">
        <v>176</v>
      </c>
      <c r="H29" s="212"/>
      <c r="I29" s="70">
        <v>3</v>
      </c>
      <c r="J29" s="70">
        <v>2</v>
      </c>
      <c r="K29" s="70">
        <f t="shared" ref="K29:K31" si="2">+I29+J29</f>
        <v>5</v>
      </c>
      <c r="L29" s="70" t="str">
        <f t="shared" si="1"/>
        <v>MEDIO</v>
      </c>
      <c r="M29" s="70" t="s">
        <v>128</v>
      </c>
      <c r="N29" s="102" t="s">
        <v>146</v>
      </c>
      <c r="O29" s="102">
        <v>2023</v>
      </c>
      <c r="P29" s="102">
        <v>2023</v>
      </c>
      <c r="Q29" s="102" t="s">
        <v>125</v>
      </c>
      <c r="R29" s="40" t="s">
        <v>145</v>
      </c>
    </row>
    <row r="30" spans="2:18" s="27" customFormat="1" ht="101.25" customHeight="1" x14ac:dyDescent="0.2">
      <c r="B30" s="101" t="str">
        <f>+EVALUACION!B31</f>
        <v>EJECUCIÓN</v>
      </c>
      <c r="C30" s="281" t="str">
        <f>+EVALUACION!C31</f>
        <v>Pérdida de elementos por robo a alguno de los proveedores de los elementos, antes o durante la entrega de los mismos.</v>
      </c>
      <c r="D30" s="281"/>
      <c r="E30" s="281"/>
      <c r="F30" s="281"/>
      <c r="G30" s="212" t="s">
        <v>147</v>
      </c>
      <c r="H30" s="212"/>
      <c r="I30" s="70">
        <v>2</v>
      </c>
      <c r="J30" s="70">
        <v>3</v>
      </c>
      <c r="K30" s="70">
        <f t="shared" si="2"/>
        <v>5</v>
      </c>
      <c r="L30" s="70" t="str">
        <f t="shared" si="1"/>
        <v>MEDIO</v>
      </c>
      <c r="M30" s="70" t="s">
        <v>128</v>
      </c>
      <c r="N30" s="102" t="s">
        <v>146</v>
      </c>
      <c r="O30" s="102">
        <v>2023</v>
      </c>
      <c r="P30" s="102">
        <v>2023</v>
      </c>
      <c r="Q30" s="102" t="s">
        <v>125</v>
      </c>
      <c r="R30" s="40" t="s">
        <v>145</v>
      </c>
    </row>
    <row r="31" spans="2:18" s="27" customFormat="1" ht="112.5" customHeight="1" x14ac:dyDescent="0.2">
      <c r="B31" s="101" t="str">
        <f>+EVALUACION!B32</f>
        <v>EJECUCIÓN</v>
      </c>
      <c r="C31" s="281" t="str">
        <f>+EVALUACION!C32</f>
        <v>Variación de los precios del mercado</v>
      </c>
      <c r="D31" s="281"/>
      <c r="E31" s="281"/>
      <c r="F31" s="281"/>
      <c r="G31" s="212" t="s">
        <v>148</v>
      </c>
      <c r="H31" s="212"/>
      <c r="I31" s="70">
        <v>2</v>
      </c>
      <c r="J31" s="70">
        <v>3</v>
      </c>
      <c r="K31" s="70">
        <f t="shared" si="2"/>
        <v>5</v>
      </c>
      <c r="L31" s="70" t="str">
        <f t="shared" si="1"/>
        <v>MEDIO</v>
      </c>
      <c r="M31" s="70" t="s">
        <v>128</v>
      </c>
      <c r="N31" s="102" t="s">
        <v>169</v>
      </c>
      <c r="O31" s="102">
        <v>2023</v>
      </c>
      <c r="P31" s="102">
        <v>2023</v>
      </c>
      <c r="Q31" s="102" t="s">
        <v>125</v>
      </c>
      <c r="R31" s="40" t="s">
        <v>149</v>
      </c>
    </row>
    <row r="32" spans="2:18" s="27" customFormat="1" ht="57.75" customHeight="1" x14ac:dyDescent="0.2">
      <c r="B32" s="101" t="str">
        <f>+EVALUACION!B33</f>
        <v>EJECUCIÓN</v>
      </c>
      <c r="C32" s="281" t="str">
        <f>+EVALUACION!C33</f>
        <v>Contingencias, accidentes o demás dificultades presentadas en los encuentros y espacios desarrollados  por fuera de las instalaciones de la Alcaldía Local de Tunjuelito</v>
      </c>
      <c r="D32" s="281"/>
      <c r="E32" s="281"/>
      <c r="F32" s="281"/>
      <c r="G32" s="261" t="s">
        <v>177</v>
      </c>
      <c r="H32" s="263"/>
      <c r="I32" s="70">
        <v>1</v>
      </c>
      <c r="J32" s="70">
        <v>1</v>
      </c>
      <c r="K32" s="70">
        <v>2</v>
      </c>
      <c r="L32" s="70" t="str">
        <f t="shared" si="1"/>
        <v>BAJO</v>
      </c>
      <c r="M32" s="125" t="s">
        <v>128</v>
      </c>
      <c r="N32" s="128" t="s">
        <v>146</v>
      </c>
      <c r="O32" s="128">
        <v>2023</v>
      </c>
      <c r="P32" s="128">
        <v>2023</v>
      </c>
      <c r="Q32" s="128" t="s">
        <v>125</v>
      </c>
      <c r="R32" s="129" t="s">
        <v>145</v>
      </c>
    </row>
    <row r="33" spans="2:23" s="27" customFormat="1" ht="57.75" customHeight="1" thickBot="1" x14ac:dyDescent="0.25">
      <c r="B33" s="103" t="str">
        <f>+EVALUACION!B34</f>
        <v>EJECUCIÓN</v>
      </c>
      <c r="C33" s="282" t="str">
        <f>+EVALUACION!C34</f>
        <v>Paros huelgas, situaciones de orden público o situaciones externas como pandemias  que afecten el cumplimiento de obligaciones cuando se hace trabajo en campo</v>
      </c>
      <c r="D33" s="282"/>
      <c r="E33" s="282"/>
      <c r="F33" s="282"/>
      <c r="G33" s="285" t="s">
        <v>150</v>
      </c>
      <c r="H33" s="285"/>
      <c r="I33" s="76">
        <v>1</v>
      </c>
      <c r="J33" s="76">
        <v>2</v>
      </c>
      <c r="K33" s="76">
        <v>4</v>
      </c>
      <c r="L33" s="76" t="str">
        <f t="shared" si="1"/>
        <v>BAJO</v>
      </c>
      <c r="M33" s="76" t="s">
        <v>124</v>
      </c>
      <c r="N33" s="145" t="s">
        <v>146</v>
      </c>
      <c r="O33" s="145">
        <v>2023</v>
      </c>
      <c r="P33" s="145">
        <v>2023</v>
      </c>
      <c r="Q33" s="145" t="s">
        <v>125</v>
      </c>
      <c r="R33" s="146" t="s">
        <v>145</v>
      </c>
    </row>
    <row r="34" spans="2:23" ht="12.75" customHeight="1" x14ac:dyDescent="0.2">
      <c r="B34" s="59"/>
      <c r="C34" s="60"/>
      <c r="D34" s="60"/>
      <c r="E34" s="60"/>
      <c r="F34" s="60"/>
      <c r="G34" s="60"/>
      <c r="H34" s="60"/>
      <c r="I34" s="60"/>
      <c r="J34" s="60"/>
      <c r="K34" s="60"/>
      <c r="L34" s="60"/>
      <c r="M34" s="60"/>
      <c r="N34" s="60"/>
      <c r="O34" s="60"/>
      <c r="P34" s="60"/>
      <c r="Q34" s="60"/>
      <c r="R34" s="3"/>
    </row>
    <row r="35" spans="2:23" x14ac:dyDescent="0.2">
      <c r="B35" s="59"/>
      <c r="C35" s="280" t="s">
        <v>104</v>
      </c>
      <c r="D35" s="280"/>
      <c r="E35" s="280"/>
      <c r="F35" s="280"/>
      <c r="G35" s="60"/>
      <c r="H35" s="211" t="s">
        <v>151</v>
      </c>
      <c r="I35" s="211"/>
      <c r="J35" s="211"/>
      <c r="K35" s="211"/>
      <c r="L35" s="104"/>
      <c r="M35" s="104"/>
      <c r="N35" s="104"/>
      <c r="O35" s="104"/>
      <c r="P35" s="104"/>
      <c r="Q35" s="104"/>
      <c r="R35" s="3"/>
    </row>
    <row r="36" spans="2:23" ht="19.5" customHeight="1" x14ac:dyDescent="0.2">
      <c r="B36" s="228" t="s">
        <v>76</v>
      </c>
      <c r="C36" s="268" t="s">
        <v>77</v>
      </c>
      <c r="D36" s="269"/>
      <c r="E36" s="270"/>
      <c r="F36" s="81" t="s">
        <v>78</v>
      </c>
      <c r="G36" s="60"/>
      <c r="H36" s="268" t="s">
        <v>79</v>
      </c>
      <c r="I36" s="270"/>
      <c r="J36" s="268" t="s">
        <v>78</v>
      </c>
      <c r="K36" s="270"/>
      <c r="L36" s="86"/>
      <c r="M36" s="86"/>
      <c r="N36" s="211" t="s">
        <v>104</v>
      </c>
      <c r="O36" s="211"/>
      <c r="P36" s="211"/>
      <c r="Q36" s="86"/>
      <c r="R36" s="3"/>
    </row>
    <row r="37" spans="2:23" ht="21" customHeight="1" x14ac:dyDescent="0.2">
      <c r="B37" s="228"/>
      <c r="C37" s="261" t="s">
        <v>80</v>
      </c>
      <c r="D37" s="262"/>
      <c r="E37" s="263"/>
      <c r="F37" s="83">
        <v>1</v>
      </c>
      <c r="G37" s="60"/>
      <c r="H37" s="261" t="s">
        <v>81</v>
      </c>
      <c r="I37" s="263"/>
      <c r="J37" s="261">
        <v>1</v>
      </c>
      <c r="K37" s="263"/>
      <c r="L37" s="86"/>
      <c r="M37" s="86"/>
      <c r="N37" s="283" t="s">
        <v>90</v>
      </c>
      <c r="O37" s="284"/>
      <c r="P37" s="95" t="s">
        <v>103</v>
      </c>
      <c r="Q37" s="86"/>
      <c r="R37" s="3"/>
    </row>
    <row r="38" spans="2:23" ht="15.75" customHeight="1" x14ac:dyDescent="0.2">
      <c r="B38" s="228"/>
      <c r="C38" s="261" t="s">
        <v>82</v>
      </c>
      <c r="D38" s="262"/>
      <c r="E38" s="263"/>
      <c r="F38" s="83">
        <v>2</v>
      </c>
      <c r="G38" s="60"/>
      <c r="H38" s="261" t="s">
        <v>83</v>
      </c>
      <c r="I38" s="263"/>
      <c r="J38" s="261">
        <v>2</v>
      </c>
      <c r="K38" s="263"/>
      <c r="L38" s="86"/>
      <c r="M38" s="86"/>
      <c r="N38" s="273" t="s">
        <v>105</v>
      </c>
      <c r="O38" s="274"/>
      <c r="P38" s="96" t="s">
        <v>106</v>
      </c>
      <c r="Q38" s="86"/>
      <c r="R38" s="3"/>
      <c r="T38" s="5"/>
      <c r="U38" s="5"/>
      <c r="V38" s="5"/>
      <c r="W38" s="5"/>
    </row>
    <row r="39" spans="2:23" ht="24.75" customHeight="1" x14ac:dyDescent="0.2">
      <c r="B39" s="228"/>
      <c r="C39" s="261" t="s">
        <v>84</v>
      </c>
      <c r="D39" s="262"/>
      <c r="E39" s="263"/>
      <c r="F39" s="83">
        <v>3</v>
      </c>
      <c r="G39" s="60"/>
      <c r="H39" s="261" t="s">
        <v>85</v>
      </c>
      <c r="I39" s="263"/>
      <c r="J39" s="261">
        <v>3</v>
      </c>
      <c r="K39" s="263"/>
      <c r="L39" s="86"/>
      <c r="M39" s="86"/>
      <c r="N39" s="225" t="s">
        <v>107</v>
      </c>
      <c r="O39" s="265"/>
      <c r="P39" s="96" t="s">
        <v>108</v>
      </c>
      <c r="Q39" s="86"/>
      <c r="R39" s="3"/>
    </row>
    <row r="40" spans="2:23" ht="18" customHeight="1" x14ac:dyDescent="0.2">
      <c r="B40" s="228"/>
      <c r="C40" s="261" t="s">
        <v>86</v>
      </c>
      <c r="D40" s="262"/>
      <c r="E40" s="263"/>
      <c r="F40" s="83">
        <v>4</v>
      </c>
      <c r="G40" s="60"/>
      <c r="H40" s="261" t="s">
        <v>87</v>
      </c>
      <c r="I40" s="263"/>
      <c r="J40" s="261">
        <v>4</v>
      </c>
      <c r="K40" s="263"/>
      <c r="L40" s="86"/>
      <c r="M40" s="86"/>
      <c r="N40" s="266">
        <v>5</v>
      </c>
      <c r="O40" s="267"/>
      <c r="P40" s="96" t="s">
        <v>109</v>
      </c>
      <c r="Q40" s="86"/>
      <c r="R40" s="3"/>
    </row>
    <row r="41" spans="2:23" ht="21" customHeight="1" thickBot="1" x14ac:dyDescent="0.25">
      <c r="B41" s="228"/>
      <c r="C41" s="261" t="s">
        <v>88</v>
      </c>
      <c r="D41" s="262"/>
      <c r="E41" s="263"/>
      <c r="F41" s="83">
        <v>5</v>
      </c>
      <c r="G41" s="60"/>
      <c r="H41" s="261" t="s">
        <v>89</v>
      </c>
      <c r="I41" s="263"/>
      <c r="J41" s="261">
        <v>5</v>
      </c>
      <c r="K41" s="263"/>
      <c r="L41" s="86"/>
      <c r="M41" s="86"/>
      <c r="N41" s="271" t="s">
        <v>110</v>
      </c>
      <c r="O41" s="272"/>
      <c r="P41" s="105" t="s">
        <v>111</v>
      </c>
      <c r="Q41" s="86"/>
      <c r="R41" s="3"/>
    </row>
    <row r="42" spans="2:23" x14ac:dyDescent="0.2">
      <c r="B42" s="59"/>
      <c r="C42" s="60"/>
      <c r="D42" s="60"/>
      <c r="E42" s="60"/>
      <c r="F42" s="60"/>
      <c r="G42" s="60"/>
      <c r="H42" s="60"/>
      <c r="I42" s="60"/>
      <c r="J42" s="60"/>
      <c r="K42" s="60"/>
      <c r="L42" s="60"/>
      <c r="M42" s="60"/>
      <c r="N42" s="60"/>
      <c r="O42" s="60"/>
      <c r="P42" s="60"/>
      <c r="Q42" s="60"/>
      <c r="R42" s="3"/>
    </row>
    <row r="43" spans="2:23" ht="18" customHeight="1" x14ac:dyDescent="0.2">
      <c r="B43" s="59"/>
      <c r="C43" s="211" t="s">
        <v>90</v>
      </c>
      <c r="D43" s="211"/>
      <c r="E43" s="211"/>
      <c r="F43" s="211"/>
      <c r="G43" s="211"/>
      <c r="H43" s="211"/>
      <c r="I43" s="211"/>
      <c r="J43" s="211"/>
      <c r="K43" s="211"/>
      <c r="L43" s="211"/>
      <c r="M43" s="211"/>
      <c r="N43" s="211"/>
      <c r="O43" s="211"/>
      <c r="P43" s="211"/>
      <c r="Q43" s="211"/>
      <c r="R43" s="3"/>
    </row>
    <row r="44" spans="2:23" ht="68.25" customHeight="1" x14ac:dyDescent="0.2">
      <c r="B44" s="59"/>
      <c r="C44" s="261" t="s">
        <v>91</v>
      </c>
      <c r="D44" s="262"/>
      <c r="E44" s="262"/>
      <c r="F44" s="263"/>
      <c r="G44" s="261" t="s">
        <v>92</v>
      </c>
      <c r="H44" s="263"/>
      <c r="I44" s="261" t="s">
        <v>93</v>
      </c>
      <c r="J44" s="262"/>
      <c r="K44" s="263"/>
      <c r="L44" s="261" t="s">
        <v>94</v>
      </c>
      <c r="M44" s="263"/>
      <c r="N44" s="261" t="s">
        <v>95</v>
      </c>
      <c r="O44" s="263"/>
      <c r="P44" s="261" t="s">
        <v>96</v>
      </c>
      <c r="Q44" s="263"/>
      <c r="R44" s="3"/>
    </row>
    <row r="45" spans="2:23" ht="60" customHeight="1" x14ac:dyDescent="0.2">
      <c r="B45" s="59"/>
      <c r="C45" s="261" t="s">
        <v>97</v>
      </c>
      <c r="D45" s="262"/>
      <c r="E45" s="262"/>
      <c r="F45" s="263"/>
      <c r="G45" s="261" t="s">
        <v>98</v>
      </c>
      <c r="H45" s="263"/>
      <c r="I45" s="261" t="s">
        <v>99</v>
      </c>
      <c r="J45" s="262"/>
      <c r="K45" s="263"/>
      <c r="L45" s="261" t="s">
        <v>100</v>
      </c>
      <c r="M45" s="263"/>
      <c r="N45" s="261" t="s">
        <v>101</v>
      </c>
      <c r="O45" s="263"/>
      <c r="P45" s="261" t="s">
        <v>102</v>
      </c>
      <c r="Q45" s="263"/>
      <c r="R45" s="3"/>
    </row>
    <row r="46" spans="2:23" x14ac:dyDescent="0.2">
      <c r="B46" s="59"/>
      <c r="C46" s="286" t="s">
        <v>77</v>
      </c>
      <c r="D46" s="287"/>
      <c r="E46" s="288"/>
      <c r="F46" s="292" t="s">
        <v>78</v>
      </c>
      <c r="G46" s="283" t="s">
        <v>81</v>
      </c>
      <c r="H46" s="284"/>
      <c r="I46" s="283" t="s">
        <v>83</v>
      </c>
      <c r="J46" s="294"/>
      <c r="K46" s="284"/>
      <c r="L46" s="283" t="s">
        <v>85</v>
      </c>
      <c r="M46" s="284"/>
      <c r="N46" s="283" t="s">
        <v>87</v>
      </c>
      <c r="O46" s="284"/>
      <c r="P46" s="268" t="s">
        <v>89</v>
      </c>
      <c r="Q46" s="270"/>
      <c r="R46" s="3"/>
    </row>
    <row r="47" spans="2:23" x14ac:dyDescent="0.2">
      <c r="B47" s="59"/>
      <c r="C47" s="289"/>
      <c r="D47" s="290"/>
      <c r="E47" s="291"/>
      <c r="F47" s="293"/>
      <c r="G47" s="275">
        <v>1</v>
      </c>
      <c r="H47" s="276"/>
      <c r="I47" s="275">
        <v>2</v>
      </c>
      <c r="J47" s="277"/>
      <c r="K47" s="276"/>
      <c r="L47" s="275">
        <v>3</v>
      </c>
      <c r="M47" s="276"/>
      <c r="N47" s="275">
        <v>4</v>
      </c>
      <c r="O47" s="276"/>
      <c r="P47" s="275">
        <v>5</v>
      </c>
      <c r="Q47" s="276"/>
      <c r="R47" s="3"/>
    </row>
    <row r="48" spans="2:23" ht="19.5" customHeight="1" x14ac:dyDescent="0.2">
      <c r="B48" s="59"/>
      <c r="C48" s="261" t="s">
        <v>80</v>
      </c>
      <c r="D48" s="262"/>
      <c r="E48" s="263"/>
      <c r="F48" s="90">
        <v>1</v>
      </c>
      <c r="G48" s="259">
        <v>2</v>
      </c>
      <c r="H48" s="260"/>
      <c r="I48" s="259">
        <v>3</v>
      </c>
      <c r="J48" s="278"/>
      <c r="K48" s="260"/>
      <c r="L48" s="259">
        <v>4</v>
      </c>
      <c r="M48" s="260"/>
      <c r="N48" s="266">
        <v>5</v>
      </c>
      <c r="O48" s="267"/>
      <c r="P48" s="225">
        <v>6</v>
      </c>
      <c r="Q48" s="265"/>
      <c r="R48" s="3"/>
    </row>
    <row r="49" spans="2:18" ht="21.75" customHeight="1" x14ac:dyDescent="0.2">
      <c r="B49" s="59"/>
      <c r="C49" s="261" t="s">
        <v>82</v>
      </c>
      <c r="D49" s="262"/>
      <c r="E49" s="263"/>
      <c r="F49" s="90">
        <v>2</v>
      </c>
      <c r="G49" s="259">
        <v>3</v>
      </c>
      <c r="H49" s="260"/>
      <c r="I49" s="259">
        <v>4</v>
      </c>
      <c r="J49" s="278"/>
      <c r="K49" s="260"/>
      <c r="L49" s="266">
        <v>5</v>
      </c>
      <c r="M49" s="267"/>
      <c r="N49" s="225">
        <v>6</v>
      </c>
      <c r="O49" s="265"/>
      <c r="P49" s="225">
        <v>7</v>
      </c>
      <c r="Q49" s="265"/>
      <c r="R49" s="3"/>
    </row>
    <row r="50" spans="2:18" ht="21" customHeight="1" x14ac:dyDescent="0.2">
      <c r="B50" s="59"/>
      <c r="C50" s="261" t="s">
        <v>84</v>
      </c>
      <c r="D50" s="262"/>
      <c r="E50" s="263"/>
      <c r="F50" s="90">
        <v>3</v>
      </c>
      <c r="G50" s="259">
        <v>4</v>
      </c>
      <c r="H50" s="260"/>
      <c r="I50" s="266">
        <v>5</v>
      </c>
      <c r="J50" s="279"/>
      <c r="K50" s="267"/>
      <c r="L50" s="225">
        <v>6</v>
      </c>
      <c r="M50" s="265"/>
      <c r="N50" s="225">
        <v>7</v>
      </c>
      <c r="O50" s="265"/>
      <c r="P50" s="273">
        <v>8</v>
      </c>
      <c r="Q50" s="274"/>
      <c r="R50" s="3"/>
    </row>
    <row r="51" spans="2:18" ht="21" customHeight="1" x14ac:dyDescent="0.2">
      <c r="B51" s="59"/>
      <c r="C51" s="261" t="s">
        <v>86</v>
      </c>
      <c r="D51" s="262"/>
      <c r="E51" s="263"/>
      <c r="F51" s="90">
        <v>4</v>
      </c>
      <c r="G51" s="266">
        <v>5</v>
      </c>
      <c r="H51" s="267"/>
      <c r="I51" s="225">
        <v>6</v>
      </c>
      <c r="J51" s="264"/>
      <c r="K51" s="265"/>
      <c r="L51" s="225">
        <v>7</v>
      </c>
      <c r="M51" s="265"/>
      <c r="N51" s="273">
        <v>8</v>
      </c>
      <c r="O51" s="274"/>
      <c r="P51" s="273">
        <v>9</v>
      </c>
      <c r="Q51" s="274"/>
      <c r="R51" s="3"/>
    </row>
    <row r="52" spans="2:18" ht="21" customHeight="1" x14ac:dyDescent="0.2">
      <c r="B52" s="59"/>
      <c r="C52" s="261" t="s">
        <v>88</v>
      </c>
      <c r="D52" s="262"/>
      <c r="E52" s="263"/>
      <c r="F52" s="90">
        <v>5</v>
      </c>
      <c r="G52" s="225">
        <v>6</v>
      </c>
      <c r="H52" s="265"/>
      <c r="I52" s="225">
        <v>7</v>
      </c>
      <c r="J52" s="264"/>
      <c r="K52" s="265"/>
      <c r="L52" s="273">
        <v>8</v>
      </c>
      <c r="M52" s="274"/>
      <c r="N52" s="273">
        <v>9</v>
      </c>
      <c r="O52" s="274"/>
      <c r="P52" s="273">
        <v>10</v>
      </c>
      <c r="Q52" s="274"/>
      <c r="R52" s="3"/>
    </row>
    <row r="53" spans="2:18" ht="13.5" thickBot="1" x14ac:dyDescent="0.25">
      <c r="B53" s="62"/>
      <c r="C53" s="63"/>
      <c r="D53" s="63"/>
      <c r="E53" s="63"/>
      <c r="F53" s="63"/>
      <c r="G53" s="63"/>
      <c r="H53" s="63"/>
      <c r="I53" s="63"/>
      <c r="J53" s="63"/>
      <c r="K53" s="63"/>
      <c r="L53" s="63"/>
      <c r="M53" s="63"/>
      <c r="N53" s="63"/>
      <c r="O53" s="63"/>
      <c r="P53" s="63"/>
      <c r="Q53" s="63"/>
      <c r="R53" s="9"/>
    </row>
  </sheetData>
  <mergeCells count="128">
    <mergeCell ref="C21:F21"/>
    <mergeCell ref="G21:H21"/>
    <mergeCell ref="C24:F24"/>
    <mergeCell ref="G24:H24"/>
    <mergeCell ref="G30:H30"/>
    <mergeCell ref="C31:F31"/>
    <mergeCell ref="G31:H31"/>
    <mergeCell ref="C26:F26"/>
    <mergeCell ref="G26:H26"/>
    <mergeCell ref="C27:F27"/>
    <mergeCell ref="G27:H27"/>
    <mergeCell ref="C28:F28"/>
    <mergeCell ref="C22:F22"/>
    <mergeCell ref="G22:H22"/>
    <mergeCell ref="G28:H28"/>
    <mergeCell ref="C23:F23"/>
    <mergeCell ref="G23:H23"/>
    <mergeCell ref="G29:H29"/>
    <mergeCell ref="C30:F30"/>
    <mergeCell ref="P51:Q51"/>
    <mergeCell ref="G32:H32"/>
    <mergeCell ref="B6:R6"/>
    <mergeCell ref="C25:F25"/>
    <mergeCell ref="G25:H25"/>
    <mergeCell ref="B7:R7"/>
    <mergeCell ref="G16:H16"/>
    <mergeCell ref="G15:H15"/>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P48:Q48"/>
    <mergeCell ref="P49:Q49"/>
    <mergeCell ref="I46:K46"/>
    <mergeCell ref="P47:Q47"/>
    <mergeCell ref="N46:O46"/>
    <mergeCell ref="P46:Q46"/>
    <mergeCell ref="N44:O44"/>
    <mergeCell ref="N45:O45"/>
    <mergeCell ref="P50:Q50"/>
    <mergeCell ref="H37:I37"/>
    <mergeCell ref="C35:F35"/>
    <mergeCell ref="H35:K35"/>
    <mergeCell ref="C29:F29"/>
    <mergeCell ref="C33:F33"/>
    <mergeCell ref="C43:Q43"/>
    <mergeCell ref="G46:H46"/>
    <mergeCell ref="G33:H33"/>
    <mergeCell ref="C32:F32"/>
    <mergeCell ref="P44:Q44"/>
    <mergeCell ref="P45:Q45"/>
    <mergeCell ref="L46:M46"/>
    <mergeCell ref="N36:P36"/>
    <mergeCell ref="N37:O37"/>
    <mergeCell ref="N38:O38"/>
    <mergeCell ref="C41:E41"/>
    <mergeCell ref="C46:E47"/>
    <mergeCell ref="F46:F47"/>
    <mergeCell ref="G47:H47"/>
    <mergeCell ref="P52:Q52"/>
    <mergeCell ref="N52:O52"/>
    <mergeCell ref="G49:H49"/>
    <mergeCell ref="N39:O39"/>
    <mergeCell ref="N47:O47"/>
    <mergeCell ref="N48:O48"/>
    <mergeCell ref="N49:O49"/>
    <mergeCell ref="N50:O50"/>
    <mergeCell ref="N51:O51"/>
    <mergeCell ref="L51:M51"/>
    <mergeCell ref="L48:M48"/>
    <mergeCell ref="L49:M49"/>
    <mergeCell ref="I47:K47"/>
    <mergeCell ref="I48:K48"/>
    <mergeCell ref="I51:K51"/>
    <mergeCell ref="I50:K50"/>
    <mergeCell ref="L52:M52"/>
    <mergeCell ref="L50:M50"/>
    <mergeCell ref="H41:I41"/>
    <mergeCell ref="J41:K41"/>
    <mergeCell ref="J40:K40"/>
    <mergeCell ref="L47:M47"/>
    <mergeCell ref="G52:H52"/>
    <mergeCell ref="I49:K49"/>
    <mergeCell ref="B36:B41"/>
    <mergeCell ref="C36:E36"/>
    <mergeCell ref="H36:I36"/>
    <mergeCell ref="J37:K37"/>
    <mergeCell ref="C38:E38"/>
    <mergeCell ref="H38:I38"/>
    <mergeCell ref="L44:M44"/>
    <mergeCell ref="L45:M45"/>
    <mergeCell ref="N40:O40"/>
    <mergeCell ref="N41:O41"/>
    <mergeCell ref="H40:I40"/>
    <mergeCell ref="G44:H44"/>
    <mergeCell ref="G45:H45"/>
    <mergeCell ref="I44:K44"/>
    <mergeCell ref="I45:K45"/>
    <mergeCell ref="C39:E39"/>
    <mergeCell ref="H39:I39"/>
    <mergeCell ref="J39:K39"/>
    <mergeCell ref="J36:K36"/>
    <mergeCell ref="C37:E37"/>
    <mergeCell ref="J38:K38"/>
    <mergeCell ref="C44:F44"/>
    <mergeCell ref="C45:F45"/>
    <mergeCell ref="C40:E40"/>
    <mergeCell ref="G48:H48"/>
    <mergeCell ref="C52:E52"/>
    <mergeCell ref="I52:K52"/>
    <mergeCell ref="C48:E48"/>
    <mergeCell ref="C49:E49"/>
    <mergeCell ref="C50:E50"/>
    <mergeCell ref="C51:E51"/>
    <mergeCell ref="G50:H50"/>
    <mergeCell ref="G51:H51"/>
  </mergeCells>
  <conditionalFormatting sqref="J16:K33 M16:Q33">
    <cfRule type="expression" dxfId="13" priority="29" stopIfTrue="1">
      <formula>"""bajo"""</formula>
    </cfRule>
  </conditionalFormatting>
  <conditionalFormatting sqref="L16:L33">
    <cfRule type="cellIs" dxfId="12" priority="24" stopIfTrue="1" operator="equal">
      <formula>"EXTREMO"</formula>
    </cfRule>
    <cfRule type="cellIs" dxfId="11" priority="25" stopIfTrue="1" operator="equal">
      <formula>"ALTO"</formula>
    </cfRule>
    <cfRule type="cellIs" dxfId="10" priority="26" stopIfTrue="1" operator="equal">
      <formula>"MEDIO"</formula>
    </cfRule>
    <cfRule type="cellIs" dxfId="9"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7"/>
  <sheetViews>
    <sheetView showGridLines="0" zoomScale="70" zoomScaleNormal="70" zoomScaleSheetLayoutView="25" zoomScalePageLayoutView="70" workbookViewId="0">
      <selection activeCell="B6" sqref="B6:X6"/>
    </sheetView>
  </sheetViews>
  <sheetFormatPr baseColWidth="10" defaultColWidth="11.42578125"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331"/>
      <c r="C2" s="332" t="s">
        <v>8</v>
      </c>
      <c r="D2" s="332"/>
      <c r="E2" s="332"/>
      <c r="F2" s="332"/>
      <c r="G2" s="332"/>
      <c r="H2" s="332"/>
      <c r="I2" s="332"/>
      <c r="J2" s="332"/>
      <c r="K2" s="332"/>
      <c r="L2" s="332"/>
      <c r="M2" s="332"/>
      <c r="N2" s="332"/>
      <c r="O2" s="332"/>
      <c r="P2" s="332"/>
      <c r="Q2" s="332"/>
      <c r="R2" s="332"/>
      <c r="S2" s="332"/>
      <c r="T2" s="332"/>
      <c r="U2" s="332"/>
      <c r="V2" s="332"/>
      <c r="W2" s="249" t="s">
        <v>1</v>
      </c>
      <c r="X2" s="310"/>
    </row>
    <row r="3" spans="2:24" s="14" customFormat="1" ht="31.5" customHeight="1" x14ac:dyDescent="0.2">
      <c r="B3" s="331"/>
      <c r="C3" s="332"/>
      <c r="D3" s="332"/>
      <c r="E3" s="332"/>
      <c r="F3" s="332"/>
      <c r="G3" s="332"/>
      <c r="H3" s="332"/>
      <c r="I3" s="332"/>
      <c r="J3" s="332"/>
      <c r="K3" s="332"/>
      <c r="L3" s="332"/>
      <c r="M3" s="332"/>
      <c r="N3" s="332"/>
      <c r="O3" s="332"/>
      <c r="P3" s="332"/>
      <c r="Q3" s="332"/>
      <c r="R3" s="332"/>
      <c r="S3" s="332"/>
      <c r="T3" s="332"/>
      <c r="U3" s="332"/>
      <c r="V3" s="332"/>
      <c r="W3" s="311"/>
      <c r="X3" s="312"/>
    </row>
    <row r="4" spans="2:24" s="14" customFormat="1" ht="47.25" customHeight="1" x14ac:dyDescent="0.2">
      <c r="B4" s="331"/>
      <c r="C4" s="332"/>
      <c r="D4" s="332"/>
      <c r="E4" s="332"/>
      <c r="F4" s="332"/>
      <c r="G4" s="332"/>
      <c r="H4" s="332"/>
      <c r="I4" s="332"/>
      <c r="J4" s="332"/>
      <c r="K4" s="332"/>
      <c r="L4" s="332"/>
      <c r="M4" s="332"/>
      <c r="N4" s="332"/>
      <c r="O4" s="332"/>
      <c r="P4" s="332"/>
      <c r="Q4" s="332"/>
      <c r="R4" s="332"/>
      <c r="S4" s="332"/>
      <c r="T4" s="332"/>
      <c r="U4" s="332"/>
      <c r="V4" s="332"/>
      <c r="W4" s="313"/>
      <c r="X4" s="314"/>
    </row>
    <row r="5" spans="2:24" s="14" customFormat="1" ht="32.25" customHeight="1" thickBot="1" x14ac:dyDescent="0.25">
      <c r="B5" s="41"/>
      <c r="C5" s="41"/>
      <c r="D5" s="41"/>
      <c r="E5" s="41"/>
      <c r="F5" s="41"/>
      <c r="G5" s="41"/>
      <c r="H5" s="41"/>
      <c r="I5" s="41"/>
      <c r="J5" s="41"/>
      <c r="K5" s="41"/>
      <c r="L5" s="41"/>
      <c r="M5" s="41"/>
      <c r="N5" s="41"/>
      <c r="O5" s="41"/>
      <c r="P5" s="41"/>
      <c r="Q5" s="41"/>
      <c r="R5" s="41"/>
      <c r="S5" s="42"/>
      <c r="T5" s="41"/>
      <c r="U5" s="41"/>
      <c r="V5" s="41"/>
      <c r="W5" s="41"/>
      <c r="X5" s="41"/>
    </row>
    <row r="6" spans="2:24" ht="105.75" customHeight="1" x14ac:dyDescent="0.2">
      <c r="B6" s="344" t="s">
        <v>186</v>
      </c>
      <c r="C6" s="345"/>
      <c r="D6" s="345"/>
      <c r="E6" s="345"/>
      <c r="F6" s="345"/>
      <c r="G6" s="345"/>
      <c r="H6" s="345"/>
      <c r="I6" s="345"/>
      <c r="J6" s="345"/>
      <c r="K6" s="345"/>
      <c r="L6" s="345"/>
      <c r="M6" s="345"/>
      <c r="N6" s="345"/>
      <c r="O6" s="345"/>
      <c r="P6" s="345"/>
      <c r="Q6" s="345"/>
      <c r="R6" s="345"/>
      <c r="S6" s="345"/>
      <c r="T6" s="345"/>
      <c r="U6" s="345"/>
      <c r="V6" s="345"/>
      <c r="W6" s="345"/>
      <c r="X6" s="346"/>
    </row>
    <row r="7" spans="2:24" ht="26.25" customHeight="1" x14ac:dyDescent="0.2">
      <c r="B7" s="315" t="s">
        <v>152</v>
      </c>
      <c r="C7" s="316"/>
      <c r="D7" s="316"/>
      <c r="E7" s="316"/>
      <c r="F7" s="316"/>
      <c r="G7" s="316"/>
      <c r="H7" s="316"/>
      <c r="I7" s="316"/>
      <c r="J7" s="316"/>
      <c r="K7" s="316"/>
      <c r="L7" s="316"/>
      <c r="M7" s="316"/>
      <c r="N7" s="316"/>
      <c r="O7" s="316"/>
      <c r="P7" s="316"/>
      <c r="Q7" s="316"/>
      <c r="R7" s="316"/>
      <c r="S7" s="316"/>
      <c r="T7" s="316"/>
      <c r="U7" s="316"/>
      <c r="V7" s="316"/>
      <c r="W7" s="316"/>
      <c r="X7" s="317"/>
    </row>
    <row r="8" spans="2:24" ht="20.25" customHeight="1" x14ac:dyDescent="0.2">
      <c r="B8" s="315"/>
      <c r="C8" s="316"/>
      <c r="D8" s="316"/>
      <c r="E8" s="316"/>
      <c r="F8" s="316"/>
      <c r="G8" s="316"/>
      <c r="H8" s="316"/>
      <c r="I8" s="316"/>
      <c r="J8" s="316"/>
      <c r="K8" s="316"/>
      <c r="L8" s="316"/>
      <c r="M8" s="316"/>
      <c r="N8" s="316"/>
      <c r="O8" s="316"/>
      <c r="P8" s="316"/>
      <c r="Q8" s="316"/>
      <c r="R8" s="316"/>
      <c r="S8" s="316"/>
      <c r="T8" s="316"/>
      <c r="U8" s="316"/>
      <c r="V8" s="316"/>
      <c r="W8" s="316"/>
      <c r="X8" s="317"/>
    </row>
    <row r="9" spans="2:24" ht="24.75" customHeight="1" thickBot="1" x14ac:dyDescent="0.25">
      <c r="B9" s="342"/>
      <c r="C9" s="343"/>
      <c r="D9" s="343"/>
      <c r="E9" s="343"/>
      <c r="F9" s="343"/>
      <c r="G9" s="343"/>
      <c r="H9" s="343"/>
      <c r="I9" s="343"/>
      <c r="J9" s="343"/>
      <c r="K9" s="343"/>
      <c r="L9" s="343"/>
      <c r="M9" s="343"/>
      <c r="N9" s="343"/>
      <c r="O9" s="343"/>
      <c r="P9" s="343"/>
      <c r="Q9" s="343"/>
      <c r="R9" s="343"/>
      <c r="X9" s="51"/>
    </row>
    <row r="10" spans="2:24" ht="106.5" customHeight="1" thickBot="1" x14ac:dyDescent="0.25">
      <c r="B10" s="28" t="s">
        <v>153</v>
      </c>
      <c r="C10" s="29" t="s">
        <v>55</v>
      </c>
      <c r="D10" s="30" t="s">
        <v>154</v>
      </c>
      <c r="E10" s="30" t="s">
        <v>155</v>
      </c>
      <c r="F10" s="30" t="s">
        <v>156</v>
      </c>
      <c r="G10" s="29" t="s">
        <v>56</v>
      </c>
      <c r="H10" s="30" t="s">
        <v>76</v>
      </c>
      <c r="I10" s="30" t="s">
        <v>58</v>
      </c>
      <c r="J10" s="30" t="s">
        <v>157</v>
      </c>
      <c r="K10" s="30" t="s">
        <v>60</v>
      </c>
      <c r="L10" s="30" t="s">
        <v>158</v>
      </c>
      <c r="M10" s="29" t="s">
        <v>159</v>
      </c>
      <c r="N10" s="29" t="s">
        <v>116</v>
      </c>
      <c r="O10" s="30" t="s">
        <v>76</v>
      </c>
      <c r="P10" s="30" t="s">
        <v>58</v>
      </c>
      <c r="Q10" s="30" t="s">
        <v>157</v>
      </c>
      <c r="R10" s="30" t="s">
        <v>60</v>
      </c>
      <c r="S10" s="29" t="s">
        <v>117</v>
      </c>
      <c r="T10" s="29" t="s">
        <v>118</v>
      </c>
      <c r="U10" s="29" t="s">
        <v>119</v>
      </c>
      <c r="V10" s="29" t="s">
        <v>120</v>
      </c>
      <c r="W10" s="29" t="s">
        <v>160</v>
      </c>
      <c r="X10" s="31" t="s">
        <v>122</v>
      </c>
    </row>
    <row r="11" spans="2:24" ht="106.5" customHeight="1" x14ac:dyDescent="0.2">
      <c r="B11" s="32">
        <v>1</v>
      </c>
      <c r="C11" s="33" t="str">
        <f>+'EVALUACION CON CONTROLES'!C16:F16</f>
        <v xml:space="preserve">Requisitos habilitantes inapropiados para el proceso de selección </v>
      </c>
      <c r="D11" s="34" t="str">
        <f>+'EVALUACION CON CONTROLES'!B16</f>
        <v>PLANEACIÓN</v>
      </c>
      <c r="E11" s="34" t="str">
        <f>VLOOKUP(C11,'IDENTIFICACION Y ANALISIS'!$B$19:$F$39,3,FALSE)</f>
        <v>General</v>
      </c>
      <c r="F11" s="34" t="str">
        <f>VLOOKUP(C11,'IDENTIFICACION Y ANALISIS'!$B$19:$F$39,4,FALSE)</f>
        <v>Interno</v>
      </c>
      <c r="G11" s="33" t="str">
        <f>+EVALUACION!H17</f>
        <v>1. Distorsión del proceso de selección
2. Elección de un proponente que no cumpla requisitos legales y/o que no tenga la capacidad para la ejecución
3. Selección adversa
4. Necesidad de iniciar un nuevo proceso</v>
      </c>
      <c r="H11" s="33">
        <f>+EVALUACION!I17</f>
        <v>2</v>
      </c>
      <c r="I11" s="33">
        <f>+EVALUACION!J17</f>
        <v>3</v>
      </c>
      <c r="J11" s="33">
        <f>+EVALUACION!K17</f>
        <v>5</v>
      </c>
      <c r="K11" s="34" t="str">
        <f>+EVALUACION!L17</f>
        <v>MEDIO</v>
      </c>
      <c r="L11" s="33" t="s">
        <v>161</v>
      </c>
      <c r="M11" s="34">
        <v>100</v>
      </c>
      <c r="N11" s="33" t="str">
        <f>+'EVALUACION CON CONTROLES'!G16</f>
        <v>Revisión jurídica y efectuar revisiones con los lineamientos de Colombia Compra Eficiente</v>
      </c>
      <c r="O11" s="99">
        <v>1</v>
      </c>
      <c r="P11" s="99">
        <v>3</v>
      </c>
      <c r="Q11" s="99">
        <f>+O11+P11</f>
        <v>4</v>
      </c>
      <c r="R11" s="18" t="str">
        <f>+'EVALUACION CON CONTROLES'!L16</f>
        <v>BAJO</v>
      </c>
      <c r="S11" s="33" t="str">
        <f>+'EVALUACION CON CONTROLES'!M16</f>
        <v>NO</v>
      </c>
      <c r="T11" s="33" t="str">
        <f>+'EVALUACION CON CONTROLES'!N16</f>
        <v>PROFESIONALES DEL ÁREA DE GESTIÓN DEL DESARROLLO LOCAL DE PUENTE ARANDA (PLANEACIÓN Y CONTRATACIÓN)</v>
      </c>
      <c r="U11" s="33">
        <f>+'EVALUACION CON CONTROLES'!O16</f>
        <v>2023</v>
      </c>
      <c r="V11" s="33">
        <f>+'EVALUACION CON CONTROLES'!P16</f>
        <v>2023</v>
      </c>
      <c r="W11" s="33" t="str">
        <f>+'EVALUACION CON CONTROLES'!Q16</f>
        <v>SEGUIMIENTO AL PROCESO</v>
      </c>
      <c r="X11" s="35" t="str">
        <f>+'EVALUACION CON CONTROLES'!R16</f>
        <v>ETAPA DE PLANEACIÓN Y SELECCIÓN</v>
      </c>
    </row>
    <row r="12" spans="2:24" ht="106.5" customHeight="1" x14ac:dyDescent="0.2">
      <c r="B12" s="17">
        <v>2</v>
      </c>
      <c r="C12" s="19" t="str">
        <f>+'EVALUACION CON CONTROLES'!C17:F17</f>
        <v>Inadecuado análisis  económico estimativo del valor del contrato</v>
      </c>
      <c r="D12" s="18" t="str">
        <f>+'EVALUACION CON CONTROLES'!B17</f>
        <v>PLANEACIÓN</v>
      </c>
      <c r="E12" s="18" t="str">
        <f>VLOOKUP(C12,'IDENTIFICACION Y ANALISIS'!$B$19:$F$39,3,FALSE)</f>
        <v>General</v>
      </c>
      <c r="F12" s="18" t="str">
        <f>VLOOKUP(C12,'IDENTIFICACION Y ANALISIS'!$B$19:$F$39,4,FALSE)</f>
        <v>Interno</v>
      </c>
      <c r="G12" s="19" t="str">
        <f>+EVALUACION!H18</f>
        <v>1. Sobrecostos o ineficiencia económica del proyecto
2. Pérdidas económica para el contratista o para el FDLPA
3. Necesidade de iniciar un nuevo proceso</v>
      </c>
      <c r="H12" s="19">
        <f>+EVALUACION!I18</f>
        <v>2</v>
      </c>
      <c r="I12" s="19">
        <f>+EVALUACION!J18</f>
        <v>3</v>
      </c>
      <c r="J12" s="19">
        <f>+EVALUACION!K18</f>
        <v>5</v>
      </c>
      <c r="K12" s="18" t="str">
        <f>+EVALUACION!L18</f>
        <v>MEDIO</v>
      </c>
      <c r="L12" s="19" t="s">
        <v>161</v>
      </c>
      <c r="M12" s="18">
        <v>100</v>
      </c>
      <c r="N12" s="19" t="str">
        <f>+'EVALUACION CON CONTROLES'!G17</f>
        <v>Revisión exhaustiva en el proceso de estudio de mercado siguiendo los lineamientos de Colombia Compra Eficiente</v>
      </c>
      <c r="O12" s="106">
        <v>2</v>
      </c>
      <c r="P12" s="70">
        <v>2</v>
      </c>
      <c r="Q12" s="70">
        <f>+O12+P12</f>
        <v>4</v>
      </c>
      <c r="R12" s="18" t="str">
        <f>+'EVALUACION CON CONTROLES'!L17</f>
        <v>BAJO</v>
      </c>
      <c r="S12" s="19" t="str">
        <f>+'EVALUACION CON CONTROLES'!M17</f>
        <v>SI</v>
      </c>
      <c r="T12" s="19" t="str">
        <f>+'EVALUACION CON CONTROLES'!N17</f>
        <v>PROFESIONALES DEL ÁREA DE GESTIÓN DEL DESARROLLO LOCAL DE PUENTE ARANDA (PLANEACIÓN)</v>
      </c>
      <c r="U12" s="19">
        <f>+'EVALUACION CON CONTROLES'!O17</f>
        <v>2023</v>
      </c>
      <c r="V12" s="19">
        <f>+'EVALUACION CON CONTROLES'!P17</f>
        <v>2023</v>
      </c>
      <c r="W12" s="19" t="str">
        <f>+'EVALUACION CON CONTROLES'!Q17</f>
        <v>SEGUIMIENTO AL PROCESO</v>
      </c>
      <c r="X12" s="20" t="str">
        <f>+'EVALUACION CON CONTROLES'!R17</f>
        <v xml:space="preserve">ETAPA DE PLANEACIÓN </v>
      </c>
    </row>
    <row r="13" spans="2:24" ht="106.5" customHeight="1" thickBot="1" x14ac:dyDescent="0.25">
      <c r="B13" s="17">
        <v>3</v>
      </c>
      <c r="C13" s="19" t="str">
        <f>+'EVALUACION CON CONTROLES'!C18:F18</f>
        <v xml:space="preserve">Inadecuada  descripción del bien o servicio requerido </v>
      </c>
      <c r="D13" s="18" t="str">
        <f>+'EVALUACION CON CONTROLES'!B18</f>
        <v>PLANEACIÓN</v>
      </c>
      <c r="E13" s="18" t="str">
        <f>VLOOKUP(C13,'IDENTIFICACION Y ANALISIS'!$B$19:$F$39,3,FALSE)</f>
        <v>General</v>
      </c>
      <c r="F13" s="18" t="str">
        <f>VLOOKUP(C13,'IDENTIFICACION Y ANALISIS'!$B$19:$F$39,4,FALSE)</f>
        <v>Interno</v>
      </c>
      <c r="G13" s="19" t="str">
        <f>+EVALUACION!H19</f>
        <v>1. Necesidad de iniciar un nuevo proceso
2. Distorsión del proceso de selección
3. Selección adversa</v>
      </c>
      <c r="H13" s="19">
        <f>+EVALUACION!I19</f>
        <v>2</v>
      </c>
      <c r="I13" s="19">
        <f>+EVALUACION!J19</f>
        <v>3</v>
      </c>
      <c r="J13" s="19">
        <f>+EVALUACION!K19</f>
        <v>5</v>
      </c>
      <c r="K13" s="18" t="str">
        <f>+EVALUACION!L19</f>
        <v>MEDIO</v>
      </c>
      <c r="L13" s="19" t="s">
        <v>161</v>
      </c>
      <c r="M13" s="18">
        <v>100</v>
      </c>
      <c r="N13" s="19" t="str">
        <f>+'EVALUACION CON CONTROLES'!G18</f>
        <v>Reducir la probabilidad de ocurrencia del evento</v>
      </c>
      <c r="O13" s="70">
        <v>2</v>
      </c>
      <c r="P13" s="70">
        <v>2</v>
      </c>
      <c r="Q13" s="70">
        <f t="shared" ref="Q13:Q17" si="0">+O13+P13</f>
        <v>4</v>
      </c>
      <c r="R13" s="18" t="str">
        <f>+'EVALUACION CON CONTROLES'!L18</f>
        <v>BAJO</v>
      </c>
      <c r="S13" s="19" t="str">
        <f>+'EVALUACION CON CONTROLES'!M18</f>
        <v>NO</v>
      </c>
      <c r="T13" s="19" t="str">
        <f>+'EVALUACION CON CONTROLES'!N18</f>
        <v>PRESTAR LOS SERVICIOS DE APOYO LOGÍSTICO PARA ADELANTAR LA RENDICIÓN DE CUENTAS DE LA GESTIÓN DE LA ALCALDÍA LOCAL DE PUENTE ARANDA DE LA VIGENCIA 2023, EN EL MARCO DEL PROYECTO 1907</v>
      </c>
      <c r="U13" s="19">
        <f>+'EVALUACION CON CONTROLES'!O18</f>
        <v>2023</v>
      </c>
      <c r="V13" s="19">
        <f>+'EVALUACION CON CONTROLES'!P18</f>
        <v>2023</v>
      </c>
      <c r="W13" s="19" t="str">
        <f>+'EVALUACION CON CONTROLES'!Q18</f>
        <v>SEGUIMIENTO AL PROCESO</v>
      </c>
      <c r="X13" s="20" t="str">
        <f>+'EVALUACION CON CONTROLES'!R18</f>
        <v>ETAPA DE PLANEACIÓN</v>
      </c>
    </row>
    <row r="14" spans="2:24" ht="106.5" customHeight="1" x14ac:dyDescent="0.2">
      <c r="B14" s="32">
        <v>4</v>
      </c>
      <c r="C14" s="19" t="str">
        <f>+'EVALUACION CON CONTROLES'!C19:F19</f>
        <v xml:space="preserve">Falta de profundidad en el estudio de sector no identificandose claramente aspectos de oferta y demanda </v>
      </c>
      <c r="D14" s="18" t="str">
        <f>+'EVALUACION CON CONTROLES'!B19</f>
        <v>PLANEACIÓN</v>
      </c>
      <c r="E14" s="18" t="str">
        <f>VLOOKUP(C14,'IDENTIFICACION Y ANALISIS'!$B$19:$F$39,3,FALSE)</f>
        <v>General</v>
      </c>
      <c r="F14" s="18" t="str">
        <f>VLOOKUP(C14,'IDENTIFICACION Y ANALISIS'!$B$19:$F$39,4,FALSE)</f>
        <v>Interno</v>
      </c>
      <c r="G14" s="19" t="str">
        <f>+EVALUACION!H20</f>
        <v>1. Sobrecostos o ineficiencia económica del proyecto
2. Selección adversa
3. No se puede satisfacer la necesidad de la entidad</v>
      </c>
      <c r="H14" s="19">
        <f>+EVALUACION!I20</f>
        <v>2</v>
      </c>
      <c r="I14" s="19">
        <f>+EVALUACION!J20</f>
        <v>3</v>
      </c>
      <c r="J14" s="19">
        <f>+EVALUACION!K20</f>
        <v>5</v>
      </c>
      <c r="K14" s="18" t="str">
        <f>+EVALUACION!L20</f>
        <v>MEDIO</v>
      </c>
      <c r="L14" s="19" t="s">
        <v>161</v>
      </c>
      <c r="M14" s="18">
        <v>100</v>
      </c>
      <c r="N14" s="19" t="str">
        <f>+'EVALUACION CON CONTROLES'!G19</f>
        <v>Utilizar los lineamientos de Colombia Compra Eficiente y utilizar como referencia procesos similares</v>
      </c>
      <c r="O14" s="70">
        <v>2</v>
      </c>
      <c r="P14" s="70">
        <v>2</v>
      </c>
      <c r="Q14" s="70">
        <f t="shared" si="0"/>
        <v>4</v>
      </c>
      <c r="R14" s="18" t="str">
        <f>+'EVALUACION CON CONTROLES'!L19</f>
        <v>BAJO</v>
      </c>
      <c r="S14" s="19" t="str">
        <f>+'EVALUACION CON CONTROLES'!M19</f>
        <v>SI</v>
      </c>
      <c r="T14" s="19" t="str">
        <f>+'EVALUACION CON CONTROLES'!N19</f>
        <v>PROFESIONALES DEL ÁREA DE GESTIÓN DEL DESARROLLO LOCAL DE PUENTE ARANDA (PLANEACIÓN)</v>
      </c>
      <c r="U14" s="19">
        <f>+'EVALUACION CON CONTROLES'!O19</f>
        <v>2023</v>
      </c>
      <c r="V14" s="19">
        <f>+'EVALUACION CON CONTROLES'!P19</f>
        <v>2023</v>
      </c>
      <c r="W14" s="19" t="str">
        <f>+'EVALUACION CON CONTROLES'!Q19</f>
        <v>SEGUIMIENTO AL PROCESO</v>
      </c>
      <c r="X14" s="20" t="str">
        <f>+'EVALUACION CON CONTROLES'!R19</f>
        <v>ETAPA DE PLANEACIÓN</v>
      </c>
    </row>
    <row r="15" spans="2:24" ht="106.5" customHeight="1" x14ac:dyDescent="0.2">
      <c r="B15" s="17">
        <v>5</v>
      </c>
      <c r="C15" s="19" t="str">
        <f>+'EVALUACION CON CONTROLES'!C20:F20</f>
        <v>Ausencia de fundamentación de la justificación y conveniencia de la contratación</v>
      </c>
      <c r="D15" s="18" t="str">
        <f>+'EVALUACION CON CONTROLES'!B20</f>
        <v>PLANEACIÓN</v>
      </c>
      <c r="E15" s="18" t="str">
        <f>VLOOKUP(C15,'IDENTIFICACION Y ANALISIS'!$B$19:$F$39,3,FALSE)</f>
        <v>General</v>
      </c>
      <c r="F15" s="18" t="str">
        <f>VLOOKUP(C15,'IDENTIFICACION Y ANALISIS'!$B$19:$F$39,4,FALSE)</f>
        <v>Interno</v>
      </c>
      <c r="G15" s="19" t="str">
        <f>+EVALUACION!H21</f>
        <v>1. Necesidad de iniciar un nuevo proceso.
2. Selección adversa
3. No se puede satisfacer la necesidad de la entidad</v>
      </c>
      <c r="H15" s="19">
        <f>+EVALUACION!I21</f>
        <v>2</v>
      </c>
      <c r="I15" s="19">
        <f>+EVALUACION!J21</f>
        <v>3</v>
      </c>
      <c r="J15" s="19">
        <f>+EVALUACION!K21</f>
        <v>5</v>
      </c>
      <c r="K15" s="18" t="str">
        <f>+EVALUACION!L21</f>
        <v>MEDIO</v>
      </c>
      <c r="L15" s="19" t="s">
        <v>161</v>
      </c>
      <c r="M15" s="18">
        <v>100</v>
      </c>
      <c r="N15" s="19" t="str">
        <f>+'EVALUACION CON CONTROLES'!G20</f>
        <v>Revisiones constantes por parte del área de planeación de la entidad tomando como referencia procesos similares</v>
      </c>
      <c r="O15" s="70">
        <v>1</v>
      </c>
      <c r="P15" s="70">
        <v>2</v>
      </c>
      <c r="Q15" s="70">
        <f t="shared" si="0"/>
        <v>3</v>
      </c>
      <c r="R15" s="18" t="str">
        <f>+'EVALUACION CON CONTROLES'!L20</f>
        <v>BAJO</v>
      </c>
      <c r="S15" s="19" t="str">
        <f>+'EVALUACION CON CONTROLES'!M20</f>
        <v>NO</v>
      </c>
      <c r="T15" s="19" t="str">
        <f>+'EVALUACION CON CONTROLES'!N20</f>
        <v>PROFESIONALES DEL ÁREA DE GESTIÓN DEL DESARROLLO LOCAL DE PUENTE ARANDA (PLANEACIÓN)</v>
      </c>
      <c r="U15" s="19">
        <f>+'EVALUACION CON CONTROLES'!O20</f>
        <v>2023</v>
      </c>
      <c r="V15" s="19">
        <f>+'EVALUACION CON CONTROLES'!P20</f>
        <v>2023</v>
      </c>
      <c r="W15" s="19" t="str">
        <f>+'EVALUACION CON CONTROLES'!Q20</f>
        <v>SEGUIMIENTO AL PROCESO</v>
      </c>
      <c r="X15" s="20" t="str">
        <f>+'EVALUACION CON CONTROLES'!R20</f>
        <v>ETAPA DE PLANEACIÓN</v>
      </c>
    </row>
    <row r="16" spans="2:24" ht="106.5" customHeight="1" thickBot="1" x14ac:dyDescent="0.25">
      <c r="B16" s="17">
        <v>6</v>
      </c>
      <c r="C16" s="19" t="str">
        <f>+'EVALUACION CON CONTROLES'!C21:F21</f>
        <v>Errores involuntarios en los Estudios Previos, Pliegos de Condiciones, Estudio de Sector y en general cualquier documento que sea parte integral del mismo.</v>
      </c>
      <c r="D16" s="18" t="str">
        <f>+'EVALUACION CON CONTROLES'!B21</f>
        <v>PLANEACIÓN</v>
      </c>
      <c r="E16" s="18" t="str">
        <f>VLOOKUP(C16,'IDENTIFICACION Y ANALISIS'!$B$19:$F$39,3,FALSE)</f>
        <v>General</v>
      </c>
      <c r="F16" s="18" t="str">
        <f>VLOOKUP(C16,'IDENTIFICACION Y ANALISIS'!$B$19:$F$39,4,FALSE)</f>
        <v>Interno</v>
      </c>
      <c r="G16" s="19" t="str">
        <f>+EVALUACION!H22</f>
        <v>1. Necesidad de iniciar un nuevo proceso 
2. No se puede satisfacer la necesidad de la entidad.</v>
      </c>
      <c r="H16" s="19">
        <f>+EVALUACION!I22</f>
        <v>2</v>
      </c>
      <c r="I16" s="19">
        <f>+EVALUACION!J22</f>
        <v>3</v>
      </c>
      <c r="J16" s="19">
        <f>+EVALUACION!K22</f>
        <v>5</v>
      </c>
      <c r="K16" s="18" t="str">
        <f>+EVALUACION!L22</f>
        <v>MEDIO</v>
      </c>
      <c r="L16" s="19" t="s">
        <v>161</v>
      </c>
      <c r="M16" s="18">
        <v>100</v>
      </c>
      <c r="N16" s="19" t="str">
        <f>+'EVALUACION CON CONTROLES'!G21</f>
        <v>Verificar los documentos en el proceso de observaciones y respuesta a estas mismas observaciones. 
Realizar las aclaraciones necesarias en el proceso de selección y evaluar las propuestas con los criterios sugeridos por Colombia Compra Eficiente.</v>
      </c>
      <c r="O16" s="70">
        <v>2</v>
      </c>
      <c r="P16" s="70">
        <v>2</v>
      </c>
      <c r="Q16" s="70">
        <f t="shared" si="0"/>
        <v>4</v>
      </c>
      <c r="R16" s="18" t="str">
        <f>+'EVALUACION CON CONTROLES'!L21</f>
        <v>BAJO</v>
      </c>
      <c r="S16" s="19" t="str">
        <f>+'EVALUACION CON CONTROLES'!M21</f>
        <v>SI</v>
      </c>
      <c r="T16" s="19" t="str">
        <f>+'EVALUACION CON CONTROLES'!N21</f>
        <v>PROFESIONALES DEL ÁREA DE GESTIÓN DEL DESARROLLO LOCAL DE PUENTE ARANDA (PLANEACIÓN Y CONTRATACIÓN)</v>
      </c>
      <c r="U16" s="19">
        <f>+'EVALUACION CON CONTROLES'!O21</f>
        <v>2023</v>
      </c>
      <c r="V16" s="19">
        <f>+'EVALUACION CON CONTROLES'!P21</f>
        <v>2023</v>
      </c>
      <c r="W16" s="19" t="str">
        <f>+'EVALUACION CON CONTROLES'!Q21</f>
        <v>SEGUIMIENTO AL PROCESO</v>
      </c>
      <c r="X16" s="20" t="str">
        <f>+'EVALUACION CON CONTROLES'!R21</f>
        <v>ETAPA DE PLANEACIÓN Y SELECCIÓN</v>
      </c>
    </row>
    <row r="17" spans="2:24" ht="106.5" customHeight="1" x14ac:dyDescent="0.2">
      <c r="B17" s="32">
        <v>7</v>
      </c>
      <c r="C17" s="19" t="str">
        <f>+'EVALUACION CON CONTROLES'!C22:F22</f>
        <v>Inadecuada evaluación de las ofertas y/o verificación de requisitos habilitantes</v>
      </c>
      <c r="D17" s="18" t="str">
        <f>+'EVALUACION CON CONTROLES'!B22</f>
        <v>SELECCIÓN</v>
      </c>
      <c r="E17" s="18" t="str">
        <f>VLOOKUP(C17,'IDENTIFICACION Y ANALISIS'!$B$19:$F$39,3,FALSE)</f>
        <v>General</v>
      </c>
      <c r="F17" s="18" t="str">
        <f>VLOOKUP(C17,'IDENTIFICACION Y ANALISIS'!$B$19:$F$39,4,FALSE)</f>
        <v>Interno</v>
      </c>
      <c r="G17" s="19" t="str">
        <f>+EVALUACION!H23</f>
        <v>1. Selecciónar un contratista que no esté en capacidad de cumplir con el objeto del contrato.
2. Selección adversa</v>
      </c>
      <c r="H17" s="19">
        <f>+EVALUACION!I23</f>
        <v>3</v>
      </c>
      <c r="I17" s="19">
        <f>+EVALUACION!J23</f>
        <v>4</v>
      </c>
      <c r="J17" s="19">
        <f>+EVALUACION!K23</f>
        <v>7</v>
      </c>
      <c r="K17" s="18" t="str">
        <f>+EVALUACION!L23</f>
        <v>ALTO</v>
      </c>
      <c r="L17" s="19" t="s">
        <v>161</v>
      </c>
      <c r="M17" s="18">
        <v>100</v>
      </c>
      <c r="N17" s="19" t="str">
        <f>+'EVALUACION CON CONTROLES'!G22</f>
        <v>Efectuar verificaciones a los documentos y propuestas presentadas, con el apoyo de los profesionales del área y el equipo jurídico</v>
      </c>
      <c r="O17" s="70">
        <v>2</v>
      </c>
      <c r="P17" s="70">
        <v>2</v>
      </c>
      <c r="Q17" s="70">
        <f t="shared" si="0"/>
        <v>4</v>
      </c>
      <c r="R17" s="18" t="str">
        <f>+'EVALUACION CON CONTROLES'!L22</f>
        <v>BAJO</v>
      </c>
      <c r="S17" s="19" t="str">
        <f>+'EVALUACION CON CONTROLES'!M22</f>
        <v>NO</v>
      </c>
      <c r="T17" s="19" t="str">
        <f>+'EVALUACION CON CONTROLES'!N22</f>
        <v>PROFESIONALES DEL ÁREA DE GESTIÓN DEL DESARROLLO LOCAL DE PUENTE ARANDA (PLANEACIÓN Y CONTRATACIÓN)</v>
      </c>
      <c r="U17" s="19">
        <f>+'EVALUACION CON CONTROLES'!O22</f>
        <v>2023</v>
      </c>
      <c r="V17" s="19">
        <f>+'EVALUACION CON CONTROLES'!P22</f>
        <v>2023</v>
      </c>
      <c r="W17" s="19" t="str">
        <f>+'EVALUACION CON CONTROLES'!Q22</f>
        <v>SEGUIMIENTO AL PROCESO</v>
      </c>
      <c r="X17" s="20" t="str">
        <f>+'EVALUACION CON CONTROLES'!R22</f>
        <v>SEMANAL ETAPA DE SELECCIÓN</v>
      </c>
    </row>
    <row r="18" spans="2:24" ht="106.5" customHeight="1" x14ac:dyDescent="0.2">
      <c r="B18" s="17">
        <v>8</v>
      </c>
      <c r="C18" s="19" t="str">
        <f>+'EVALUACION CON CONTROLES'!C23:F23</f>
        <v>Confabulacion de los proponentes (Colusión)</v>
      </c>
      <c r="D18" s="18" t="str">
        <f>+'EVALUACION CON CONTROLES'!B23</f>
        <v>SELECCIÓN</v>
      </c>
      <c r="E18" s="18" t="str">
        <f>VLOOKUP(C18,'IDENTIFICACION Y ANALISIS'!$B$19:$F$39,3,FALSE)</f>
        <v>General</v>
      </c>
      <c r="F18" s="18" t="str">
        <f>VLOOKUP(C18,'IDENTIFICACION Y ANALISIS'!$B$19:$F$39,4,FALSE)</f>
        <v>Externo</v>
      </c>
      <c r="G18" s="19" t="str">
        <f>+EVALUACION!H24</f>
        <v>1. Selecciónar un contratista que no esté en capacidad de cumplir con el objeto del contrato.
2. Selección adversa</v>
      </c>
      <c r="H18" s="19">
        <f>+EVALUACION!I24</f>
        <v>3</v>
      </c>
      <c r="I18" s="19">
        <f>+EVALUACION!J24</f>
        <v>4</v>
      </c>
      <c r="J18" s="19">
        <f>+EVALUACION!K24</f>
        <v>7</v>
      </c>
      <c r="K18" s="18" t="str">
        <f>+EVALUACION!L24</f>
        <v>ALTO</v>
      </c>
      <c r="L18" s="19" t="s">
        <v>162</v>
      </c>
      <c r="M18" s="18">
        <v>100</v>
      </c>
      <c r="N18" s="19" t="str">
        <f>+'EVALUACION CON CONTROLES'!G23</f>
        <v>Utilizar la metodología de Colombia Compra Eficiente y dar cumplimiento a la normatividad vigente.</v>
      </c>
      <c r="O18" s="19">
        <v>2</v>
      </c>
      <c r="P18" s="19">
        <v>3</v>
      </c>
      <c r="Q18" s="19">
        <v>5</v>
      </c>
      <c r="R18" s="18" t="str">
        <f>+'EVALUACION CON CONTROLES'!L23</f>
        <v>MEDIO</v>
      </c>
      <c r="S18" s="19" t="str">
        <f>+'EVALUACION CON CONTROLES'!M23</f>
        <v>SI</v>
      </c>
      <c r="T18" s="19" t="str">
        <f>+'EVALUACION CON CONTROLES'!N23</f>
        <v>PROFESIONALES DEL ÁREA DE GESTIÓN DEL DESARROLLO LOCAL DE PUENTE ARANDA (PLANEACIÓN Y CONTRATACIÓN)</v>
      </c>
      <c r="U18" s="19">
        <f>+'EVALUACION CON CONTROLES'!O23</f>
        <v>2023</v>
      </c>
      <c r="V18" s="19">
        <f>+'EVALUACION CON CONTROLES'!P23</f>
        <v>2023</v>
      </c>
      <c r="W18" s="19" t="str">
        <f>+'EVALUACION CON CONTROLES'!Q23</f>
        <v>MUESTREO ALEATORIO DE CALIDAD</v>
      </c>
      <c r="X18" s="20" t="str">
        <f>+'EVALUACION CON CONTROLES'!R23</f>
        <v>SEMANAL ETAPA DE SELECCIÓN</v>
      </c>
    </row>
    <row r="19" spans="2:24" ht="106.5" customHeight="1" thickBot="1" x14ac:dyDescent="0.25">
      <c r="B19" s="17">
        <v>9</v>
      </c>
      <c r="C19" s="19" t="str">
        <f>+'EVALUACION CON CONTROLES'!C24:F24</f>
        <v>Que ninguno de los proponentes cumplan los requisitos habilitantes establecidos en el pliego de condiciones</v>
      </c>
      <c r="D19" s="18" t="str">
        <f>+'EVALUACION CON CONTROLES'!B24</f>
        <v>SELECCIÓN</v>
      </c>
      <c r="E19" s="18" t="str">
        <f>VLOOKUP(C19,'IDENTIFICACION Y ANALISIS'!$B$19:$F$39,3,FALSE)</f>
        <v>General</v>
      </c>
      <c r="F19" s="18" t="str">
        <f>VLOOKUP(C19,'IDENTIFICACION Y ANALISIS'!$B$19:$F$39,4,FALSE)</f>
        <v>Interno</v>
      </c>
      <c r="G19" s="19" t="str">
        <f>+EVALUACION!H25</f>
        <v>1. Que se declare desierta la convocatoria
2. Necesidad de iniciar un nuevo proceso</v>
      </c>
      <c r="H19" s="19">
        <f>+EVALUACION!I25</f>
        <v>2</v>
      </c>
      <c r="I19" s="19">
        <f>+EVALUACION!J25</f>
        <v>4</v>
      </c>
      <c r="J19" s="19">
        <f>+EVALUACION!K25</f>
        <v>6</v>
      </c>
      <c r="K19" s="18" t="str">
        <f>+EVALUACION!L25</f>
        <v>ALTO</v>
      </c>
      <c r="L19" s="19" t="s">
        <v>161</v>
      </c>
      <c r="M19" s="18">
        <v>100</v>
      </c>
      <c r="N19" s="19" t="str">
        <f>+'EVALUACION CON CONTROLES'!G24</f>
        <v>Efectuar verificaciones a los documentos y propuestas presentadas por parte de los profesionales del área</v>
      </c>
      <c r="O19" s="19">
        <v>2</v>
      </c>
      <c r="P19" s="19">
        <v>3</v>
      </c>
      <c r="Q19" s="19">
        <v>5</v>
      </c>
      <c r="R19" s="18" t="str">
        <f>+'EVALUACION CON CONTROLES'!L24</f>
        <v>MEDIO</v>
      </c>
      <c r="S19" s="19" t="str">
        <f>+'EVALUACION CON CONTROLES'!M24</f>
        <v>SI</v>
      </c>
      <c r="T19" s="19" t="str">
        <f>+'EVALUACION CON CONTROLES'!N24</f>
        <v>PROFESIONALES DEL ÁREA DE GESTIÓN DEL DESARROLLO LOCAL DE PUENTE ARANDA (CONTRATACIÓN)</v>
      </c>
      <c r="U19" s="19">
        <f>+'EVALUACION CON CONTROLES'!O24</f>
        <v>2023</v>
      </c>
      <c r="V19" s="19">
        <f>+'EVALUACION CON CONTROLES'!P24</f>
        <v>2023</v>
      </c>
      <c r="W19" s="19" t="str">
        <f>+'EVALUACION CON CONTROLES'!Q24</f>
        <v>MUESTREO ALEATORIO DE CALIDAD</v>
      </c>
      <c r="X19" s="20" t="str">
        <f>+'EVALUACION CON CONTROLES'!R24</f>
        <v>SEMANAL ETAPA DE SELECCIÓN</v>
      </c>
    </row>
    <row r="20" spans="2:24" ht="106.5" customHeight="1" x14ac:dyDescent="0.2">
      <c r="B20" s="32">
        <v>10</v>
      </c>
      <c r="C20" s="19" t="str">
        <f>+'EVALUACION CON CONTROLES'!C25:F25</f>
        <v>Proyección económica por parte del proponente que conlleve a pérdidas o baja utilidad en la ejecución del contrato.</v>
      </c>
      <c r="D20" s="18" t="str">
        <f>+'EVALUACION CON CONTROLES'!B25</f>
        <v>SELECCIÓN</v>
      </c>
      <c r="E20" s="18" t="str">
        <f>VLOOKUP(C20,'IDENTIFICACION Y ANALISIS'!$B$19:$F$39,3,FALSE)</f>
        <v>General</v>
      </c>
      <c r="F20" s="18" t="str">
        <f>VLOOKUP(C20,'IDENTIFICACION Y ANALISIS'!$B$19:$F$39,4,FALSE)</f>
        <v>Externo</v>
      </c>
      <c r="G20" s="19" t="str">
        <f>+EVALUACION!H26</f>
        <v>1. Pérdidas económicas para el contratista o propuestas artificialmente bajas.</v>
      </c>
      <c r="H20" s="19">
        <f>+EVALUACION!I26</f>
        <v>2</v>
      </c>
      <c r="I20" s="19">
        <f>+EVALUACION!J26</f>
        <v>4</v>
      </c>
      <c r="J20" s="19">
        <f>+EVALUACION!K26</f>
        <v>6</v>
      </c>
      <c r="K20" s="18" t="str">
        <f>+EVALUACION!L26</f>
        <v>ALTO</v>
      </c>
      <c r="L20" s="19" t="s">
        <v>162</v>
      </c>
      <c r="M20" s="18">
        <v>100</v>
      </c>
      <c r="N20" s="19" t="str">
        <f>+'EVALUACION CON CONTROLES'!G25</f>
        <v>Realizar aclaraciones en el proceso  de selección y evaluar las propuestas con los criterios sugeridos por Colombia Compra Eficiente.</v>
      </c>
      <c r="O20" s="19">
        <v>2</v>
      </c>
      <c r="P20" s="19">
        <v>3</v>
      </c>
      <c r="Q20" s="19">
        <v>5</v>
      </c>
      <c r="R20" s="18" t="str">
        <f>+'EVALUACION CON CONTROLES'!L25</f>
        <v>MEDIO</v>
      </c>
      <c r="S20" s="19" t="str">
        <f>+'EVALUACION CON CONTROLES'!M25</f>
        <v>SI</v>
      </c>
      <c r="T20" s="19" t="str">
        <f>+'EVALUACION CON CONTROLES'!N25</f>
        <v>PROFESIONALES DEL ÁREA DE GESTIÓN DEL DESARROLLO LOCAL DE PUENTE ARANDA (PLANEACIÓN Y CONTRATACIÓN)</v>
      </c>
      <c r="U20" s="19">
        <f>+'EVALUACION CON CONTROLES'!O25</f>
        <v>2023</v>
      </c>
      <c r="V20" s="19">
        <f>+'EVALUACION CON CONTROLES'!P25</f>
        <v>2023</v>
      </c>
      <c r="W20" s="19" t="str">
        <f>+'EVALUACION CON CONTROLES'!Q25</f>
        <v>MUESTREO ALEATORIO DE CALIDAD</v>
      </c>
      <c r="X20" s="20" t="str">
        <f>+'EVALUACION CON CONTROLES'!R25</f>
        <v>SEMANAL ETAPA DE SELECCIÓN</v>
      </c>
    </row>
    <row r="21" spans="2:24" ht="106.5" customHeight="1" x14ac:dyDescent="0.2">
      <c r="B21" s="17">
        <v>11</v>
      </c>
      <c r="C21" s="19" t="str">
        <f>+'EVALUACION CON CONTROLES'!C26:F26</f>
        <v>Demora en la iniciación del contrato debido a la no entrega oportuna de las Garantías exigidas para el proceso de contratación o que las mismas no cobijen lo establecido en los Estudios Previ</v>
      </c>
      <c r="D21" s="18" t="str">
        <f>+'EVALUACION CON CONTROLES'!B26</f>
        <v>CONTRATACIÓN</v>
      </c>
      <c r="E21" s="18" t="e">
        <f>VLOOKUP(C21,'IDENTIFICACION Y ANALISIS'!$B$19:$F$39,3,FALSE)</f>
        <v>#N/A</v>
      </c>
      <c r="F21" s="18" t="e">
        <f>VLOOKUP(C21,'IDENTIFICACION Y ANALISIS'!$B$19:$F$39,4,FALSE)</f>
        <v>#N/A</v>
      </c>
      <c r="G21" s="19" t="str">
        <f>+EVALUACION!H27</f>
        <v>1. Pérdida de Tiempo por no iniciar el contrato de forma oportuna 
2. Falta de respaldo por parte de una aseguradora sobre los riesgos existentes durante la ejecución del Contrato</v>
      </c>
      <c r="H21" s="19">
        <f>+EVALUACION!I27</f>
        <v>2</v>
      </c>
      <c r="I21" s="19">
        <f>+EVALUACION!J27</f>
        <v>3</v>
      </c>
      <c r="J21" s="19">
        <f>+EVALUACION!K27</f>
        <v>5</v>
      </c>
      <c r="K21" s="18" t="str">
        <f>+EVALUACION!L27</f>
        <v>MEDIO</v>
      </c>
      <c r="L21" s="19" t="s">
        <v>163</v>
      </c>
      <c r="M21" s="18" t="s">
        <v>164</v>
      </c>
      <c r="N21" s="19" t="str">
        <f>+'EVALUACION CON CONTROLES'!G26</f>
        <v>Efectuar verificaciones a los documentos entregados de acuerdo con la lista de chequeo sugeridas para la entidad.</v>
      </c>
      <c r="O21" s="19">
        <f>+'EVALUACION CON CONTROLES'!I26</f>
        <v>2</v>
      </c>
      <c r="P21" s="19">
        <v>2</v>
      </c>
      <c r="Q21" s="19">
        <v>4</v>
      </c>
      <c r="R21" s="18" t="str">
        <f>+'EVALUACION CON CONTROLES'!L26</f>
        <v>BAJO</v>
      </c>
      <c r="S21" s="19" t="str">
        <f>+'EVALUACION CON CONTROLES'!M26</f>
        <v>SI</v>
      </c>
      <c r="T21" s="19" t="str">
        <f>+'EVALUACION CON CONTROLES'!N26</f>
        <v>PROFESIONALES DEL ÁREA DE GESTIÓN DEL DESARROLLO LOCAL DE PUENTE ARANDA (PLANEACIÓN Y CONTRATACIÓN)</v>
      </c>
      <c r="U21" s="19">
        <f>+'EVALUACION CON CONTROLES'!O26</f>
        <v>2023</v>
      </c>
      <c r="V21" s="19">
        <f>+'EVALUACION CON CONTROLES'!P26</f>
        <v>2023</v>
      </c>
      <c r="W21" s="19" t="str">
        <f>+'EVALUACION CON CONTROLES'!Q26</f>
        <v>MUESTREO ALEATORIO DE CALIDAD</v>
      </c>
      <c r="X21" s="20" t="str">
        <f>+'EVALUACION CON CONTROLES'!R26</f>
        <v>ETAPA DE CONTRATACIÓN</v>
      </c>
    </row>
    <row r="22" spans="2:24" ht="106.5" customHeight="1" thickBot="1" x14ac:dyDescent="0.25">
      <c r="B22" s="17">
        <v>12</v>
      </c>
      <c r="C22" s="19" t="str">
        <f>+'EVALUACION CON CONTROLES'!C27:F27</f>
        <v>Presentación de reclamos de terceros sobre la selección del oferente que retrasen el perfeccionamiento del contrato.</v>
      </c>
      <c r="D22" s="18" t="str">
        <f>+'EVALUACION CON CONTROLES'!B27</f>
        <v>CONTRATACIÓN</v>
      </c>
      <c r="E22" s="18" t="str">
        <f>VLOOKUP(C22,'IDENTIFICACION Y ANALISIS'!$B$19:$F$39,3,FALSE)</f>
        <v>General</v>
      </c>
      <c r="F22" s="18" t="str">
        <f>VLOOKUP(C22,'IDENTIFICACION Y ANALISIS'!$B$19:$F$39,4,FALSE)</f>
        <v>Externo</v>
      </c>
      <c r="G22" s="19" t="str">
        <f>+EVALUACION!H28</f>
        <v>1. Pérdida de Tiempo por no iniciar el contrato de forma oportuna 
2. Necesidad de iniciar un nuevo proceso</v>
      </c>
      <c r="H22" s="19">
        <f>+EVALUACION!I28</f>
        <v>2</v>
      </c>
      <c r="I22" s="19">
        <f>+EVALUACION!J28</f>
        <v>2</v>
      </c>
      <c r="J22" s="19">
        <f>+EVALUACION!K28</f>
        <v>4</v>
      </c>
      <c r="K22" s="18" t="str">
        <f>+EVALUACION!L28</f>
        <v>BAJO</v>
      </c>
      <c r="L22" s="19" t="s">
        <v>161</v>
      </c>
      <c r="M22" s="18">
        <v>100</v>
      </c>
      <c r="N22" s="19" t="str">
        <f>+'EVALUACION CON CONTROLES'!G27</f>
        <v>Dar trámite eficiente y oportuno de las PQRS presentadas por terceros</v>
      </c>
      <c r="O22" s="19">
        <f>+'EVALUACION CON CONTROLES'!I27</f>
        <v>2</v>
      </c>
      <c r="P22" s="19">
        <f>+'EVALUACION CON CONTROLES'!J27</f>
        <v>2</v>
      </c>
      <c r="Q22" s="19">
        <f>+'EVALUACION CON CONTROLES'!K27</f>
        <v>4</v>
      </c>
      <c r="R22" s="18" t="str">
        <f>+'EVALUACION CON CONTROLES'!L27</f>
        <v>BAJO</v>
      </c>
      <c r="S22" s="19" t="str">
        <f>+'EVALUACION CON CONTROLES'!M27</f>
        <v>NO</v>
      </c>
      <c r="T22" s="19" t="str">
        <f>+'EVALUACION CON CONTROLES'!N27</f>
        <v>PROFESIONALES DEL ÁREA DE GESTIÓN DEL DESARROLLO LOCAL DE PUENTE ARANDA (PLANEACIÓN Y CONTRATACIÓN)</v>
      </c>
      <c r="U22" s="19">
        <f>+'EVALUACION CON CONTROLES'!O27</f>
        <v>2023</v>
      </c>
      <c r="V22" s="19">
        <f>+'EVALUACION CON CONTROLES'!P27</f>
        <v>2023</v>
      </c>
      <c r="W22" s="19" t="str">
        <f>+'EVALUACION CON CONTROLES'!Q27</f>
        <v>SEGUIMIENTO AL PROCESO</v>
      </c>
      <c r="X22" s="20" t="str">
        <f>+'EVALUACION CON CONTROLES'!R27</f>
        <v>ETAPA DE CONTRATACIÓN</v>
      </c>
    </row>
    <row r="23" spans="2:24" ht="106.5" customHeight="1" x14ac:dyDescent="0.2">
      <c r="B23" s="32">
        <v>13</v>
      </c>
      <c r="C23" s="19" t="str">
        <f>+'EVALUACION CON CONTROLES'!C28:F28</f>
        <v>No liquidar los contratos en los plazos acordados en el contrato o los establecidos por la Ley.</v>
      </c>
      <c r="D23" s="18" t="str">
        <f>+'EVALUACION CON CONTROLES'!B28</f>
        <v>EJECUCIÓN</v>
      </c>
      <c r="E23" s="18" t="str">
        <f>VLOOKUP(C23,'IDENTIFICACION Y ANALISIS'!$B$19:$F$39,3,FALSE)</f>
        <v>General</v>
      </c>
      <c r="F23" s="18" t="str">
        <f>VLOOKUP(C23,'IDENTIFICACION Y ANALISIS'!$B$19:$F$39,4,FALSE)</f>
        <v>Interno</v>
      </c>
      <c r="G23" s="19" t="str">
        <f>+EVALUACION!H29</f>
        <v>1. Pérdida de competencia para liquidar en sede administrativa. 
2. Incertidumbre del estado del contrato. 
3.Falta de paz y salvo por las partes.</v>
      </c>
      <c r="H23" s="19">
        <f>+EVALUACION!I29</f>
        <v>1</v>
      </c>
      <c r="I23" s="19">
        <f>+EVALUACION!J29</f>
        <v>4</v>
      </c>
      <c r="J23" s="19">
        <f>+EVALUACION!K29</f>
        <v>5</v>
      </c>
      <c r="K23" s="18" t="str">
        <f>+EVALUACION!L29</f>
        <v>MEDIO</v>
      </c>
      <c r="L23" s="19" t="s">
        <v>163</v>
      </c>
      <c r="M23" s="18" t="s">
        <v>165</v>
      </c>
      <c r="N23" s="19" t="str">
        <f>+'EVALUACION CON CONTROLES'!G28</f>
        <v>Supervisar de manera eficiente los tiempos de la contratación, de acuerdo con los cronogramas propuestos.</v>
      </c>
      <c r="O23" s="19">
        <f>+'EVALUACION CON CONTROLES'!I28</f>
        <v>1</v>
      </c>
      <c r="P23" s="19">
        <v>3</v>
      </c>
      <c r="Q23" s="19">
        <v>4</v>
      </c>
      <c r="R23" s="18" t="str">
        <f>+'EVALUACION CON CONTROLES'!L28</f>
        <v>BAJO</v>
      </c>
      <c r="S23" s="19" t="str">
        <f>+'EVALUACION CON CONTROLES'!M28</f>
        <v>SI</v>
      </c>
      <c r="T23" s="19" t="str">
        <f>+'EVALUACION CON CONTROLES'!N28</f>
        <v>PROFESIONALES DEL ÁREA DE GESTIÓN DEL DESARROLLO LOCAL DE PUENTE ARANDA (CONTRATACIÓN)</v>
      </c>
      <c r="U23" s="19">
        <f>+'EVALUACION CON CONTROLES'!O28</f>
        <v>2023</v>
      </c>
      <c r="V23" s="19">
        <f>+'EVALUACION CON CONTROLES'!P28</f>
        <v>2023</v>
      </c>
      <c r="W23" s="19" t="str">
        <f>+'EVALUACION CON CONTROLES'!Q28</f>
        <v>SEGUIMIENTO AL PROCESO</v>
      </c>
      <c r="X23" s="20" t="str">
        <f>+'EVALUACION CON CONTROLES'!R28</f>
        <v>SEMANAL SEGÚN CRONOGRAMA DEL PROYECTO</v>
      </c>
    </row>
    <row r="24" spans="2:24" ht="106.5" customHeight="1" x14ac:dyDescent="0.2">
      <c r="B24" s="17">
        <v>14</v>
      </c>
      <c r="C24" s="19" t="str">
        <f>+'EVALUACION CON CONTROLES'!C29:F29</f>
        <v>Incumplimiento en los tiempos de entrega y/o en la calidad de los Bienes y/o Servicios contratados.</v>
      </c>
      <c r="D24" s="18" t="str">
        <f>+'EVALUACION CON CONTROLES'!B29</f>
        <v>EJECUCIÓN</v>
      </c>
      <c r="E24" s="18" t="str">
        <f>VLOOKUP(C24,'IDENTIFICACION Y ANALISIS'!$B$19:$F$39,3,FALSE)</f>
        <v>General</v>
      </c>
      <c r="F24" s="18" t="str">
        <f>VLOOKUP(C24,'IDENTIFICACION Y ANALISIS'!$B$19:$F$39,4,FALSE)</f>
        <v>Externo</v>
      </c>
      <c r="G24" s="19" t="str">
        <f>+EVALUACION!H30</f>
        <v>1. Mala ejecución del objeto contratado.
2.No se puede satisfacer la necesidad de la Entidad</v>
      </c>
      <c r="H24" s="19">
        <f>+EVALUACION!I30</f>
        <v>4</v>
      </c>
      <c r="I24" s="19">
        <f>+EVALUACION!J30</f>
        <v>3</v>
      </c>
      <c r="J24" s="19">
        <f>+EVALUACION!K30</f>
        <v>7</v>
      </c>
      <c r="K24" s="18" t="str">
        <f>+EVALUACION!L30</f>
        <v>ALTO</v>
      </c>
      <c r="L24" s="19" t="s">
        <v>162</v>
      </c>
      <c r="M24" s="18">
        <v>100</v>
      </c>
      <c r="N24" s="19" t="str">
        <f>+'EVALUACION CON CONTROLES'!G29</f>
        <v>Cumplimiento de los apartados del E.P. y Verificación por parte del apoyo a la supervisión de cada uno de los item solicitados e ingresados a almacén, así como de su respectiva entrega</v>
      </c>
      <c r="O24" s="19">
        <v>3</v>
      </c>
      <c r="P24" s="19">
        <v>2</v>
      </c>
      <c r="Q24" s="19">
        <v>5</v>
      </c>
      <c r="R24" s="18" t="str">
        <f>+'EVALUACION CON CONTROLES'!L29</f>
        <v>MEDIO</v>
      </c>
      <c r="S24" s="19" t="str">
        <f>+'EVALUACION CON CONTROLES'!M29</f>
        <v>SI</v>
      </c>
      <c r="T24" s="19" t="str">
        <f>+'EVALUACION CON CONTROLES'!N29</f>
        <v>SUPERVISIÓN, APOYO A LA SUPERVISIÓN Y CONTRATISTA</v>
      </c>
      <c r="U24" s="19">
        <f>+'EVALUACION CON CONTROLES'!O29</f>
        <v>2023</v>
      </c>
      <c r="V24" s="19">
        <f>+'EVALUACION CON CONTROLES'!P29</f>
        <v>2023</v>
      </c>
      <c r="W24" s="19" t="str">
        <f>+'EVALUACION CON CONTROLES'!Q29</f>
        <v>SEGUIMIENTO AL PROCESO</v>
      </c>
      <c r="X24" s="20" t="str">
        <f>+'EVALUACION CON CONTROLES'!R29</f>
        <v>SEMANAL SEGÚN CRONOGRAMA DEL PROYECTO</v>
      </c>
    </row>
    <row r="25" spans="2:24" ht="106.5" customHeight="1" thickBot="1" x14ac:dyDescent="0.25">
      <c r="B25" s="17">
        <v>15</v>
      </c>
      <c r="C25" s="19" t="str">
        <f>+'EVALUACION CON CONTROLES'!C30:F30</f>
        <v>Pérdida de elementos por robo a alguno de los proveedores de los elementos, antes o durante la entrega de los mismos.</v>
      </c>
      <c r="D25" s="18" t="str">
        <f>+'EVALUACION CON CONTROLES'!B30</f>
        <v>EJECUCIÓN</v>
      </c>
      <c r="E25" s="18" t="str">
        <f>VLOOKUP(C25,'IDENTIFICACION Y ANALISIS'!$B$19:$F$39,3,FALSE)</f>
        <v>General</v>
      </c>
      <c r="F25" s="18" t="str">
        <f>VLOOKUP(C25,'IDENTIFICACION Y ANALISIS'!$B$19:$F$39,4,FALSE)</f>
        <v>Externo</v>
      </c>
      <c r="G25" s="19" t="str">
        <f>+EVALUACION!H31</f>
        <v>1. Daños ocasionados al FDLPA.</v>
      </c>
      <c r="H25" s="19">
        <f>+EVALUACION!I31</f>
        <v>2</v>
      </c>
      <c r="I25" s="19">
        <f>+EVALUACION!J31</f>
        <v>4</v>
      </c>
      <c r="J25" s="19">
        <f>+EVALUACION!K31</f>
        <v>6</v>
      </c>
      <c r="K25" s="18" t="str">
        <f>+EVALUACION!L31</f>
        <v>ALTO</v>
      </c>
      <c r="L25" s="19" t="s">
        <v>162</v>
      </c>
      <c r="M25" s="18">
        <v>100</v>
      </c>
      <c r="N25" s="19" t="str">
        <f>+'EVALUACION CON CONTROLES'!G30</f>
        <v>Revisiones periódicas de seguimiento por parte de la supervisión y el comité respectivos.
Protocolos por parte de la supervisión y el contratista para la gestión de insumos, materiales, equipos y demás recursos</v>
      </c>
      <c r="O25" s="19">
        <f>+'EVALUACION CON CONTROLES'!I30</f>
        <v>2</v>
      </c>
      <c r="P25" s="19">
        <v>3</v>
      </c>
      <c r="Q25" s="19">
        <v>5</v>
      </c>
      <c r="R25" s="18" t="str">
        <f>+'EVALUACION CON CONTROLES'!L30</f>
        <v>MEDIO</v>
      </c>
      <c r="S25" s="19" t="str">
        <f>+'EVALUACION CON CONTROLES'!M30</f>
        <v>SI</v>
      </c>
      <c r="T25" s="19" t="str">
        <f>+'EVALUACION CON CONTROLES'!N30</f>
        <v>SUPERVISIÓN, APOYO A LA SUPERVISIÓN Y CONTRATISTA</v>
      </c>
      <c r="U25" s="19">
        <f>+'EVALUACION CON CONTROLES'!O30</f>
        <v>2023</v>
      </c>
      <c r="V25" s="19">
        <f>+'EVALUACION CON CONTROLES'!P30</f>
        <v>2023</v>
      </c>
      <c r="W25" s="19" t="str">
        <f>+'EVALUACION CON CONTROLES'!Q30</f>
        <v>SEGUIMIENTO AL PROCESO</v>
      </c>
      <c r="X25" s="20" t="str">
        <f>+'EVALUACION CON CONTROLES'!R30</f>
        <v>SEMANAL SEGÚN CRONOGRAMA DEL PROYECTO</v>
      </c>
    </row>
    <row r="26" spans="2:24" ht="137.25" customHeight="1" x14ac:dyDescent="0.2">
      <c r="B26" s="32">
        <v>16</v>
      </c>
      <c r="C26" s="19" t="str">
        <f>+'EVALUACION CON CONTROLES'!C31:F31</f>
        <v>Variación de los precios del mercado</v>
      </c>
      <c r="D26" s="18" t="str">
        <f>+'EVALUACION CON CONTROLES'!B31</f>
        <v>EJECUCIÓN</v>
      </c>
      <c r="E26" s="18" t="str">
        <f>VLOOKUP(C26,'IDENTIFICACION Y ANALISIS'!$B$19:$F$39,3,FALSE)</f>
        <v>General</v>
      </c>
      <c r="F26" s="18" t="str">
        <f>VLOOKUP(C26,'IDENTIFICACION Y ANALISIS'!$B$19:$F$39,4,FALSE)</f>
        <v>Externo</v>
      </c>
      <c r="G26" s="19" t="str">
        <f>+EVALUACION!H32</f>
        <v>1. Variación presupuestal que afecte la capacidad de adquisición de bienes y servicios 
2. Desfase presupuestal
3. reclamaciones de rompimiento del equilibrio económico por parte del contratista.</v>
      </c>
      <c r="H26" s="19">
        <f>+EVALUACION!I32</f>
        <v>2</v>
      </c>
      <c r="I26" s="19">
        <f>+EVALUACION!J32</f>
        <v>3</v>
      </c>
      <c r="J26" s="19">
        <f>+EVALUACION!K32</f>
        <v>5</v>
      </c>
      <c r="K26" s="18" t="str">
        <f>+EVALUACION!L32</f>
        <v>MEDIO</v>
      </c>
      <c r="L26" s="19" t="s">
        <v>163</v>
      </c>
      <c r="M26" s="18" t="s">
        <v>164</v>
      </c>
      <c r="N26" s="19" t="str">
        <f>+'EVALUACION CON CONTROLES'!G31</f>
        <v xml:space="preserve">Efectuar revisiones en cada una de las etapas de elaboración de los Estudios Previos, Estudios de Sector, Pliegos de condiciones del proceso de contratación para evitar la ocurrencia del evento. </v>
      </c>
      <c r="O26" s="19">
        <f>+'EVALUACION CON CONTROLES'!I31</f>
        <v>2</v>
      </c>
      <c r="P26" s="19">
        <f>+'EVALUACION CON CONTROLES'!J31</f>
        <v>3</v>
      </c>
      <c r="Q26" s="19">
        <f>+'EVALUACION CON CONTROLES'!K31</f>
        <v>5</v>
      </c>
      <c r="R26" s="18" t="str">
        <f>+'EVALUACION CON CONTROLES'!L31</f>
        <v>MEDIO</v>
      </c>
      <c r="S26" s="19" t="str">
        <f>+'EVALUACION CON CONTROLES'!M31</f>
        <v>SI</v>
      </c>
      <c r="T26" s="19" t="str">
        <f>+'EVALUACION CON CONTROLES'!N31</f>
        <v>PROFESIONALES DEL ÁREA DE GESTIÓN DEL DESARROLLO LOCAL DE PUENTE ARANDA (PLANEACIÓN Y CONTRATACIÓN)</v>
      </c>
      <c r="U26" s="19">
        <f>+'EVALUACION CON CONTROLES'!O31</f>
        <v>2023</v>
      </c>
      <c r="V26" s="19">
        <f>+'EVALUACION CON CONTROLES'!P31</f>
        <v>2023</v>
      </c>
      <c r="W26" s="19" t="str">
        <f>+'EVALUACION CON CONTROLES'!Q31</f>
        <v>SEGUIMIENTO AL PROCESO</v>
      </c>
      <c r="X26" s="20" t="str">
        <f>+'EVALUACION CON CONTROLES'!R31</f>
        <v>ETAPA DE PLANEACIÓN Y SEGUIMIENTO A LA ETAPA DE EJECUCIÓN</v>
      </c>
    </row>
    <row r="27" spans="2:24" ht="156.75" customHeight="1" thickBot="1" x14ac:dyDescent="0.25">
      <c r="B27" s="17">
        <v>17</v>
      </c>
      <c r="C27" s="19" t="str">
        <f>+'EVALUACION CON CONTROLES'!C32:F32</f>
        <v>Contingencias, accidentes o demás dificultades presentadas en los encuentros y espacios desarrollados  por fuera de las instalaciones de la Alcaldía Local de Tunjuelito</v>
      </c>
      <c r="D27" s="18" t="str">
        <f>+'EVALUACION CON CONTROLES'!B32</f>
        <v>EJECUCIÓN</v>
      </c>
      <c r="E27" s="18" t="e">
        <f>VLOOKUP(C27,'IDENTIFICACION Y ANALISIS'!$B$19:$F$39,3,FALSE)</f>
        <v>#N/A</v>
      </c>
      <c r="F27" s="18" t="e">
        <f>VLOOKUP(C27,'IDENTIFICACION Y ANALISIS'!$B$19:$F$39,4,FALSE)</f>
        <v>#N/A</v>
      </c>
      <c r="G27" s="19" t="str">
        <f>+EVALUACION!H33</f>
        <v xml:space="preserve">1. Lesiones, afectaciones personales
2. Costos y/o sanciones para el contratista y/o el FDLPA
3. Imposibilidad o dificultades para el desarrollo de las actividades
</v>
      </c>
      <c r="H27" s="19">
        <f>+EVALUACION!I33</f>
        <v>1</v>
      </c>
      <c r="I27" s="19">
        <f>+EVALUACION!J33</f>
        <v>2</v>
      </c>
      <c r="J27" s="19">
        <f>+EVALUACION!K33</f>
        <v>3</v>
      </c>
      <c r="K27" s="18" t="str">
        <f>+EVALUACION!L33</f>
        <v>BAJO</v>
      </c>
      <c r="L27" s="19" t="s">
        <v>162</v>
      </c>
      <c r="M27" s="18">
        <v>100</v>
      </c>
      <c r="N27" s="19" t="str">
        <f>+'EVALUACION CON CONTROLES'!G32</f>
        <v>Protocolos de cuidado y seguridad en los eventos y/o encuentros ciudadanos que den a lugar</v>
      </c>
      <c r="O27" s="19">
        <v>1</v>
      </c>
      <c r="P27" s="19">
        <v>1</v>
      </c>
      <c r="Q27" s="19">
        <v>2</v>
      </c>
      <c r="R27" s="18" t="str">
        <f>+'EVALUACION CON CONTROLES'!L32</f>
        <v>BAJO</v>
      </c>
      <c r="S27" s="19" t="str">
        <f>+'EVALUACION CON CONTROLES'!M32</f>
        <v>SI</v>
      </c>
      <c r="T27" s="19" t="str">
        <f>+'EVALUACION CON CONTROLES'!N32</f>
        <v>SUPERVISIÓN, APOYO A LA SUPERVISIÓN Y CONTRATISTA</v>
      </c>
      <c r="U27" s="19">
        <f>+'EVALUACION CON CONTROLES'!O32</f>
        <v>2023</v>
      </c>
      <c r="V27" s="19">
        <f>+'EVALUACION CON CONTROLES'!P32</f>
        <v>2023</v>
      </c>
      <c r="W27" s="19" t="str">
        <f>+'EVALUACION CON CONTROLES'!Q32</f>
        <v>SEGUIMIENTO AL PROCESO</v>
      </c>
      <c r="X27" s="20" t="str">
        <f>+'EVALUACION CON CONTROLES'!R32</f>
        <v>SEMANAL SEGÚN CRONOGRAMA DEL PROYECTO</v>
      </c>
    </row>
    <row r="28" spans="2:24" ht="106.5" customHeight="1" thickBot="1" x14ac:dyDescent="0.25">
      <c r="B28" s="17">
        <v>18</v>
      </c>
      <c r="C28" s="36" t="str">
        <f>+'EVALUACION CON CONTROLES'!C33:F33</f>
        <v>Paros huelgas, situaciones de orden público o situaciones externas como pandemias  que afecten el cumplimiento de obligaciones cuando se hace trabajo en campo</v>
      </c>
      <c r="D28" s="37" t="str">
        <f>+'EVALUACION CON CONTROLES'!B33</f>
        <v>EJECUCIÓN</v>
      </c>
      <c r="E28" s="37" t="str">
        <f>VLOOKUP(C28,'IDENTIFICACION Y ANALISIS'!$B$19:$F$39,3,FALSE)</f>
        <v>General</v>
      </c>
      <c r="F28" s="37" t="str">
        <f>VLOOKUP(C28,'IDENTIFICACION Y ANALISIS'!$B$19:$F$39,4,FALSE)</f>
        <v>Externo</v>
      </c>
      <c r="G28" s="36" t="str">
        <f>+EVALUACION!H34</f>
        <v>1. Imposibilidad o dificultades para el desarrollo de las actividades
2. Afectación del cumplimiento del contrato dentro de la vigencia</v>
      </c>
      <c r="H28" s="36">
        <f>+EVALUACION!I34</f>
        <v>2</v>
      </c>
      <c r="I28" s="36">
        <f>+EVALUACION!J34</f>
        <v>3</v>
      </c>
      <c r="J28" s="36">
        <f>+EVALUACION!K34</f>
        <v>5</v>
      </c>
      <c r="K28" s="37" t="str">
        <f>+EVALUACION!L34</f>
        <v>MEDIO</v>
      </c>
      <c r="L28" s="36" t="s">
        <v>163</v>
      </c>
      <c r="M28" s="37" t="s">
        <v>164</v>
      </c>
      <c r="N28" s="36" t="str">
        <f>+'EVALUACION CON CONTROLES'!G33</f>
        <v xml:space="preserve">Seguimiento de la programación de las activades y verificación de las condiciones previsibles acerca del estado del clima </v>
      </c>
      <c r="O28" s="36">
        <v>1</v>
      </c>
      <c r="P28" s="36">
        <v>2</v>
      </c>
      <c r="Q28" s="36">
        <v>3</v>
      </c>
      <c r="R28" s="18" t="str">
        <f>+'EVALUACION CON CONTROLES'!L33</f>
        <v>BAJO</v>
      </c>
      <c r="S28" s="36" t="str">
        <f>+'EVALUACION CON CONTROLES'!M33</f>
        <v>NO</v>
      </c>
      <c r="T28" s="36" t="str">
        <f>+'EVALUACION CON CONTROLES'!N33</f>
        <v>SUPERVISIÓN, APOYO A LA SUPERVISIÓN Y CONTRATISTA</v>
      </c>
      <c r="U28" s="36">
        <f>+'EVALUACION CON CONTROLES'!O33</f>
        <v>2023</v>
      </c>
      <c r="V28" s="36">
        <f>+'EVALUACION CON CONTROLES'!P33</f>
        <v>2023</v>
      </c>
      <c r="W28" s="36" t="str">
        <f>+'EVALUACION CON CONTROLES'!Q33</f>
        <v>SEGUIMIENTO AL PROCESO</v>
      </c>
      <c r="X28" s="38" t="str">
        <f>+'EVALUACION CON CONTROLES'!R33</f>
        <v>SEMANAL SEGÚN CRONOGRAMA DEL PROYECTO</v>
      </c>
    </row>
    <row r="29" spans="2:24" ht="13.5" customHeight="1" x14ac:dyDescent="0.2">
      <c r="B29" s="50"/>
      <c r="X29" s="51"/>
    </row>
    <row r="30" spans="2:24" ht="13.5" customHeight="1" x14ac:dyDescent="0.25">
      <c r="B30" s="50"/>
      <c r="E30" s="14"/>
      <c r="F30" s="347" t="s">
        <v>166</v>
      </c>
      <c r="G30" s="347"/>
      <c r="H30" s="14"/>
      <c r="I30" s="14"/>
      <c r="J30" s="330" t="s">
        <v>151</v>
      </c>
      <c r="K30" s="330"/>
      <c r="L30" s="330"/>
      <c r="M30" s="330"/>
      <c r="X30" s="51"/>
    </row>
    <row r="31" spans="2:24" ht="13.5" customHeight="1" x14ac:dyDescent="0.2">
      <c r="B31" s="50"/>
      <c r="E31" s="337" t="s">
        <v>76</v>
      </c>
      <c r="F31" s="46" t="s">
        <v>77</v>
      </c>
      <c r="G31" s="46" t="s">
        <v>78</v>
      </c>
      <c r="H31" s="14"/>
      <c r="I31" s="14"/>
      <c r="J31" s="326" t="s">
        <v>79</v>
      </c>
      <c r="K31" s="327"/>
      <c r="L31" s="326" t="s">
        <v>78</v>
      </c>
      <c r="M31" s="327"/>
      <c r="X31" s="51"/>
    </row>
    <row r="32" spans="2:24" ht="13.5" customHeight="1" x14ac:dyDescent="0.2">
      <c r="B32" s="50"/>
      <c r="E32" s="337"/>
      <c r="F32" s="19" t="s">
        <v>80</v>
      </c>
      <c r="G32" s="19">
        <v>1</v>
      </c>
      <c r="H32" s="14"/>
      <c r="I32" s="14"/>
      <c r="J32" s="328" t="s">
        <v>81</v>
      </c>
      <c r="K32" s="329"/>
      <c r="L32" s="316">
        <v>1</v>
      </c>
      <c r="M32" s="316"/>
      <c r="X32" s="51"/>
    </row>
    <row r="33" spans="2:24" ht="13.5" customHeight="1" x14ac:dyDescent="0.2">
      <c r="B33" s="50"/>
      <c r="E33" s="337"/>
      <c r="F33" s="19" t="s">
        <v>82</v>
      </c>
      <c r="G33" s="19">
        <v>2</v>
      </c>
      <c r="H33" s="14"/>
      <c r="I33" s="14"/>
      <c r="J33" s="328" t="s">
        <v>83</v>
      </c>
      <c r="K33" s="329"/>
      <c r="L33" s="316">
        <v>2</v>
      </c>
      <c r="M33" s="316"/>
      <c r="X33" s="51"/>
    </row>
    <row r="34" spans="2:24" ht="13.5" customHeight="1" x14ac:dyDescent="0.2">
      <c r="B34" s="50"/>
      <c r="E34" s="337"/>
      <c r="F34" s="19" t="s">
        <v>84</v>
      </c>
      <c r="G34" s="19">
        <v>3</v>
      </c>
      <c r="H34" s="14"/>
      <c r="I34" s="14"/>
      <c r="J34" s="328" t="s">
        <v>85</v>
      </c>
      <c r="K34" s="329"/>
      <c r="L34" s="316">
        <v>3</v>
      </c>
      <c r="M34" s="316"/>
      <c r="X34" s="51"/>
    </row>
    <row r="35" spans="2:24" ht="13.5" customHeight="1" x14ac:dyDescent="0.2">
      <c r="B35" s="50"/>
      <c r="E35" s="337"/>
      <c r="F35" s="19" t="s">
        <v>86</v>
      </c>
      <c r="G35" s="19">
        <v>4</v>
      </c>
      <c r="H35" s="14"/>
      <c r="I35" s="14"/>
      <c r="J35" s="328" t="s">
        <v>87</v>
      </c>
      <c r="K35" s="329"/>
      <c r="L35" s="316">
        <v>4</v>
      </c>
      <c r="M35" s="316"/>
      <c r="X35" s="51"/>
    </row>
    <row r="36" spans="2:24" ht="13.5" customHeight="1" x14ac:dyDescent="0.2">
      <c r="B36" s="50"/>
      <c r="E36" s="337"/>
      <c r="F36" s="19" t="s">
        <v>88</v>
      </c>
      <c r="G36" s="19">
        <v>5</v>
      </c>
      <c r="H36" s="14"/>
      <c r="I36" s="14"/>
      <c r="J36" s="328" t="s">
        <v>89</v>
      </c>
      <c r="K36" s="329"/>
      <c r="L36" s="316">
        <v>5</v>
      </c>
      <c r="M36" s="316"/>
      <c r="X36" s="51"/>
    </row>
    <row r="37" spans="2:24" ht="13.5" customHeight="1" x14ac:dyDescent="0.2">
      <c r="B37" s="50"/>
      <c r="D37" s="14"/>
      <c r="E37" s="14"/>
      <c r="F37" s="14"/>
      <c r="G37" s="14"/>
      <c r="H37" s="14"/>
      <c r="I37" s="14"/>
      <c r="J37" s="14"/>
      <c r="K37" s="14"/>
      <c r="L37" s="14"/>
      <c r="M37" s="14"/>
      <c r="X37" s="51"/>
    </row>
    <row r="38" spans="2:24" ht="13.5" customHeight="1" x14ac:dyDescent="0.25">
      <c r="B38" s="50"/>
      <c r="D38" s="330" t="s">
        <v>90</v>
      </c>
      <c r="E38" s="330"/>
      <c r="F38" s="330"/>
      <c r="G38" s="330"/>
      <c r="H38" s="330"/>
      <c r="I38" s="330"/>
      <c r="J38" s="330"/>
      <c r="K38" s="330"/>
      <c r="X38" s="51"/>
    </row>
    <row r="39" spans="2:24" ht="13.5" customHeight="1" x14ac:dyDescent="0.25">
      <c r="B39" s="50"/>
      <c r="D39" s="333" t="s">
        <v>77</v>
      </c>
      <c r="E39" s="333" t="s">
        <v>78</v>
      </c>
      <c r="F39" s="321" t="s">
        <v>81</v>
      </c>
      <c r="G39" s="321"/>
      <c r="H39" s="348" t="s">
        <v>83</v>
      </c>
      <c r="I39" s="349"/>
      <c r="J39" s="47" t="s">
        <v>85</v>
      </c>
      <c r="K39" s="47" t="s">
        <v>87</v>
      </c>
      <c r="L39" s="46" t="s">
        <v>89</v>
      </c>
      <c r="P39" s="330" t="s">
        <v>104</v>
      </c>
      <c r="Q39" s="330"/>
      <c r="R39" s="330"/>
      <c r="S39" s="330"/>
      <c r="T39" s="330"/>
      <c r="X39" s="51"/>
    </row>
    <row r="40" spans="2:24" ht="13.5" customHeight="1" x14ac:dyDescent="0.2">
      <c r="B40" s="50"/>
      <c r="D40" s="333"/>
      <c r="E40" s="333"/>
      <c r="F40" s="336">
        <v>1</v>
      </c>
      <c r="G40" s="336"/>
      <c r="H40" s="334">
        <v>2</v>
      </c>
      <c r="I40" s="335"/>
      <c r="J40" s="48">
        <v>3</v>
      </c>
      <c r="K40" s="48">
        <v>4</v>
      </c>
      <c r="L40" s="48">
        <v>5</v>
      </c>
      <c r="P40" s="321" t="s">
        <v>90</v>
      </c>
      <c r="Q40" s="321"/>
      <c r="R40" s="321"/>
      <c r="S40" s="321" t="s">
        <v>103</v>
      </c>
      <c r="T40" s="321"/>
      <c r="X40" s="51"/>
    </row>
    <row r="41" spans="2:24" ht="13.5" customHeight="1" x14ac:dyDescent="0.2">
      <c r="B41" s="50"/>
      <c r="D41" s="19" t="s">
        <v>80</v>
      </c>
      <c r="E41" s="21">
        <v>1</v>
      </c>
      <c r="F41" s="324">
        <v>2</v>
      </c>
      <c r="G41" s="324"/>
      <c r="H41" s="322">
        <v>3</v>
      </c>
      <c r="I41" s="323"/>
      <c r="J41" s="44">
        <v>4</v>
      </c>
      <c r="K41" s="49">
        <v>5</v>
      </c>
      <c r="L41" s="43">
        <v>6</v>
      </c>
      <c r="P41" s="341" t="s">
        <v>105</v>
      </c>
      <c r="Q41" s="341"/>
      <c r="R41" s="341"/>
      <c r="S41" s="338" t="s">
        <v>106</v>
      </c>
      <c r="T41" s="338"/>
      <c r="X41" s="51"/>
    </row>
    <row r="42" spans="2:24" ht="13.5" customHeight="1" x14ac:dyDescent="0.2">
      <c r="B42" s="50"/>
      <c r="D42" s="19" t="s">
        <v>82</v>
      </c>
      <c r="E42" s="21">
        <v>2</v>
      </c>
      <c r="F42" s="324">
        <v>3</v>
      </c>
      <c r="G42" s="324"/>
      <c r="H42" s="322">
        <v>4</v>
      </c>
      <c r="I42" s="323"/>
      <c r="J42" s="49">
        <v>5</v>
      </c>
      <c r="K42" s="43">
        <v>6</v>
      </c>
      <c r="L42" s="43">
        <v>7</v>
      </c>
      <c r="P42" s="318" t="s">
        <v>107</v>
      </c>
      <c r="Q42" s="318"/>
      <c r="R42" s="318"/>
      <c r="S42" s="338" t="s">
        <v>108</v>
      </c>
      <c r="T42" s="338"/>
      <c r="X42" s="51"/>
    </row>
    <row r="43" spans="2:24" ht="13.5" customHeight="1" x14ac:dyDescent="0.2">
      <c r="B43" s="50"/>
      <c r="D43" s="19" t="s">
        <v>84</v>
      </c>
      <c r="E43" s="21">
        <v>3</v>
      </c>
      <c r="F43" s="324">
        <v>4</v>
      </c>
      <c r="G43" s="324"/>
      <c r="H43" s="339">
        <v>5</v>
      </c>
      <c r="I43" s="340"/>
      <c r="J43" s="43">
        <v>6</v>
      </c>
      <c r="K43" s="43">
        <v>7</v>
      </c>
      <c r="L43" s="45">
        <v>8</v>
      </c>
      <c r="P43" s="325">
        <v>5</v>
      </c>
      <c r="Q43" s="325"/>
      <c r="R43" s="325"/>
      <c r="S43" s="338" t="s">
        <v>109</v>
      </c>
      <c r="T43" s="338"/>
      <c r="X43" s="51"/>
    </row>
    <row r="44" spans="2:24" ht="13.5" customHeight="1" x14ac:dyDescent="0.2">
      <c r="B44" s="50"/>
      <c r="D44" s="19" t="s">
        <v>86</v>
      </c>
      <c r="E44" s="21">
        <v>4</v>
      </c>
      <c r="F44" s="325">
        <v>5</v>
      </c>
      <c r="G44" s="325"/>
      <c r="H44" s="319">
        <v>6</v>
      </c>
      <c r="I44" s="320"/>
      <c r="J44" s="43">
        <v>7</v>
      </c>
      <c r="K44" s="45">
        <v>8</v>
      </c>
      <c r="L44" s="45">
        <v>9</v>
      </c>
      <c r="P44" s="324" t="s">
        <v>110</v>
      </c>
      <c r="Q44" s="324"/>
      <c r="R44" s="324"/>
      <c r="S44" s="338" t="s">
        <v>111</v>
      </c>
      <c r="T44" s="338"/>
      <c r="X44" s="51"/>
    </row>
    <row r="45" spans="2:24" ht="13.5" customHeight="1" x14ac:dyDescent="0.2">
      <c r="B45" s="50"/>
      <c r="D45" s="19" t="s">
        <v>88</v>
      </c>
      <c r="E45" s="21">
        <v>5</v>
      </c>
      <c r="F45" s="318">
        <v>6</v>
      </c>
      <c r="G45" s="318"/>
      <c r="H45" s="319">
        <v>7</v>
      </c>
      <c r="I45" s="320"/>
      <c r="J45" s="45">
        <v>8</v>
      </c>
      <c r="K45" s="45">
        <v>9</v>
      </c>
      <c r="L45" s="45">
        <v>10</v>
      </c>
      <c r="X45" s="51"/>
    </row>
    <row r="46" spans="2:24" ht="13.5" customHeight="1" thickBot="1" x14ac:dyDescent="0.25">
      <c r="B46" s="22"/>
      <c r="C46" s="23"/>
      <c r="D46" s="24"/>
      <c r="E46" s="24"/>
      <c r="F46" s="24"/>
      <c r="G46" s="24"/>
      <c r="H46" s="24"/>
      <c r="I46" s="24"/>
      <c r="J46" s="24"/>
      <c r="K46" s="24"/>
      <c r="L46" s="24"/>
      <c r="M46" s="24"/>
      <c r="N46" s="23"/>
      <c r="O46" s="23"/>
      <c r="P46" s="23"/>
      <c r="Q46" s="23"/>
      <c r="R46" s="23"/>
      <c r="S46" s="23"/>
      <c r="T46" s="23"/>
      <c r="U46" s="23"/>
      <c r="V46" s="23"/>
      <c r="W46" s="23"/>
      <c r="X46" s="25"/>
    </row>
    <row r="47" spans="2:24" ht="16.5" customHeight="1" x14ac:dyDescent="0.2">
      <c r="D47" s="14"/>
      <c r="F47" s="14"/>
      <c r="G47" s="14"/>
      <c r="H47" s="14"/>
      <c r="I47" s="14"/>
      <c r="J47" s="14"/>
      <c r="K47" s="14"/>
      <c r="L47" s="14"/>
      <c r="M47" s="14"/>
      <c r="N47" s="14"/>
      <c r="O47" s="14"/>
      <c r="P47" s="14"/>
      <c r="Q47" s="14"/>
      <c r="R47" s="14"/>
    </row>
    <row r="48" spans="2:24" ht="16.5" customHeight="1" x14ac:dyDescent="0.2">
      <c r="D48" s="14"/>
      <c r="F48" s="14"/>
      <c r="G48" s="14"/>
      <c r="H48" s="14"/>
      <c r="I48" s="14"/>
      <c r="J48" s="14"/>
      <c r="K48" s="14"/>
      <c r="L48" s="14"/>
      <c r="M48" s="14"/>
      <c r="N48" s="14"/>
      <c r="O48" s="14"/>
      <c r="P48" s="14"/>
      <c r="Q48" s="14"/>
      <c r="R48" s="14"/>
    </row>
    <row r="49" spans="2:18" ht="12.75" customHeight="1" x14ac:dyDescent="0.2">
      <c r="D49" s="14"/>
      <c r="F49" s="14"/>
      <c r="G49" s="14"/>
      <c r="H49" s="14"/>
      <c r="I49" s="14"/>
      <c r="J49" s="14"/>
      <c r="K49" s="14"/>
      <c r="L49" s="14"/>
      <c r="M49" s="14"/>
      <c r="N49" s="14"/>
      <c r="O49" s="14"/>
      <c r="P49" s="14"/>
      <c r="Q49" s="14"/>
      <c r="R49" s="14"/>
    </row>
    <row r="50" spans="2:18" hidden="1" x14ac:dyDescent="0.2">
      <c r="B50" s="16" t="s">
        <v>162</v>
      </c>
      <c r="D50" s="14"/>
      <c r="F50" s="14"/>
      <c r="G50" s="14"/>
      <c r="H50" s="14"/>
      <c r="I50" s="14"/>
      <c r="J50" s="14"/>
      <c r="K50" s="14"/>
      <c r="L50" s="14"/>
      <c r="M50" s="14"/>
      <c r="N50" s="14"/>
      <c r="O50" s="14"/>
      <c r="P50" s="14"/>
      <c r="Q50" s="14"/>
      <c r="R50" s="14"/>
    </row>
    <row r="51" spans="2:18" ht="15" hidden="1" x14ac:dyDescent="0.25">
      <c r="B51" s="16" t="s">
        <v>161</v>
      </c>
      <c r="D51" s="26"/>
      <c r="F51" s="14"/>
      <c r="G51" s="26"/>
      <c r="H51" s="26"/>
      <c r="I51" s="26"/>
      <c r="J51" s="26"/>
      <c r="K51" s="26"/>
      <c r="L51" s="26"/>
      <c r="M51" s="26"/>
      <c r="N51" s="26"/>
      <c r="O51" s="26"/>
      <c r="P51" s="26"/>
      <c r="Q51" s="26"/>
      <c r="R51" s="26"/>
    </row>
    <row r="52" spans="2:18" hidden="1" x14ac:dyDescent="0.2">
      <c r="B52" s="16" t="s">
        <v>163</v>
      </c>
      <c r="D52" s="14"/>
      <c r="F52" s="14"/>
      <c r="G52" s="14"/>
      <c r="H52" s="14"/>
      <c r="I52" s="14"/>
      <c r="J52" s="14"/>
      <c r="K52" s="14"/>
      <c r="L52" s="14"/>
      <c r="M52" s="14"/>
      <c r="N52" s="14"/>
      <c r="O52" s="14"/>
      <c r="P52" s="14"/>
      <c r="Q52" s="14"/>
      <c r="R52" s="14"/>
    </row>
    <row r="53" spans="2:18" x14ac:dyDescent="0.2">
      <c r="D53" s="14"/>
      <c r="F53" s="14"/>
      <c r="G53" s="14"/>
      <c r="H53" s="14"/>
      <c r="I53" s="14"/>
      <c r="J53" s="14"/>
      <c r="K53" s="14"/>
      <c r="L53" s="14"/>
      <c r="M53" s="14"/>
      <c r="N53" s="14"/>
      <c r="O53" s="14"/>
      <c r="P53" s="14"/>
      <c r="Q53" s="14"/>
      <c r="R53" s="14"/>
    </row>
    <row r="54" spans="2:18" x14ac:dyDescent="0.2">
      <c r="D54" s="14"/>
      <c r="F54" s="14"/>
      <c r="G54" s="14"/>
      <c r="H54" s="14"/>
      <c r="I54" s="14"/>
      <c r="J54" s="14"/>
      <c r="K54" s="14"/>
      <c r="L54" s="14"/>
      <c r="M54" s="14"/>
      <c r="N54" s="14"/>
      <c r="O54" s="14"/>
      <c r="P54" s="14"/>
      <c r="Q54" s="14"/>
      <c r="R54" s="14"/>
    </row>
    <row r="55" spans="2:18" x14ac:dyDescent="0.2">
      <c r="D55" s="14"/>
      <c r="F55" s="14"/>
      <c r="G55" s="14"/>
      <c r="H55" s="14"/>
      <c r="I55" s="14"/>
      <c r="J55" s="14"/>
      <c r="K55" s="14"/>
      <c r="L55" s="14"/>
      <c r="M55" s="14"/>
      <c r="N55" s="14"/>
      <c r="O55" s="14"/>
      <c r="P55" s="14"/>
      <c r="Q55" s="14"/>
      <c r="R55" s="14"/>
    </row>
    <row r="56" spans="2:18" ht="12.75" customHeight="1" x14ac:dyDescent="0.2">
      <c r="D56" s="14"/>
    </row>
    <row r="57" spans="2:18" x14ac:dyDescent="0.2">
      <c r="D57" s="14"/>
    </row>
  </sheetData>
  <mergeCells count="49">
    <mergeCell ref="S44:T44"/>
    <mergeCell ref="P44:R44"/>
    <mergeCell ref="P41:R41"/>
    <mergeCell ref="B9:R9"/>
    <mergeCell ref="B6:X6"/>
    <mergeCell ref="F30:G30"/>
    <mergeCell ref="J30:M30"/>
    <mergeCell ref="H39:I39"/>
    <mergeCell ref="J32:K32"/>
    <mergeCell ref="J33:K33"/>
    <mergeCell ref="L34:M34"/>
    <mergeCell ref="L35:M35"/>
    <mergeCell ref="D38:K38"/>
    <mergeCell ref="F39:G39"/>
    <mergeCell ref="L32:M32"/>
    <mergeCell ref="L33:M33"/>
    <mergeCell ref="S41:T41"/>
    <mergeCell ref="F41:G41"/>
    <mergeCell ref="S42:T42"/>
    <mergeCell ref="S43:T43"/>
    <mergeCell ref="H43:I43"/>
    <mergeCell ref="F42:G42"/>
    <mergeCell ref="J35:K35"/>
    <mergeCell ref="P39:T39"/>
    <mergeCell ref="B2:B4"/>
    <mergeCell ref="C2:V4"/>
    <mergeCell ref="E39:E40"/>
    <mergeCell ref="H40:I40"/>
    <mergeCell ref="J36:K36"/>
    <mergeCell ref="L36:M36"/>
    <mergeCell ref="D39:D40"/>
    <mergeCell ref="F40:G40"/>
    <mergeCell ref="E31:E36"/>
    <mergeCell ref="W2:X4"/>
    <mergeCell ref="B7:X8"/>
    <mergeCell ref="F45:G45"/>
    <mergeCell ref="H45:I45"/>
    <mergeCell ref="P40:R40"/>
    <mergeCell ref="H42:I42"/>
    <mergeCell ref="H41:I41"/>
    <mergeCell ref="F43:G43"/>
    <mergeCell ref="F44:G44"/>
    <mergeCell ref="P43:R43"/>
    <mergeCell ref="H44:I44"/>
    <mergeCell ref="P42:R42"/>
    <mergeCell ref="L31:M31"/>
    <mergeCell ref="J31:K31"/>
    <mergeCell ref="J34:K34"/>
    <mergeCell ref="S40:T40"/>
  </mergeCells>
  <phoneticPr fontId="1" type="noConversion"/>
  <conditionalFormatting sqref="K11:K28">
    <cfRule type="cellIs" dxfId="8" priority="42" stopIfTrue="1" operator="equal">
      <formula>"EXTREMO"</formula>
    </cfRule>
    <cfRule type="cellIs" dxfId="7" priority="43" stopIfTrue="1" operator="equal">
      <formula>"ALTO"</formula>
    </cfRule>
    <cfRule type="cellIs" dxfId="6" priority="44" stopIfTrue="1" operator="equal">
      <formula>"MEDIO"</formula>
    </cfRule>
    <cfRule type="cellIs" dxfId="5" priority="45" stopIfTrue="1" operator="equal">
      <formula>"BAJO"</formula>
    </cfRule>
  </conditionalFormatting>
  <conditionalFormatting sqref="P11:Q17">
    <cfRule type="expression" dxfId="4" priority="1" stopIfTrue="1">
      <formula>"""bajo"""</formula>
    </cfRule>
  </conditionalFormatting>
  <conditionalFormatting sqref="R11:R28">
    <cfRule type="cellIs" dxfId="3" priority="82" stopIfTrue="1" operator="equal">
      <formula>"EXTREMO"</formula>
    </cfRule>
    <cfRule type="cellIs" dxfId="2" priority="83" stopIfTrue="1" operator="equal">
      <formula>"ALTO"</formula>
    </cfRule>
    <cfRule type="cellIs" dxfId="1" priority="84" stopIfTrue="1" operator="equal">
      <formula>"MEDIO"</formula>
    </cfRule>
    <cfRule type="cellIs" dxfId="0" priority="85" stopIfTrue="1" operator="equal">
      <formula>"BAJO"</formula>
    </cfRule>
  </conditionalFormatting>
  <dataValidations count="1">
    <dataValidation type="list" allowBlank="1" showInputMessage="1" showErrorMessage="1" sqref="L11:L28"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394FD543960AE45A7C6CFD58D18ACD6" ma:contentTypeVersion="13" ma:contentTypeDescription="Crear nuevo documento." ma:contentTypeScope="" ma:versionID="d3ace34e5d98ae6f4a4a3c8458129e34">
  <xsd:schema xmlns:xsd="http://www.w3.org/2001/XMLSchema" xmlns:xs="http://www.w3.org/2001/XMLSchema" xmlns:p="http://schemas.microsoft.com/office/2006/metadata/properties" xmlns:ns2="71d859c1-0223-4d46-8071-4e8c13298b0e" xmlns:ns3="3d03b2e4-dfd4-411b-9eea-063a21be783e" targetNamespace="http://schemas.microsoft.com/office/2006/metadata/properties" ma:root="true" ma:fieldsID="74d9607e579b322fb06284f1d17a4558" ns2:_="" ns3:_="">
    <xsd:import namespace="71d859c1-0223-4d46-8071-4e8c13298b0e"/>
    <xsd:import namespace="3d03b2e4-dfd4-411b-9eea-063a21be78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d859c1-0223-4d46-8071-4e8c13298b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d03b2e4-dfd4-411b-9eea-063a21be783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3de3612-28f9-466c-b739-54a411073f5c}" ma:internalName="TaxCatchAll" ma:showField="CatchAllData" ma:web="3d03b2e4-dfd4-411b-9eea-063a21be78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d03b2e4-dfd4-411b-9eea-063a21be783e" xsi:nil="true"/>
    <lcf76f155ced4ddcb4097134ff3c332f xmlns="71d859c1-0223-4d46-8071-4e8c13298b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D36956C-97DB-4783-8B48-2B4EEB7375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d859c1-0223-4d46-8071-4e8c13298b0e"/>
    <ds:schemaRef ds:uri="3d03b2e4-dfd4-411b-9eea-063a21be78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42085D-A0C0-4E9D-9D58-5A9037CA9BD9}">
  <ds:schemaRefs>
    <ds:schemaRef ds:uri="http://schemas.microsoft.com/sharepoint/v3/contenttype/forms"/>
  </ds:schemaRefs>
</ds:datastoreItem>
</file>

<file path=customXml/itemProps3.xml><?xml version="1.0" encoding="utf-8"?>
<ds:datastoreItem xmlns:ds="http://schemas.openxmlformats.org/officeDocument/2006/customXml" ds:itemID="{891A5750-EC42-4017-BC33-A08D77EEC491}">
  <ds:schemaRefs>
    <ds:schemaRef ds:uri="http://schemas.microsoft.com/office/2006/metadata/properties"/>
    <ds:schemaRef ds:uri="http://schemas.microsoft.com/office/infopath/2007/PartnerControls"/>
    <ds:schemaRef ds:uri="3d03b2e4-dfd4-411b-9eea-063a21be783e"/>
    <ds:schemaRef ds:uri="71d859c1-0223-4d46-8071-4e8c13298b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Hugo  García</cp:lastModifiedBy>
  <cp:revision/>
  <dcterms:created xsi:type="dcterms:W3CDTF">2007-06-14T01:55:06Z</dcterms:created>
  <dcterms:modified xsi:type="dcterms:W3CDTF">2024-04-24T12:00:25Z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0x0101005394FD543960AE45A7C6CFD58D18ACD6</vt:lpwstr>
  </property>
</Properties>
</file>