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edumedellin-my.sharepoint.com/personal/tamara_vargas_edu_gov_co/Documents/PRESUPUESTOS_2024/DEMOLICIONES_NORTE/contratacion/demolicion/"/>
    </mc:Choice>
  </mc:AlternateContent>
  <xr:revisionPtr revIDLastSave="48" documentId="8_{63706709-71C7-41A2-A22F-B91DFEE4A55A}" xr6:coauthVersionLast="47" xr6:coauthVersionMax="47" xr10:uidLastSave="{17EF0010-75CF-43C3-A356-763069035622}"/>
  <bookViews>
    <workbookView xWindow="-120" yWindow="-120" windowWidth="20730" windowHeight="11160" xr2:uid="{B06EC0D5-AD27-4C9B-AB77-74C80FC54B6C}"/>
  </bookViews>
  <sheets>
    <sheet name="PPTO" sheetId="1" r:id="rId1"/>
  </sheets>
  <definedNames>
    <definedName name="_xlnm._FilterDatabase" localSheetId="0" hidden="1">PPTO!$A$13:$F$134</definedName>
    <definedName name="_xlnm.Print_Area" localSheetId="0">PPTO!$A$1:$F$264</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52" i="1" l="1"/>
  <c r="F251" i="1"/>
  <c r="F250" i="1"/>
  <c r="F249" i="1"/>
  <c r="F248" i="1"/>
  <c r="F247" i="1"/>
  <c r="F246" i="1"/>
  <c r="F245" i="1"/>
  <c r="F244" i="1"/>
  <c r="F243" i="1"/>
  <c r="F242" i="1"/>
  <c r="F241" i="1"/>
  <c r="F240" i="1"/>
  <c r="F239" i="1"/>
  <c r="F238" i="1"/>
  <c r="F237" i="1"/>
  <c r="F225" i="1"/>
  <c r="F224" i="1"/>
  <c r="F223" i="1"/>
  <c r="F222" i="1"/>
  <c r="F221" i="1"/>
  <c r="F220" i="1"/>
  <c r="F219" i="1"/>
  <c r="F218" i="1"/>
  <c r="F217" i="1"/>
  <c r="F216" i="1"/>
  <c r="F215" i="1"/>
  <c r="F214" i="1"/>
  <c r="F213" i="1"/>
  <c r="F212" i="1"/>
  <c r="F211" i="1"/>
  <c r="F210" i="1"/>
  <c r="F209" i="1"/>
  <c r="F208" i="1"/>
  <c r="F203" i="1"/>
  <c r="F202" i="1"/>
  <c r="F200" i="1"/>
  <c r="F199" i="1"/>
  <c r="F198" i="1"/>
  <c r="F196" i="1"/>
  <c r="F195" i="1"/>
  <c r="F193" i="1"/>
  <c r="F192" i="1"/>
  <c r="F190" i="1"/>
  <c r="F189" i="1"/>
  <c r="F188" i="1"/>
  <c r="F186" i="1"/>
  <c r="F185" i="1"/>
  <c r="F184" i="1"/>
  <c r="F183" i="1"/>
  <c r="F181" i="1"/>
  <c r="F179" i="1"/>
  <c r="F178" i="1"/>
  <c r="F176" i="1"/>
  <c r="F175" i="1"/>
  <c r="F174" i="1"/>
  <c r="F173" i="1"/>
  <c r="F172" i="1"/>
  <c r="F171" i="1"/>
  <c r="F170" i="1"/>
  <c r="F169" i="1"/>
  <c r="F168" i="1"/>
  <c r="F167" i="1"/>
  <c r="F166" i="1"/>
  <c r="F165" i="1"/>
  <c r="F157" i="1"/>
  <c r="F156" i="1"/>
  <c r="F154" i="1"/>
  <c r="F153" i="1"/>
  <c r="F152" i="1"/>
  <c r="F151" i="1"/>
  <c r="F150" i="1"/>
  <c r="F149" i="1"/>
  <c r="F147" i="1"/>
  <c r="F146" i="1"/>
  <c r="F145" i="1"/>
  <c r="F144" i="1"/>
  <c r="F130" i="1"/>
  <c r="F129" i="1"/>
  <c r="F128" i="1"/>
  <c r="F127" i="1"/>
  <c r="F126" i="1"/>
  <c r="F125" i="1"/>
  <c r="F123" i="1"/>
  <c r="F122" i="1"/>
  <c r="F119" i="1"/>
  <c r="F116" i="1"/>
  <c r="F113" i="1"/>
  <c r="F111" i="1"/>
  <c r="F110" i="1"/>
  <c r="F109" i="1"/>
  <c r="F107" i="1"/>
  <c r="F106" i="1"/>
  <c r="F105" i="1"/>
  <c r="F104" i="1"/>
  <c r="F103" i="1"/>
  <c r="F102" i="1"/>
  <c r="F99" i="1"/>
  <c r="F95" i="1"/>
  <c r="F94" i="1"/>
  <c r="F93" i="1"/>
  <c r="F92" i="1"/>
  <c r="F91" i="1"/>
  <c r="F90" i="1"/>
  <c r="F89" i="1"/>
  <c r="F88" i="1"/>
  <c r="F87" i="1"/>
  <c r="F85" i="1"/>
  <c r="F84" i="1"/>
  <c r="F81" i="1"/>
  <c r="F80" i="1"/>
  <c r="F77" i="1"/>
  <c r="F74" i="1"/>
  <c r="F72" i="1"/>
  <c r="F71" i="1"/>
  <c r="F70" i="1"/>
  <c r="F68" i="1"/>
  <c r="F67" i="1"/>
  <c r="F66" i="1"/>
  <c r="F65" i="1"/>
  <c r="F64" i="1"/>
  <c r="F63" i="1"/>
  <c r="F62" i="1"/>
  <c r="F61" i="1"/>
  <c r="F58" i="1"/>
  <c r="F54" i="1"/>
  <c r="F53" i="1"/>
  <c r="F52" i="1"/>
  <c r="F51" i="1"/>
  <c r="F50" i="1"/>
  <c r="F49" i="1"/>
  <c r="F48" i="1"/>
  <c r="F47" i="1"/>
  <c r="F46" i="1"/>
  <c r="F44" i="1"/>
  <c r="F43" i="1"/>
  <c r="F40" i="1"/>
  <c r="F39" i="1"/>
  <c r="F36" i="1"/>
  <c r="F33" i="1"/>
  <c r="F31" i="1"/>
  <c r="F30" i="1"/>
  <c r="F29" i="1"/>
  <c r="F27" i="1"/>
  <c r="F26" i="1"/>
  <c r="F25" i="1"/>
  <c r="F24" i="1"/>
  <c r="F23" i="1"/>
  <c r="F22" i="1"/>
  <c r="F21" i="1"/>
  <c r="F20" i="1"/>
  <c r="F17" i="1"/>
  <c r="F226" i="1" l="1"/>
  <c r="F253" i="1"/>
  <c r="F158" i="1"/>
  <c r="F204" i="1"/>
  <c r="F131" i="1"/>
  <c r="F133" i="1" l="1"/>
  <c r="C132" i="1" l="1"/>
  <c r="F132" i="1"/>
  <c r="F134" i="1" s="1"/>
  <c r="F255" i="1" l="1"/>
  <c r="F256"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B212" authorId="0" shapeId="0" xr:uid="{537ED6A5-FDDA-402B-982C-724C32484B24}">
      <text>
        <r>
          <rPr>
            <b/>
            <sz val="9"/>
            <color indexed="81"/>
            <rFont val="Tahoma"/>
            <family val="2"/>
          </rPr>
          <t>El valor dependerá de la duración del proyecto, asignar un valor mensual.</t>
        </r>
        <r>
          <rPr>
            <sz val="9"/>
            <color indexed="81"/>
            <rFont val="Tahoma"/>
            <family val="2"/>
          </rPr>
          <t xml:space="preserve">
</t>
        </r>
      </text>
    </comment>
    <comment ref="B213" authorId="0" shapeId="0" xr:uid="{88E2F7E2-5257-418A-AE89-A3C96C12BC20}">
      <text>
        <r>
          <rPr>
            <b/>
            <sz val="9"/>
            <color indexed="81"/>
            <rFont val="Tahoma"/>
            <family val="2"/>
          </rPr>
          <t>Se debe ajustar de acuerdo a la cantidad de trabajadores del proyecto. Se busca que haya 1 camilla por cada 15 personas</t>
        </r>
      </text>
    </comment>
    <comment ref="B214" authorId="0" shapeId="0" xr:uid="{725C1D35-6034-4E86-BF29-466FBC0D666F}">
      <text>
        <r>
          <rPr>
            <b/>
            <sz val="9"/>
            <color indexed="81"/>
            <rFont val="Tahoma"/>
            <family val="2"/>
          </rPr>
          <t>Se debe ajustar de acuerdo a la cantidad de trabajadores del proyecto. Se busca que haya 1 camilla por cada 15 personas</t>
        </r>
      </text>
    </comment>
    <comment ref="B219" authorId="0" shapeId="0" xr:uid="{7F1546D1-80D4-4C2D-9A3D-6D9A4D0F9B9F}">
      <text>
        <r>
          <rPr>
            <b/>
            <sz val="9"/>
            <color indexed="81"/>
            <rFont val="Tahoma"/>
            <family val="2"/>
          </rPr>
          <t>Se debe ajustar de acuerdo al tamaño del proyecto</t>
        </r>
      </text>
    </comment>
  </commentList>
</comments>
</file>

<file path=xl/sharedStrings.xml><?xml version="1.0" encoding="utf-8"?>
<sst xmlns="http://schemas.openxmlformats.org/spreadsheetml/2006/main" count="715" uniqueCount="279">
  <si>
    <t>DISTRITO DE MEDELLÍN</t>
  </si>
  <si>
    <t>EMPRESA DE DESARROLLO URBANO - EDU</t>
  </si>
  <si>
    <t>Contrato interadministrativo Nº 4600072981 de 2017, cuyo objeto es: “Contrato interadministrativo de mandato sin representación para la gestión y coordinación de las actividades inherentes a la adquisición de predios para el desarrollo del proyecto construcción y mejoramiento de la conexión vial norte, desde la calle 77, hasta límites con el municipio de bello y vías complementarias.”  y Contrato interadministrativo Nº4600090098 de 2021, cuyo objeto es: “Contrato Interadministrativo de mandato sin representación para ejecución del proyecto de construcción, renovación y recuperación del espacio público del norte de la ciudad.”</t>
  </si>
  <si>
    <t>ORDEN DE COMPRA</t>
  </si>
  <si>
    <t>PRESUPUESTO OFICIAL</t>
  </si>
  <si>
    <t>ITEM</t>
  </si>
  <si>
    <t>DESCRIPCIÓN</t>
  </si>
  <si>
    <t>UNIDAD</t>
  </si>
  <si>
    <t>CANTIDAD</t>
  </si>
  <si>
    <t>VLR/UNIT</t>
  </si>
  <si>
    <t>VALOR TOTAL</t>
  </si>
  <si>
    <t>A</t>
  </si>
  <si>
    <t xml:space="preserve"> PROYECTO CONEXIÓN VIAL NORTE</t>
  </si>
  <si>
    <t>1.0.0</t>
  </si>
  <si>
    <t>PRELIMINARES</t>
  </si>
  <si>
    <t xml:space="preserve"> </t>
  </si>
  <si>
    <t>1.1.0</t>
  </si>
  <si>
    <t>INSTALACIONES PROVISIONALES</t>
  </si>
  <si>
    <t>1.1.1</t>
  </si>
  <si>
    <t>Instalación de CERRAMIENTO EN TEJA ONDULADA DE ZINC calibre 34 e: 0.20mm, con una altura de 2.20 m. Incluye suministro, transporte e instalación de la teja, estructura en madera cada 1.00m, larguero horizontal en la parte superior, concreto de 17.5 Mpa para fijación de estructura en madera común, vientos en madera cada 1.8m, excavación manual en cualquier material, cargue, transporte y botada de material, incluye todos los demás elementos necesarios para su correcta instalación.</t>
  </si>
  <si>
    <t>m</t>
  </si>
  <si>
    <t>2.0.0</t>
  </si>
  <si>
    <t>RETIROS Y DEMOLICIONES</t>
  </si>
  <si>
    <t>2.1.0</t>
  </si>
  <si>
    <t>RETIROS</t>
  </si>
  <si>
    <t>2.1.1</t>
  </si>
  <si>
    <t>RETIRO DE APARATOS SANITARIOS, incluye el cargue, transporte, botada o recuperación de aparatos sanitarios, lavamanos, lavaderos, orinales. Incluye botada en botaderos oficiales y la recuperación de los materiales aprovechables y/o su transporte hasta la bodega o el sitio que indique la interventoría.</t>
  </si>
  <si>
    <t>un</t>
  </si>
  <si>
    <t>2.1.2</t>
  </si>
  <si>
    <t>RETIRO DE PUERTAS (marco y ala) metálicas, en aluminio, en madera o puerta reja. Incluye el retiro, cargue, transporte, botada de escombros en botaderos oficiales y recuperación de los materiales aprovechables y su transporte hasta la bodega o el sitio que lo indique la interventoría. Ancho variable desde 0,60 a 1,20 m.</t>
  </si>
  <si>
    <t>2.1.3</t>
  </si>
  <si>
    <t>RETIRO DE VENTANAS con vidrio, metálicas, en aluminio, en madera o ventana reja. Incluye botada de escombros en botaderos oficiales y recuperación de los materiales aprovechables y su transporte hasta el sitio que lo indique la interventoría. Dimensión variable.</t>
  </si>
  <si>
    <t>2.1.4</t>
  </si>
  <si>
    <t>RETIRO DE CUBIERTA EN TEJA DE BARRO. Incluye el cargue, transporte, botada o recuperación de fieltro, tablilla, alfardas, cargueras y soleras, cargue, transporte y botada de escombros, recuperación de los materiales aprovechables o su transporte hasta el sitio que lo indique la interventoría. Su medida es en proyección horizontal.</t>
  </si>
  <si>
    <t>m2</t>
  </si>
  <si>
    <t>2.1.5</t>
  </si>
  <si>
    <t>RETIRO DE TUBERÍA DE AGUAS RESIDUALES y/o LLUVIAS colgadas o expuestas. Incluye el cargue y transporte de los materiales aprovechables hasta la bodega o donde lo indique la interventoría, el cargue transporte y botada de los escombros generados en botaderos oficiales o donde lo indique la interventoría.</t>
  </si>
  <si>
    <t>2.1.6</t>
  </si>
  <si>
    <t>RETIRO DE PASAMANOS METÁLICO en cualquier diseño, metal y peso. Incluye demolición base de anclaje y todos los demás elementos necesarios para su efectivo retiro, recuperación del material aprovechable y su transporte hasta el sitio que indique la interventoría, cargue, transporte y botada del material proveniente de la demolición y que no se pueda recuperar, en botaderos oficiales o donde indique la interventoría.</t>
  </si>
  <si>
    <t>2.1.7</t>
  </si>
  <si>
    <t>DESMONTE Y RETIRO DE  REJAS METALICAS, PROTECCIONES, VERJAS con elementos asociados en cualquier material existente. Incluye: Cargue, transporte y botada de escombros, o su almacenamiento, recuperación de los materiales aprovechables o su transporte hasta el sitio que lo indique la interventoría.</t>
  </si>
  <si>
    <t>2.1.8</t>
  </si>
  <si>
    <t>Retiro poste de 12 y 8 metros. Incluye demolición y  botada de escombros.</t>
  </si>
  <si>
    <t>2.2.0</t>
  </si>
  <si>
    <t>DEMOLICIONES</t>
  </si>
  <si>
    <t>2.2.1</t>
  </si>
  <si>
    <t>DEMOLICIÓN ESTRUCTURAS DE CONCRETO cargue, transporte y botada de escombros, manual o mecánicamente, de cualquier resistencia, reforzado o ciclópeo, y en cualquier clase de estructura. Incluye retiro de refuerzo y cualquier tipo de acabado (revoques y enchapes) o piso (en losas) e instalaciones embebidas, compresor neumático con martillo, además recuperación de los materiales aprovechables o su transporte hasta el sitio que lo indique la interventoría.</t>
  </si>
  <si>
    <t>m3</t>
  </si>
  <si>
    <t>2.2.2</t>
  </si>
  <si>
    <t>DEMOLICIÓN MAMPOSTERÍA EN BLOQUE de concreto. Cargue, transporte y botada de escombros de , espesor de 20 cm. Incluye demolición de revoques y enchapes aplicados al muro a demoler e instalaciones embebidas. Además recuperación de los materiales aprovechables o su transporte hasta el sitio que lo indique la interventoría.</t>
  </si>
  <si>
    <t>2.2.3</t>
  </si>
  <si>
    <t>DEMOLICIÓN COMBINADA (MANUAL Y MECÁNICA) DE ÁREA CONSTRUIDA  DE EDIFICACIONES EN CUALQUIER MATERIAL (tradicional) con predominio en materiales de bloque, ladrillo, concreto de vigas, columnas, losas o en tapia, cubierta y estructura metalica. Incluye corte de acero, retiro de redes de servicio público interiores, hasta los contadores; (estos si no se ha realizado la desconexión por parte  de EPM, se deberán reintegrar a la EDU bajo oficio).  Incluye también el cargue mecánico o manual, transporte interno y externo y disposición final a botaderos oficiales. Los recintes para contención contra edificaciones vecinas en el momento de requerirse, según autorización y aprobación de la Interventoría, se pagarán en su respectivo ítem. La demolición se realizara  hasta  nivel de losa de piso o terreno.  La medida es la del área de la unidad de vivienda en planta por cada nivel intervenido.</t>
  </si>
  <si>
    <t>2.3.0</t>
  </si>
  <si>
    <t>FORMALETA</t>
  </si>
  <si>
    <t>2.3.1</t>
  </si>
  <si>
    <t>Alquiler de equipo para apuntalamiento interno de piso en madera , bajo el sistema de andamio de carga apuntalado, con capacidad de 24 toneladas por torre, incluye andamio de carga (puntales y travesaños), acoples, vigas de carga, tableros para alineación, gata base y gata jota, tapas laterales de losa, no incluye casetón, ni teleras para base de losa (área de calculo 754 m2).</t>
  </si>
  <si>
    <t>3.0.0</t>
  </si>
  <si>
    <t>MOVIMIENTO DE TIERRA</t>
  </si>
  <si>
    <t>3.1.0</t>
  </si>
  <si>
    <t>CARGUE, TRANSPORTE Y BOTADA DE MATERIAL</t>
  </si>
  <si>
    <t>3.1.1</t>
  </si>
  <si>
    <t>CARGUE , TRANSPORTE Y BOTADA DE BASURA, incluye, el cargue  transporte interno y externo y botada de material tipo escombro en los sitios donde lo indique la interventoría y su medida será en el sitio.</t>
  </si>
  <si>
    <t>viaje</t>
  </si>
  <si>
    <t>4.0.0</t>
  </si>
  <si>
    <t>MAMPOSTERIA</t>
  </si>
  <si>
    <t>4.1.0</t>
  </si>
  <si>
    <t>MURO EN LADRILLO</t>
  </si>
  <si>
    <t>4.1.1</t>
  </si>
  <si>
    <t>Construcción de MAMPOSTERÍA EN LADRILLO PARA REVOCAR O ENCHAPAR una cara o dos caras, DE 15 x 20 x 40 cm. ESPESOR DE 15 cm. Incluye el suministro y transporte del ladrillo, el mortero de pega 1:4 espesor max=0.01 m y todos los demás elementos necesarios para su correcta construcción y funcionamiento.</t>
  </si>
  <si>
    <t>4.1.2</t>
  </si>
  <si>
    <t>Suministro, transporte e  instalación lagrimal prefabricado para muro de 15cm, incluye anclaje al muro y todos los elemetos necesarios para su correcta instalacion.</t>
  </si>
  <si>
    <t>5.0.0</t>
  </si>
  <si>
    <t>REVOQUES/ENCHAPES/PINTURA</t>
  </si>
  <si>
    <t>5.1.0</t>
  </si>
  <si>
    <t xml:space="preserve">REVOQUE </t>
  </si>
  <si>
    <t>5.1.1</t>
  </si>
  <si>
    <t>Colocación de REVOQUE con mortero 1:4 IMPERMEABILIZADO con Sika 1 o equivalente, EN MUROS. Incluye suministro y transporte de los materiales, ranuras, filetes, y todos los demás elementos necesarios para su correcta construcción.</t>
  </si>
  <si>
    <t>5.1.2</t>
  </si>
  <si>
    <t>Colocación de REVOQUE con mortero 1:4 EN MUROS. Incluye suministro y transporte de los materiales, ranuras, filetes y todos los demás elementos necesarios para su correcta construcción.</t>
  </si>
  <si>
    <t>6.0.0</t>
  </si>
  <si>
    <t>OBRAS VARIAS</t>
  </si>
  <si>
    <t>6.1.0</t>
  </si>
  <si>
    <t>Suministro, transporte y vaciado de mortero impermeabilizado espesor 4 cm, para pisos y taludes. Incluye impermeabilización integral tipo Sika 1 o equivalente, malla tipo gavión y todos los demás elementos necesarios para su correcta construcción.</t>
  </si>
  <si>
    <t>6.2.0</t>
  </si>
  <si>
    <t>Colocación de CONCRETO CICLÓPEO de 21 Mpa y 40% de piedra con un diámetro entre 4" y 10" para RECINTE, espesor 25 cm. Incluye formaleta de primera calidad en súper "T" o su equivalente", para acabado a la vista, excavación, cargue, transporte y botada de material proveniente de la excavación en botaderos autorizados por la entidad competente o hasta el sitio que indique la interventoría y todo lo demás para el correcto proceso constructivo.</t>
  </si>
  <si>
    <t>6.3.0</t>
  </si>
  <si>
    <t>Construcción de PISO EN MORTERO 1:5 de NIVELACIÓN, espesor de 0.05m. Incluye suministro y transporte de los materiales y todo lo necesario para su correcta construcción y funcionamiento.</t>
  </si>
  <si>
    <t>6.4.0</t>
  </si>
  <si>
    <t>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t>
  </si>
  <si>
    <t>6.5.0</t>
  </si>
  <si>
    <t>Construcción de caja de inspección y/o empalme de 40x40x80 cm. medidas internas, en concreto de 21 Mpa, mortero 1:4 con impermeabilizante integral de morteros Sika 1 o equivalente. Incluye suministro,  transporte e instalación de los materiales, tapa, herraje, formaleta, vibrado y todos los elementos necesarios para su correcta construcción y funcionamiento. Según diseño y especificaciones de E.P.M. La excavación, llenos, entresuelo y acero de refuerzo se pagarán en su ítem respectivo.</t>
  </si>
  <si>
    <t>6.6.0</t>
  </si>
  <si>
    <t>Construcción de caja de inspección y/o empalme de 40x40x40 cm en concreto de 17.5Mpa, medidas internas (L=40cm). Incluye suministro,  transporte e instalación de los materiales, tapa y herraje y todos los elementos necesarios para su correcta construcción y funcionamiento. Según normas técnicas de EEPP de Medellín. La excavación, llenos, entresuelo y acero de refuerzo se pagarán en su ítem respectivo.</t>
  </si>
  <si>
    <t>6.7.0</t>
  </si>
  <si>
    <t>Suministro, transporte y colocación de canoa en "U" en lamina galvanizada calibre 20, desarrollo 1.0m.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t>
  </si>
  <si>
    <t>6.8.0</t>
  </si>
  <si>
    <t>Suministro, transporte y colocación de ruana en lámina galvanizada calibre 22., desarrollo 40 cm. Incluye canchada de muro, faja de revoque impermeabilizada, con filete., pintura anticorrosiva y a base de aceite, pestaña de 5 cm, y todos los elementos necesarios para su correcta construcción. Según diseño de cubierta.</t>
  </si>
  <si>
    <t>6.9.0</t>
  </si>
  <si>
    <t>Suministro, transporte y construcción de cubierta en teja de barro Española, alfardas 2"x5" en abarco, larguero 2"x4" (solera) en abarco anclada a viga de amarre con varilla cada 1.5 m., tablilla inmunizada en pino ciprés machiembrada, impermeabilización en frío con tela asfáltica tipo permofit o equivalente. Incluye mortero de pega 1:5 para cada teja, acabado en barniz y todos los elementos necesarios para su correcta construcción y funcionamiento. Medido a lo largo de la pendiente. No incluye estructura ni cargueras.</t>
  </si>
  <si>
    <t>B</t>
  </si>
  <si>
    <t xml:space="preserve"> PROYECTO CARABOBO NORTE TRAMO 3A</t>
  </si>
  <si>
    <t>C</t>
  </si>
  <si>
    <t xml:space="preserve"> PROYECTO RINCONCITO ECUATORIANO</t>
  </si>
  <si>
    <t>SUBTOTAL COSTO DIRECTO</t>
  </si>
  <si>
    <t>AU %</t>
  </si>
  <si>
    <t>% A</t>
  </si>
  <si>
    <t>% U</t>
  </si>
  <si>
    <t xml:space="preserve"> COSTO TOTAL</t>
  </si>
  <si>
    <t>Presupuestadora:________________________</t>
  </si>
  <si>
    <t>Érica Zárate Benítez</t>
  </si>
  <si>
    <t xml:space="preserve">Contratista </t>
  </si>
  <si>
    <t>Subgerencia de Estructuración de Proyectos</t>
  </si>
  <si>
    <t>INVERSIÓN GESTIÓN SOCIAL Y COMUNICACIONES</t>
  </si>
  <si>
    <t>UN</t>
  </si>
  <si>
    <t>V/UNITARIO</t>
  </si>
  <si>
    <t>VALOR PARCIAL</t>
  </si>
  <si>
    <t>PARTICIPACION</t>
  </si>
  <si>
    <t>Reuniones con comunidad de inicio, avance y  fin de obra. Incluye logística</t>
  </si>
  <si>
    <t>1.2.0</t>
  </si>
  <si>
    <t>Cartelera informativa de 1,20m*0,80m  en acrílico</t>
  </si>
  <si>
    <t>1.3.0</t>
  </si>
  <si>
    <t>Conformación y puesta en funcionamiento CCO</t>
  </si>
  <si>
    <t>1.4.0</t>
  </si>
  <si>
    <t>Actividad de apropiación y sostenibilidad</t>
  </si>
  <si>
    <t xml:space="preserve">COMUNICACIÓN Y DIVULGACION </t>
  </si>
  <si>
    <t>Suministro, instalación y desinstalación valla metálica medidas 6 x 3 en los diferentes sitios de Medellín y sus corregimientos, suministro mensual de fototelón  medidas 6 x 3, impreso  a 720 dpi, Incluye estructura de soporte, pago de los impuestos, iluminación, seguridad que garantice el buen estado y permanencia en buenas condiciones de la valla, fototelón (lona) medidas 6 x 3 impreso  a 720 dpi  (según diseño EDU), mantenimiento de la estructura de la valla, transportes.</t>
  </si>
  <si>
    <t>Pendones para volquetas 0,7m*1m con información de la obra (cada volqueta debe portar un pendón a cada lado)</t>
  </si>
  <si>
    <t>Buzón PQRS en acrílico según diseño suministrado por la entidad (0,35m*0,45m)</t>
  </si>
  <si>
    <t>2.4.0</t>
  </si>
  <si>
    <t>Papelería y formatos (Conformación AZ que contiene la información de la gestión social del contrato,  atención PQRS, actas) (VALOR MES)</t>
  </si>
  <si>
    <t>mes</t>
  </si>
  <si>
    <t>2.5.0</t>
  </si>
  <si>
    <t xml:space="preserve">Volantes según manual de imagen para reuniones con la comunidad (3 referencias de 1000 unidades c/u) papel reciclable. </t>
  </si>
  <si>
    <t>2.6.0</t>
  </si>
  <si>
    <t>Impresión piezas informativas (afiches, plegables, circulares, boletines)</t>
  </si>
  <si>
    <t>PLAN DE MANEJO DE TRANSITO - PMT</t>
  </si>
  <si>
    <t xml:space="preserve">Producción de piezas informativas según manual de imagen 2024 para PMT (volantes, afiches, pasacalles, publipostes) </t>
  </si>
  <si>
    <t>Profesional para elaborar plan de divulgación</t>
  </si>
  <si>
    <t>TOTAL GESTIÓN SOCIAL Y COMUNICACIONES</t>
  </si>
  <si>
    <t>Presupuestador:________________________</t>
  </si>
  <si>
    <t>INVERSIÓN GESTIÓN AMBIENTAL CONSOLIDADO</t>
  </si>
  <si>
    <t xml:space="preserve">GESTIÓN AMBIENTAL </t>
  </si>
  <si>
    <t>3.2.0</t>
  </si>
  <si>
    <t xml:space="preserve">Manejo de Residuos Sólidos </t>
  </si>
  <si>
    <t>3.2.1</t>
  </si>
  <si>
    <t>Canecas de 20 litros (5 galones) con tapa y debidamente rotuladas (Se debe presupuestar una caneca para residuos orgánicos aprovechables, una caneca para Residuos aprovechables y una caneca para residuos no aprovechables, aplica unicamente para oficina contratista e interventoría)</t>
  </si>
  <si>
    <t>3.2.2</t>
  </si>
  <si>
    <t>Punto ecológico de 35 litros (9 galones) en estructura metálica, con tablero con tapa y debidamente rotuladas, un juego equivale a 3 canecas (tener en cuenta juego de tres recipientes para residuos orgánicos aprovechables, residuos aprovehables,  residuos no aprovechables). Estas canecas estarán dispuestas en almacén y/o en obras de urbanismo, vías y andenes)</t>
  </si>
  <si>
    <t>Juego de canecas</t>
  </si>
  <si>
    <t>3.2.3</t>
  </si>
  <si>
    <t>Bolsas plásticas para los frentes de obra color negro (residuos no aprovechables). (Tamaño  90*115) -( Calibre 1,6)</t>
  </si>
  <si>
    <t>3.2.4</t>
  </si>
  <si>
    <t>Bolsas plásticas para los frentes de obra color blanco (residuos aprovechables ó reciclables plástico, vidrio, cartón,papel, metáles). (Tamaño  90*115) -( Calibre 1,6)</t>
  </si>
  <si>
    <t>3.2.5</t>
  </si>
  <si>
    <t>Bolsas plásticas para los frentes de obra color verde (residuos orgánicos aprovechables). (Tamaño  90*115) -( Calibre 1,6)</t>
  </si>
  <si>
    <t>3.2.6</t>
  </si>
  <si>
    <t>Bolsas plásticas para los frentes de obra color rojo (residuos especiales). (Tamaño  90*115) -( Calibre 1,6)</t>
  </si>
  <si>
    <t>3.2.7</t>
  </si>
  <si>
    <t>Construcción de caseta para el acopio de residuos sólidos comunes. (acopio de madera, acopio de hierro, Acopio de materiales reciclables). Incluye Teleras 1,35 x 0,90, teja de zinc, largueros madera comun, concreto 14 MP, clavos común de 2", amarre para teja).</t>
  </si>
  <si>
    <t>3.2.8</t>
  </si>
  <si>
    <t>Recolección de residuos sólidos peligrosos y/o especiales por parte de una empresa autorizada. Incluye, recolección, trasporte y disposición final, cantidad minima de 50 kg (Presupuestar según  tipología del proyecto, generalmente se presupuesta una recolección cada 3 meses)</t>
  </si>
  <si>
    <t>kg</t>
  </si>
  <si>
    <t>3.2.9</t>
  </si>
  <si>
    <t>Herramientas y equipos para el aseo y limpieza en obra (Se pagará trimestral según tipologia de la obra). Incluye: cepillo para calle, escoba, pala, coche.</t>
  </si>
  <si>
    <t>Trimestral</t>
  </si>
  <si>
    <t>3.2.10</t>
  </si>
  <si>
    <t>Transporte y disposición de madera no reutilizable, y certificado de disposicion en sitios autorizados (cantidad minima de 10 m3 incluye cargue del vehículo).</t>
  </si>
  <si>
    <t>3.2.11</t>
  </si>
  <si>
    <t>Costales de fibra para recolección y acopio temporal de residuos de construcción.</t>
  </si>
  <si>
    <t>3.2.12</t>
  </si>
  <si>
    <t>Báscula balanza digital de gancho (50 kg)</t>
  </si>
  <si>
    <t>3.3.0</t>
  </si>
  <si>
    <t>Ahorro y uso eficiente de agua y energía</t>
  </si>
  <si>
    <t>3.3.1</t>
  </si>
  <si>
    <t>Suministro e Instalación de dispositivos ahorradores de  energía, (instalación de bombillo Led de 12w para instalación de 10 bombillos).</t>
  </si>
  <si>
    <t>Global</t>
  </si>
  <si>
    <t>3.3.2</t>
  </si>
  <si>
    <t>Suministro e instalación de dispositivos reguladores para mangueras (para instalación de 3 pistola).</t>
  </si>
  <si>
    <t>3.4.0</t>
  </si>
  <si>
    <t>Manejo de sustancias químicas</t>
  </si>
  <si>
    <t>3.4.1</t>
  </si>
  <si>
    <t>Kit antiderrames (para sustancias químicas). Incluye productos absorbentes, pala antichispa, recogedor antichispa, bolsa roja, zunchos, marcadores, etiquetas, martillo antichispa, contenedor y/o caneca de producto químico, protección respiratoria según necesidad (respirador N95, respirador media cara con cartucho y filtro, full face con cartucho y filtro, scba), traje de protección quimica según necesidad ( a, b,c,d), guantes según necesidad (Nitrilo, Neopreno), botas de resistencia quimica caña alta con puntera de seguridad</t>
  </si>
  <si>
    <t>3.5.0</t>
  </si>
  <si>
    <t>Uso y almacenamiento adecuado de materiales de construcción</t>
  </si>
  <si>
    <t>3.5.1</t>
  </si>
  <si>
    <t>Teleras 1,35m x 0,90 m  para construcción de acopios.</t>
  </si>
  <si>
    <t>3.5.2</t>
  </si>
  <si>
    <t>Plástico negro, calibre 4 y ancho de 3 m. (rollo de 150 metros)</t>
  </si>
  <si>
    <t>rollo</t>
  </si>
  <si>
    <t>3.5.3</t>
  </si>
  <si>
    <t>Malla seguridad (construcción) naranja (rollo x 50 mts).</t>
  </si>
  <si>
    <t>3.5.4</t>
  </si>
  <si>
    <t>Balizas (1,4m).</t>
  </si>
  <si>
    <t>3.6.0</t>
  </si>
  <si>
    <t>Control de emisiones atmosféricas</t>
  </si>
  <si>
    <t>3.6.1</t>
  </si>
  <si>
    <t>Manguera 1/2" para riego.</t>
  </si>
  <si>
    <t>3.6.2</t>
  </si>
  <si>
    <t>3.6.3</t>
  </si>
  <si>
    <t>Cubierta para la concretadora (1 unidad).  Incluye largueros, teja de zinc corrugada y caja desarenadora.</t>
  </si>
  <si>
    <t>3.7.0</t>
  </si>
  <si>
    <t>Protección del suelo</t>
  </si>
  <si>
    <t>3.7.1</t>
  </si>
  <si>
    <t>Costales de fibra para recolección y acopio de procedentes de excavaciones</t>
  </si>
  <si>
    <t>3.7.2</t>
  </si>
  <si>
    <t>3.8.0</t>
  </si>
  <si>
    <t>Manejo de campamento e instalaciones temporales</t>
  </si>
  <si>
    <t>3.8.1</t>
  </si>
  <si>
    <t>Señalización en sitios internos de disposición temporal de residuos sólidos y zonas de acopios de materiales (la señalización debe ser en poliestireno tamaño 30*20cm)</t>
  </si>
  <si>
    <t>3.8.2</t>
  </si>
  <si>
    <t>Adecuación o provisión de senderos peatonales (incluye insumos y mano de obra).</t>
  </si>
  <si>
    <t>3.9.0</t>
  </si>
  <si>
    <t>Prevención de contaminación de cuerpos de agua de redes de servicios públicos</t>
  </si>
  <si>
    <t>3.9.1</t>
  </si>
  <si>
    <t>Caja desarenadora móvil para la concretadora (requiere una caneca de 55 galones, para lavado de mixer y de mezcleros).</t>
  </si>
  <si>
    <t>3.9.2</t>
  </si>
  <si>
    <t xml:space="preserve">Tela polisombra negra al 65% para protección de sumideros  </t>
  </si>
  <si>
    <t>3.9.3</t>
  </si>
  <si>
    <t>Alquiler de baño portátil con 2 limpieza por semana (atiende a 15 personas).</t>
  </si>
  <si>
    <t>3.10.0</t>
  </si>
  <si>
    <t xml:space="preserve">Gestión de la fauna y la flora </t>
  </si>
  <si>
    <t>3.10.1</t>
  </si>
  <si>
    <t>Malla tipo polisombra color naranja para la delimitación de zonas verdes, zonas de tala y protección de árboles o arbustos (Rollo por 2,5 m x 1,4 m alto)</t>
  </si>
  <si>
    <t>3.10.3</t>
  </si>
  <si>
    <t>Largueros de madera (Dimensiones 4 cm x 8 cm, largo 2,4m) para protección de árboles</t>
  </si>
  <si>
    <t xml:space="preserve">un </t>
  </si>
  <si>
    <t>TOTAL GESTIÓN AMBIENTAL</t>
  </si>
  <si>
    <t>INVERSIÓN SEGURIDAD Y SALUD EN EL TRABAJO</t>
  </si>
  <si>
    <t>Chalecos para director, ingenieros, residentes, auxiliares. Estampados según manual de identidad</t>
  </si>
  <si>
    <t>Bordado de logos en uniformes según manual de imagen de la Alcaldía de Medellín</t>
  </si>
  <si>
    <t>Chalecos reflectivos sencillo (Uso subcontratistas o trabajos corta duración máximo 3 meses)</t>
  </si>
  <si>
    <t>Chalecos para bandereros</t>
  </si>
  <si>
    <t xml:space="preserve">Capacitación / actividades / campañas educativas de SST   que requieran contratación de instructor externo (incluye souvenirs o refrigerio y logistica de las actividades) </t>
  </si>
  <si>
    <t>Camilla rigida espina dorsal larga dotada (inmovilizador cervical, araña)</t>
  </si>
  <si>
    <t>Botiquín  primeros auxilios portatil (incluye 2 dotaciones)</t>
  </si>
  <si>
    <t>Silbato brigadistas</t>
  </si>
  <si>
    <t>Riñonera dotada para brigadistas</t>
  </si>
  <si>
    <t>Brazalete distintivo para identificación grupos de apoyo de emergencia (brigada de emergencia, coordinadores de evacuación, comité de emergencias)</t>
  </si>
  <si>
    <t>Megafono para emergencias</t>
  </si>
  <si>
    <t>Telefonos de radiofrecuencia</t>
  </si>
  <si>
    <t>Alarma para el proyecto</t>
  </si>
  <si>
    <t xml:space="preserve">Extintor TIPO ABC (Multiproposito) de 20 libras </t>
  </si>
  <si>
    <t xml:space="preserve">Extintor TIPO BC (CO2) de 10 libras </t>
  </si>
  <si>
    <t>Señalización para campamento en acrílico (0,25m*0,40m). Avisos de Poliestireno     (señales de Prohibición,  acciones de mando, de prevención, condiciones de seguridad, señales de incendio). Rotulación de productos químicos y las respectivas hojas de seguridad</t>
  </si>
  <si>
    <t>Mejoras y condiciones de seguridad derivadas de inspecciones, auditorias, cambio de actividades y de controles planteados en la matriz de riesgos</t>
  </si>
  <si>
    <t>Escalera portatil certificada en un material rígido (aluminio,fibra de vidrio)</t>
  </si>
  <si>
    <t>TOTAL SEGURIDAD Y SALUD EN EL TRABAJO</t>
  </si>
  <si>
    <t>Paula Andrea Palacio Garces</t>
  </si>
  <si>
    <t>Profesional B</t>
  </si>
  <si>
    <t>Subgerencia de Planeación Institucional</t>
  </si>
  <si>
    <t>PRESUPUESTO PLAN DE MANEJO DE TRANSITO</t>
  </si>
  <si>
    <t>INVERSIÓN PLAN DE MANEJO DE TRANSITO</t>
  </si>
  <si>
    <t xml:space="preserve">Señales informativa Obra. Dimensiones y características según lo establecido por el Manual de Señalización Vial  2015 (*). </t>
  </si>
  <si>
    <t xml:space="preserve">Señales reglamentarias.  Dimensiones y características según lo establecido por el Manual de Señalización Vial 2015 (*). </t>
  </si>
  <si>
    <t xml:space="preserve">Señales preventivas Obra. Dimensiones y características según lo establecido por el Manual de Señalización Vial  2015 (*). </t>
  </si>
  <si>
    <t>Paleta de pare y siga Dimensiones y características según lo establecido por el Manual de Señalización Vial 2015</t>
  </si>
  <si>
    <t>Balizas (1,4 m)</t>
  </si>
  <si>
    <t>Conos de 0,9 y dos franjas refrectivas tipo IV diamante.</t>
  </si>
  <si>
    <t>Malla plástica naranja (polietileno de alta densidad, rollo por 50 m, ancho 1,40 m)</t>
  </si>
  <si>
    <t>Malla tipo polisombra color naranja (Rollo por 100 m, ancho de 1,50 m)</t>
  </si>
  <si>
    <t>Estructuración y Trámite de aprobación de PMT</t>
  </si>
  <si>
    <t>Auxiliar de tránsito, incluida dotación (Parques del rio norte)</t>
  </si>
  <si>
    <t>personas/mes</t>
  </si>
  <si>
    <t>Auxiliar de tránsito, incluida dotación (Carabobo Tramo A)</t>
  </si>
  <si>
    <t>Auxiliar de tránsito, incluida dotación (Intercambio vial Rinconcito ecuatoriano)</t>
  </si>
  <si>
    <t>Auxiliar de tránsito, incluida dotación (Conexión Vial norte)</t>
  </si>
  <si>
    <t>Capacitación y entrenamiento para auxiliares de tránsito para obras en vías</t>
  </si>
  <si>
    <t>Permiso de ocupación de vía Secretaría de Movilidad.</t>
  </si>
  <si>
    <t>Asesoria Especialista en movilidad</t>
  </si>
  <si>
    <t xml:space="preserve">personas </t>
  </si>
  <si>
    <t xml:space="preserve"> TOTAL PLAN DE MANEJO DE TRANSITO</t>
  </si>
  <si>
    <t>POLIZAS</t>
  </si>
  <si>
    <t>COSTO TOTAL</t>
  </si>
  <si>
    <t>DEMOLICIÓN DE INMUEBLES Y OBRAS COMPLEMENTARIAS EN PROYECTOS QUE ADELANTA LA ENTIDAD EN DIFERENTES SITIOS EN EL DISTRITO DE MEDELLIN</t>
  </si>
  <si>
    <t>Plazo</t>
  </si>
  <si>
    <t>NOTA: Manifiesto el conocimiento, aceptación y cumplimiento de todos y cada uno de los ÍTEMS RELACIONADOS EN EL PRESUPUESTO OFICIAL, y en tal sentido me obligo con la Empresa de Desarrollo Urbano EDU a dar cumplimiento estricto a los mismos en caso de que se me adjudique el contrato; y en todo caso acepto que prevalece la numeración, clasificación, descripción, unidades y cantidades establecidas en el presupuesto oficial, según las últimas modificaciones, en caso de que las hubiere.</t>
  </si>
  <si>
    <t>Las celdas en amarillo son las modificables por parte del oferente</t>
  </si>
  <si>
    <t>Firma del postor</t>
  </si>
  <si>
    <t>Setenta y cinco (75) días calendario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</si>
</sst>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 #,##0;[Red]\-&quot;$&quot;\ #,##0"/>
    <numFmt numFmtId="44" formatCode="_-&quot;$&quot;\ * #,##0.00_-;\-&quot;$&quot;\ * #,##0.00_-;_-&quot;$&quot;\ * &quot;-&quot;??_-;_-@_-"/>
    <numFmt numFmtId="43" formatCode="_-* #,##0.00_-;\-* #,##0.00_-;_-* &quot;-&quot;??_-;_-@_-"/>
    <numFmt numFmtId="164" formatCode="_-&quot;$&quot;\ * #,##0_-;\-&quot;$&quot;\ * #,##0_-;_-&quot;$&quot;\ * &quot;-&quot;??_-;_-@_-"/>
    <numFmt numFmtId="165" formatCode="_-[$$-240A]\ * #,##0_-;\-[$$-240A]\ * #,##0_-;_-[$$-240A]\ * &quot;-&quot;??_-;_-@_-"/>
    <numFmt numFmtId="166" formatCode="#,##0.0"/>
    <numFmt numFmtId="167" formatCode="[$$-240A]\ #,##0"/>
    <numFmt numFmtId="168" formatCode="_-&quot;$&quot;* #,##0_-;\-&quot;$&quot;* #,##0_-;_-&quot;$&quot;* &quot;-&quot;??_-;_-@_-"/>
    <numFmt numFmtId="169" formatCode="_(&quot;$&quot;\ * #,##0.00_);_(&quot;$&quot;\ * \(#,##0.00\);_(&quot;$&quot;\ * &quot;-&quot;??_);_(@_)"/>
    <numFmt numFmtId="170" formatCode="_(&quot;$&quot;\ * #,##0_);_(&quot;$&quot;\ * \(#,##0\);_(&quot;$&quot;\ * &quot;-&quot;??_);_(@_)"/>
    <numFmt numFmtId="171" formatCode="_(* #,##0_);_(* \(#,##0\);_(* &quot;-&quot;??_);_(@_)"/>
  </numFmts>
  <fonts count="20" x14ac:knownFonts="1">
    <font>
      <sz val="11"/>
      <color theme="1"/>
      <name val="Aptos Narrow"/>
      <family val="2"/>
      <scheme val="minor"/>
    </font>
    <font>
      <sz val="11"/>
      <color theme="1"/>
      <name val="Aptos Narrow"/>
      <family val="2"/>
      <scheme val="minor"/>
    </font>
    <font>
      <sz val="11"/>
      <color theme="1"/>
      <name val="Arial Narrow"/>
      <family val="2"/>
    </font>
    <font>
      <b/>
      <sz val="11"/>
      <color theme="1"/>
      <name val="Arial Narrow"/>
      <family val="2"/>
    </font>
    <font>
      <b/>
      <sz val="11"/>
      <name val="Arial Narrow"/>
      <family val="2"/>
    </font>
    <font>
      <b/>
      <i/>
      <sz val="11"/>
      <name val="Arial Narrow"/>
      <family val="2"/>
    </font>
    <font>
      <sz val="10"/>
      <name val="Arial"/>
      <family val="2"/>
    </font>
    <font>
      <b/>
      <sz val="11"/>
      <color rgb="FF000000"/>
      <name val="Arial Narrow"/>
      <family val="2"/>
    </font>
    <font>
      <b/>
      <sz val="11"/>
      <color theme="0"/>
      <name val="Arial Narrow"/>
      <family val="2"/>
    </font>
    <font>
      <sz val="11"/>
      <color rgb="FF000000"/>
      <name val="Arial Narrow"/>
      <family val="2"/>
    </font>
    <font>
      <sz val="11"/>
      <name val="Arial Narrow"/>
      <family val="2"/>
    </font>
    <font>
      <sz val="11"/>
      <color indexed="8"/>
      <name val="Arial Narrow"/>
      <family val="2"/>
    </font>
    <font>
      <sz val="11"/>
      <color indexed="8"/>
      <name val="Calibri"/>
      <family val="2"/>
    </font>
    <font>
      <b/>
      <sz val="9"/>
      <color indexed="81"/>
      <name val="Tahoma"/>
      <family val="2"/>
    </font>
    <font>
      <sz val="9"/>
      <color indexed="81"/>
      <name val="Tahoma"/>
      <family val="2"/>
    </font>
    <font>
      <b/>
      <sz val="11"/>
      <color rgb="FF000000"/>
      <name val="Aptos Narrow"/>
      <family val="2"/>
      <scheme val="minor"/>
    </font>
    <font>
      <sz val="9"/>
      <name val="Arial"/>
      <family val="2"/>
    </font>
    <font>
      <sz val="11"/>
      <name val="Aptos Narrow"/>
      <family val="2"/>
      <scheme val="minor"/>
    </font>
    <font>
      <sz val="10"/>
      <name val="Arial Narrow"/>
      <family val="2"/>
    </font>
    <font>
      <b/>
      <sz val="14"/>
      <name val="Arial Narrow"/>
      <family val="2"/>
    </font>
  </fonts>
  <fills count="12">
    <fill>
      <patternFill patternType="none"/>
    </fill>
    <fill>
      <patternFill patternType="gray125"/>
    </fill>
    <fill>
      <patternFill patternType="solid">
        <fgColor theme="0"/>
        <bgColor indexed="64"/>
      </patternFill>
    </fill>
    <fill>
      <patternFill patternType="solid">
        <fgColor theme="1" tint="4.9989318521683403E-2"/>
        <bgColor indexed="64"/>
      </patternFill>
    </fill>
    <fill>
      <patternFill patternType="solid">
        <fgColor theme="9" tint="0.39997558519241921"/>
        <bgColor indexed="64"/>
      </patternFill>
    </fill>
    <fill>
      <patternFill patternType="solid">
        <fgColor theme="0" tint="-0.499984740745262"/>
        <bgColor indexed="64"/>
      </patternFill>
    </fill>
    <fill>
      <patternFill patternType="solid">
        <fgColor rgb="FFBFBFBF"/>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FF00"/>
        <bgColor indexed="64"/>
      </patternFill>
    </fill>
    <fill>
      <patternFill patternType="solid">
        <fgColor rgb="FFFFFF00"/>
        <bgColor rgb="FF000000"/>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s>
  <cellStyleXfs count="13">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6" fillId="0" borderId="0"/>
    <xf numFmtId="0" fontId="6" fillId="0" borderId="0"/>
    <xf numFmtId="0" fontId="1" fillId="0" borderId="0"/>
    <xf numFmtId="0" fontId="1" fillId="0" borderId="0"/>
    <xf numFmtId="0" fontId="6" fillId="0" borderId="0"/>
    <xf numFmtId="44" fontId="1" fillId="0" borderId="0" applyFont="0" applyFill="0" applyBorder="0" applyAlignment="0" applyProtection="0"/>
    <xf numFmtId="169" fontId="12" fillId="0" borderId="0" applyFont="0" applyFill="0" applyBorder="0" applyAlignment="0" applyProtection="0"/>
    <xf numFmtId="171" fontId="6" fillId="0" borderId="0" applyFont="0" applyFill="0" applyBorder="0" applyAlignment="0" applyProtection="0"/>
    <xf numFmtId="0" fontId="6" fillId="0" borderId="0"/>
  </cellStyleXfs>
  <cellXfs count="148">
    <xf numFmtId="0" fontId="0" fillId="0" borderId="0" xfId="0"/>
    <xf numFmtId="0" fontId="2" fillId="0" borderId="0" xfId="0" applyFont="1" applyAlignment="1">
      <alignment vertical="center"/>
    </xf>
    <xf numFmtId="0" fontId="2" fillId="0" borderId="0" xfId="0" applyFont="1" applyAlignment="1">
      <alignment horizontal="justify" vertical="center" wrapText="1"/>
    </xf>
    <xf numFmtId="2" fontId="2" fillId="0" borderId="0" xfId="0" applyNumberFormat="1" applyFont="1" applyAlignment="1">
      <alignment vertical="center"/>
    </xf>
    <xf numFmtId="0" fontId="4" fillId="2" borderId="0" xfId="0" applyFont="1" applyFill="1" applyAlignment="1">
      <alignment horizontal="center" vertical="center"/>
    </xf>
    <xf numFmtId="0" fontId="5" fillId="0" borderId="0" xfId="0" applyFont="1" applyAlignment="1">
      <alignment horizontal="justify" vertical="center" wrapText="1"/>
    </xf>
    <xf numFmtId="0" fontId="4" fillId="0" borderId="0" xfId="0" applyFont="1" applyAlignment="1">
      <alignment horizontal="justify" vertical="center" wrapText="1"/>
    </xf>
    <xf numFmtId="0" fontId="4" fillId="0" borderId="0" xfId="0" applyFont="1" applyAlignment="1">
      <alignment horizontal="center" vertical="center" wrapText="1"/>
    </xf>
    <xf numFmtId="0" fontId="4" fillId="0" borderId="1" xfId="4" applyFont="1" applyBorder="1" applyAlignment="1">
      <alignment horizontal="center" vertical="center" wrapText="1"/>
    </xf>
    <xf numFmtId="0" fontId="7" fillId="0" borderId="2" xfId="0" applyFont="1" applyBorder="1" applyAlignment="1">
      <alignment horizontal="left" vertical="center" wrapText="1" readingOrder="1"/>
    </xf>
    <xf numFmtId="0" fontId="7" fillId="0" borderId="3" xfId="0" applyFont="1" applyBorder="1" applyAlignment="1">
      <alignment horizontal="justify" vertical="center" wrapText="1" readingOrder="1"/>
    </xf>
    <xf numFmtId="0" fontId="7" fillId="0" borderId="3" xfId="0" applyFont="1" applyBorder="1" applyAlignment="1">
      <alignment horizontal="center" vertical="center" wrapText="1" readingOrder="1"/>
    </xf>
    <xf numFmtId="2" fontId="7" fillId="0" borderId="3" xfId="0" applyNumberFormat="1" applyFont="1" applyBorder="1" applyAlignment="1">
      <alignment horizontal="center" vertical="center" wrapText="1" readingOrder="1"/>
    </xf>
    <xf numFmtId="0" fontId="8" fillId="3" borderId="2" xfId="0" applyFont="1" applyFill="1" applyBorder="1" applyAlignment="1">
      <alignment horizontal="left" vertical="center" wrapText="1" readingOrder="1"/>
    </xf>
    <xf numFmtId="0" fontId="8" fillId="3" borderId="3" xfId="0" applyFont="1" applyFill="1" applyBorder="1" applyAlignment="1">
      <alignment horizontal="justify" vertical="center" wrapText="1" readingOrder="1"/>
    </xf>
    <xf numFmtId="0" fontId="8" fillId="3" borderId="3" xfId="0" applyFont="1" applyFill="1" applyBorder="1" applyAlignment="1">
      <alignment horizontal="center" vertical="center" wrapText="1" readingOrder="1"/>
    </xf>
    <xf numFmtId="2" fontId="8" fillId="3" borderId="3" xfId="0" applyNumberFormat="1" applyFont="1" applyFill="1" applyBorder="1" applyAlignment="1">
      <alignment horizontal="center" vertical="center" wrapText="1" readingOrder="1"/>
    </xf>
    <xf numFmtId="0" fontId="2" fillId="4" borderId="0" xfId="0" applyFont="1" applyFill="1" applyAlignment="1">
      <alignment vertical="center"/>
    </xf>
    <xf numFmtId="0" fontId="7" fillId="5" borderId="4" xfId="0" applyFont="1" applyFill="1" applyBorder="1" applyAlignment="1">
      <alignment horizontal="left" vertical="center" wrapText="1" readingOrder="1"/>
    </xf>
    <xf numFmtId="0" fontId="7" fillId="5" borderId="5" xfId="0" applyFont="1" applyFill="1" applyBorder="1" applyAlignment="1">
      <alignment horizontal="justify" vertical="center" wrapText="1" readingOrder="1"/>
    </xf>
    <xf numFmtId="0" fontId="9" fillId="5" borderId="5" xfId="0" applyFont="1" applyFill="1" applyBorder="1" applyAlignment="1">
      <alignment horizontal="left" vertical="center" wrapText="1" readingOrder="1"/>
    </xf>
    <xf numFmtId="2" fontId="9" fillId="5" borderId="5" xfId="0" applyNumberFormat="1" applyFont="1" applyFill="1" applyBorder="1" applyAlignment="1">
      <alignment horizontal="left" vertical="center" wrapText="1" readingOrder="1"/>
    </xf>
    <xf numFmtId="0" fontId="7" fillId="6" borderId="4" xfId="0" applyFont="1" applyFill="1" applyBorder="1" applyAlignment="1">
      <alignment horizontal="left" vertical="center" wrapText="1" readingOrder="1"/>
    </xf>
    <xf numFmtId="0" fontId="7" fillId="6" borderId="5" xfId="0" applyFont="1" applyFill="1" applyBorder="1" applyAlignment="1">
      <alignment horizontal="justify" vertical="center" wrapText="1" readingOrder="1"/>
    </xf>
    <xf numFmtId="0" fontId="9" fillId="6" borderId="5" xfId="0" applyFont="1" applyFill="1" applyBorder="1" applyAlignment="1">
      <alignment horizontal="left" vertical="center" wrapText="1" readingOrder="1"/>
    </xf>
    <xf numFmtId="2" fontId="9" fillId="6" borderId="5" xfId="0" applyNumberFormat="1" applyFont="1" applyFill="1" applyBorder="1" applyAlignment="1">
      <alignment horizontal="left" vertical="center" wrapText="1" readingOrder="1"/>
    </xf>
    <xf numFmtId="0" fontId="9" fillId="0" borderId="4" xfId="0" applyFont="1" applyBorder="1" applyAlignment="1">
      <alignment horizontal="left" vertical="center" wrapText="1" readingOrder="1"/>
    </xf>
    <xf numFmtId="0" fontId="9" fillId="0" borderId="5" xfId="0" applyFont="1" applyBorder="1" applyAlignment="1">
      <alignment horizontal="justify" vertical="center" wrapText="1" readingOrder="1"/>
    </xf>
    <xf numFmtId="0" fontId="9" fillId="0" borderId="5" xfId="0" applyFont="1" applyBorder="1" applyAlignment="1">
      <alignment horizontal="center" vertical="center" wrapText="1" readingOrder="1"/>
    </xf>
    <xf numFmtId="2" fontId="9" fillId="0" borderId="5" xfId="0" applyNumberFormat="1" applyFont="1" applyBorder="1" applyAlignment="1">
      <alignment horizontal="center" vertical="center" wrapText="1" readingOrder="1"/>
    </xf>
    <xf numFmtId="165" fontId="9" fillId="0" borderId="5" xfId="0" applyNumberFormat="1" applyFont="1" applyBorder="1" applyAlignment="1">
      <alignment horizontal="left" vertical="center" wrapText="1" readingOrder="1"/>
    </xf>
    <xf numFmtId="0" fontId="7" fillId="0" borderId="6" xfId="0" applyFont="1" applyBorder="1" applyAlignment="1">
      <alignment horizontal="left" vertical="center" wrapText="1" readingOrder="1"/>
    </xf>
    <xf numFmtId="0" fontId="7" fillId="0" borderId="7" xfId="0" applyFont="1" applyBorder="1" applyAlignment="1">
      <alignment horizontal="left" vertical="center" wrapText="1" readingOrder="1"/>
    </xf>
    <xf numFmtId="0" fontId="7" fillId="0" borderId="8" xfId="0" applyFont="1" applyBorder="1" applyAlignment="1">
      <alignment horizontal="left" vertical="center" wrapText="1" readingOrder="1"/>
    </xf>
    <xf numFmtId="165" fontId="7" fillId="0" borderId="5" xfId="0" applyNumberFormat="1" applyFont="1" applyBorder="1" applyAlignment="1">
      <alignment horizontal="left" vertical="center" wrapText="1" readingOrder="1"/>
    </xf>
    <xf numFmtId="0" fontId="10" fillId="0" borderId="1" xfId="0" applyFont="1" applyBorder="1" applyAlignment="1">
      <alignment horizontal="center" vertical="center"/>
    </xf>
    <xf numFmtId="0" fontId="4" fillId="0" borderId="1" xfId="0" applyFont="1" applyBorder="1" applyAlignment="1">
      <alignment horizontal="justify" vertical="center" wrapText="1"/>
    </xf>
    <xf numFmtId="10" fontId="4" fillId="0" borderId="1" xfId="0" applyNumberFormat="1" applyFont="1" applyBorder="1" applyAlignment="1">
      <alignment horizontal="center" vertical="center"/>
    </xf>
    <xf numFmtId="166" fontId="4" fillId="0" borderId="1" xfId="0" applyNumberFormat="1" applyFont="1" applyBorder="1" applyAlignment="1">
      <alignment horizontal="center" vertical="center"/>
    </xf>
    <xf numFmtId="167" fontId="4" fillId="0" borderId="1" xfId="0" applyNumberFormat="1" applyFont="1" applyBorder="1" applyAlignment="1">
      <alignment horizontal="right" vertical="center"/>
    </xf>
    <xf numFmtId="0" fontId="10" fillId="0" borderId="9" xfId="0" applyFont="1" applyBorder="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4" fillId="7" borderId="9" xfId="0" applyFont="1" applyFill="1" applyBorder="1" applyAlignment="1">
      <alignment horizontal="left" vertical="center"/>
    </xf>
    <xf numFmtId="0" fontId="4" fillId="7" borderId="10" xfId="0" applyFont="1" applyFill="1" applyBorder="1" applyAlignment="1">
      <alignment horizontal="left" vertical="center"/>
    </xf>
    <xf numFmtId="0" fontId="4" fillId="7" borderId="11" xfId="0" applyFont="1" applyFill="1" applyBorder="1" applyAlignment="1">
      <alignment horizontal="left" vertical="center"/>
    </xf>
    <xf numFmtId="0" fontId="4" fillId="7" borderId="1" xfId="0" applyFont="1" applyFill="1" applyBorder="1" applyAlignment="1">
      <alignment horizontal="center" vertical="center"/>
    </xf>
    <xf numFmtId="0" fontId="4" fillId="7" borderId="1" xfId="0" applyFont="1" applyFill="1" applyBorder="1" applyAlignment="1">
      <alignment horizontal="justify" vertical="center" wrapText="1"/>
    </xf>
    <xf numFmtId="167" fontId="4" fillId="7" borderId="1" xfId="0" applyNumberFormat="1" applyFont="1" applyFill="1" applyBorder="1" applyAlignment="1">
      <alignment horizontal="right" vertical="center"/>
    </xf>
    <xf numFmtId="0" fontId="10" fillId="0" borderId="0" xfId="0" applyFont="1" applyAlignment="1">
      <alignment vertical="top"/>
    </xf>
    <xf numFmtId="0" fontId="2" fillId="0" borderId="0" xfId="0" applyFont="1" applyAlignment="1">
      <alignment horizontal="left" vertical="center"/>
    </xf>
    <xf numFmtId="0" fontId="3" fillId="0" borderId="1" xfId="5" applyFont="1" applyBorder="1" applyAlignment="1">
      <alignment horizontal="center" vertical="center"/>
    </xf>
    <xf numFmtId="0" fontId="2" fillId="0" borderId="0" xfId="0" applyFont="1" applyAlignment="1">
      <alignment vertical="top"/>
    </xf>
    <xf numFmtId="0" fontId="3" fillId="0" borderId="1" xfId="0" applyFont="1" applyBorder="1" applyAlignment="1">
      <alignment horizontal="center" vertical="center" wrapText="1"/>
    </xf>
    <xf numFmtId="167" fontId="3" fillId="0" borderId="1" xfId="0" applyNumberFormat="1" applyFont="1" applyBorder="1" applyAlignment="1">
      <alignment horizontal="center" vertical="center" wrapText="1"/>
    </xf>
    <xf numFmtId="0" fontId="4" fillId="8" borderId="1" xfId="0" applyFont="1" applyFill="1" applyBorder="1" applyAlignment="1">
      <alignment horizontal="justify" vertical="center"/>
    </xf>
    <xf numFmtId="0" fontId="10" fillId="0" borderId="1" xfId="0" applyFont="1" applyBorder="1" applyAlignment="1">
      <alignment horizontal="justify" vertical="center"/>
    </xf>
    <xf numFmtId="0" fontId="10" fillId="0" borderId="1" xfId="5" applyFont="1" applyBorder="1" applyAlignment="1">
      <alignment horizontal="center" vertical="center"/>
    </xf>
    <xf numFmtId="6" fontId="10" fillId="0" borderId="1" xfId="5" applyNumberFormat="1" applyFont="1" applyBorder="1" applyAlignment="1">
      <alignment horizontal="right" vertical="center"/>
    </xf>
    <xf numFmtId="0" fontId="10" fillId="0" borderId="1" xfId="5" applyFont="1" applyBorder="1" applyAlignment="1">
      <alignment horizontal="left" vertical="top"/>
    </xf>
    <xf numFmtId="0" fontId="10" fillId="8" borderId="1" xfId="5" applyFont="1" applyFill="1" applyBorder="1" applyAlignment="1">
      <alignment horizontal="center" vertical="center"/>
    </xf>
    <xf numFmtId="6" fontId="10" fillId="8" borderId="1" xfId="5" applyNumberFormat="1" applyFont="1" applyFill="1" applyBorder="1" applyAlignment="1">
      <alignment horizontal="right" vertical="center"/>
    </xf>
    <xf numFmtId="0" fontId="10" fillId="0" borderId="1" xfId="6" applyFont="1" applyBorder="1" applyAlignment="1" applyProtection="1">
      <alignment horizontal="justify" vertical="center"/>
      <protection locked="0"/>
    </xf>
    <xf numFmtId="0" fontId="3" fillId="7" borderId="9" xfId="7" applyFont="1" applyFill="1" applyBorder="1" applyAlignment="1">
      <alignment horizontal="left" vertical="center" wrapText="1"/>
    </xf>
    <xf numFmtId="0" fontId="3" fillId="7" borderId="11" xfId="7" applyFont="1" applyFill="1" applyBorder="1" applyAlignment="1">
      <alignment horizontal="left" vertical="center" wrapText="1"/>
    </xf>
    <xf numFmtId="0" fontId="3" fillId="7" borderId="1" xfId="7" applyFont="1" applyFill="1" applyBorder="1" applyAlignment="1">
      <alignment horizontal="justify" vertical="center"/>
    </xf>
    <xf numFmtId="0" fontId="3" fillId="7" borderId="1" xfId="7" applyFont="1" applyFill="1" applyBorder="1" applyAlignment="1">
      <alignment horizontal="center" vertical="center"/>
    </xf>
    <xf numFmtId="165" fontId="3" fillId="7" borderId="1" xfId="7" applyNumberFormat="1" applyFont="1" applyFill="1" applyBorder="1" applyAlignment="1">
      <alignment horizontal="justify" vertical="center"/>
    </xf>
    <xf numFmtId="0" fontId="4" fillId="0" borderId="0" xfId="0" applyFont="1" applyAlignment="1">
      <alignment vertical="top"/>
    </xf>
    <xf numFmtId="0" fontId="4" fillId="0" borderId="0" xfId="0" applyFont="1" applyAlignment="1">
      <alignment horizontal="center" vertical="top"/>
    </xf>
    <xf numFmtId="168" fontId="4" fillId="0" borderId="0" xfId="0" applyNumberFormat="1" applyFont="1" applyAlignment="1">
      <alignment vertical="top"/>
    </xf>
    <xf numFmtId="0" fontId="7" fillId="9" borderId="4" xfId="0" applyFont="1" applyFill="1" applyBorder="1" applyAlignment="1">
      <alignment horizontal="left" vertical="center" wrapText="1" readingOrder="1"/>
    </xf>
    <xf numFmtId="0" fontId="7" fillId="9" borderId="5" xfId="0" applyFont="1" applyFill="1" applyBorder="1" applyAlignment="1">
      <alignment horizontal="left" vertical="center" wrapText="1" readingOrder="1"/>
    </xf>
    <xf numFmtId="0" fontId="9" fillId="9" borderId="5" xfId="0" applyFont="1" applyFill="1" applyBorder="1" applyAlignment="1">
      <alignment horizontal="left" vertical="center" wrapText="1" readingOrder="1"/>
    </xf>
    <xf numFmtId="2" fontId="9" fillId="9" borderId="5" xfId="1" applyNumberFormat="1" applyFont="1" applyFill="1" applyBorder="1" applyAlignment="1">
      <alignment horizontal="center" vertical="center" wrapText="1" readingOrder="1"/>
    </xf>
    <xf numFmtId="164" fontId="7" fillId="9" borderId="5" xfId="2" applyNumberFormat="1" applyFont="1" applyFill="1" applyBorder="1" applyAlignment="1">
      <alignment horizontal="left" vertical="center" wrapText="1" readingOrder="1"/>
    </xf>
    <xf numFmtId="0" fontId="7" fillId="6" borderId="5" xfId="0" applyFont="1" applyFill="1" applyBorder="1" applyAlignment="1">
      <alignment horizontal="left" vertical="center" wrapText="1" readingOrder="1"/>
    </xf>
    <xf numFmtId="2" fontId="9" fillId="6" borderId="5" xfId="1" applyNumberFormat="1" applyFont="1" applyFill="1" applyBorder="1" applyAlignment="1">
      <alignment horizontal="center" vertical="center" wrapText="1" readingOrder="1"/>
    </xf>
    <xf numFmtId="0" fontId="9" fillId="0" borderId="5" xfId="0" applyFont="1" applyBorder="1" applyAlignment="1">
      <alignment horizontal="left" vertical="center" wrapText="1" readingOrder="1"/>
    </xf>
    <xf numFmtId="2" fontId="9" fillId="0" borderId="5" xfId="1" applyNumberFormat="1" applyFont="1" applyBorder="1" applyAlignment="1">
      <alignment horizontal="center" vertical="center" wrapText="1" readingOrder="1"/>
    </xf>
    <xf numFmtId="1" fontId="9" fillId="0" borderId="5" xfId="1" applyNumberFormat="1" applyFont="1" applyBorder="1" applyAlignment="1">
      <alignment horizontal="center" vertical="center" wrapText="1" readingOrder="1"/>
    </xf>
    <xf numFmtId="0" fontId="3" fillId="0" borderId="1" xfId="0" applyFont="1" applyBorder="1" applyAlignment="1">
      <alignment horizontal="center" vertical="center"/>
    </xf>
    <xf numFmtId="167" fontId="3" fillId="0" borderId="1" xfId="0" applyNumberFormat="1" applyFont="1" applyBorder="1" applyAlignment="1">
      <alignment horizontal="center" vertical="center"/>
    </xf>
    <xf numFmtId="0" fontId="2" fillId="0" borderId="1" xfId="0" applyFont="1" applyBorder="1" applyAlignment="1">
      <alignment horizontal="center" vertical="center"/>
    </xf>
    <xf numFmtId="0" fontId="9" fillId="2" borderId="1" xfId="0" applyFont="1" applyFill="1" applyBorder="1" applyAlignment="1">
      <alignment horizontal="justify" vertical="center" readingOrder="1"/>
    </xf>
    <xf numFmtId="0" fontId="9" fillId="2" borderId="5" xfId="0" applyFont="1" applyFill="1" applyBorder="1" applyAlignment="1">
      <alignment horizontal="center" vertical="center" readingOrder="1"/>
    </xf>
    <xf numFmtId="164" fontId="2" fillId="0" borderId="1" xfId="2" applyNumberFormat="1" applyFont="1" applyBorder="1" applyAlignment="1">
      <alignment vertical="center"/>
    </xf>
    <xf numFmtId="0" fontId="3" fillId="9" borderId="1" xfId="0" applyFont="1" applyFill="1" applyBorder="1" applyAlignment="1">
      <alignment horizontal="center" vertical="center"/>
    </xf>
    <xf numFmtId="0" fontId="2" fillId="9" borderId="1" xfId="0" applyFont="1" applyFill="1" applyBorder="1" applyAlignment="1">
      <alignment vertical="center"/>
    </xf>
    <xf numFmtId="0" fontId="2" fillId="9" borderId="1" xfId="0" applyFont="1" applyFill="1" applyBorder="1" applyAlignment="1">
      <alignment horizontal="center" vertical="center"/>
    </xf>
    <xf numFmtId="165" fontId="3" fillId="9" borderId="1" xfId="7" applyNumberFormat="1" applyFont="1" applyFill="1" applyBorder="1" applyAlignment="1">
      <alignment horizontal="justify" vertical="center"/>
    </xf>
    <xf numFmtId="0" fontId="8" fillId="0" borderId="0" xfId="8" applyFont="1" applyAlignment="1">
      <alignment horizontal="center" vertical="center"/>
    </xf>
    <xf numFmtId="0" fontId="3" fillId="0" borderId="1" xfId="0" applyFont="1" applyBorder="1" applyAlignment="1">
      <alignment horizontal="center"/>
    </xf>
    <xf numFmtId="0" fontId="2" fillId="0" borderId="0" xfId="0" applyFont="1"/>
    <xf numFmtId="0" fontId="10" fillId="0" borderId="1" xfId="5" applyFont="1" applyBorder="1" applyAlignment="1">
      <alignment horizontal="justify" vertical="center" wrapText="1"/>
    </xf>
    <xf numFmtId="0" fontId="11" fillId="0" borderId="1" xfId="7" applyFont="1" applyBorder="1" applyAlignment="1">
      <alignment horizontal="center" vertical="center"/>
    </xf>
    <xf numFmtId="170" fontId="11" fillId="0" borderId="1" xfId="10" applyNumberFormat="1" applyFont="1" applyBorder="1" applyAlignment="1">
      <alignment horizontal="center" vertical="center"/>
    </xf>
    <xf numFmtId="0" fontId="11" fillId="0" borderId="1" xfId="7" applyFont="1" applyBorder="1" applyAlignment="1">
      <alignment horizontal="justify" vertical="center" wrapText="1"/>
    </xf>
    <xf numFmtId="0" fontId="11" fillId="0" borderId="1" xfId="7" applyFont="1" applyBorder="1" applyAlignment="1">
      <alignment horizontal="justify" vertical="center"/>
    </xf>
    <xf numFmtId="2" fontId="11" fillId="2" borderId="1" xfId="7" applyNumberFormat="1" applyFont="1" applyFill="1" applyBorder="1" applyAlignment="1">
      <alignment horizontal="center" vertical="center"/>
    </xf>
    <xf numFmtId="3" fontId="11" fillId="0" borderId="1" xfId="7" applyNumberFormat="1" applyFont="1" applyBorder="1" applyAlignment="1">
      <alignment horizontal="center" vertical="center"/>
    </xf>
    <xf numFmtId="0" fontId="11" fillId="2" borderId="1" xfId="7" applyFont="1" applyFill="1" applyBorder="1" applyAlignment="1">
      <alignment horizontal="center" vertical="center"/>
    </xf>
    <xf numFmtId="0" fontId="4" fillId="7" borderId="1" xfId="0" applyFont="1" applyFill="1" applyBorder="1" applyAlignment="1">
      <alignment horizontal="left" vertical="center"/>
    </xf>
    <xf numFmtId="0" fontId="4" fillId="7" borderId="1" xfId="0" applyFont="1" applyFill="1" applyBorder="1" applyAlignment="1">
      <alignment horizontal="left" vertical="center"/>
    </xf>
    <xf numFmtId="10" fontId="3" fillId="7" borderId="1" xfId="3" applyNumberFormat="1" applyFont="1" applyFill="1" applyBorder="1" applyAlignment="1">
      <alignment horizontal="center"/>
    </xf>
    <xf numFmtId="0" fontId="2" fillId="0" borderId="0" xfId="0" applyFont="1" applyAlignment="1">
      <alignment horizontal="center" vertical="center"/>
    </xf>
    <xf numFmtId="10" fontId="3" fillId="0" borderId="0" xfId="3" applyNumberFormat="1" applyFont="1" applyFill="1" applyAlignment="1">
      <alignment vertical="center"/>
    </xf>
    <xf numFmtId="0" fontId="10" fillId="0" borderId="9" xfId="0" applyFont="1" applyBorder="1" applyAlignment="1">
      <alignment horizontal="left" vertical="center"/>
    </xf>
    <xf numFmtId="0" fontId="10" fillId="0" borderId="11" xfId="0" applyFont="1" applyBorder="1" applyAlignment="1">
      <alignment horizontal="left" vertical="center"/>
    </xf>
    <xf numFmtId="0" fontId="4" fillId="0" borderId="1" xfId="0" applyFont="1" applyBorder="1" applyAlignment="1">
      <alignment horizontal="left" vertical="center"/>
    </xf>
    <xf numFmtId="0" fontId="4" fillId="0" borderId="1" xfId="0" applyFont="1" applyBorder="1" applyAlignment="1">
      <alignment horizontal="center" vertical="center"/>
    </xf>
    <xf numFmtId="10" fontId="3" fillId="0" borderId="1" xfId="3" applyNumberFormat="1" applyFont="1" applyFill="1" applyBorder="1" applyAlignment="1">
      <alignment horizontal="center"/>
    </xf>
    <xf numFmtId="165" fontId="4" fillId="0" borderId="1" xfId="0" applyNumberFormat="1" applyFont="1" applyBorder="1" applyAlignment="1">
      <alignment horizontal="center" vertical="center"/>
    </xf>
    <xf numFmtId="0" fontId="4" fillId="0" borderId="9" xfId="0" applyFont="1" applyBorder="1" applyAlignment="1">
      <alignment horizontal="left" vertical="center"/>
    </xf>
    <xf numFmtId="0" fontId="4" fillId="0" borderId="11" xfId="0" applyFont="1" applyBorder="1" applyAlignment="1">
      <alignment horizontal="left" vertical="center"/>
    </xf>
    <xf numFmtId="9" fontId="3" fillId="0" borderId="1" xfId="3" applyFont="1" applyFill="1" applyBorder="1" applyAlignment="1">
      <alignment horizontal="justify" vertical="center"/>
    </xf>
    <xf numFmtId="0" fontId="3" fillId="0" borderId="0" xfId="0" applyFont="1"/>
    <xf numFmtId="165" fontId="7" fillId="0" borderId="0" xfId="0" applyNumberFormat="1" applyFont="1" applyAlignment="1">
      <alignment horizontal="justify" vertical="center"/>
    </xf>
    <xf numFmtId="44" fontId="2" fillId="10" borderId="1" xfId="9" applyFont="1" applyFill="1" applyBorder="1" applyAlignment="1">
      <alignment horizontal="center" vertical="center"/>
    </xf>
    <xf numFmtId="170" fontId="2" fillId="10" borderId="1" xfId="10" applyNumberFormat="1" applyFont="1" applyFill="1" applyBorder="1" applyAlignment="1">
      <alignment horizontal="center" vertical="center"/>
    </xf>
    <xf numFmtId="170" fontId="2" fillId="10" borderId="1" xfId="10" applyNumberFormat="1" applyFont="1" applyFill="1" applyBorder="1" applyAlignment="1">
      <alignment horizontal="justify" vertical="center"/>
    </xf>
    <xf numFmtId="170" fontId="2" fillId="10" borderId="1" xfId="11" applyNumberFormat="1" applyFont="1" applyFill="1" applyBorder="1" applyAlignment="1" applyProtection="1">
      <alignment horizontal="center" vertical="center"/>
      <protection locked="0"/>
    </xf>
    <xf numFmtId="0" fontId="9" fillId="10" borderId="5" xfId="0" applyFont="1" applyFill="1" applyBorder="1" applyAlignment="1">
      <alignment horizontal="left" vertical="center" wrapText="1" readingOrder="1"/>
    </xf>
    <xf numFmtId="165" fontId="9" fillId="10" borderId="5" xfId="0" applyNumberFormat="1" applyFont="1" applyFill="1" applyBorder="1" applyAlignment="1">
      <alignment horizontal="left" vertical="center" wrapText="1" readingOrder="1"/>
    </xf>
    <xf numFmtId="10" fontId="4" fillId="10" borderId="1" xfId="0" applyNumberFormat="1" applyFont="1" applyFill="1" applyBorder="1" applyAlignment="1">
      <alignment horizontal="center" vertical="center"/>
    </xf>
    <xf numFmtId="0" fontId="8" fillId="10" borderId="3" xfId="0" applyFont="1" applyFill="1" applyBorder="1" applyAlignment="1">
      <alignment horizontal="center" vertical="center" wrapText="1" readingOrder="1"/>
    </xf>
    <xf numFmtId="0" fontId="4" fillId="10" borderId="1" xfId="0" applyFont="1" applyFill="1" applyBorder="1" applyAlignment="1">
      <alignment horizontal="justify" vertical="center"/>
    </xf>
    <xf numFmtId="6" fontId="10" fillId="10" borderId="1" xfId="5" applyNumberFormat="1" applyFont="1" applyFill="1" applyBorder="1" applyAlignment="1">
      <alignment horizontal="right" vertical="center"/>
    </xf>
    <xf numFmtId="164" fontId="10" fillId="10" borderId="1" xfId="5" applyNumberFormat="1" applyFont="1" applyFill="1" applyBorder="1" applyAlignment="1">
      <alignment horizontal="right" vertical="center"/>
    </xf>
    <xf numFmtId="44" fontId="10" fillId="10" borderId="1" xfId="5" applyNumberFormat="1" applyFont="1" applyFill="1" applyBorder="1" applyAlignment="1">
      <alignment horizontal="right" vertical="center"/>
    </xf>
    <xf numFmtId="0" fontId="4" fillId="0" borderId="0" xfId="0" applyFont="1" applyAlignment="1">
      <alignment horizontal="center" vertical="center" wrapText="1"/>
    </xf>
    <xf numFmtId="165" fontId="9" fillId="10" borderId="5" xfId="0" applyNumberFormat="1" applyFont="1" applyFill="1" applyBorder="1" applyAlignment="1">
      <alignment horizontal="left" vertical="center" readingOrder="1"/>
    </xf>
    <xf numFmtId="0" fontId="15" fillId="0" borderId="0" xfId="0" applyFont="1" applyAlignment="1">
      <alignment vertical="center"/>
    </xf>
    <xf numFmtId="0" fontId="0" fillId="0" borderId="0" xfId="0" applyAlignment="1">
      <alignment horizontal="left" vertical="center" wrapText="1"/>
    </xf>
    <xf numFmtId="0" fontId="6" fillId="0" borderId="0" xfId="0" applyFont="1" applyAlignment="1">
      <alignment horizontal="left" vertical="center" wrapText="1"/>
    </xf>
    <xf numFmtId="0" fontId="6" fillId="0" borderId="0" xfId="0" applyFont="1" applyAlignment="1">
      <alignment vertical="center"/>
    </xf>
    <xf numFmtId="0" fontId="10" fillId="0" borderId="0" xfId="12" applyFont="1" applyAlignment="1">
      <alignment vertical="center"/>
    </xf>
    <xf numFmtId="0" fontId="6" fillId="0" borderId="0" xfId="0" applyFont="1" applyAlignment="1">
      <alignment horizontal="justify" vertical="center" wrapText="1"/>
    </xf>
    <xf numFmtId="0" fontId="6" fillId="0" borderId="0" xfId="0" applyFont="1" applyAlignment="1">
      <alignment horizontal="center" vertical="center" wrapText="1"/>
    </xf>
    <xf numFmtId="0" fontId="16" fillId="0" borderId="0" xfId="0" applyFont="1" applyAlignment="1">
      <alignment horizontal="center" vertical="center" wrapText="1"/>
    </xf>
    <xf numFmtId="0" fontId="17" fillId="0" borderId="0" xfId="0" applyFont="1"/>
    <xf numFmtId="0" fontId="16" fillId="0" borderId="0" xfId="0" applyFont="1" applyAlignment="1">
      <alignment vertical="center" wrapText="1"/>
    </xf>
    <xf numFmtId="0" fontId="18" fillId="0" borderId="0" xfId="0" applyFont="1" applyAlignment="1">
      <alignment vertical="center"/>
    </xf>
    <xf numFmtId="0" fontId="18" fillId="0" borderId="0" xfId="0" applyFont="1" applyAlignment="1">
      <alignment horizontal="center" vertical="center"/>
    </xf>
    <xf numFmtId="0" fontId="19" fillId="11" borderId="12" xfId="0" applyFont="1" applyFill="1" applyBorder="1" applyAlignment="1">
      <alignment horizontal="center" vertical="center"/>
    </xf>
    <xf numFmtId="0" fontId="19" fillId="11" borderId="0" xfId="0" applyFont="1" applyFill="1" applyAlignment="1">
      <alignment horizontal="center" vertical="center"/>
    </xf>
    <xf numFmtId="0" fontId="6" fillId="0" borderId="0" xfId="0" applyFont="1"/>
    <xf numFmtId="0" fontId="9" fillId="0" borderId="0" xfId="0" applyFont="1"/>
  </cellXfs>
  <cellStyles count="13">
    <cellStyle name="Millares" xfId="1" builtinId="3"/>
    <cellStyle name="Moneda" xfId="2" builtinId="4"/>
    <cellStyle name="Moneda 2" xfId="9" xr:uid="{F5F9D57C-289B-42F2-999D-0931054C0D9C}"/>
    <cellStyle name="Moneda 2 11" xfId="10" xr:uid="{0B45D6CD-D6F7-4540-A852-7FCD213833C2}"/>
    <cellStyle name="Moneda 3 4 2" xfId="11" xr:uid="{64FAB575-B468-4D0D-8DF1-B3ED152CEE9F}"/>
    <cellStyle name="Normal" xfId="0" builtinId="0"/>
    <cellStyle name="Normal 10" xfId="12" xr:uid="{44D3D2B4-6E5B-4171-82BC-FEB687CF40EE}"/>
    <cellStyle name="Normal 14" xfId="6" xr:uid="{DFBEB5E0-F1D1-410F-885D-814BAA08E999}"/>
    <cellStyle name="Normal 2 10 2 2 2" xfId="5" xr:uid="{ADFAD0E9-C0CC-487B-B0BF-94FBABE1E4B3}"/>
    <cellStyle name="Normal 2 2 2 2 2 2 2 2" xfId="8" xr:uid="{526AD9D1-49BD-436B-8384-01A02E9159F6}"/>
    <cellStyle name="Normal 2 3 2 2 2 2" xfId="4" xr:uid="{C4F9DB4F-3F18-498F-B73E-2B8389FF6915}"/>
    <cellStyle name="Normal 3 3 2" xfId="7" xr:uid="{85D43CF2-F689-44CA-8A80-991230D4DF76}"/>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450658</xdr:colOff>
      <xdr:row>3</xdr:row>
      <xdr:rowOff>128470</xdr:rowOff>
    </xdr:to>
    <xdr:sp macro="" textlink="">
      <xdr:nvSpPr>
        <xdr:cNvPr id="2" name="1 Rectángulo redondeado">
          <a:extLst>
            <a:ext uri="{FF2B5EF4-FFF2-40B4-BE49-F238E27FC236}">
              <a16:creationId xmlns:a16="http://schemas.microsoft.com/office/drawing/2014/main" id="{6BBA4029-1B82-4AFC-95F6-BB1AC1D6B768}"/>
            </a:ext>
          </a:extLst>
        </xdr:cNvPr>
        <xdr:cNvSpPr/>
      </xdr:nvSpPr>
      <xdr:spPr>
        <a:xfrm>
          <a:off x="0" y="0"/>
          <a:ext cx="8051608" cy="757120"/>
        </a:xfrm>
        <a:prstGeom prst="round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es-CO" sz="1100"/>
        </a:p>
      </xdr:txBody>
    </xdr:sp>
    <xdr:clientData/>
  </xdr:twoCellAnchor>
  <xdr:twoCellAnchor editAs="oneCell">
    <xdr:from>
      <xdr:col>0</xdr:col>
      <xdr:colOff>392206</xdr:colOff>
      <xdr:row>0</xdr:row>
      <xdr:rowOff>56030</xdr:rowOff>
    </xdr:from>
    <xdr:to>
      <xdr:col>1</xdr:col>
      <xdr:colOff>504265</xdr:colOff>
      <xdr:row>2</xdr:row>
      <xdr:rowOff>138025</xdr:rowOff>
    </xdr:to>
    <xdr:pic>
      <xdr:nvPicPr>
        <xdr:cNvPr id="3" name="3 Imagen">
          <a:extLst>
            <a:ext uri="{FF2B5EF4-FFF2-40B4-BE49-F238E27FC236}">
              <a16:creationId xmlns:a16="http://schemas.microsoft.com/office/drawing/2014/main" id="{D3BFF5AE-0562-4C46-AD80-6CB910C5DB9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2206" y="56030"/>
          <a:ext cx="759759" cy="5010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A18F6-7A6D-4A46-92C4-73DCDD3D7BF8}">
  <dimension ref="A1:HE266"/>
  <sheetViews>
    <sheetView tabSelected="1" view="pageBreakPreview" topLeftCell="A244" zoomScale="70" zoomScaleNormal="85" zoomScaleSheetLayoutView="70" workbookViewId="0">
      <selection activeCell="B251" sqref="B251"/>
    </sheetView>
  </sheetViews>
  <sheetFormatPr baseColWidth="10" defaultColWidth="8.85546875" defaultRowHeight="120" customHeight="1" x14ac:dyDescent="0.25"/>
  <cols>
    <col min="1" max="1" width="9.7109375" style="1" customWidth="1"/>
    <col min="2" max="2" width="61.42578125" style="2" customWidth="1"/>
    <col min="3" max="3" width="12" style="1" customWidth="1"/>
    <col min="4" max="4" width="13.85546875" style="3" customWidth="1"/>
    <col min="5" max="5" width="17" style="1" bestFit="1" customWidth="1"/>
    <col min="6" max="6" width="21.7109375" style="1" bestFit="1" customWidth="1"/>
    <col min="7" max="16384" width="8.85546875" style="1"/>
  </cols>
  <sheetData>
    <row r="1" spans="1:6" ht="16.5" x14ac:dyDescent="0.25"/>
    <row r="2" spans="1:6" ht="16.5" x14ac:dyDescent="0.25"/>
    <row r="3" spans="1:6" ht="16.5" x14ac:dyDescent="0.25"/>
    <row r="4" spans="1:6" ht="16.5" x14ac:dyDescent="0.25"/>
    <row r="5" spans="1:6" ht="16.5" x14ac:dyDescent="0.25">
      <c r="A5" s="4" t="s">
        <v>0</v>
      </c>
      <c r="B5" s="4"/>
      <c r="C5" s="4"/>
      <c r="D5" s="4"/>
      <c r="E5" s="4"/>
      <c r="F5" s="4"/>
    </row>
    <row r="6" spans="1:6" ht="16.5" x14ac:dyDescent="0.25">
      <c r="A6" s="4" t="s">
        <v>1</v>
      </c>
      <c r="B6" s="4"/>
      <c r="C6" s="4"/>
      <c r="D6" s="4"/>
      <c r="E6" s="4"/>
      <c r="F6" s="4"/>
    </row>
    <row r="7" spans="1:6" ht="110.25" customHeight="1" x14ac:dyDescent="0.25">
      <c r="A7" s="5" t="s">
        <v>2</v>
      </c>
      <c r="B7" s="6"/>
      <c r="C7" s="6"/>
      <c r="D7" s="6"/>
      <c r="E7" s="6"/>
      <c r="F7" s="6"/>
    </row>
    <row r="8" spans="1:6" ht="36.75" customHeight="1" x14ac:dyDescent="0.25">
      <c r="A8" s="7" t="s">
        <v>273</v>
      </c>
      <c r="B8" s="7"/>
      <c r="C8" s="7"/>
      <c r="D8" s="7"/>
      <c r="E8" s="7"/>
      <c r="F8" s="7"/>
    </row>
    <row r="9" spans="1:6" ht="16.5" x14ac:dyDescent="0.25">
      <c r="A9" s="130"/>
      <c r="B9" s="130"/>
      <c r="C9" s="130"/>
      <c r="D9" s="130"/>
      <c r="E9" s="130"/>
      <c r="F9" s="130"/>
    </row>
    <row r="10" spans="1:6" ht="16.5" x14ac:dyDescent="0.25">
      <c r="A10" s="7" t="s">
        <v>3</v>
      </c>
      <c r="B10" s="7"/>
      <c r="C10" s="7"/>
      <c r="D10" s="7"/>
      <c r="E10" s="7"/>
      <c r="F10" s="7"/>
    </row>
    <row r="11" spans="1:6" ht="16.5" x14ac:dyDescent="0.25">
      <c r="A11" s="130"/>
      <c r="B11" s="130"/>
      <c r="C11" s="130"/>
      <c r="D11" s="130"/>
      <c r="E11" s="130"/>
      <c r="F11" s="130"/>
    </row>
    <row r="12" spans="1:6" ht="16.5" x14ac:dyDescent="0.25">
      <c r="A12" s="8" t="s">
        <v>4</v>
      </c>
      <c r="B12" s="8"/>
      <c r="C12" s="8"/>
      <c r="D12" s="8"/>
      <c r="E12" s="8"/>
      <c r="F12" s="8"/>
    </row>
    <row r="13" spans="1:6" ht="16.5" x14ac:dyDescent="0.25">
      <c r="A13" s="9" t="s">
        <v>5</v>
      </c>
      <c r="B13" s="10" t="s">
        <v>6</v>
      </c>
      <c r="C13" s="11" t="s">
        <v>7</v>
      </c>
      <c r="D13" s="12" t="s">
        <v>8</v>
      </c>
      <c r="E13" s="11" t="s">
        <v>9</v>
      </c>
      <c r="F13" s="11" t="s">
        <v>10</v>
      </c>
    </row>
    <row r="14" spans="1:6" s="17" customFormat="1" ht="16.5" x14ac:dyDescent="0.25">
      <c r="A14" s="13" t="s">
        <v>11</v>
      </c>
      <c r="B14" s="14" t="s">
        <v>12</v>
      </c>
      <c r="C14" s="15"/>
      <c r="D14" s="16"/>
      <c r="E14" s="15"/>
      <c r="F14" s="15"/>
    </row>
    <row r="15" spans="1:6" ht="16.5" x14ac:dyDescent="0.25">
      <c r="A15" s="18" t="s">
        <v>13</v>
      </c>
      <c r="B15" s="19" t="s">
        <v>14</v>
      </c>
      <c r="C15" s="20" t="s">
        <v>15</v>
      </c>
      <c r="D15" s="21" t="s">
        <v>15</v>
      </c>
      <c r="E15" s="20" t="s">
        <v>15</v>
      </c>
      <c r="F15" s="20" t="s">
        <v>15</v>
      </c>
    </row>
    <row r="16" spans="1:6" ht="16.5" x14ac:dyDescent="0.25">
      <c r="A16" s="22" t="s">
        <v>16</v>
      </c>
      <c r="B16" s="23" t="s">
        <v>17</v>
      </c>
      <c r="C16" s="24" t="s">
        <v>15</v>
      </c>
      <c r="D16" s="25" t="s">
        <v>15</v>
      </c>
      <c r="E16" s="122"/>
      <c r="F16" s="24" t="s">
        <v>15</v>
      </c>
    </row>
    <row r="17" spans="1:6" ht="115.5" x14ac:dyDescent="0.25">
      <c r="A17" s="26" t="s">
        <v>18</v>
      </c>
      <c r="B17" s="27" t="s">
        <v>19</v>
      </c>
      <c r="C17" s="28" t="s">
        <v>20</v>
      </c>
      <c r="D17" s="29">
        <v>470</v>
      </c>
      <c r="E17" s="123"/>
      <c r="F17" s="30">
        <f>+ROUND(D17*E17,0)</f>
        <v>0</v>
      </c>
    </row>
    <row r="18" spans="1:6" ht="16.5" x14ac:dyDescent="0.25">
      <c r="A18" s="18" t="s">
        <v>21</v>
      </c>
      <c r="B18" s="19" t="s">
        <v>22</v>
      </c>
      <c r="C18" s="20" t="s">
        <v>15</v>
      </c>
      <c r="D18" s="21" t="s">
        <v>15</v>
      </c>
      <c r="E18" s="122"/>
      <c r="F18" s="20" t="s">
        <v>15</v>
      </c>
    </row>
    <row r="19" spans="1:6" ht="16.5" x14ac:dyDescent="0.25">
      <c r="A19" s="22" t="s">
        <v>23</v>
      </c>
      <c r="B19" s="23" t="s">
        <v>24</v>
      </c>
      <c r="C19" s="24" t="s">
        <v>15</v>
      </c>
      <c r="D19" s="25" t="s">
        <v>15</v>
      </c>
      <c r="E19" s="122"/>
      <c r="F19" s="24" t="s">
        <v>15</v>
      </c>
    </row>
    <row r="20" spans="1:6" ht="82.5" x14ac:dyDescent="0.25">
      <c r="A20" s="26" t="s">
        <v>25</v>
      </c>
      <c r="B20" s="27" t="s">
        <v>26</v>
      </c>
      <c r="C20" s="28" t="s">
        <v>27</v>
      </c>
      <c r="D20" s="29">
        <v>10</v>
      </c>
      <c r="E20" s="123"/>
      <c r="F20" s="30">
        <f t="shared" ref="F20:F27" si="0">+ROUND(D20*E20,0)</f>
        <v>0</v>
      </c>
    </row>
    <row r="21" spans="1:6" ht="82.5" x14ac:dyDescent="0.25">
      <c r="A21" s="26" t="s">
        <v>28</v>
      </c>
      <c r="B21" s="27" t="s">
        <v>29</v>
      </c>
      <c r="C21" s="28" t="s">
        <v>27</v>
      </c>
      <c r="D21" s="29">
        <v>10</v>
      </c>
      <c r="E21" s="123"/>
      <c r="F21" s="30">
        <f t="shared" si="0"/>
        <v>0</v>
      </c>
    </row>
    <row r="22" spans="1:6" ht="66" x14ac:dyDescent="0.25">
      <c r="A22" s="26" t="s">
        <v>30</v>
      </c>
      <c r="B22" s="27" t="s">
        <v>31</v>
      </c>
      <c r="C22" s="28" t="s">
        <v>27</v>
      </c>
      <c r="D22" s="29">
        <v>10</v>
      </c>
      <c r="E22" s="123"/>
      <c r="F22" s="30">
        <f t="shared" si="0"/>
        <v>0</v>
      </c>
    </row>
    <row r="23" spans="1:6" ht="82.5" x14ac:dyDescent="0.25">
      <c r="A23" s="26" t="s">
        <v>32</v>
      </c>
      <c r="B23" s="27" t="s">
        <v>33</v>
      </c>
      <c r="C23" s="28" t="s">
        <v>34</v>
      </c>
      <c r="D23" s="29">
        <v>100</v>
      </c>
      <c r="E23" s="123"/>
      <c r="F23" s="30">
        <f t="shared" si="0"/>
        <v>0</v>
      </c>
    </row>
    <row r="24" spans="1:6" ht="82.5" x14ac:dyDescent="0.25">
      <c r="A24" s="26" t="s">
        <v>35</v>
      </c>
      <c r="B24" s="27" t="s">
        <v>36</v>
      </c>
      <c r="C24" s="28" t="s">
        <v>20</v>
      </c>
      <c r="D24" s="29">
        <v>30</v>
      </c>
      <c r="E24" s="123"/>
      <c r="F24" s="30">
        <f t="shared" si="0"/>
        <v>0</v>
      </c>
    </row>
    <row r="25" spans="1:6" ht="99" x14ac:dyDescent="0.25">
      <c r="A25" s="26" t="s">
        <v>37</v>
      </c>
      <c r="B25" s="27" t="s">
        <v>38</v>
      </c>
      <c r="C25" s="28" t="s">
        <v>20</v>
      </c>
      <c r="D25" s="29">
        <v>9</v>
      </c>
      <c r="E25" s="123"/>
      <c r="F25" s="30">
        <f t="shared" si="0"/>
        <v>0</v>
      </c>
    </row>
    <row r="26" spans="1:6" ht="82.5" x14ac:dyDescent="0.25">
      <c r="A26" s="26" t="s">
        <v>39</v>
      </c>
      <c r="B26" s="27" t="s">
        <v>40</v>
      </c>
      <c r="C26" s="28" t="s">
        <v>27</v>
      </c>
      <c r="D26" s="29">
        <v>5</v>
      </c>
      <c r="E26" s="123"/>
      <c r="F26" s="30">
        <f t="shared" si="0"/>
        <v>0</v>
      </c>
    </row>
    <row r="27" spans="1:6" ht="16.5" x14ac:dyDescent="0.25">
      <c r="A27" s="26" t="s">
        <v>41</v>
      </c>
      <c r="B27" s="27" t="s">
        <v>42</v>
      </c>
      <c r="C27" s="28" t="s">
        <v>27</v>
      </c>
      <c r="D27" s="29">
        <v>1</v>
      </c>
      <c r="E27" s="123"/>
      <c r="F27" s="30">
        <f t="shared" si="0"/>
        <v>0</v>
      </c>
    </row>
    <row r="28" spans="1:6" ht="16.5" x14ac:dyDescent="0.25">
      <c r="A28" s="22" t="s">
        <v>43</v>
      </c>
      <c r="B28" s="23" t="s">
        <v>44</v>
      </c>
      <c r="C28" s="24" t="s">
        <v>15</v>
      </c>
      <c r="D28" s="25" t="s">
        <v>15</v>
      </c>
      <c r="E28" s="122"/>
      <c r="F28" s="24" t="s">
        <v>15</v>
      </c>
    </row>
    <row r="29" spans="1:6" ht="115.5" x14ac:dyDescent="0.25">
      <c r="A29" s="26" t="s">
        <v>45</v>
      </c>
      <c r="B29" s="27" t="s">
        <v>46</v>
      </c>
      <c r="C29" s="28" t="s">
        <v>47</v>
      </c>
      <c r="D29" s="29">
        <v>2</v>
      </c>
      <c r="E29" s="123"/>
      <c r="F29" s="30">
        <f t="shared" ref="F29:F31" si="1">+ROUND(D29*E29,0)</f>
        <v>0</v>
      </c>
    </row>
    <row r="30" spans="1:6" ht="82.5" x14ac:dyDescent="0.25">
      <c r="A30" s="26" t="s">
        <v>48</v>
      </c>
      <c r="B30" s="27" t="s">
        <v>49</v>
      </c>
      <c r="C30" s="28" t="s">
        <v>34</v>
      </c>
      <c r="D30" s="29">
        <v>10</v>
      </c>
      <c r="E30" s="123"/>
      <c r="F30" s="30">
        <f t="shared" si="1"/>
        <v>0</v>
      </c>
    </row>
    <row r="31" spans="1:6" ht="214.5" x14ac:dyDescent="0.25">
      <c r="A31" s="26" t="s">
        <v>50</v>
      </c>
      <c r="B31" s="27" t="s">
        <v>51</v>
      </c>
      <c r="C31" s="28" t="s">
        <v>34</v>
      </c>
      <c r="D31" s="29">
        <v>1017.51</v>
      </c>
      <c r="E31" s="123"/>
      <c r="F31" s="30">
        <f t="shared" si="1"/>
        <v>0</v>
      </c>
    </row>
    <row r="32" spans="1:6" ht="16.5" x14ac:dyDescent="0.25">
      <c r="A32" s="22" t="s">
        <v>52</v>
      </c>
      <c r="B32" s="23" t="s">
        <v>53</v>
      </c>
      <c r="C32" s="24" t="s">
        <v>15</v>
      </c>
      <c r="D32" s="25" t="s">
        <v>15</v>
      </c>
      <c r="E32" s="122"/>
      <c r="F32" s="24" t="s">
        <v>15</v>
      </c>
    </row>
    <row r="33" spans="1:6" ht="99" x14ac:dyDescent="0.25">
      <c r="A33" s="26" t="s">
        <v>54</v>
      </c>
      <c r="B33" s="27" t="s">
        <v>55</v>
      </c>
      <c r="C33" s="28" t="s">
        <v>34</v>
      </c>
      <c r="D33" s="29">
        <v>30</v>
      </c>
      <c r="E33" s="123"/>
      <c r="F33" s="30">
        <f t="shared" ref="F33" si="2">+ROUND(D33*E33,0)</f>
        <v>0</v>
      </c>
    </row>
    <row r="34" spans="1:6" ht="16.5" x14ac:dyDescent="0.25">
      <c r="A34" s="18" t="s">
        <v>56</v>
      </c>
      <c r="B34" s="19" t="s">
        <v>57</v>
      </c>
      <c r="C34" s="20" t="s">
        <v>15</v>
      </c>
      <c r="D34" s="21" t="s">
        <v>15</v>
      </c>
      <c r="E34" s="122"/>
      <c r="F34" s="20" t="s">
        <v>15</v>
      </c>
    </row>
    <row r="35" spans="1:6" ht="16.5" x14ac:dyDescent="0.25">
      <c r="A35" s="22" t="s">
        <v>58</v>
      </c>
      <c r="B35" s="23" t="s">
        <v>59</v>
      </c>
      <c r="C35" s="24" t="s">
        <v>15</v>
      </c>
      <c r="D35" s="25" t="s">
        <v>15</v>
      </c>
      <c r="E35" s="122"/>
      <c r="F35" s="24" t="s">
        <v>15</v>
      </c>
    </row>
    <row r="36" spans="1:6" ht="49.5" x14ac:dyDescent="0.25">
      <c r="A36" s="26" t="s">
        <v>60</v>
      </c>
      <c r="B36" s="27" t="s">
        <v>61</v>
      </c>
      <c r="C36" s="28" t="s">
        <v>62</v>
      </c>
      <c r="D36" s="29">
        <v>10</v>
      </c>
      <c r="E36" s="123"/>
      <c r="F36" s="30">
        <f t="shared" ref="F36" si="3">+ROUND(D36*E36,0)</f>
        <v>0</v>
      </c>
    </row>
    <row r="37" spans="1:6" ht="16.5" x14ac:dyDescent="0.25">
      <c r="A37" s="18" t="s">
        <v>63</v>
      </c>
      <c r="B37" s="19" t="s">
        <v>64</v>
      </c>
      <c r="C37" s="20" t="s">
        <v>15</v>
      </c>
      <c r="D37" s="21" t="s">
        <v>15</v>
      </c>
      <c r="E37" s="122"/>
      <c r="F37" s="20" t="s">
        <v>15</v>
      </c>
    </row>
    <row r="38" spans="1:6" ht="16.5" x14ac:dyDescent="0.25">
      <c r="A38" s="22" t="s">
        <v>65</v>
      </c>
      <c r="B38" s="23" t="s">
        <v>66</v>
      </c>
      <c r="C38" s="24" t="s">
        <v>15</v>
      </c>
      <c r="D38" s="25" t="s">
        <v>15</v>
      </c>
      <c r="E38" s="122"/>
      <c r="F38" s="24" t="s">
        <v>15</v>
      </c>
    </row>
    <row r="39" spans="1:6" ht="82.5" x14ac:dyDescent="0.25">
      <c r="A39" s="26" t="s">
        <v>67</v>
      </c>
      <c r="B39" s="27" t="s">
        <v>68</v>
      </c>
      <c r="C39" s="28" t="s">
        <v>34</v>
      </c>
      <c r="D39" s="29">
        <v>40</v>
      </c>
      <c r="E39" s="123"/>
      <c r="F39" s="30">
        <f t="shared" ref="F39:F40" si="4">+ROUND(D39*E39,0)</f>
        <v>0</v>
      </c>
    </row>
    <row r="40" spans="1:6" ht="49.5" x14ac:dyDescent="0.25">
      <c r="A40" s="26" t="s">
        <v>69</v>
      </c>
      <c r="B40" s="27" t="s">
        <v>70</v>
      </c>
      <c r="C40" s="28" t="s">
        <v>20</v>
      </c>
      <c r="D40" s="29">
        <v>20</v>
      </c>
      <c r="E40" s="123"/>
      <c r="F40" s="30">
        <f t="shared" si="4"/>
        <v>0</v>
      </c>
    </row>
    <row r="41" spans="1:6" ht="16.5" x14ac:dyDescent="0.25">
      <c r="A41" s="18" t="s">
        <v>71</v>
      </c>
      <c r="B41" s="19" t="s">
        <v>72</v>
      </c>
      <c r="C41" s="20" t="s">
        <v>15</v>
      </c>
      <c r="D41" s="21" t="s">
        <v>15</v>
      </c>
      <c r="E41" s="122"/>
      <c r="F41" s="20" t="s">
        <v>15</v>
      </c>
    </row>
    <row r="42" spans="1:6" ht="16.5" x14ac:dyDescent="0.25">
      <c r="A42" s="22" t="s">
        <v>73</v>
      </c>
      <c r="B42" s="23" t="s">
        <v>74</v>
      </c>
      <c r="C42" s="24" t="s">
        <v>15</v>
      </c>
      <c r="D42" s="25" t="s">
        <v>15</v>
      </c>
      <c r="E42" s="122"/>
      <c r="F42" s="24" t="s">
        <v>15</v>
      </c>
    </row>
    <row r="43" spans="1:6" ht="66" x14ac:dyDescent="0.25">
      <c r="A43" s="26" t="s">
        <v>75</v>
      </c>
      <c r="B43" s="27" t="s">
        <v>76</v>
      </c>
      <c r="C43" s="28" t="s">
        <v>34</v>
      </c>
      <c r="D43" s="29">
        <v>90</v>
      </c>
      <c r="E43" s="123"/>
      <c r="F43" s="30">
        <f t="shared" ref="F43:F44" si="5">+ROUND(D43*E43,0)</f>
        <v>0</v>
      </c>
    </row>
    <row r="44" spans="1:6" ht="49.5" x14ac:dyDescent="0.25">
      <c r="A44" s="26" t="s">
        <v>77</v>
      </c>
      <c r="B44" s="27" t="s">
        <v>78</v>
      </c>
      <c r="C44" s="28" t="s">
        <v>34</v>
      </c>
      <c r="D44" s="29">
        <v>30</v>
      </c>
      <c r="E44" s="123"/>
      <c r="F44" s="30">
        <f t="shared" si="5"/>
        <v>0</v>
      </c>
    </row>
    <row r="45" spans="1:6" ht="16.5" x14ac:dyDescent="0.25">
      <c r="A45" s="18" t="s">
        <v>79</v>
      </c>
      <c r="B45" s="19" t="s">
        <v>80</v>
      </c>
      <c r="C45" s="20" t="s">
        <v>15</v>
      </c>
      <c r="D45" s="21" t="s">
        <v>15</v>
      </c>
      <c r="E45" s="122"/>
      <c r="F45" s="20" t="s">
        <v>15</v>
      </c>
    </row>
    <row r="46" spans="1:6" ht="66" x14ac:dyDescent="0.25">
      <c r="A46" s="26" t="s">
        <v>81</v>
      </c>
      <c r="B46" s="27" t="s">
        <v>82</v>
      </c>
      <c r="C46" s="28" t="s">
        <v>34</v>
      </c>
      <c r="D46" s="29">
        <v>90</v>
      </c>
      <c r="E46" s="123"/>
      <c r="F46" s="30">
        <f t="shared" ref="F46:F54" si="6">+ROUND(D46*E46,0)</f>
        <v>0</v>
      </c>
    </row>
    <row r="47" spans="1:6" ht="115.5" x14ac:dyDescent="0.25">
      <c r="A47" s="26" t="s">
        <v>83</v>
      </c>
      <c r="B47" s="27" t="s">
        <v>84</v>
      </c>
      <c r="C47" s="28" t="s">
        <v>34</v>
      </c>
      <c r="D47" s="29">
        <v>15</v>
      </c>
      <c r="E47" s="123"/>
      <c r="F47" s="30">
        <f t="shared" si="6"/>
        <v>0</v>
      </c>
    </row>
    <row r="48" spans="1:6" ht="49.5" x14ac:dyDescent="0.25">
      <c r="A48" s="26" t="s">
        <v>85</v>
      </c>
      <c r="B48" s="27" t="s">
        <v>86</v>
      </c>
      <c r="C48" s="28" t="s">
        <v>34</v>
      </c>
      <c r="D48" s="29">
        <v>100</v>
      </c>
      <c r="E48" s="123"/>
      <c r="F48" s="30">
        <f t="shared" si="6"/>
        <v>0</v>
      </c>
    </row>
    <row r="49" spans="1:6" ht="132" x14ac:dyDescent="0.25">
      <c r="A49" s="26" t="s">
        <v>87</v>
      </c>
      <c r="B49" s="27" t="s">
        <v>88</v>
      </c>
      <c r="C49" s="28" t="s">
        <v>27</v>
      </c>
      <c r="D49" s="29">
        <v>3</v>
      </c>
      <c r="E49" s="123"/>
      <c r="F49" s="30">
        <f t="shared" si="6"/>
        <v>0</v>
      </c>
    </row>
    <row r="50" spans="1:6" ht="132" x14ac:dyDescent="0.25">
      <c r="A50" s="26" t="s">
        <v>89</v>
      </c>
      <c r="B50" s="27" t="s">
        <v>90</v>
      </c>
      <c r="C50" s="28" t="s">
        <v>27</v>
      </c>
      <c r="D50" s="29">
        <v>3</v>
      </c>
      <c r="E50" s="123"/>
      <c r="F50" s="30">
        <f t="shared" si="6"/>
        <v>0</v>
      </c>
    </row>
    <row r="51" spans="1:6" ht="99" x14ac:dyDescent="0.25">
      <c r="A51" s="26" t="s">
        <v>91</v>
      </c>
      <c r="B51" s="27" t="s">
        <v>92</v>
      </c>
      <c r="C51" s="28" t="s">
        <v>27</v>
      </c>
      <c r="D51" s="29">
        <v>3</v>
      </c>
      <c r="E51" s="123"/>
      <c r="F51" s="30">
        <f t="shared" si="6"/>
        <v>0</v>
      </c>
    </row>
    <row r="52" spans="1:6" ht="99" x14ac:dyDescent="0.25">
      <c r="A52" s="26" t="s">
        <v>93</v>
      </c>
      <c r="B52" s="27" t="s">
        <v>94</v>
      </c>
      <c r="C52" s="28" t="s">
        <v>20</v>
      </c>
      <c r="D52" s="29">
        <v>30</v>
      </c>
      <c r="E52" s="123"/>
      <c r="F52" s="30">
        <f t="shared" si="6"/>
        <v>0</v>
      </c>
    </row>
    <row r="53" spans="1:6" ht="82.5" x14ac:dyDescent="0.25">
      <c r="A53" s="26" t="s">
        <v>95</v>
      </c>
      <c r="B53" s="27" t="s">
        <v>96</v>
      </c>
      <c r="C53" s="28" t="s">
        <v>20</v>
      </c>
      <c r="D53" s="29">
        <v>30</v>
      </c>
      <c r="E53" s="123"/>
      <c r="F53" s="30">
        <f t="shared" si="6"/>
        <v>0</v>
      </c>
    </row>
    <row r="54" spans="1:6" ht="132" x14ac:dyDescent="0.25">
      <c r="A54" s="26" t="s">
        <v>97</v>
      </c>
      <c r="B54" s="27" t="s">
        <v>98</v>
      </c>
      <c r="C54" s="28" t="s">
        <v>34</v>
      </c>
      <c r="D54" s="29">
        <v>25</v>
      </c>
      <c r="E54" s="123"/>
      <c r="F54" s="30">
        <f t="shared" si="6"/>
        <v>0</v>
      </c>
    </row>
    <row r="55" spans="1:6" s="17" customFormat="1" ht="16.5" x14ac:dyDescent="0.25">
      <c r="A55" s="13" t="s">
        <v>99</v>
      </c>
      <c r="B55" s="14" t="s">
        <v>100</v>
      </c>
      <c r="C55" s="15"/>
      <c r="D55" s="16"/>
      <c r="E55" s="125"/>
      <c r="F55" s="15"/>
    </row>
    <row r="56" spans="1:6" ht="16.5" x14ac:dyDescent="0.25">
      <c r="A56" s="18" t="s">
        <v>13</v>
      </c>
      <c r="B56" s="19" t="s">
        <v>14</v>
      </c>
      <c r="C56" s="20" t="s">
        <v>15</v>
      </c>
      <c r="D56" s="21" t="s">
        <v>15</v>
      </c>
      <c r="E56" s="122"/>
      <c r="F56" s="20" t="s">
        <v>15</v>
      </c>
    </row>
    <row r="57" spans="1:6" ht="16.5" x14ac:dyDescent="0.25">
      <c r="A57" s="22" t="s">
        <v>16</v>
      </c>
      <c r="B57" s="23" t="s">
        <v>17</v>
      </c>
      <c r="C57" s="24" t="s">
        <v>15</v>
      </c>
      <c r="D57" s="25" t="s">
        <v>15</v>
      </c>
      <c r="E57" s="122"/>
      <c r="F57" s="24" t="s">
        <v>15</v>
      </c>
    </row>
    <row r="58" spans="1:6" ht="115.5" x14ac:dyDescent="0.25">
      <c r="A58" s="26" t="s">
        <v>18</v>
      </c>
      <c r="B58" s="27" t="s">
        <v>19</v>
      </c>
      <c r="C58" s="28" t="s">
        <v>20</v>
      </c>
      <c r="D58" s="29">
        <v>550</v>
      </c>
      <c r="E58" s="123"/>
      <c r="F58" s="30">
        <f>+ROUND(D58*E58,0)</f>
        <v>0</v>
      </c>
    </row>
    <row r="59" spans="1:6" ht="16.5" x14ac:dyDescent="0.25">
      <c r="A59" s="18" t="s">
        <v>21</v>
      </c>
      <c r="B59" s="19" t="s">
        <v>22</v>
      </c>
      <c r="C59" s="20" t="s">
        <v>15</v>
      </c>
      <c r="D59" s="21" t="s">
        <v>15</v>
      </c>
      <c r="E59" s="122"/>
      <c r="F59" s="20" t="s">
        <v>15</v>
      </c>
    </row>
    <row r="60" spans="1:6" ht="16.5" x14ac:dyDescent="0.25">
      <c r="A60" s="22" t="s">
        <v>23</v>
      </c>
      <c r="B60" s="23" t="s">
        <v>24</v>
      </c>
      <c r="C60" s="24" t="s">
        <v>15</v>
      </c>
      <c r="D60" s="25" t="s">
        <v>15</v>
      </c>
      <c r="E60" s="122"/>
      <c r="F60" s="24" t="s">
        <v>15</v>
      </c>
    </row>
    <row r="61" spans="1:6" ht="82.5" x14ac:dyDescent="0.25">
      <c r="A61" s="26" t="s">
        <v>25</v>
      </c>
      <c r="B61" s="27" t="s">
        <v>26</v>
      </c>
      <c r="C61" s="28" t="s">
        <v>27</v>
      </c>
      <c r="D61" s="29">
        <v>13</v>
      </c>
      <c r="E61" s="123"/>
      <c r="F61" s="30">
        <f t="shared" ref="F61:F68" si="7">+ROUND(D61*E61,0)</f>
        <v>0</v>
      </c>
    </row>
    <row r="62" spans="1:6" ht="82.5" x14ac:dyDescent="0.25">
      <c r="A62" s="26" t="s">
        <v>28</v>
      </c>
      <c r="B62" s="27" t="s">
        <v>29</v>
      </c>
      <c r="C62" s="28" t="s">
        <v>27</v>
      </c>
      <c r="D62" s="29">
        <v>19</v>
      </c>
      <c r="E62" s="123"/>
      <c r="F62" s="30">
        <f t="shared" si="7"/>
        <v>0</v>
      </c>
    </row>
    <row r="63" spans="1:6" ht="66" x14ac:dyDescent="0.25">
      <c r="A63" s="26" t="s">
        <v>30</v>
      </c>
      <c r="B63" s="27" t="s">
        <v>31</v>
      </c>
      <c r="C63" s="28" t="s">
        <v>27</v>
      </c>
      <c r="D63" s="29">
        <v>19</v>
      </c>
      <c r="E63" s="123"/>
      <c r="F63" s="30">
        <f t="shared" si="7"/>
        <v>0</v>
      </c>
    </row>
    <row r="64" spans="1:6" ht="82.5" x14ac:dyDescent="0.25">
      <c r="A64" s="26" t="s">
        <v>32</v>
      </c>
      <c r="B64" s="27" t="s">
        <v>33</v>
      </c>
      <c r="C64" s="28" t="s">
        <v>34</v>
      </c>
      <c r="D64" s="29">
        <v>200</v>
      </c>
      <c r="E64" s="123"/>
      <c r="F64" s="30">
        <f t="shared" si="7"/>
        <v>0</v>
      </c>
    </row>
    <row r="65" spans="1:6" ht="82.5" x14ac:dyDescent="0.25">
      <c r="A65" s="26" t="s">
        <v>35</v>
      </c>
      <c r="B65" s="27" t="s">
        <v>36</v>
      </c>
      <c r="C65" s="28" t="s">
        <v>20</v>
      </c>
      <c r="D65" s="29">
        <v>30</v>
      </c>
      <c r="E65" s="123"/>
      <c r="F65" s="30">
        <f t="shared" si="7"/>
        <v>0</v>
      </c>
    </row>
    <row r="66" spans="1:6" ht="99" x14ac:dyDescent="0.25">
      <c r="A66" s="26" t="s">
        <v>37</v>
      </c>
      <c r="B66" s="27" t="s">
        <v>38</v>
      </c>
      <c r="C66" s="28" t="s">
        <v>20</v>
      </c>
      <c r="D66" s="29">
        <v>10</v>
      </c>
      <c r="E66" s="123"/>
      <c r="F66" s="30">
        <f t="shared" si="7"/>
        <v>0</v>
      </c>
    </row>
    <row r="67" spans="1:6" ht="82.5" x14ac:dyDescent="0.25">
      <c r="A67" s="26" t="s">
        <v>39</v>
      </c>
      <c r="B67" s="27" t="s">
        <v>40</v>
      </c>
      <c r="C67" s="28" t="s">
        <v>27</v>
      </c>
      <c r="D67" s="29">
        <v>10</v>
      </c>
      <c r="E67" s="123"/>
      <c r="F67" s="30">
        <f t="shared" si="7"/>
        <v>0</v>
      </c>
    </row>
    <row r="68" spans="1:6" ht="16.5" x14ac:dyDescent="0.25">
      <c r="A68" s="26" t="s">
        <v>41</v>
      </c>
      <c r="B68" s="27" t="s">
        <v>42</v>
      </c>
      <c r="C68" s="28" t="s">
        <v>27</v>
      </c>
      <c r="D68" s="29">
        <v>1</v>
      </c>
      <c r="E68" s="123"/>
      <c r="F68" s="30">
        <f t="shared" si="7"/>
        <v>0</v>
      </c>
    </row>
    <row r="69" spans="1:6" ht="16.5" x14ac:dyDescent="0.25">
      <c r="A69" s="22" t="s">
        <v>43</v>
      </c>
      <c r="B69" s="23" t="s">
        <v>44</v>
      </c>
      <c r="C69" s="24" t="s">
        <v>15</v>
      </c>
      <c r="D69" s="25" t="s">
        <v>15</v>
      </c>
      <c r="E69" s="122"/>
      <c r="F69" s="24" t="s">
        <v>15</v>
      </c>
    </row>
    <row r="70" spans="1:6" ht="115.5" x14ac:dyDescent="0.25">
      <c r="A70" s="26" t="s">
        <v>45</v>
      </c>
      <c r="B70" s="27" t="s">
        <v>46</v>
      </c>
      <c r="C70" s="28" t="s">
        <v>47</v>
      </c>
      <c r="D70" s="29">
        <v>1</v>
      </c>
      <c r="E70" s="123"/>
      <c r="F70" s="30">
        <f t="shared" ref="F70:F72" si="8">+ROUND(D70*E70,0)</f>
        <v>0</v>
      </c>
    </row>
    <row r="71" spans="1:6" ht="82.5" x14ac:dyDescent="0.25">
      <c r="A71" s="26" t="s">
        <v>48</v>
      </c>
      <c r="B71" s="27" t="s">
        <v>49</v>
      </c>
      <c r="C71" s="28" t="s">
        <v>34</v>
      </c>
      <c r="D71" s="29">
        <v>7</v>
      </c>
      <c r="E71" s="123"/>
      <c r="F71" s="30">
        <f t="shared" si="8"/>
        <v>0</v>
      </c>
    </row>
    <row r="72" spans="1:6" ht="214.5" x14ac:dyDescent="0.25">
      <c r="A72" s="26" t="s">
        <v>50</v>
      </c>
      <c r="B72" s="27" t="s">
        <v>51</v>
      </c>
      <c r="C72" s="28" t="s">
        <v>34</v>
      </c>
      <c r="D72" s="29">
        <v>1227.03</v>
      </c>
      <c r="E72" s="123"/>
      <c r="F72" s="30">
        <f t="shared" si="8"/>
        <v>0</v>
      </c>
    </row>
    <row r="73" spans="1:6" ht="16.5" x14ac:dyDescent="0.25">
      <c r="A73" s="22" t="s">
        <v>52</v>
      </c>
      <c r="B73" s="23" t="s">
        <v>53</v>
      </c>
      <c r="C73" s="24" t="s">
        <v>15</v>
      </c>
      <c r="D73" s="25" t="s">
        <v>15</v>
      </c>
      <c r="E73" s="122"/>
      <c r="F73" s="24" t="s">
        <v>15</v>
      </c>
    </row>
    <row r="74" spans="1:6" ht="99" x14ac:dyDescent="0.25">
      <c r="A74" s="26" t="s">
        <v>54</v>
      </c>
      <c r="B74" s="27" t="s">
        <v>55</v>
      </c>
      <c r="C74" s="28" t="s">
        <v>34</v>
      </c>
      <c r="D74" s="29">
        <v>30</v>
      </c>
      <c r="E74" s="123"/>
      <c r="F74" s="30">
        <f t="shared" ref="F74" si="9">+ROUND(D74*E74,0)</f>
        <v>0</v>
      </c>
    </row>
    <row r="75" spans="1:6" ht="16.5" x14ac:dyDescent="0.25">
      <c r="A75" s="18" t="s">
        <v>56</v>
      </c>
      <c r="B75" s="19" t="s">
        <v>57</v>
      </c>
      <c r="C75" s="20" t="s">
        <v>15</v>
      </c>
      <c r="D75" s="21" t="s">
        <v>15</v>
      </c>
      <c r="E75" s="122"/>
      <c r="F75" s="20" t="s">
        <v>15</v>
      </c>
    </row>
    <row r="76" spans="1:6" ht="16.5" x14ac:dyDescent="0.25">
      <c r="A76" s="22" t="s">
        <v>58</v>
      </c>
      <c r="B76" s="23" t="s">
        <v>59</v>
      </c>
      <c r="C76" s="24" t="s">
        <v>15</v>
      </c>
      <c r="D76" s="25" t="s">
        <v>15</v>
      </c>
      <c r="E76" s="122"/>
      <c r="F76" s="24" t="s">
        <v>15</v>
      </c>
    </row>
    <row r="77" spans="1:6" ht="49.5" x14ac:dyDescent="0.25">
      <c r="A77" s="26" t="s">
        <v>60</v>
      </c>
      <c r="B77" s="27" t="s">
        <v>61</v>
      </c>
      <c r="C77" s="28" t="s">
        <v>62</v>
      </c>
      <c r="D77" s="29">
        <v>7</v>
      </c>
      <c r="E77" s="123"/>
      <c r="F77" s="30">
        <f t="shared" ref="F77" si="10">+ROUND(D77*E77,0)</f>
        <v>0</v>
      </c>
    </row>
    <row r="78" spans="1:6" ht="16.5" x14ac:dyDescent="0.25">
      <c r="A78" s="18" t="s">
        <v>63</v>
      </c>
      <c r="B78" s="19" t="s">
        <v>64</v>
      </c>
      <c r="C78" s="20" t="s">
        <v>15</v>
      </c>
      <c r="D78" s="21" t="s">
        <v>15</v>
      </c>
      <c r="E78" s="122"/>
      <c r="F78" s="20" t="s">
        <v>15</v>
      </c>
    </row>
    <row r="79" spans="1:6" ht="16.5" x14ac:dyDescent="0.25">
      <c r="A79" s="22" t="s">
        <v>65</v>
      </c>
      <c r="B79" s="23" t="s">
        <v>66</v>
      </c>
      <c r="C79" s="24" t="s">
        <v>15</v>
      </c>
      <c r="D79" s="25" t="s">
        <v>15</v>
      </c>
      <c r="E79" s="122"/>
      <c r="F79" s="24" t="s">
        <v>15</v>
      </c>
    </row>
    <row r="80" spans="1:6" ht="82.5" x14ac:dyDescent="0.25">
      <c r="A80" s="26" t="s">
        <v>67</v>
      </c>
      <c r="B80" s="27" t="s">
        <v>68</v>
      </c>
      <c r="C80" s="28" t="s">
        <v>34</v>
      </c>
      <c r="D80" s="29">
        <v>30</v>
      </c>
      <c r="E80" s="123"/>
      <c r="F80" s="30">
        <f t="shared" ref="F80:F81" si="11">+ROUND(D80*E80,0)</f>
        <v>0</v>
      </c>
    </row>
    <row r="81" spans="1:6" ht="49.5" x14ac:dyDescent="0.25">
      <c r="A81" s="26" t="s">
        <v>69</v>
      </c>
      <c r="B81" s="27" t="s">
        <v>70</v>
      </c>
      <c r="C81" s="28" t="s">
        <v>20</v>
      </c>
      <c r="D81" s="29">
        <v>20</v>
      </c>
      <c r="E81" s="123"/>
      <c r="F81" s="30">
        <f t="shared" si="11"/>
        <v>0</v>
      </c>
    </row>
    <row r="82" spans="1:6" ht="16.5" x14ac:dyDescent="0.25">
      <c r="A82" s="18" t="s">
        <v>71</v>
      </c>
      <c r="B82" s="19" t="s">
        <v>72</v>
      </c>
      <c r="C82" s="20" t="s">
        <v>15</v>
      </c>
      <c r="D82" s="21" t="s">
        <v>15</v>
      </c>
      <c r="E82" s="122"/>
      <c r="F82" s="20" t="s">
        <v>15</v>
      </c>
    </row>
    <row r="83" spans="1:6" ht="16.5" x14ac:dyDescent="0.25">
      <c r="A83" s="22" t="s">
        <v>73</v>
      </c>
      <c r="B83" s="23" t="s">
        <v>74</v>
      </c>
      <c r="C83" s="24" t="s">
        <v>15</v>
      </c>
      <c r="D83" s="25" t="s">
        <v>15</v>
      </c>
      <c r="E83" s="122"/>
      <c r="F83" s="24" t="s">
        <v>15</v>
      </c>
    </row>
    <row r="84" spans="1:6" ht="66" x14ac:dyDescent="0.25">
      <c r="A84" s="26" t="s">
        <v>75</v>
      </c>
      <c r="B84" s="27" t="s">
        <v>76</v>
      </c>
      <c r="C84" s="28" t="s">
        <v>34</v>
      </c>
      <c r="D84" s="29">
        <v>90</v>
      </c>
      <c r="E84" s="123"/>
      <c r="F84" s="30">
        <f t="shared" ref="F84:F85" si="12">+ROUND(D84*E84,0)</f>
        <v>0</v>
      </c>
    </row>
    <row r="85" spans="1:6" ht="49.5" x14ac:dyDescent="0.25">
      <c r="A85" s="26" t="s">
        <v>77</v>
      </c>
      <c r="B85" s="27" t="s">
        <v>78</v>
      </c>
      <c r="C85" s="28" t="s">
        <v>34</v>
      </c>
      <c r="D85" s="29">
        <v>30</v>
      </c>
      <c r="E85" s="123"/>
      <c r="F85" s="30">
        <f t="shared" si="12"/>
        <v>0</v>
      </c>
    </row>
    <row r="86" spans="1:6" ht="16.5" x14ac:dyDescent="0.25">
      <c r="A86" s="18" t="s">
        <v>79</v>
      </c>
      <c r="B86" s="19" t="s">
        <v>80</v>
      </c>
      <c r="C86" s="20" t="s">
        <v>15</v>
      </c>
      <c r="D86" s="21" t="s">
        <v>15</v>
      </c>
      <c r="E86" s="122"/>
      <c r="F86" s="20" t="s">
        <v>15</v>
      </c>
    </row>
    <row r="87" spans="1:6" ht="66" x14ac:dyDescent="0.25">
      <c r="A87" s="26" t="s">
        <v>81</v>
      </c>
      <c r="B87" s="27" t="s">
        <v>82</v>
      </c>
      <c r="C87" s="28" t="s">
        <v>34</v>
      </c>
      <c r="D87" s="29">
        <v>80</v>
      </c>
      <c r="E87" s="123"/>
      <c r="F87" s="30">
        <f t="shared" ref="F87:F95" si="13">+ROUND(D87*E87,0)</f>
        <v>0</v>
      </c>
    </row>
    <row r="88" spans="1:6" ht="115.5" x14ac:dyDescent="0.25">
      <c r="A88" s="26" t="s">
        <v>83</v>
      </c>
      <c r="B88" s="27" t="s">
        <v>84</v>
      </c>
      <c r="C88" s="28" t="s">
        <v>34</v>
      </c>
      <c r="D88" s="29">
        <v>12</v>
      </c>
      <c r="E88" s="123"/>
      <c r="F88" s="30">
        <f t="shared" si="13"/>
        <v>0</v>
      </c>
    </row>
    <row r="89" spans="1:6" ht="49.5" x14ac:dyDescent="0.25">
      <c r="A89" s="26" t="s">
        <v>85</v>
      </c>
      <c r="B89" s="27" t="s">
        <v>86</v>
      </c>
      <c r="C89" s="28" t="s">
        <v>34</v>
      </c>
      <c r="D89" s="29">
        <v>150</v>
      </c>
      <c r="E89" s="123"/>
      <c r="F89" s="30">
        <f t="shared" si="13"/>
        <v>0</v>
      </c>
    </row>
    <row r="90" spans="1:6" ht="132" x14ac:dyDescent="0.25">
      <c r="A90" s="26" t="s">
        <v>87</v>
      </c>
      <c r="B90" s="27" t="s">
        <v>88</v>
      </c>
      <c r="C90" s="28" t="s">
        <v>27</v>
      </c>
      <c r="D90" s="29">
        <v>1</v>
      </c>
      <c r="E90" s="123"/>
      <c r="F90" s="30">
        <f t="shared" si="13"/>
        <v>0</v>
      </c>
    </row>
    <row r="91" spans="1:6" ht="132" x14ac:dyDescent="0.25">
      <c r="A91" s="26" t="s">
        <v>89</v>
      </c>
      <c r="B91" s="27" t="s">
        <v>90</v>
      </c>
      <c r="C91" s="28" t="s">
        <v>27</v>
      </c>
      <c r="D91" s="29">
        <v>1</v>
      </c>
      <c r="E91" s="123"/>
      <c r="F91" s="30">
        <f t="shared" si="13"/>
        <v>0</v>
      </c>
    </row>
    <row r="92" spans="1:6" ht="99" x14ac:dyDescent="0.25">
      <c r="A92" s="26" t="s">
        <v>91</v>
      </c>
      <c r="B92" s="27" t="s">
        <v>92</v>
      </c>
      <c r="C92" s="28" t="s">
        <v>27</v>
      </c>
      <c r="D92" s="29">
        <v>1</v>
      </c>
      <c r="E92" s="123"/>
      <c r="F92" s="30">
        <f t="shared" si="13"/>
        <v>0</v>
      </c>
    </row>
    <row r="93" spans="1:6" ht="99" x14ac:dyDescent="0.25">
      <c r="A93" s="26" t="s">
        <v>93</v>
      </c>
      <c r="B93" s="27" t="s">
        <v>94</v>
      </c>
      <c r="C93" s="28" t="s">
        <v>20</v>
      </c>
      <c r="D93" s="29">
        <v>20</v>
      </c>
      <c r="E93" s="123"/>
      <c r="F93" s="30">
        <f t="shared" si="13"/>
        <v>0</v>
      </c>
    </row>
    <row r="94" spans="1:6" ht="82.5" x14ac:dyDescent="0.25">
      <c r="A94" s="26" t="s">
        <v>95</v>
      </c>
      <c r="B94" s="27" t="s">
        <v>96</v>
      </c>
      <c r="C94" s="28" t="s">
        <v>20</v>
      </c>
      <c r="D94" s="29">
        <v>30</v>
      </c>
      <c r="E94" s="123"/>
      <c r="F94" s="30">
        <f t="shared" si="13"/>
        <v>0</v>
      </c>
    </row>
    <row r="95" spans="1:6" ht="132" x14ac:dyDescent="0.25">
      <c r="A95" s="26" t="s">
        <v>97</v>
      </c>
      <c r="B95" s="27" t="s">
        <v>98</v>
      </c>
      <c r="C95" s="28" t="s">
        <v>34</v>
      </c>
      <c r="D95" s="29">
        <v>20</v>
      </c>
      <c r="E95" s="123"/>
      <c r="F95" s="30">
        <f t="shared" si="13"/>
        <v>0</v>
      </c>
    </row>
    <row r="96" spans="1:6" s="17" customFormat="1" ht="16.5" x14ac:dyDescent="0.25">
      <c r="A96" s="13" t="s">
        <v>101</v>
      </c>
      <c r="B96" s="14" t="s">
        <v>102</v>
      </c>
      <c r="C96" s="15"/>
      <c r="D96" s="16"/>
      <c r="E96" s="125"/>
      <c r="F96" s="15"/>
    </row>
    <row r="97" spans="1:6" ht="16.5" x14ac:dyDescent="0.25">
      <c r="A97" s="18" t="s">
        <v>13</v>
      </c>
      <c r="B97" s="19" t="s">
        <v>14</v>
      </c>
      <c r="C97" s="20" t="s">
        <v>15</v>
      </c>
      <c r="D97" s="21" t="s">
        <v>15</v>
      </c>
      <c r="E97" s="122"/>
      <c r="F97" s="20" t="s">
        <v>15</v>
      </c>
    </row>
    <row r="98" spans="1:6" ht="16.5" x14ac:dyDescent="0.25">
      <c r="A98" s="22" t="s">
        <v>16</v>
      </c>
      <c r="B98" s="23" t="s">
        <v>17</v>
      </c>
      <c r="C98" s="24" t="s">
        <v>15</v>
      </c>
      <c r="D98" s="25" t="s">
        <v>15</v>
      </c>
      <c r="E98" s="122"/>
      <c r="F98" s="24" t="s">
        <v>15</v>
      </c>
    </row>
    <row r="99" spans="1:6" ht="115.5" x14ac:dyDescent="0.25">
      <c r="A99" s="26" t="s">
        <v>18</v>
      </c>
      <c r="B99" s="27" t="s">
        <v>19</v>
      </c>
      <c r="C99" s="28" t="s">
        <v>20</v>
      </c>
      <c r="D99" s="29">
        <v>950</v>
      </c>
      <c r="E99" s="123"/>
      <c r="F99" s="30">
        <f>+ROUND(D99*E99,0)</f>
        <v>0</v>
      </c>
    </row>
    <row r="100" spans="1:6" ht="16.5" x14ac:dyDescent="0.25">
      <c r="A100" s="18" t="s">
        <v>21</v>
      </c>
      <c r="B100" s="19" t="s">
        <v>22</v>
      </c>
      <c r="C100" s="20" t="s">
        <v>15</v>
      </c>
      <c r="D100" s="21" t="s">
        <v>15</v>
      </c>
      <c r="E100" s="122"/>
      <c r="F100" s="20" t="s">
        <v>15</v>
      </c>
    </row>
    <row r="101" spans="1:6" ht="16.5" x14ac:dyDescent="0.25">
      <c r="A101" s="22" t="s">
        <v>23</v>
      </c>
      <c r="B101" s="23" t="s">
        <v>24</v>
      </c>
      <c r="C101" s="24" t="s">
        <v>15</v>
      </c>
      <c r="D101" s="25" t="s">
        <v>15</v>
      </c>
      <c r="E101" s="122"/>
      <c r="F101" s="24" t="s">
        <v>15</v>
      </c>
    </row>
    <row r="102" spans="1:6" ht="82.5" x14ac:dyDescent="0.25">
      <c r="A102" s="26" t="s">
        <v>25</v>
      </c>
      <c r="B102" s="27" t="s">
        <v>26</v>
      </c>
      <c r="C102" s="28" t="s">
        <v>27</v>
      </c>
      <c r="D102" s="29">
        <v>20</v>
      </c>
      <c r="E102" s="123"/>
      <c r="F102" s="30">
        <f t="shared" ref="F102:F107" si="14">+ROUND(D102*E102,0)</f>
        <v>0</v>
      </c>
    </row>
    <row r="103" spans="1:6" ht="82.5" x14ac:dyDescent="0.25">
      <c r="A103" s="26" t="s">
        <v>28</v>
      </c>
      <c r="B103" s="27" t="s">
        <v>29</v>
      </c>
      <c r="C103" s="28" t="s">
        <v>27</v>
      </c>
      <c r="D103" s="29">
        <v>25</v>
      </c>
      <c r="E103" s="123"/>
      <c r="F103" s="30">
        <f t="shared" si="14"/>
        <v>0</v>
      </c>
    </row>
    <row r="104" spans="1:6" ht="66" x14ac:dyDescent="0.25">
      <c r="A104" s="26" t="s">
        <v>30</v>
      </c>
      <c r="B104" s="27" t="s">
        <v>31</v>
      </c>
      <c r="C104" s="28" t="s">
        <v>27</v>
      </c>
      <c r="D104" s="29">
        <v>25</v>
      </c>
      <c r="E104" s="123"/>
      <c r="F104" s="30">
        <f t="shared" si="14"/>
        <v>0</v>
      </c>
    </row>
    <row r="105" spans="1:6" ht="82.5" x14ac:dyDescent="0.25">
      <c r="A105" s="26" t="s">
        <v>32</v>
      </c>
      <c r="B105" s="27" t="s">
        <v>33</v>
      </c>
      <c r="C105" s="28" t="s">
        <v>34</v>
      </c>
      <c r="D105" s="29">
        <v>100</v>
      </c>
      <c r="E105" s="123"/>
      <c r="F105" s="30">
        <f t="shared" si="14"/>
        <v>0</v>
      </c>
    </row>
    <row r="106" spans="1:6" ht="82.5" x14ac:dyDescent="0.25">
      <c r="A106" s="26" t="s">
        <v>35</v>
      </c>
      <c r="B106" s="27" t="s">
        <v>36</v>
      </c>
      <c r="C106" s="28" t="s">
        <v>20</v>
      </c>
      <c r="D106" s="29">
        <v>20</v>
      </c>
      <c r="E106" s="123"/>
      <c r="F106" s="30">
        <f t="shared" si="14"/>
        <v>0</v>
      </c>
    </row>
    <row r="107" spans="1:6" ht="82.5" x14ac:dyDescent="0.25">
      <c r="A107" s="26" t="s">
        <v>39</v>
      </c>
      <c r="B107" s="27" t="s">
        <v>40</v>
      </c>
      <c r="C107" s="28" t="s">
        <v>27</v>
      </c>
      <c r="D107" s="29">
        <v>10</v>
      </c>
      <c r="E107" s="123"/>
      <c r="F107" s="30">
        <f t="shared" si="14"/>
        <v>0</v>
      </c>
    </row>
    <row r="108" spans="1:6" ht="16.5" x14ac:dyDescent="0.25">
      <c r="A108" s="22" t="s">
        <v>43</v>
      </c>
      <c r="B108" s="23" t="s">
        <v>44</v>
      </c>
      <c r="C108" s="24" t="s">
        <v>15</v>
      </c>
      <c r="D108" s="25" t="s">
        <v>15</v>
      </c>
      <c r="E108" s="122"/>
      <c r="F108" s="24" t="s">
        <v>15</v>
      </c>
    </row>
    <row r="109" spans="1:6" ht="115.5" x14ac:dyDescent="0.25">
      <c r="A109" s="26" t="s">
        <v>45</v>
      </c>
      <c r="B109" s="27" t="s">
        <v>46</v>
      </c>
      <c r="C109" s="28" t="s">
        <v>47</v>
      </c>
      <c r="D109" s="29">
        <v>2</v>
      </c>
      <c r="E109" s="123"/>
      <c r="F109" s="30">
        <f t="shared" ref="F109:F111" si="15">+ROUND(D109*E109,0)</f>
        <v>0</v>
      </c>
    </row>
    <row r="110" spans="1:6" ht="82.5" x14ac:dyDescent="0.25">
      <c r="A110" s="26" t="s">
        <v>48</v>
      </c>
      <c r="B110" s="27" t="s">
        <v>49</v>
      </c>
      <c r="C110" s="28" t="s">
        <v>34</v>
      </c>
      <c r="D110" s="29">
        <v>5</v>
      </c>
      <c r="E110" s="123"/>
      <c r="F110" s="30">
        <f t="shared" si="15"/>
        <v>0</v>
      </c>
    </row>
    <row r="111" spans="1:6" ht="214.5" x14ac:dyDescent="0.25">
      <c r="A111" s="26" t="s">
        <v>50</v>
      </c>
      <c r="B111" s="27" t="s">
        <v>51</v>
      </c>
      <c r="C111" s="28" t="s">
        <v>34</v>
      </c>
      <c r="D111" s="29">
        <v>2413</v>
      </c>
      <c r="E111" s="123"/>
      <c r="F111" s="30">
        <f t="shared" si="15"/>
        <v>0</v>
      </c>
    </row>
    <row r="112" spans="1:6" ht="16.5" x14ac:dyDescent="0.25">
      <c r="A112" s="22" t="s">
        <v>52</v>
      </c>
      <c r="B112" s="23" t="s">
        <v>53</v>
      </c>
      <c r="C112" s="24" t="s">
        <v>15</v>
      </c>
      <c r="D112" s="25" t="s">
        <v>15</v>
      </c>
      <c r="E112" s="122"/>
      <c r="F112" s="24" t="s">
        <v>15</v>
      </c>
    </row>
    <row r="113" spans="1:6" ht="99" x14ac:dyDescent="0.25">
      <c r="A113" s="26" t="s">
        <v>54</v>
      </c>
      <c r="B113" s="27" t="s">
        <v>55</v>
      </c>
      <c r="C113" s="28" t="s">
        <v>34</v>
      </c>
      <c r="D113" s="29">
        <v>60</v>
      </c>
      <c r="E113" s="123"/>
      <c r="F113" s="30">
        <f t="shared" ref="F113" si="16">+ROUND(D113*E113,0)</f>
        <v>0</v>
      </c>
    </row>
    <row r="114" spans="1:6" ht="16.5" x14ac:dyDescent="0.25">
      <c r="A114" s="18" t="s">
        <v>56</v>
      </c>
      <c r="B114" s="19" t="s">
        <v>57</v>
      </c>
      <c r="C114" s="20" t="s">
        <v>15</v>
      </c>
      <c r="D114" s="21" t="s">
        <v>15</v>
      </c>
      <c r="E114" s="122"/>
      <c r="F114" s="20" t="s">
        <v>15</v>
      </c>
    </row>
    <row r="115" spans="1:6" ht="16.5" x14ac:dyDescent="0.25">
      <c r="A115" s="22" t="s">
        <v>58</v>
      </c>
      <c r="B115" s="23" t="s">
        <v>59</v>
      </c>
      <c r="C115" s="24" t="s">
        <v>15</v>
      </c>
      <c r="D115" s="25" t="s">
        <v>15</v>
      </c>
      <c r="E115" s="122"/>
      <c r="F115" s="24" t="s">
        <v>15</v>
      </c>
    </row>
    <row r="116" spans="1:6" ht="80.25" customHeight="1" x14ac:dyDescent="0.25">
      <c r="A116" s="26" t="s">
        <v>60</v>
      </c>
      <c r="B116" s="27" t="s">
        <v>61</v>
      </c>
      <c r="C116" s="28" t="s">
        <v>62</v>
      </c>
      <c r="D116" s="29">
        <v>8</v>
      </c>
      <c r="E116" s="123"/>
      <c r="F116" s="30">
        <f t="shared" ref="F116" si="17">+ROUND(D116*E116,0)</f>
        <v>0</v>
      </c>
    </row>
    <row r="117" spans="1:6" ht="16.5" x14ac:dyDescent="0.25">
      <c r="A117" s="18" t="s">
        <v>63</v>
      </c>
      <c r="B117" s="19" t="s">
        <v>64</v>
      </c>
      <c r="C117" s="20" t="s">
        <v>15</v>
      </c>
      <c r="D117" s="21" t="s">
        <v>15</v>
      </c>
      <c r="E117" s="122"/>
      <c r="F117" s="20" t="s">
        <v>15</v>
      </c>
    </row>
    <row r="118" spans="1:6" ht="16.5" x14ac:dyDescent="0.25">
      <c r="A118" s="22" t="s">
        <v>65</v>
      </c>
      <c r="B118" s="23" t="s">
        <v>66</v>
      </c>
      <c r="C118" s="24" t="s">
        <v>15</v>
      </c>
      <c r="D118" s="25" t="s">
        <v>15</v>
      </c>
      <c r="E118" s="122"/>
      <c r="F118" s="24" t="s">
        <v>15</v>
      </c>
    </row>
    <row r="119" spans="1:6" ht="106.5" customHeight="1" x14ac:dyDescent="0.25">
      <c r="A119" s="26" t="s">
        <v>67</v>
      </c>
      <c r="B119" s="27" t="s">
        <v>68</v>
      </c>
      <c r="C119" s="28" t="s">
        <v>34</v>
      </c>
      <c r="D119" s="29">
        <v>60</v>
      </c>
      <c r="E119" s="123"/>
      <c r="F119" s="30">
        <f t="shared" ref="F119" si="18">+ROUND(D119*E119,0)</f>
        <v>0</v>
      </c>
    </row>
    <row r="120" spans="1:6" ht="16.5" x14ac:dyDescent="0.25">
      <c r="A120" s="18" t="s">
        <v>71</v>
      </c>
      <c r="B120" s="19" t="s">
        <v>72</v>
      </c>
      <c r="C120" s="20" t="s">
        <v>15</v>
      </c>
      <c r="D120" s="21" t="s">
        <v>15</v>
      </c>
      <c r="E120" s="122"/>
      <c r="F120" s="20" t="s">
        <v>15</v>
      </c>
    </row>
    <row r="121" spans="1:6" ht="16.5" x14ac:dyDescent="0.25">
      <c r="A121" s="22" t="s">
        <v>73</v>
      </c>
      <c r="B121" s="23" t="s">
        <v>74</v>
      </c>
      <c r="C121" s="24" t="s">
        <v>15</v>
      </c>
      <c r="D121" s="25" t="s">
        <v>15</v>
      </c>
      <c r="E121" s="122"/>
      <c r="F121" s="24" t="s">
        <v>15</v>
      </c>
    </row>
    <row r="122" spans="1:6" ht="66" x14ac:dyDescent="0.25">
      <c r="A122" s="26" t="s">
        <v>75</v>
      </c>
      <c r="B122" s="27" t="s">
        <v>76</v>
      </c>
      <c r="C122" s="28" t="s">
        <v>34</v>
      </c>
      <c r="D122" s="29">
        <v>100</v>
      </c>
      <c r="E122" s="123"/>
      <c r="F122" s="30">
        <f t="shared" ref="F122:F123" si="19">+ROUND(D122*E122,0)</f>
        <v>0</v>
      </c>
    </row>
    <row r="123" spans="1:6" ht="49.5" x14ac:dyDescent="0.25">
      <c r="A123" s="26" t="s">
        <v>77</v>
      </c>
      <c r="B123" s="27" t="s">
        <v>78</v>
      </c>
      <c r="C123" s="28" t="s">
        <v>34</v>
      </c>
      <c r="D123" s="29">
        <v>60</v>
      </c>
      <c r="E123" s="123"/>
      <c r="F123" s="30">
        <f t="shared" si="19"/>
        <v>0</v>
      </c>
    </row>
    <row r="124" spans="1:6" ht="16.5" x14ac:dyDescent="0.25">
      <c r="A124" s="18" t="s">
        <v>79</v>
      </c>
      <c r="B124" s="19" t="s">
        <v>80</v>
      </c>
      <c r="C124" s="20" t="s">
        <v>15</v>
      </c>
      <c r="D124" s="21" t="s">
        <v>15</v>
      </c>
      <c r="E124" s="122"/>
      <c r="F124" s="20" t="s">
        <v>15</v>
      </c>
    </row>
    <row r="125" spans="1:6" ht="66" x14ac:dyDescent="0.25">
      <c r="A125" s="26" t="s">
        <v>81</v>
      </c>
      <c r="B125" s="27" t="s">
        <v>82</v>
      </c>
      <c r="C125" s="28" t="s">
        <v>34</v>
      </c>
      <c r="D125" s="29">
        <v>50</v>
      </c>
      <c r="E125" s="123"/>
      <c r="F125" s="30">
        <f t="shared" ref="F125:F130" si="20">+ROUND(D125*E125,0)</f>
        <v>0</v>
      </c>
    </row>
    <row r="126" spans="1:6" ht="115.5" x14ac:dyDescent="0.25">
      <c r="A126" s="26" t="s">
        <v>83</v>
      </c>
      <c r="B126" s="27" t="s">
        <v>84</v>
      </c>
      <c r="C126" s="28" t="s">
        <v>34</v>
      </c>
      <c r="D126" s="29">
        <v>25</v>
      </c>
      <c r="E126" s="123"/>
      <c r="F126" s="30">
        <f t="shared" si="20"/>
        <v>0</v>
      </c>
    </row>
    <row r="127" spans="1:6" ht="49.5" x14ac:dyDescent="0.25">
      <c r="A127" s="26" t="s">
        <v>85</v>
      </c>
      <c r="B127" s="27" t="s">
        <v>86</v>
      </c>
      <c r="C127" s="28" t="s">
        <v>34</v>
      </c>
      <c r="D127" s="29">
        <v>100</v>
      </c>
      <c r="E127" s="123"/>
      <c r="F127" s="30">
        <f t="shared" si="20"/>
        <v>0</v>
      </c>
    </row>
    <row r="128" spans="1:6" ht="156.75" customHeight="1" x14ac:dyDescent="0.25">
      <c r="A128" s="26" t="s">
        <v>87</v>
      </c>
      <c r="B128" s="27" t="s">
        <v>88</v>
      </c>
      <c r="C128" s="28" t="s">
        <v>27</v>
      </c>
      <c r="D128" s="29">
        <v>1</v>
      </c>
      <c r="E128" s="123"/>
      <c r="F128" s="30">
        <f t="shared" si="20"/>
        <v>0</v>
      </c>
    </row>
    <row r="129" spans="1:6" ht="169.5" customHeight="1" x14ac:dyDescent="0.25">
      <c r="A129" s="26" t="s">
        <v>89</v>
      </c>
      <c r="B129" s="27" t="s">
        <v>90</v>
      </c>
      <c r="C129" s="28" t="s">
        <v>27</v>
      </c>
      <c r="D129" s="29">
        <v>1</v>
      </c>
      <c r="E129" s="123"/>
      <c r="F129" s="30">
        <f t="shared" si="20"/>
        <v>0</v>
      </c>
    </row>
    <row r="130" spans="1:6" ht="126" customHeight="1" x14ac:dyDescent="0.25">
      <c r="A130" s="26" t="s">
        <v>91</v>
      </c>
      <c r="B130" s="27" t="s">
        <v>92</v>
      </c>
      <c r="C130" s="28" t="s">
        <v>27</v>
      </c>
      <c r="D130" s="29">
        <v>1</v>
      </c>
      <c r="E130" s="123"/>
      <c r="F130" s="30">
        <f t="shared" si="20"/>
        <v>0</v>
      </c>
    </row>
    <row r="131" spans="1:6" ht="16.5" x14ac:dyDescent="0.25">
      <c r="A131" s="31" t="s">
        <v>103</v>
      </c>
      <c r="B131" s="32"/>
      <c r="C131" s="32"/>
      <c r="D131" s="32"/>
      <c r="E131" s="33"/>
      <c r="F131" s="34">
        <f>SUM(F14:F130)</f>
        <v>0</v>
      </c>
    </row>
    <row r="132" spans="1:6" ht="16.5" x14ac:dyDescent="0.25">
      <c r="A132" s="35" t="s">
        <v>104</v>
      </c>
      <c r="B132" s="36"/>
      <c r="C132" s="37">
        <f>+SUM(E132:E133)</f>
        <v>0</v>
      </c>
      <c r="D132" s="38" t="s">
        <v>105</v>
      </c>
      <c r="E132" s="124"/>
      <c r="F132" s="39">
        <f>ROUND((F131*E132),0)</f>
        <v>0</v>
      </c>
    </row>
    <row r="133" spans="1:6" ht="16.5" x14ac:dyDescent="0.25">
      <c r="A133" s="40"/>
      <c r="B133" s="41"/>
      <c r="C133" s="42"/>
      <c r="D133" s="38" t="s">
        <v>106</v>
      </c>
      <c r="E133" s="124"/>
      <c r="F133" s="39">
        <f>ROUND((F131*E133),0)</f>
        <v>0</v>
      </c>
    </row>
    <row r="134" spans="1:6" ht="16.5" x14ac:dyDescent="0.25">
      <c r="A134" s="43" t="s">
        <v>107</v>
      </c>
      <c r="B134" s="44"/>
      <c r="C134" s="45"/>
      <c r="D134" s="46"/>
      <c r="E134" s="47"/>
      <c r="F134" s="48">
        <f>ROUND((SUM(F131:F133)),0)</f>
        <v>0</v>
      </c>
    </row>
    <row r="135" spans="1:6" ht="16.5" x14ac:dyDescent="0.25">
      <c r="D135" s="1"/>
    </row>
    <row r="136" spans="1:6" ht="16.5" x14ac:dyDescent="0.25">
      <c r="B136" s="49" t="s">
        <v>108</v>
      </c>
      <c r="D136" s="1"/>
    </row>
    <row r="137" spans="1:6" ht="16.5" x14ac:dyDescent="0.25">
      <c r="B137" s="50" t="s">
        <v>109</v>
      </c>
      <c r="D137" s="1"/>
    </row>
    <row r="138" spans="1:6" ht="16.5" x14ac:dyDescent="0.25">
      <c r="B138" s="50" t="s">
        <v>110</v>
      </c>
      <c r="D138" s="1"/>
    </row>
    <row r="139" spans="1:6" ht="16.5" x14ac:dyDescent="0.25">
      <c r="B139" s="49" t="s">
        <v>111</v>
      </c>
      <c r="D139" s="1"/>
    </row>
    <row r="140" spans="1:6" ht="16.5" x14ac:dyDescent="0.25">
      <c r="D140" s="1"/>
    </row>
    <row r="141" spans="1:6" s="52" customFormat="1" ht="16.5" x14ac:dyDescent="0.25">
      <c r="A141" s="51" t="s">
        <v>112</v>
      </c>
      <c r="B141" s="51"/>
      <c r="C141" s="51"/>
      <c r="D141" s="51"/>
      <c r="E141" s="51"/>
      <c r="F141" s="51"/>
    </row>
    <row r="142" spans="1:6" s="52" customFormat="1" ht="16.5" x14ac:dyDescent="0.25">
      <c r="A142" s="53" t="s">
        <v>5</v>
      </c>
      <c r="B142" s="53" t="s">
        <v>6</v>
      </c>
      <c r="C142" s="53" t="s">
        <v>113</v>
      </c>
      <c r="D142" s="53" t="s">
        <v>8</v>
      </c>
      <c r="E142" s="53" t="s">
        <v>114</v>
      </c>
      <c r="F142" s="54" t="s">
        <v>115</v>
      </c>
    </row>
    <row r="143" spans="1:6" s="52" customFormat="1" ht="16.5" x14ac:dyDescent="0.25">
      <c r="A143" s="55" t="s">
        <v>13</v>
      </c>
      <c r="B143" s="55" t="s">
        <v>116</v>
      </c>
      <c r="C143" s="55"/>
      <c r="D143" s="55"/>
      <c r="E143" s="126"/>
      <c r="F143" s="55"/>
    </row>
    <row r="144" spans="1:6" s="52" customFormat="1" ht="16.5" x14ac:dyDescent="0.25">
      <c r="A144" s="56" t="s">
        <v>16</v>
      </c>
      <c r="B144" s="56" t="s">
        <v>117</v>
      </c>
      <c r="C144" s="57" t="s">
        <v>27</v>
      </c>
      <c r="D144" s="57">
        <v>3</v>
      </c>
      <c r="E144" s="127"/>
      <c r="F144" s="58">
        <f>E144*D144</f>
        <v>0</v>
      </c>
    </row>
    <row r="145" spans="1:6" s="52" customFormat="1" ht="16.5" x14ac:dyDescent="0.25">
      <c r="A145" s="56" t="s">
        <v>118</v>
      </c>
      <c r="B145" s="56" t="s">
        <v>119</v>
      </c>
      <c r="C145" s="57" t="s">
        <v>27</v>
      </c>
      <c r="D145" s="57">
        <v>1</v>
      </c>
      <c r="E145" s="127"/>
      <c r="F145" s="58">
        <f>E145*D145</f>
        <v>0</v>
      </c>
    </row>
    <row r="146" spans="1:6" s="52" customFormat="1" ht="16.5" x14ac:dyDescent="0.25">
      <c r="A146" s="59" t="s">
        <v>120</v>
      </c>
      <c r="B146" s="59" t="s">
        <v>121</v>
      </c>
      <c r="C146" s="57" t="s">
        <v>27</v>
      </c>
      <c r="D146" s="57">
        <v>2</v>
      </c>
      <c r="E146" s="127"/>
      <c r="F146" s="58">
        <f>E146*D146</f>
        <v>0</v>
      </c>
    </row>
    <row r="147" spans="1:6" s="52" customFormat="1" ht="16.5" x14ac:dyDescent="0.25">
      <c r="A147" s="59" t="s">
        <v>122</v>
      </c>
      <c r="B147" s="59" t="s">
        <v>123</v>
      </c>
      <c r="C147" s="57" t="s">
        <v>27</v>
      </c>
      <c r="D147" s="57">
        <v>1</v>
      </c>
      <c r="E147" s="127"/>
      <c r="F147" s="58">
        <f t="shared" ref="F147:F157" si="21">E147*D147</f>
        <v>0</v>
      </c>
    </row>
    <row r="148" spans="1:6" s="52" customFormat="1" ht="16.5" x14ac:dyDescent="0.25">
      <c r="A148" s="55" t="s">
        <v>21</v>
      </c>
      <c r="B148" s="55" t="s">
        <v>124</v>
      </c>
      <c r="C148" s="55"/>
      <c r="D148" s="55"/>
      <c r="E148" s="126"/>
      <c r="F148" s="55"/>
    </row>
    <row r="149" spans="1:6" s="52" customFormat="1" ht="115.5" x14ac:dyDescent="0.25">
      <c r="A149" s="56" t="s">
        <v>23</v>
      </c>
      <c r="B149" s="56" t="s">
        <v>125</v>
      </c>
      <c r="C149" s="57" t="s">
        <v>27</v>
      </c>
      <c r="D149" s="57">
        <v>1</v>
      </c>
      <c r="E149" s="128"/>
      <c r="F149" s="58">
        <f t="shared" si="21"/>
        <v>0</v>
      </c>
    </row>
    <row r="150" spans="1:6" s="52" customFormat="1" ht="33" x14ac:dyDescent="0.25">
      <c r="A150" s="56" t="s">
        <v>43</v>
      </c>
      <c r="B150" s="56" t="s">
        <v>126</v>
      </c>
      <c r="C150" s="57" t="s">
        <v>27</v>
      </c>
      <c r="D150" s="57">
        <v>5</v>
      </c>
      <c r="E150" s="128"/>
      <c r="F150" s="58">
        <f t="shared" si="21"/>
        <v>0</v>
      </c>
    </row>
    <row r="151" spans="1:6" s="52" customFormat="1" ht="33" x14ac:dyDescent="0.25">
      <c r="A151" s="59" t="s">
        <v>52</v>
      </c>
      <c r="B151" s="56" t="s">
        <v>127</v>
      </c>
      <c r="C151" s="57" t="s">
        <v>27</v>
      </c>
      <c r="D151" s="57">
        <v>1</v>
      </c>
      <c r="E151" s="128"/>
      <c r="F151" s="58">
        <f t="shared" si="21"/>
        <v>0</v>
      </c>
    </row>
    <row r="152" spans="1:6" s="52" customFormat="1" ht="33" x14ac:dyDescent="0.25">
      <c r="A152" s="59" t="s">
        <v>128</v>
      </c>
      <c r="B152" s="56" t="s">
        <v>129</v>
      </c>
      <c r="C152" s="57" t="s">
        <v>130</v>
      </c>
      <c r="D152" s="57">
        <v>3</v>
      </c>
      <c r="E152" s="128"/>
      <c r="F152" s="58">
        <f t="shared" si="21"/>
        <v>0</v>
      </c>
    </row>
    <row r="153" spans="1:6" s="52" customFormat="1" ht="33" x14ac:dyDescent="0.25">
      <c r="A153" s="59" t="s">
        <v>131</v>
      </c>
      <c r="B153" s="56" t="s">
        <v>132</v>
      </c>
      <c r="C153" s="57" t="s">
        <v>27</v>
      </c>
      <c r="D153" s="57">
        <v>3000</v>
      </c>
      <c r="E153" s="128"/>
      <c r="F153" s="58">
        <f t="shared" si="21"/>
        <v>0</v>
      </c>
    </row>
    <row r="154" spans="1:6" s="52" customFormat="1" ht="16.5" x14ac:dyDescent="0.25">
      <c r="A154" s="59" t="s">
        <v>133</v>
      </c>
      <c r="B154" s="56" t="s">
        <v>134</v>
      </c>
      <c r="C154" s="57" t="s">
        <v>27</v>
      </c>
      <c r="D154" s="57">
        <v>1300</v>
      </c>
      <c r="E154" s="128"/>
      <c r="F154" s="58">
        <f>E154*D154</f>
        <v>0</v>
      </c>
    </row>
    <row r="155" spans="1:6" s="52" customFormat="1" ht="16.5" x14ac:dyDescent="0.25">
      <c r="A155" s="55" t="s">
        <v>23</v>
      </c>
      <c r="B155" s="55" t="s">
        <v>135</v>
      </c>
      <c r="C155" s="60"/>
      <c r="D155" s="60"/>
      <c r="E155" s="129"/>
      <c r="F155" s="61"/>
    </row>
    <row r="156" spans="1:6" s="52" customFormat="1" ht="33" x14ac:dyDescent="0.25">
      <c r="A156" s="56" t="s">
        <v>25</v>
      </c>
      <c r="B156" s="56" t="s">
        <v>136</v>
      </c>
      <c r="C156" s="57" t="s">
        <v>27</v>
      </c>
      <c r="D156" s="57">
        <v>1</v>
      </c>
      <c r="E156" s="128"/>
      <c r="F156" s="58">
        <f>E156*D156</f>
        <v>0</v>
      </c>
    </row>
    <row r="157" spans="1:6" s="52" customFormat="1" ht="16.5" x14ac:dyDescent="0.25">
      <c r="A157" s="62" t="s">
        <v>28</v>
      </c>
      <c r="B157" s="62" t="s">
        <v>137</v>
      </c>
      <c r="C157" s="57" t="s">
        <v>130</v>
      </c>
      <c r="D157" s="57">
        <v>1</v>
      </c>
      <c r="E157" s="128"/>
      <c r="F157" s="58">
        <f t="shared" si="21"/>
        <v>0</v>
      </c>
    </row>
    <row r="158" spans="1:6" s="52" customFormat="1" ht="16.5" x14ac:dyDescent="0.25">
      <c r="A158" s="63" t="s">
        <v>138</v>
      </c>
      <c r="B158" s="64"/>
      <c r="C158" s="65"/>
      <c r="D158" s="66"/>
      <c r="E158" s="65"/>
      <c r="F158" s="67">
        <f>SUM(F143:F157)</f>
        <v>0</v>
      </c>
    </row>
    <row r="159" spans="1:6" s="52" customFormat="1" ht="16.5" x14ac:dyDescent="0.25">
      <c r="A159" s="68"/>
      <c r="B159" s="68"/>
      <c r="C159" s="69"/>
      <c r="D159" s="69"/>
      <c r="E159" s="68"/>
      <c r="F159" s="70"/>
    </row>
    <row r="160" spans="1:6" s="52" customFormat="1" ht="16.5" x14ac:dyDescent="0.25"/>
    <row r="161" spans="1:6" s="52" customFormat="1" ht="16.5" x14ac:dyDescent="0.25">
      <c r="A161" s="51" t="s">
        <v>140</v>
      </c>
      <c r="B161" s="51"/>
      <c r="C161" s="51"/>
      <c r="D161" s="51"/>
      <c r="E161" s="51"/>
      <c r="F161" s="51"/>
    </row>
    <row r="162" spans="1:6" ht="16.5" x14ac:dyDescent="0.25">
      <c r="A162" s="53" t="s">
        <v>5</v>
      </c>
      <c r="B162" s="53" t="s">
        <v>6</v>
      </c>
      <c r="C162" s="53" t="s">
        <v>113</v>
      </c>
      <c r="D162" s="53" t="s">
        <v>8</v>
      </c>
      <c r="E162" s="53" t="s">
        <v>114</v>
      </c>
      <c r="F162" s="54" t="s">
        <v>115</v>
      </c>
    </row>
    <row r="163" spans="1:6" ht="16.5" x14ac:dyDescent="0.25">
      <c r="A163" s="71" t="s">
        <v>56</v>
      </c>
      <c r="B163" s="72" t="s">
        <v>141</v>
      </c>
      <c r="C163" s="73"/>
      <c r="D163" s="74"/>
      <c r="E163" s="73"/>
      <c r="F163" s="75"/>
    </row>
    <row r="164" spans="1:6" ht="16.5" x14ac:dyDescent="0.25">
      <c r="A164" s="22" t="s">
        <v>142</v>
      </c>
      <c r="B164" s="76" t="s">
        <v>143</v>
      </c>
      <c r="C164" s="24"/>
      <c r="D164" s="77"/>
      <c r="E164" s="122"/>
      <c r="F164" s="24"/>
    </row>
    <row r="165" spans="1:6" ht="66" x14ac:dyDescent="0.25">
      <c r="A165" s="26" t="s">
        <v>144</v>
      </c>
      <c r="B165" s="78" t="s">
        <v>145</v>
      </c>
      <c r="C165" s="28" t="s">
        <v>27</v>
      </c>
      <c r="D165" s="79">
        <v>24</v>
      </c>
      <c r="E165" s="123"/>
      <c r="F165" s="30">
        <f t="shared" ref="F165:F203" si="22">+ROUND(E165*D165,0)</f>
        <v>0</v>
      </c>
    </row>
    <row r="166" spans="1:6" ht="82.5" x14ac:dyDescent="0.25">
      <c r="A166" s="26" t="s">
        <v>146</v>
      </c>
      <c r="B166" s="78" t="s">
        <v>147</v>
      </c>
      <c r="C166" s="28" t="s">
        <v>148</v>
      </c>
      <c r="D166" s="79">
        <v>4</v>
      </c>
      <c r="E166" s="123"/>
      <c r="F166" s="30">
        <f t="shared" si="22"/>
        <v>0</v>
      </c>
    </row>
    <row r="167" spans="1:6" ht="33" x14ac:dyDescent="0.25">
      <c r="A167" s="26" t="s">
        <v>149</v>
      </c>
      <c r="B167" s="78" t="s">
        <v>150</v>
      </c>
      <c r="C167" s="28" t="s">
        <v>27</v>
      </c>
      <c r="D167" s="80">
        <v>800</v>
      </c>
      <c r="E167" s="123"/>
      <c r="F167" s="30">
        <f t="shared" si="22"/>
        <v>0</v>
      </c>
    </row>
    <row r="168" spans="1:6" ht="49.5" x14ac:dyDescent="0.25">
      <c r="A168" s="26" t="s">
        <v>151</v>
      </c>
      <c r="B168" s="78" t="s">
        <v>152</v>
      </c>
      <c r="C168" s="28" t="s">
        <v>27</v>
      </c>
      <c r="D168" s="80">
        <v>800</v>
      </c>
      <c r="E168" s="123"/>
      <c r="F168" s="30">
        <f t="shared" si="22"/>
        <v>0</v>
      </c>
    </row>
    <row r="169" spans="1:6" ht="33" x14ac:dyDescent="0.25">
      <c r="A169" s="26" t="s">
        <v>153</v>
      </c>
      <c r="B169" s="78" t="s">
        <v>154</v>
      </c>
      <c r="C169" s="28" t="s">
        <v>27</v>
      </c>
      <c r="D169" s="80">
        <v>800</v>
      </c>
      <c r="E169" s="123"/>
      <c r="F169" s="30">
        <f t="shared" si="22"/>
        <v>0</v>
      </c>
    </row>
    <row r="170" spans="1:6" ht="33" x14ac:dyDescent="0.25">
      <c r="A170" s="26" t="s">
        <v>155</v>
      </c>
      <c r="B170" s="78" t="s">
        <v>156</v>
      </c>
      <c r="C170" s="28" t="s">
        <v>27</v>
      </c>
      <c r="D170" s="80">
        <v>380</v>
      </c>
      <c r="E170" s="123"/>
      <c r="F170" s="30">
        <f t="shared" si="22"/>
        <v>0</v>
      </c>
    </row>
    <row r="171" spans="1:6" ht="66" x14ac:dyDescent="0.25">
      <c r="A171" s="26" t="s">
        <v>157</v>
      </c>
      <c r="B171" s="78" t="s">
        <v>158</v>
      </c>
      <c r="C171" s="28" t="s">
        <v>27</v>
      </c>
      <c r="D171" s="79">
        <v>4</v>
      </c>
      <c r="E171" s="123"/>
      <c r="F171" s="30">
        <f t="shared" si="22"/>
        <v>0</v>
      </c>
    </row>
    <row r="172" spans="1:6" ht="66" x14ac:dyDescent="0.25">
      <c r="A172" s="26" t="s">
        <v>159</v>
      </c>
      <c r="B172" s="78" t="s">
        <v>160</v>
      </c>
      <c r="C172" s="28" t="s">
        <v>161</v>
      </c>
      <c r="D172" s="79">
        <v>850</v>
      </c>
      <c r="E172" s="123"/>
      <c r="F172" s="30">
        <f t="shared" si="22"/>
        <v>0</v>
      </c>
    </row>
    <row r="173" spans="1:6" ht="49.5" x14ac:dyDescent="0.25">
      <c r="A173" s="26" t="s">
        <v>162</v>
      </c>
      <c r="B173" s="78" t="s">
        <v>163</v>
      </c>
      <c r="C173" s="28" t="s">
        <v>164</v>
      </c>
      <c r="D173" s="79">
        <v>4</v>
      </c>
      <c r="E173" s="123"/>
      <c r="F173" s="30">
        <f t="shared" si="22"/>
        <v>0</v>
      </c>
    </row>
    <row r="174" spans="1:6" ht="49.5" x14ac:dyDescent="0.25">
      <c r="A174" s="26" t="s">
        <v>165</v>
      </c>
      <c r="B174" s="78" t="s">
        <v>166</v>
      </c>
      <c r="C174" s="28" t="s">
        <v>47</v>
      </c>
      <c r="D174" s="79">
        <v>310</v>
      </c>
      <c r="E174" s="123"/>
      <c r="F174" s="30">
        <f t="shared" si="22"/>
        <v>0</v>
      </c>
    </row>
    <row r="175" spans="1:6" ht="33" x14ac:dyDescent="0.25">
      <c r="A175" s="26" t="s">
        <v>167</v>
      </c>
      <c r="B175" s="78" t="s">
        <v>168</v>
      </c>
      <c r="C175" s="28" t="s">
        <v>27</v>
      </c>
      <c r="D175" s="80">
        <v>1250</v>
      </c>
      <c r="E175" s="123"/>
      <c r="F175" s="30">
        <f t="shared" si="22"/>
        <v>0</v>
      </c>
    </row>
    <row r="176" spans="1:6" ht="16.5" x14ac:dyDescent="0.25">
      <c r="A176" s="26" t="s">
        <v>169</v>
      </c>
      <c r="B176" s="78" t="s">
        <v>170</v>
      </c>
      <c r="C176" s="28" t="s">
        <v>27</v>
      </c>
      <c r="D176" s="79">
        <v>4</v>
      </c>
      <c r="E176" s="123"/>
      <c r="F176" s="30">
        <f t="shared" si="22"/>
        <v>0</v>
      </c>
    </row>
    <row r="177" spans="1:6" ht="16.5" x14ac:dyDescent="0.25">
      <c r="A177" s="22" t="s">
        <v>171</v>
      </c>
      <c r="B177" s="76" t="s">
        <v>172</v>
      </c>
      <c r="C177" s="24"/>
      <c r="D177" s="77"/>
      <c r="E177" s="122"/>
      <c r="F177" s="24"/>
    </row>
    <row r="178" spans="1:6" ht="33" x14ac:dyDescent="0.25">
      <c r="A178" s="26" t="s">
        <v>173</v>
      </c>
      <c r="B178" s="78" t="s">
        <v>174</v>
      </c>
      <c r="C178" s="28" t="s">
        <v>175</v>
      </c>
      <c r="D178" s="79">
        <v>4</v>
      </c>
      <c r="E178" s="123"/>
      <c r="F178" s="30">
        <f t="shared" si="22"/>
        <v>0</v>
      </c>
    </row>
    <row r="179" spans="1:6" ht="33" x14ac:dyDescent="0.25">
      <c r="A179" s="26" t="s">
        <v>176</v>
      </c>
      <c r="B179" s="78" t="s">
        <v>177</v>
      </c>
      <c r="C179" s="28" t="s">
        <v>175</v>
      </c>
      <c r="D179" s="79">
        <v>4</v>
      </c>
      <c r="E179" s="123"/>
      <c r="F179" s="30">
        <f t="shared" si="22"/>
        <v>0</v>
      </c>
    </row>
    <row r="180" spans="1:6" ht="16.5" x14ac:dyDescent="0.25">
      <c r="A180" s="22" t="s">
        <v>178</v>
      </c>
      <c r="B180" s="76" t="s">
        <v>179</v>
      </c>
      <c r="C180" s="24"/>
      <c r="D180" s="77"/>
      <c r="E180" s="122"/>
      <c r="F180" s="24"/>
    </row>
    <row r="181" spans="1:6" ht="132" x14ac:dyDescent="0.25">
      <c r="A181" s="26" t="s">
        <v>180</v>
      </c>
      <c r="B181" s="78" t="s">
        <v>181</v>
      </c>
      <c r="C181" s="28" t="s">
        <v>27</v>
      </c>
      <c r="D181" s="79">
        <v>4</v>
      </c>
      <c r="E181" s="123"/>
      <c r="F181" s="30">
        <f t="shared" si="22"/>
        <v>0</v>
      </c>
    </row>
    <row r="182" spans="1:6" ht="16.5" x14ac:dyDescent="0.25">
      <c r="A182" s="22" t="s">
        <v>182</v>
      </c>
      <c r="B182" s="76" t="s">
        <v>183</v>
      </c>
      <c r="C182" s="24"/>
      <c r="D182" s="77"/>
      <c r="E182" s="122"/>
      <c r="F182" s="24"/>
    </row>
    <row r="183" spans="1:6" ht="16.5" x14ac:dyDescent="0.25">
      <c r="A183" s="26" t="s">
        <v>184</v>
      </c>
      <c r="B183" s="78" t="s">
        <v>185</v>
      </c>
      <c r="C183" s="28" t="s">
        <v>27</v>
      </c>
      <c r="D183" s="79">
        <v>100</v>
      </c>
      <c r="E183" s="123"/>
      <c r="F183" s="30">
        <f t="shared" si="22"/>
        <v>0</v>
      </c>
    </row>
    <row r="184" spans="1:6" ht="16.5" x14ac:dyDescent="0.25">
      <c r="A184" s="26" t="s">
        <v>186</v>
      </c>
      <c r="B184" s="78" t="s">
        <v>187</v>
      </c>
      <c r="C184" s="28" t="s">
        <v>188</v>
      </c>
      <c r="D184" s="79">
        <v>9</v>
      </c>
      <c r="E184" s="123"/>
      <c r="F184" s="30">
        <f>+ROUND(E184*D184,0)</f>
        <v>0</v>
      </c>
    </row>
    <row r="185" spans="1:6" ht="16.5" x14ac:dyDescent="0.25">
      <c r="A185" s="26" t="s">
        <v>189</v>
      </c>
      <c r="B185" s="78" t="s">
        <v>190</v>
      </c>
      <c r="C185" s="28" t="s">
        <v>188</v>
      </c>
      <c r="D185" s="79">
        <v>8</v>
      </c>
      <c r="E185" s="123"/>
      <c r="F185" s="30">
        <f t="shared" si="22"/>
        <v>0</v>
      </c>
    </row>
    <row r="186" spans="1:6" ht="16.5" x14ac:dyDescent="0.25">
      <c r="A186" s="26" t="s">
        <v>191</v>
      </c>
      <c r="B186" s="78" t="s">
        <v>192</v>
      </c>
      <c r="C186" s="28" t="s">
        <v>27</v>
      </c>
      <c r="D186" s="79">
        <v>100</v>
      </c>
      <c r="E186" s="123"/>
      <c r="F186" s="30">
        <f t="shared" si="22"/>
        <v>0</v>
      </c>
    </row>
    <row r="187" spans="1:6" ht="16.5" x14ac:dyDescent="0.25">
      <c r="A187" s="22" t="s">
        <v>193</v>
      </c>
      <c r="B187" s="76" t="s">
        <v>194</v>
      </c>
      <c r="C187" s="24"/>
      <c r="D187" s="77"/>
      <c r="E187" s="122"/>
      <c r="F187" s="24"/>
    </row>
    <row r="188" spans="1:6" ht="16.5" x14ac:dyDescent="0.25">
      <c r="A188" s="26" t="s">
        <v>195</v>
      </c>
      <c r="B188" s="78" t="s">
        <v>196</v>
      </c>
      <c r="C188" s="28" t="s">
        <v>20</v>
      </c>
      <c r="D188" s="80">
        <v>600</v>
      </c>
      <c r="E188" s="123"/>
      <c r="F188" s="30">
        <f t="shared" si="22"/>
        <v>0</v>
      </c>
    </row>
    <row r="189" spans="1:6" ht="16.5" x14ac:dyDescent="0.25">
      <c r="A189" s="26" t="s">
        <v>197</v>
      </c>
      <c r="B189" s="78" t="s">
        <v>187</v>
      </c>
      <c r="C189" s="28" t="s">
        <v>188</v>
      </c>
      <c r="D189" s="79">
        <v>8</v>
      </c>
      <c r="E189" s="123"/>
      <c r="F189" s="30">
        <f t="shared" si="22"/>
        <v>0</v>
      </c>
    </row>
    <row r="190" spans="1:6" ht="33" x14ac:dyDescent="0.25">
      <c r="A190" s="26" t="s">
        <v>198</v>
      </c>
      <c r="B190" s="78" t="s">
        <v>199</v>
      </c>
      <c r="C190" s="28" t="s">
        <v>27</v>
      </c>
      <c r="D190" s="79">
        <v>4</v>
      </c>
      <c r="E190" s="123"/>
      <c r="F190" s="30">
        <f t="shared" si="22"/>
        <v>0</v>
      </c>
    </row>
    <row r="191" spans="1:6" ht="16.5" x14ac:dyDescent="0.25">
      <c r="A191" s="22" t="s">
        <v>200</v>
      </c>
      <c r="B191" s="76" t="s">
        <v>201</v>
      </c>
      <c r="C191" s="24"/>
      <c r="D191" s="77"/>
      <c r="E191" s="122"/>
      <c r="F191" s="24"/>
    </row>
    <row r="192" spans="1:6" ht="33" x14ac:dyDescent="0.25">
      <c r="A192" s="26" t="s">
        <v>202</v>
      </c>
      <c r="B192" s="78" t="s">
        <v>203</v>
      </c>
      <c r="C192" s="28" t="s">
        <v>27</v>
      </c>
      <c r="D192" s="80">
        <v>1000</v>
      </c>
      <c r="E192" s="123"/>
      <c r="F192" s="30">
        <f t="shared" si="22"/>
        <v>0</v>
      </c>
    </row>
    <row r="193" spans="1:6" ht="16.5" x14ac:dyDescent="0.25">
      <c r="A193" s="26" t="s">
        <v>204</v>
      </c>
      <c r="B193" s="78" t="s">
        <v>187</v>
      </c>
      <c r="C193" s="28" t="s">
        <v>188</v>
      </c>
      <c r="D193" s="79">
        <v>4</v>
      </c>
      <c r="E193" s="123"/>
      <c r="F193" s="30">
        <f t="shared" si="22"/>
        <v>0</v>
      </c>
    </row>
    <row r="194" spans="1:6" ht="16.5" x14ac:dyDescent="0.25">
      <c r="A194" s="22" t="s">
        <v>205</v>
      </c>
      <c r="B194" s="76" t="s">
        <v>206</v>
      </c>
      <c r="C194" s="24"/>
      <c r="D194" s="77"/>
      <c r="E194" s="122"/>
      <c r="F194" s="24"/>
    </row>
    <row r="195" spans="1:6" ht="49.5" x14ac:dyDescent="0.25">
      <c r="A195" s="26" t="s">
        <v>207</v>
      </c>
      <c r="B195" s="78" t="s">
        <v>208</v>
      </c>
      <c r="C195" s="28" t="s">
        <v>27</v>
      </c>
      <c r="D195" s="79">
        <v>55</v>
      </c>
      <c r="E195" s="123"/>
      <c r="F195" s="30">
        <f>+ROUND(E195*D195,0)</f>
        <v>0</v>
      </c>
    </row>
    <row r="196" spans="1:6" ht="33" x14ac:dyDescent="0.25">
      <c r="A196" s="26" t="s">
        <v>209</v>
      </c>
      <c r="B196" s="78" t="s">
        <v>210</v>
      </c>
      <c r="C196" s="28" t="s">
        <v>175</v>
      </c>
      <c r="D196" s="79">
        <v>4</v>
      </c>
      <c r="E196" s="123"/>
      <c r="F196" s="30">
        <f t="shared" si="22"/>
        <v>0</v>
      </c>
    </row>
    <row r="197" spans="1:6" ht="33" x14ac:dyDescent="0.25">
      <c r="A197" s="22" t="s">
        <v>211</v>
      </c>
      <c r="B197" s="76" t="s">
        <v>212</v>
      </c>
      <c r="C197" s="24"/>
      <c r="D197" s="77"/>
      <c r="E197" s="122"/>
      <c r="F197" s="24"/>
    </row>
    <row r="198" spans="1:6" ht="33" x14ac:dyDescent="0.25">
      <c r="A198" s="26" t="s">
        <v>213</v>
      </c>
      <c r="B198" s="78" t="s">
        <v>214</v>
      </c>
      <c r="C198" s="28" t="s">
        <v>27</v>
      </c>
      <c r="D198" s="79">
        <v>4</v>
      </c>
      <c r="E198" s="123"/>
      <c r="F198" s="30">
        <f t="shared" si="22"/>
        <v>0</v>
      </c>
    </row>
    <row r="199" spans="1:6" ht="16.5" x14ac:dyDescent="0.25">
      <c r="A199" s="26" t="s">
        <v>215</v>
      </c>
      <c r="B199" s="78" t="s">
        <v>216</v>
      </c>
      <c r="C199" s="28" t="s">
        <v>20</v>
      </c>
      <c r="D199" s="79">
        <v>80</v>
      </c>
      <c r="E199" s="123"/>
      <c r="F199" s="30">
        <f t="shared" si="22"/>
        <v>0</v>
      </c>
    </row>
    <row r="200" spans="1:6" ht="33" x14ac:dyDescent="0.25">
      <c r="A200" s="26" t="s">
        <v>217</v>
      </c>
      <c r="B200" s="78" t="s">
        <v>218</v>
      </c>
      <c r="C200" s="28" t="s">
        <v>130</v>
      </c>
      <c r="D200" s="79">
        <v>18</v>
      </c>
      <c r="E200" s="123"/>
      <c r="F200" s="30">
        <f t="shared" si="22"/>
        <v>0</v>
      </c>
    </row>
    <row r="201" spans="1:6" ht="16.5" x14ac:dyDescent="0.25">
      <c r="A201" s="22" t="s">
        <v>219</v>
      </c>
      <c r="B201" s="76" t="s">
        <v>220</v>
      </c>
      <c r="C201" s="24"/>
      <c r="D201" s="77"/>
      <c r="E201" s="122"/>
      <c r="F201" s="24"/>
    </row>
    <row r="202" spans="1:6" ht="49.5" x14ac:dyDescent="0.25">
      <c r="A202" s="26" t="s">
        <v>221</v>
      </c>
      <c r="B202" s="78" t="s">
        <v>222</v>
      </c>
      <c r="C202" s="28" t="s">
        <v>188</v>
      </c>
      <c r="D202" s="79">
        <v>4</v>
      </c>
      <c r="E202" s="123"/>
      <c r="F202" s="30">
        <f t="shared" si="22"/>
        <v>0</v>
      </c>
    </row>
    <row r="203" spans="1:6" ht="33" x14ac:dyDescent="0.25">
      <c r="A203" s="26" t="s">
        <v>223</v>
      </c>
      <c r="B203" s="78" t="s">
        <v>224</v>
      </c>
      <c r="C203" s="28" t="s">
        <v>225</v>
      </c>
      <c r="D203" s="79">
        <v>200</v>
      </c>
      <c r="E203" s="123"/>
      <c r="F203" s="30">
        <f t="shared" si="22"/>
        <v>0</v>
      </c>
    </row>
    <row r="204" spans="1:6" ht="16.5" x14ac:dyDescent="0.25">
      <c r="A204" s="63" t="s">
        <v>226</v>
      </c>
      <c r="B204" s="64"/>
      <c r="C204" s="65"/>
      <c r="D204" s="66"/>
      <c r="E204" s="65"/>
      <c r="F204" s="67">
        <f>SUM(F163:F203)</f>
        <v>0</v>
      </c>
    </row>
    <row r="205" spans="1:6" s="52" customFormat="1" ht="16.5" x14ac:dyDescent="0.25">
      <c r="A205" s="68"/>
      <c r="B205" s="68"/>
      <c r="C205" s="69"/>
      <c r="D205" s="69"/>
      <c r="E205" s="68"/>
      <c r="F205" s="70"/>
    </row>
    <row r="206" spans="1:6" ht="16.5" x14ac:dyDescent="0.25">
      <c r="A206" s="51" t="s">
        <v>227</v>
      </c>
      <c r="B206" s="51"/>
      <c r="C206" s="51"/>
      <c r="D206" s="51"/>
      <c r="E206" s="51"/>
      <c r="F206" s="51"/>
    </row>
    <row r="207" spans="1:6" ht="16.5" x14ac:dyDescent="0.25">
      <c r="A207" s="81" t="s">
        <v>5</v>
      </c>
      <c r="B207" s="81" t="s">
        <v>6</v>
      </c>
      <c r="C207" s="81" t="s">
        <v>113</v>
      </c>
      <c r="D207" s="81" t="s">
        <v>8</v>
      </c>
      <c r="E207" s="81" t="s">
        <v>114</v>
      </c>
      <c r="F207" s="82" t="s">
        <v>115</v>
      </c>
    </row>
    <row r="208" spans="1:6" ht="33" x14ac:dyDescent="0.25">
      <c r="A208" s="83">
        <v>1</v>
      </c>
      <c r="B208" s="84" t="s">
        <v>228</v>
      </c>
      <c r="C208" s="85" t="s">
        <v>27</v>
      </c>
      <c r="D208" s="83">
        <v>8</v>
      </c>
      <c r="E208" s="131"/>
      <c r="F208" s="86">
        <f t="shared" ref="F208:F225" si="23">+ROUND(E208*D208,0)</f>
        <v>0</v>
      </c>
    </row>
    <row r="209" spans="1:6" ht="33" x14ac:dyDescent="0.25">
      <c r="A209" s="83">
        <v>2</v>
      </c>
      <c r="B209" s="84" t="s">
        <v>229</v>
      </c>
      <c r="C209" s="85" t="s">
        <v>27</v>
      </c>
      <c r="D209" s="83">
        <v>25</v>
      </c>
      <c r="E209" s="131"/>
      <c r="F209" s="86">
        <f t="shared" si="23"/>
        <v>0</v>
      </c>
    </row>
    <row r="210" spans="1:6" ht="33" x14ac:dyDescent="0.25">
      <c r="A210" s="83">
        <v>3</v>
      </c>
      <c r="B210" s="84" t="s">
        <v>230</v>
      </c>
      <c r="C210" s="85" t="s">
        <v>27</v>
      </c>
      <c r="D210" s="83">
        <v>5</v>
      </c>
      <c r="E210" s="131"/>
      <c r="F210" s="86">
        <f t="shared" si="23"/>
        <v>0</v>
      </c>
    </row>
    <row r="211" spans="1:6" ht="16.5" x14ac:dyDescent="0.25">
      <c r="A211" s="83">
        <v>4</v>
      </c>
      <c r="B211" s="84" t="s">
        <v>231</v>
      </c>
      <c r="C211" s="85" t="s">
        <v>27</v>
      </c>
      <c r="D211" s="83">
        <v>1</v>
      </c>
      <c r="E211" s="131"/>
      <c r="F211" s="86">
        <f t="shared" si="23"/>
        <v>0</v>
      </c>
    </row>
    <row r="212" spans="1:6" ht="49.5" x14ac:dyDescent="0.25">
      <c r="A212" s="83">
        <v>5</v>
      </c>
      <c r="B212" s="84" t="s">
        <v>232</v>
      </c>
      <c r="C212" s="85" t="s">
        <v>130</v>
      </c>
      <c r="D212" s="83">
        <v>1</v>
      </c>
      <c r="E212" s="131"/>
      <c r="F212" s="86">
        <f t="shared" si="23"/>
        <v>0</v>
      </c>
    </row>
    <row r="213" spans="1:6" ht="16.5" x14ac:dyDescent="0.25">
      <c r="A213" s="83">
        <v>6</v>
      </c>
      <c r="B213" s="84" t="s">
        <v>233</v>
      </c>
      <c r="C213" s="85" t="s">
        <v>27</v>
      </c>
      <c r="D213" s="83">
        <v>1</v>
      </c>
      <c r="E213" s="131"/>
      <c r="F213" s="86">
        <f t="shared" si="23"/>
        <v>0</v>
      </c>
    </row>
    <row r="214" spans="1:6" ht="16.5" x14ac:dyDescent="0.25">
      <c r="A214" s="83">
        <v>7</v>
      </c>
      <c r="B214" s="84" t="s">
        <v>234</v>
      </c>
      <c r="C214" s="85" t="s">
        <v>27</v>
      </c>
      <c r="D214" s="83">
        <v>1</v>
      </c>
      <c r="E214" s="131"/>
      <c r="F214" s="86">
        <f t="shared" si="23"/>
        <v>0</v>
      </c>
    </row>
    <row r="215" spans="1:6" ht="16.5" x14ac:dyDescent="0.25">
      <c r="A215" s="83">
        <v>8</v>
      </c>
      <c r="B215" s="84" t="s">
        <v>235</v>
      </c>
      <c r="C215" s="85" t="s">
        <v>27</v>
      </c>
      <c r="D215" s="83">
        <v>7</v>
      </c>
      <c r="E215" s="131"/>
      <c r="F215" s="86">
        <f t="shared" si="23"/>
        <v>0</v>
      </c>
    </row>
    <row r="216" spans="1:6" ht="16.5" x14ac:dyDescent="0.25">
      <c r="A216" s="83">
        <v>9</v>
      </c>
      <c r="B216" s="84" t="s">
        <v>236</v>
      </c>
      <c r="C216" s="85" t="s">
        <v>27</v>
      </c>
      <c r="D216" s="83">
        <v>5</v>
      </c>
      <c r="E216" s="131"/>
      <c r="F216" s="86">
        <f t="shared" si="23"/>
        <v>0</v>
      </c>
    </row>
    <row r="217" spans="1:6" ht="49.5" x14ac:dyDescent="0.25">
      <c r="A217" s="83">
        <v>10</v>
      </c>
      <c r="B217" s="84" t="s">
        <v>237</v>
      </c>
      <c r="C217" s="85" t="s">
        <v>27</v>
      </c>
      <c r="D217" s="83">
        <v>5</v>
      </c>
      <c r="E217" s="131"/>
      <c r="F217" s="86">
        <f t="shared" si="23"/>
        <v>0</v>
      </c>
    </row>
    <row r="218" spans="1:6" ht="16.5" x14ac:dyDescent="0.25">
      <c r="A218" s="83">
        <v>11</v>
      </c>
      <c r="B218" s="84" t="s">
        <v>238</v>
      </c>
      <c r="C218" s="85" t="s">
        <v>27</v>
      </c>
      <c r="D218" s="83">
        <v>1</v>
      </c>
      <c r="E218" s="131"/>
      <c r="F218" s="86">
        <f t="shared" si="23"/>
        <v>0</v>
      </c>
    </row>
    <row r="219" spans="1:6" ht="16.5" x14ac:dyDescent="0.25">
      <c r="A219" s="83">
        <v>12</v>
      </c>
      <c r="B219" s="84" t="s">
        <v>239</v>
      </c>
      <c r="C219" s="85" t="s">
        <v>27</v>
      </c>
      <c r="D219" s="83">
        <v>2</v>
      </c>
      <c r="E219" s="131"/>
      <c r="F219" s="86">
        <f t="shared" si="23"/>
        <v>0</v>
      </c>
    </row>
    <row r="220" spans="1:6" ht="16.5" x14ac:dyDescent="0.25">
      <c r="A220" s="83">
        <v>13</v>
      </c>
      <c r="B220" s="84" t="s">
        <v>240</v>
      </c>
      <c r="C220" s="85" t="s">
        <v>27</v>
      </c>
      <c r="D220" s="83">
        <v>1</v>
      </c>
      <c r="E220" s="131"/>
      <c r="F220" s="86">
        <f t="shared" si="23"/>
        <v>0</v>
      </c>
    </row>
    <row r="221" spans="1:6" ht="16.5" x14ac:dyDescent="0.25">
      <c r="A221" s="83">
        <v>14</v>
      </c>
      <c r="B221" s="84" t="s">
        <v>241</v>
      </c>
      <c r="C221" s="85" t="s">
        <v>27</v>
      </c>
      <c r="D221" s="83">
        <v>1</v>
      </c>
      <c r="E221" s="131"/>
      <c r="F221" s="86">
        <f t="shared" si="23"/>
        <v>0</v>
      </c>
    </row>
    <row r="222" spans="1:6" ht="16.5" x14ac:dyDescent="0.25">
      <c r="A222" s="83">
        <v>15</v>
      </c>
      <c r="B222" s="84" t="s">
        <v>242</v>
      </c>
      <c r="C222" s="85" t="s">
        <v>27</v>
      </c>
      <c r="D222" s="83">
        <v>1</v>
      </c>
      <c r="E222" s="131"/>
      <c r="F222" s="86">
        <f t="shared" si="23"/>
        <v>0</v>
      </c>
    </row>
    <row r="223" spans="1:6" ht="66" x14ac:dyDescent="0.25">
      <c r="A223" s="83">
        <v>16</v>
      </c>
      <c r="B223" s="84" t="s">
        <v>243</v>
      </c>
      <c r="C223" s="85" t="s">
        <v>27</v>
      </c>
      <c r="D223" s="83">
        <v>30</v>
      </c>
      <c r="E223" s="131"/>
      <c r="F223" s="86">
        <f t="shared" si="23"/>
        <v>0</v>
      </c>
    </row>
    <row r="224" spans="1:6" ht="33" x14ac:dyDescent="0.25">
      <c r="A224" s="83">
        <v>17</v>
      </c>
      <c r="B224" s="84" t="s">
        <v>244</v>
      </c>
      <c r="C224" s="85" t="s">
        <v>130</v>
      </c>
      <c r="D224" s="83">
        <v>2</v>
      </c>
      <c r="E224" s="131"/>
      <c r="F224" s="86">
        <f t="shared" si="23"/>
        <v>0</v>
      </c>
    </row>
    <row r="225" spans="1:6" ht="16.5" x14ac:dyDescent="0.25">
      <c r="A225" s="83">
        <v>18</v>
      </c>
      <c r="B225" s="84" t="s">
        <v>245</v>
      </c>
      <c r="C225" s="85" t="s">
        <v>27</v>
      </c>
      <c r="D225" s="83">
        <v>1</v>
      </c>
      <c r="E225" s="131"/>
      <c r="F225" s="86">
        <f t="shared" si="23"/>
        <v>0</v>
      </c>
    </row>
    <row r="226" spans="1:6" ht="16.5" x14ac:dyDescent="0.25">
      <c r="A226" s="87" t="s">
        <v>246</v>
      </c>
      <c r="B226" s="87"/>
      <c r="C226" s="88"/>
      <c r="D226" s="89"/>
      <c r="E226" s="88"/>
      <c r="F226" s="90">
        <f>SUM(F208:F225)</f>
        <v>0</v>
      </c>
    </row>
    <row r="227" spans="1:6" s="52" customFormat="1" ht="16.5" x14ac:dyDescent="0.25"/>
    <row r="228" spans="1:6" s="52" customFormat="1" ht="16.5" x14ac:dyDescent="0.25"/>
    <row r="229" spans="1:6" s="52" customFormat="1" ht="16.5" x14ac:dyDescent="0.25">
      <c r="A229" s="49"/>
      <c r="B229" s="49" t="s">
        <v>139</v>
      </c>
      <c r="C229" s="49"/>
      <c r="D229" s="49"/>
      <c r="E229" s="49"/>
      <c r="F229" s="49"/>
    </row>
    <row r="230" spans="1:6" s="52" customFormat="1" ht="16.5" x14ac:dyDescent="0.25">
      <c r="A230" s="68"/>
      <c r="B230" s="68" t="s">
        <v>247</v>
      </c>
      <c r="C230" s="68"/>
      <c r="D230" s="68"/>
      <c r="E230" s="49"/>
      <c r="F230" s="49"/>
    </row>
    <row r="231" spans="1:6" s="52" customFormat="1" ht="16.5" x14ac:dyDescent="0.25">
      <c r="A231" s="49"/>
      <c r="B231" s="49" t="s">
        <v>248</v>
      </c>
      <c r="C231" s="49"/>
      <c r="D231" s="49"/>
      <c r="E231" s="49"/>
      <c r="F231" s="49"/>
    </row>
    <row r="232" spans="1:6" s="52" customFormat="1" ht="16.5" x14ac:dyDescent="0.25">
      <c r="A232" s="49"/>
      <c r="B232" s="49" t="s">
        <v>249</v>
      </c>
      <c r="C232" s="49"/>
      <c r="D232" s="49"/>
      <c r="E232" s="49"/>
      <c r="F232" s="49"/>
    </row>
    <row r="233" spans="1:6" s="52" customFormat="1" ht="16.5" x14ac:dyDescent="0.25">
      <c r="A233" s="49"/>
      <c r="B233" s="49"/>
      <c r="C233" s="49"/>
      <c r="D233" s="49"/>
      <c r="E233" s="49"/>
      <c r="F233" s="49"/>
    </row>
    <row r="234" spans="1:6" s="52" customFormat="1" ht="16.5" x14ac:dyDescent="0.25">
      <c r="A234" s="91" t="s">
        <v>250</v>
      </c>
      <c r="B234" s="91"/>
      <c r="C234" s="91"/>
      <c r="D234" s="91"/>
      <c r="E234" s="91"/>
      <c r="F234" s="91"/>
    </row>
    <row r="235" spans="1:6" s="93" customFormat="1" ht="16.5" x14ac:dyDescent="0.3">
      <c r="A235" s="92" t="s">
        <v>251</v>
      </c>
      <c r="B235" s="92"/>
      <c r="C235" s="92"/>
      <c r="D235" s="92"/>
      <c r="E235" s="92"/>
      <c r="F235" s="92"/>
    </row>
    <row r="236" spans="1:6" s="93" customFormat="1" ht="16.5" x14ac:dyDescent="0.3">
      <c r="A236" s="53" t="s">
        <v>5</v>
      </c>
      <c r="B236" s="53" t="s">
        <v>6</v>
      </c>
      <c r="C236" s="53" t="s">
        <v>113</v>
      </c>
      <c r="D236" s="53" t="s">
        <v>8</v>
      </c>
      <c r="E236" s="53" t="s">
        <v>114</v>
      </c>
      <c r="F236" s="54" t="s">
        <v>115</v>
      </c>
    </row>
    <row r="237" spans="1:6" s="93" customFormat="1" ht="33" x14ac:dyDescent="0.3">
      <c r="A237" s="83">
        <v>1</v>
      </c>
      <c r="B237" s="94" t="s">
        <v>252</v>
      </c>
      <c r="C237" s="95" t="s">
        <v>27</v>
      </c>
      <c r="D237" s="95">
        <v>70</v>
      </c>
      <c r="E237" s="118"/>
      <c r="F237" s="96">
        <f>D237*E237</f>
        <v>0</v>
      </c>
    </row>
    <row r="238" spans="1:6" s="93" customFormat="1" ht="33" x14ac:dyDescent="0.3">
      <c r="A238" s="83">
        <v>2</v>
      </c>
      <c r="B238" s="94" t="s">
        <v>253</v>
      </c>
      <c r="C238" s="95" t="s">
        <v>27</v>
      </c>
      <c r="D238" s="95">
        <v>20</v>
      </c>
      <c r="E238" s="118"/>
      <c r="F238" s="96">
        <f t="shared" ref="F238:F252" si="24">D238*E238</f>
        <v>0</v>
      </c>
    </row>
    <row r="239" spans="1:6" s="93" customFormat="1" ht="33" x14ac:dyDescent="0.3">
      <c r="A239" s="83">
        <v>3</v>
      </c>
      <c r="B239" s="94" t="s">
        <v>254</v>
      </c>
      <c r="C239" s="95" t="s">
        <v>27</v>
      </c>
      <c r="D239" s="95">
        <v>70</v>
      </c>
      <c r="E239" s="118"/>
      <c r="F239" s="96">
        <f t="shared" si="24"/>
        <v>0</v>
      </c>
    </row>
    <row r="240" spans="1:6" s="93" customFormat="1" ht="33" x14ac:dyDescent="0.3">
      <c r="A240" s="83">
        <v>4</v>
      </c>
      <c r="B240" s="97" t="s">
        <v>255</v>
      </c>
      <c r="C240" s="95" t="s">
        <v>27</v>
      </c>
      <c r="D240" s="95">
        <v>4</v>
      </c>
      <c r="E240" s="118"/>
      <c r="F240" s="96">
        <f t="shared" si="24"/>
        <v>0</v>
      </c>
    </row>
    <row r="241" spans="1:6" s="93" customFormat="1" ht="16.5" x14ac:dyDescent="0.3">
      <c r="A241" s="83">
        <v>5</v>
      </c>
      <c r="B241" s="98" t="s">
        <v>256</v>
      </c>
      <c r="C241" s="95" t="s">
        <v>27</v>
      </c>
      <c r="D241" s="99">
        <v>100</v>
      </c>
      <c r="E241" s="118"/>
      <c r="F241" s="96">
        <f t="shared" si="24"/>
        <v>0</v>
      </c>
    </row>
    <row r="242" spans="1:6" s="93" customFormat="1" ht="16.5" x14ac:dyDescent="0.3">
      <c r="A242" s="83">
        <v>6</v>
      </c>
      <c r="B242" s="98" t="s">
        <v>257</v>
      </c>
      <c r="C242" s="95" t="s">
        <v>27</v>
      </c>
      <c r="D242" s="99">
        <v>60</v>
      </c>
      <c r="E242" s="118"/>
      <c r="F242" s="96">
        <f t="shared" si="24"/>
        <v>0</v>
      </c>
    </row>
    <row r="243" spans="1:6" s="93" customFormat="1" ht="33" x14ac:dyDescent="0.3">
      <c r="A243" s="83">
        <v>7</v>
      </c>
      <c r="B243" s="98" t="s">
        <v>258</v>
      </c>
      <c r="C243" s="95" t="s">
        <v>20</v>
      </c>
      <c r="D243" s="95">
        <v>400</v>
      </c>
      <c r="E243" s="119"/>
      <c r="F243" s="96">
        <f t="shared" si="24"/>
        <v>0</v>
      </c>
    </row>
    <row r="244" spans="1:6" s="93" customFormat="1" ht="16.5" x14ac:dyDescent="0.3">
      <c r="A244" s="83">
        <v>8</v>
      </c>
      <c r="B244" s="97" t="s">
        <v>259</v>
      </c>
      <c r="C244" s="95" t="s">
        <v>20</v>
      </c>
      <c r="D244" s="100">
        <v>400</v>
      </c>
      <c r="E244" s="120"/>
      <c r="F244" s="96">
        <f t="shared" si="24"/>
        <v>0</v>
      </c>
    </row>
    <row r="245" spans="1:6" s="93" customFormat="1" ht="16.5" x14ac:dyDescent="0.3">
      <c r="A245" s="83">
        <v>9</v>
      </c>
      <c r="B245" s="98" t="s">
        <v>260</v>
      </c>
      <c r="C245" s="95" t="s">
        <v>27</v>
      </c>
      <c r="D245" s="101">
        <v>1</v>
      </c>
      <c r="E245" s="119"/>
      <c r="F245" s="96">
        <f t="shared" si="24"/>
        <v>0</v>
      </c>
    </row>
    <row r="246" spans="1:6" s="93" customFormat="1" ht="16.5" x14ac:dyDescent="0.3">
      <c r="A246" s="83">
        <v>10</v>
      </c>
      <c r="B246" s="98" t="s">
        <v>261</v>
      </c>
      <c r="C246" s="101" t="s">
        <v>262</v>
      </c>
      <c r="D246" s="101">
        <v>1</v>
      </c>
      <c r="E246" s="119"/>
      <c r="F246" s="96">
        <f>D246*E246*3</f>
        <v>0</v>
      </c>
    </row>
    <row r="247" spans="1:6" s="93" customFormat="1" ht="16.5" x14ac:dyDescent="0.3">
      <c r="A247" s="83">
        <v>11</v>
      </c>
      <c r="B247" s="98" t="s">
        <v>263</v>
      </c>
      <c r="C247" s="101" t="s">
        <v>262</v>
      </c>
      <c r="D247" s="101">
        <v>1</v>
      </c>
      <c r="E247" s="119"/>
      <c r="F247" s="96">
        <f>D247*E247*3</f>
        <v>0</v>
      </c>
    </row>
    <row r="248" spans="1:6" s="93" customFormat="1" ht="33" x14ac:dyDescent="0.3">
      <c r="A248" s="83">
        <v>12</v>
      </c>
      <c r="B248" s="98" t="s">
        <v>264</v>
      </c>
      <c r="C248" s="101" t="s">
        <v>262</v>
      </c>
      <c r="D248" s="101">
        <v>1</v>
      </c>
      <c r="E248" s="119"/>
      <c r="F248" s="96">
        <f>D248*E248*2</f>
        <v>0</v>
      </c>
    </row>
    <row r="249" spans="1:6" s="93" customFormat="1" ht="16.5" x14ac:dyDescent="0.3">
      <c r="A249" s="83">
        <v>13</v>
      </c>
      <c r="B249" s="98" t="s">
        <v>265</v>
      </c>
      <c r="C249" s="101" t="s">
        <v>262</v>
      </c>
      <c r="D249" s="101">
        <v>1</v>
      </c>
      <c r="E249" s="119"/>
      <c r="F249" s="96">
        <f>D249*E249*3</f>
        <v>0</v>
      </c>
    </row>
    <row r="250" spans="1:6" s="93" customFormat="1" ht="16.5" x14ac:dyDescent="0.3">
      <c r="A250" s="83">
        <v>14</v>
      </c>
      <c r="B250" s="94" t="s">
        <v>266</v>
      </c>
      <c r="C250" s="101" t="s">
        <v>27</v>
      </c>
      <c r="D250" s="101">
        <v>2</v>
      </c>
      <c r="E250" s="121"/>
      <c r="F250" s="96">
        <f t="shared" si="24"/>
        <v>0</v>
      </c>
    </row>
    <row r="251" spans="1:6" s="93" customFormat="1" ht="16.5" x14ac:dyDescent="0.3">
      <c r="A251" s="83">
        <v>15</v>
      </c>
      <c r="B251" s="94" t="s">
        <v>267</v>
      </c>
      <c r="C251" s="95" t="s">
        <v>27</v>
      </c>
      <c r="D251" s="101">
        <v>1</v>
      </c>
      <c r="E251" s="121"/>
      <c r="F251" s="96">
        <f t="shared" si="24"/>
        <v>0</v>
      </c>
    </row>
    <row r="252" spans="1:6" s="93" customFormat="1" ht="16.5" x14ac:dyDescent="0.3">
      <c r="A252" s="83">
        <v>16</v>
      </c>
      <c r="B252" s="94" t="s">
        <v>268</v>
      </c>
      <c r="C252" s="95" t="s">
        <v>269</v>
      </c>
      <c r="D252" s="101">
        <v>1</v>
      </c>
      <c r="E252" s="121"/>
      <c r="F252" s="96">
        <f t="shared" si="24"/>
        <v>0</v>
      </c>
    </row>
    <row r="253" spans="1:6" s="93" customFormat="1" ht="16.5" x14ac:dyDescent="0.3">
      <c r="A253" s="102" t="s">
        <v>270</v>
      </c>
      <c r="B253" s="102"/>
      <c r="C253" s="103"/>
      <c r="D253" s="103"/>
      <c r="E253" s="104"/>
      <c r="F253" s="67">
        <f>SUM(F237:F252)</f>
        <v>0</v>
      </c>
    </row>
    <row r="254" spans="1:6" s="93" customFormat="1" ht="16.5" x14ac:dyDescent="0.3">
      <c r="A254" s="105"/>
      <c r="B254" s="2"/>
      <c r="C254" s="105"/>
      <c r="D254" s="105"/>
      <c r="E254" s="1"/>
      <c r="F254" s="106"/>
    </row>
    <row r="255" spans="1:6" s="93" customFormat="1" ht="16.5" x14ac:dyDescent="0.3">
      <c r="A255" s="107" t="s">
        <v>271</v>
      </c>
      <c r="B255" s="108"/>
      <c r="C255" s="109"/>
      <c r="D255" s="110"/>
      <c r="E255" s="111">
        <v>5.1999999999999998E-3</v>
      </c>
      <c r="F255" s="112">
        <f>+ROUND(F134*E255,0)</f>
        <v>0</v>
      </c>
    </row>
    <row r="256" spans="1:6" s="116" customFormat="1" ht="16.5" x14ac:dyDescent="0.3">
      <c r="A256" s="113" t="s">
        <v>272</v>
      </c>
      <c r="B256" s="114"/>
      <c r="C256" s="109"/>
      <c r="D256" s="110"/>
      <c r="E256" s="115"/>
      <c r="F256" s="112">
        <f>+ROUND(F134+F158+F204+F226+F253+F255,0)</f>
        <v>0</v>
      </c>
    </row>
    <row r="257" spans="1:213" s="93" customFormat="1" ht="16.5" x14ac:dyDescent="0.3">
      <c r="F257" s="117"/>
    </row>
    <row r="258" spans="1:213" s="136" customFormat="1" ht="14.25" customHeight="1" x14ac:dyDescent="0.25">
      <c r="A258" s="132" t="s">
        <v>274</v>
      </c>
      <c r="B258" s="133" t="s">
        <v>278</v>
      </c>
      <c r="C258" s="134"/>
      <c r="D258" s="134"/>
      <c r="E258" s="134"/>
      <c r="F258" s="135"/>
      <c r="G258" s="135"/>
      <c r="H258" s="135"/>
      <c r="I258" s="135"/>
      <c r="J258" s="135"/>
      <c r="K258" s="135"/>
      <c r="L258" s="135"/>
      <c r="M258" s="135"/>
      <c r="N258" s="135"/>
      <c r="O258" s="135"/>
      <c r="P258" s="135"/>
      <c r="Q258" s="135"/>
      <c r="R258" s="135"/>
      <c r="S258" s="135"/>
      <c r="T258" s="135"/>
      <c r="U258" s="135"/>
      <c r="V258" s="135"/>
      <c r="W258" s="135"/>
      <c r="X258" s="135"/>
      <c r="Y258" s="135"/>
      <c r="Z258" s="135"/>
      <c r="AA258" s="135"/>
      <c r="AB258" s="135"/>
      <c r="AC258" s="135"/>
      <c r="AD258" s="135"/>
      <c r="AE258" s="135"/>
      <c r="AF258" s="135"/>
      <c r="AG258" s="135"/>
      <c r="AH258" s="135"/>
      <c r="AI258" s="135"/>
      <c r="AJ258" s="135"/>
      <c r="AK258" s="135"/>
      <c r="AL258" s="135"/>
      <c r="AM258" s="135"/>
      <c r="AN258" s="135"/>
      <c r="AO258" s="135"/>
      <c r="AP258" s="135"/>
      <c r="AQ258" s="135"/>
      <c r="AR258" s="135"/>
      <c r="AS258" s="135"/>
      <c r="AT258" s="135"/>
      <c r="AU258" s="135"/>
      <c r="AV258" s="135"/>
      <c r="AW258" s="135"/>
      <c r="AX258" s="135"/>
      <c r="AY258" s="135"/>
      <c r="AZ258" s="135"/>
      <c r="BA258" s="135"/>
      <c r="BB258" s="135"/>
      <c r="BC258" s="135"/>
      <c r="BD258" s="135"/>
      <c r="BE258" s="135"/>
      <c r="BF258" s="135"/>
      <c r="BG258" s="135"/>
      <c r="BH258" s="135"/>
      <c r="BI258" s="135"/>
      <c r="BJ258" s="135"/>
      <c r="BK258" s="135"/>
      <c r="BL258" s="135"/>
      <c r="BM258" s="135"/>
      <c r="BN258" s="135"/>
      <c r="BO258" s="135"/>
      <c r="BP258" s="135"/>
      <c r="BQ258" s="135"/>
      <c r="BR258" s="135"/>
      <c r="BS258" s="135"/>
      <c r="BT258" s="135"/>
      <c r="BU258" s="135"/>
      <c r="BV258" s="135"/>
      <c r="BW258" s="135"/>
      <c r="BX258" s="135"/>
      <c r="BY258" s="135"/>
      <c r="BZ258" s="135"/>
      <c r="CA258" s="135"/>
      <c r="CB258" s="135"/>
      <c r="CC258" s="135"/>
      <c r="CD258" s="135"/>
      <c r="CE258" s="135"/>
      <c r="CF258" s="135"/>
      <c r="CG258" s="135"/>
      <c r="CH258" s="135"/>
      <c r="CI258" s="135"/>
      <c r="CJ258" s="135"/>
      <c r="CK258" s="135"/>
      <c r="CL258" s="135"/>
      <c r="CM258" s="135"/>
      <c r="CN258" s="135"/>
      <c r="CO258" s="135"/>
      <c r="CP258" s="135"/>
      <c r="CQ258" s="135"/>
      <c r="CR258" s="135"/>
      <c r="CS258" s="135"/>
      <c r="CT258" s="135"/>
      <c r="CU258" s="135"/>
      <c r="CV258" s="135"/>
      <c r="CW258" s="135"/>
      <c r="CX258" s="135"/>
      <c r="CY258" s="135"/>
      <c r="CZ258" s="135"/>
      <c r="DA258" s="135"/>
      <c r="DB258" s="135"/>
      <c r="DC258" s="135"/>
      <c r="DD258" s="135"/>
      <c r="DE258" s="135"/>
      <c r="DF258" s="135"/>
      <c r="DG258" s="135"/>
      <c r="DH258" s="135"/>
      <c r="DI258" s="135"/>
      <c r="DJ258" s="135"/>
      <c r="DK258" s="135"/>
      <c r="DL258" s="135"/>
      <c r="DM258" s="135"/>
      <c r="DN258" s="135"/>
      <c r="DO258" s="135"/>
      <c r="DP258" s="135"/>
      <c r="DQ258" s="135"/>
      <c r="DR258" s="135"/>
      <c r="DS258" s="135"/>
      <c r="DT258" s="135"/>
      <c r="DU258" s="135"/>
      <c r="DV258" s="135"/>
      <c r="DW258" s="135"/>
      <c r="DX258" s="135"/>
      <c r="DY258" s="135"/>
      <c r="DZ258" s="135"/>
      <c r="EA258" s="135"/>
      <c r="EB258" s="135"/>
      <c r="EC258" s="135"/>
      <c r="ED258" s="135"/>
      <c r="EE258" s="135"/>
      <c r="EF258" s="135"/>
      <c r="EG258" s="135"/>
      <c r="EH258" s="135"/>
      <c r="EI258" s="135"/>
      <c r="EJ258" s="135"/>
      <c r="EK258" s="135"/>
      <c r="EL258" s="135"/>
      <c r="EM258" s="135"/>
      <c r="EN258" s="135"/>
      <c r="EO258" s="135"/>
      <c r="EP258" s="135"/>
      <c r="EQ258" s="135"/>
      <c r="ER258" s="135"/>
      <c r="ES258" s="135"/>
      <c r="ET258" s="135"/>
      <c r="EU258" s="135"/>
      <c r="EV258" s="135"/>
      <c r="EW258" s="135"/>
      <c r="EX258" s="135"/>
      <c r="EY258" s="135"/>
      <c r="EZ258" s="135"/>
      <c r="FA258" s="135"/>
      <c r="FB258" s="135"/>
      <c r="FC258" s="135"/>
      <c r="FD258" s="135"/>
      <c r="FE258" s="135"/>
      <c r="FF258" s="135"/>
      <c r="FG258" s="135"/>
      <c r="FH258" s="135"/>
      <c r="FI258" s="135"/>
      <c r="FJ258" s="135"/>
      <c r="FK258" s="135"/>
      <c r="FL258" s="135"/>
      <c r="FM258" s="135"/>
      <c r="FN258" s="135"/>
      <c r="FO258" s="135"/>
      <c r="FP258" s="135"/>
      <c r="FQ258" s="135"/>
      <c r="FR258" s="135"/>
      <c r="FS258" s="135"/>
      <c r="FT258" s="135"/>
      <c r="FU258" s="135"/>
      <c r="FV258" s="135"/>
      <c r="FW258" s="135"/>
      <c r="FX258" s="135"/>
      <c r="FY258" s="135"/>
      <c r="FZ258" s="135"/>
      <c r="GA258" s="135"/>
      <c r="GB258" s="135"/>
      <c r="GC258" s="135"/>
      <c r="GD258" s="135"/>
      <c r="GE258" s="135"/>
      <c r="GF258" s="135"/>
      <c r="GG258" s="135"/>
      <c r="GH258" s="135"/>
      <c r="GI258" s="135"/>
      <c r="GJ258" s="135"/>
      <c r="GK258" s="135"/>
      <c r="GL258" s="135"/>
      <c r="GM258" s="135"/>
      <c r="GN258" s="135"/>
      <c r="GO258" s="135"/>
      <c r="GP258" s="135"/>
      <c r="GQ258" s="135"/>
      <c r="GR258" s="135"/>
      <c r="GS258" s="135"/>
      <c r="GT258" s="135"/>
      <c r="GU258" s="135"/>
      <c r="GV258" s="135"/>
      <c r="GW258" s="135"/>
      <c r="GX258" s="135"/>
      <c r="GY258" s="135"/>
      <c r="GZ258" s="135"/>
      <c r="HA258" s="135"/>
      <c r="HB258" s="135"/>
      <c r="HC258" s="135"/>
      <c r="HD258" s="135"/>
      <c r="HE258" s="135"/>
    </row>
    <row r="259" spans="1:213" s="136" customFormat="1" ht="14.25" customHeight="1" x14ac:dyDescent="0.25">
      <c r="A259" s="135"/>
      <c r="B259" s="137"/>
      <c r="C259" s="135"/>
      <c r="D259" s="135"/>
      <c r="E259" s="135"/>
      <c r="F259" s="135"/>
      <c r="G259" s="135"/>
      <c r="H259" s="135"/>
      <c r="I259" s="135"/>
      <c r="J259" s="135"/>
      <c r="K259" s="135"/>
      <c r="L259" s="135"/>
      <c r="M259" s="135"/>
      <c r="N259" s="135"/>
      <c r="O259" s="135"/>
      <c r="P259" s="135"/>
      <c r="Q259" s="135"/>
      <c r="R259" s="135"/>
      <c r="S259" s="135"/>
      <c r="T259" s="135"/>
      <c r="U259" s="135"/>
      <c r="V259" s="135"/>
      <c r="W259" s="135"/>
      <c r="X259" s="135"/>
      <c r="Y259" s="135"/>
      <c r="Z259" s="135"/>
      <c r="AA259" s="135"/>
      <c r="AB259" s="135"/>
      <c r="AC259" s="135"/>
      <c r="AD259" s="135"/>
      <c r="AE259" s="135"/>
      <c r="AF259" s="135"/>
      <c r="AG259" s="135"/>
      <c r="AH259" s="135"/>
      <c r="AI259" s="135"/>
      <c r="AJ259" s="135"/>
      <c r="AK259" s="135"/>
      <c r="AL259" s="135"/>
      <c r="AM259" s="135"/>
      <c r="AN259" s="135"/>
      <c r="AO259" s="135"/>
      <c r="AP259" s="135"/>
      <c r="AQ259" s="135"/>
      <c r="AR259" s="135"/>
      <c r="AS259" s="135"/>
      <c r="AT259" s="135"/>
      <c r="AU259" s="135"/>
      <c r="AV259" s="135"/>
      <c r="AW259" s="135"/>
      <c r="AX259" s="135"/>
      <c r="AY259" s="135"/>
      <c r="AZ259" s="135"/>
      <c r="BA259" s="135"/>
      <c r="BB259" s="135"/>
      <c r="BC259" s="135"/>
      <c r="BD259" s="135"/>
      <c r="BE259" s="135"/>
      <c r="BF259" s="135"/>
      <c r="BG259" s="135"/>
      <c r="BH259" s="135"/>
      <c r="BI259" s="135"/>
      <c r="BJ259" s="135"/>
      <c r="BK259" s="135"/>
      <c r="BL259" s="135"/>
      <c r="BM259" s="135"/>
      <c r="BN259" s="135"/>
      <c r="BO259" s="135"/>
      <c r="BP259" s="135"/>
      <c r="BQ259" s="135"/>
      <c r="BR259" s="135"/>
      <c r="BS259" s="135"/>
      <c r="BT259" s="135"/>
      <c r="BU259" s="135"/>
      <c r="BV259" s="135"/>
      <c r="BW259" s="135"/>
      <c r="BX259" s="135"/>
      <c r="BY259" s="135"/>
      <c r="BZ259" s="135"/>
      <c r="CA259" s="135"/>
      <c r="CB259" s="135"/>
      <c r="CC259" s="135"/>
      <c r="CD259" s="135"/>
      <c r="CE259" s="135"/>
      <c r="CF259" s="135"/>
      <c r="CG259" s="135"/>
      <c r="CH259" s="135"/>
      <c r="CI259" s="135"/>
      <c r="CJ259" s="135"/>
      <c r="CK259" s="135"/>
      <c r="CL259" s="135"/>
      <c r="CM259" s="135"/>
      <c r="CN259" s="135"/>
      <c r="CO259" s="135"/>
      <c r="CP259" s="135"/>
      <c r="CQ259" s="135"/>
      <c r="CR259" s="135"/>
      <c r="CS259" s="135"/>
      <c r="CT259" s="135"/>
      <c r="CU259" s="135"/>
      <c r="CV259" s="135"/>
      <c r="CW259" s="135"/>
      <c r="CX259" s="135"/>
      <c r="CY259" s="135"/>
      <c r="CZ259" s="135"/>
      <c r="DA259" s="135"/>
      <c r="DB259" s="135"/>
      <c r="DC259" s="135"/>
      <c r="DD259" s="135"/>
      <c r="DE259" s="135"/>
      <c r="DF259" s="135"/>
      <c r="DG259" s="135"/>
      <c r="DH259" s="135"/>
      <c r="DI259" s="135"/>
      <c r="DJ259" s="135"/>
      <c r="DK259" s="135"/>
      <c r="DL259" s="135"/>
      <c r="DM259" s="135"/>
      <c r="DN259" s="135"/>
      <c r="DO259" s="135"/>
      <c r="DP259" s="135"/>
      <c r="DQ259" s="135"/>
      <c r="DR259" s="135"/>
      <c r="DS259" s="135"/>
      <c r="DT259" s="135"/>
      <c r="DU259" s="135"/>
      <c r="DV259" s="135"/>
      <c r="DW259" s="135"/>
      <c r="DX259" s="135"/>
      <c r="DY259" s="135"/>
      <c r="DZ259" s="135"/>
      <c r="EA259" s="135"/>
      <c r="EB259" s="135"/>
      <c r="EC259" s="135"/>
      <c r="ED259" s="135"/>
      <c r="EE259" s="135"/>
      <c r="EF259" s="135"/>
      <c r="EG259" s="135"/>
      <c r="EH259" s="135"/>
      <c r="EI259" s="135"/>
      <c r="EJ259" s="135"/>
      <c r="EK259" s="135"/>
      <c r="EL259" s="135"/>
      <c r="EM259" s="135"/>
      <c r="EN259" s="135"/>
      <c r="EO259" s="135"/>
      <c r="EP259" s="135"/>
      <c r="EQ259" s="135"/>
      <c r="ER259" s="135"/>
      <c r="ES259" s="135"/>
      <c r="ET259" s="135"/>
      <c r="EU259" s="135"/>
      <c r="EV259" s="135"/>
      <c r="EW259" s="135"/>
      <c r="EX259" s="135"/>
      <c r="EY259" s="135"/>
      <c r="EZ259" s="135"/>
      <c r="FA259" s="135"/>
      <c r="FB259" s="135"/>
      <c r="FC259" s="135"/>
      <c r="FD259" s="135"/>
      <c r="FE259" s="135"/>
      <c r="FF259" s="135"/>
      <c r="FG259" s="135"/>
      <c r="FH259" s="135"/>
      <c r="FI259" s="135"/>
      <c r="FJ259" s="135"/>
      <c r="FK259" s="135"/>
      <c r="FL259" s="135"/>
      <c r="FM259" s="135"/>
      <c r="FN259" s="135"/>
      <c r="FO259" s="135"/>
      <c r="FP259" s="135"/>
      <c r="FQ259" s="135"/>
      <c r="FR259" s="135"/>
      <c r="FS259" s="135"/>
      <c r="FT259" s="135"/>
      <c r="FU259" s="135"/>
      <c r="FV259" s="135"/>
      <c r="FW259" s="135"/>
      <c r="FX259" s="135"/>
      <c r="FY259" s="135"/>
      <c r="FZ259" s="135"/>
      <c r="GA259" s="135"/>
      <c r="GB259" s="135"/>
      <c r="GC259" s="135"/>
      <c r="GD259" s="135"/>
      <c r="GE259" s="135"/>
      <c r="GF259" s="135"/>
      <c r="GG259" s="135"/>
      <c r="GH259" s="135"/>
      <c r="GI259" s="135"/>
      <c r="GJ259" s="135"/>
      <c r="GK259" s="135"/>
      <c r="GL259" s="135"/>
      <c r="GM259" s="135"/>
      <c r="GN259" s="135"/>
      <c r="GO259" s="135"/>
      <c r="GP259" s="135"/>
      <c r="GQ259" s="135"/>
      <c r="GR259" s="135"/>
      <c r="GS259" s="135"/>
      <c r="GT259" s="135"/>
      <c r="GU259" s="135"/>
      <c r="GV259" s="135"/>
      <c r="GW259" s="135"/>
      <c r="GX259" s="135"/>
      <c r="GY259" s="135"/>
      <c r="GZ259" s="135"/>
      <c r="HA259" s="135"/>
      <c r="HB259" s="135"/>
      <c r="HC259" s="135"/>
      <c r="HD259" s="135"/>
      <c r="HE259" s="138"/>
    </row>
    <row r="260" spans="1:213" s="136" customFormat="1" ht="64.5" customHeight="1" x14ac:dyDescent="0.25">
      <c r="A260" s="139" t="s">
        <v>275</v>
      </c>
      <c r="B260" s="139"/>
      <c r="C260" s="139"/>
      <c r="D260" s="139"/>
      <c r="E260" s="139"/>
      <c r="F260" s="139"/>
      <c r="G260" s="140"/>
      <c r="H260" s="140"/>
      <c r="I260" s="140"/>
      <c r="J260" s="140"/>
      <c r="K260" s="140"/>
      <c r="L260" s="140"/>
      <c r="M260" s="140"/>
      <c r="N260" s="140"/>
      <c r="O260" s="140"/>
      <c r="P260" s="140"/>
      <c r="Q260" s="140"/>
      <c r="R260" s="140"/>
      <c r="S260" s="140"/>
      <c r="T260" s="140"/>
      <c r="U260" s="140"/>
      <c r="V260" s="140"/>
      <c r="W260" s="140"/>
      <c r="X260" s="140"/>
      <c r="Y260" s="140"/>
      <c r="Z260" s="140"/>
      <c r="AA260" s="140"/>
      <c r="AB260" s="140"/>
      <c r="AC260" s="140"/>
      <c r="AD260" s="140"/>
      <c r="AE260" s="140"/>
      <c r="AF260" s="140"/>
      <c r="AG260" s="140"/>
      <c r="AH260" s="140"/>
      <c r="AI260" s="140"/>
      <c r="AJ260" s="140"/>
      <c r="AK260" s="140"/>
      <c r="AL260" s="140"/>
      <c r="AM260" s="140"/>
      <c r="AN260" s="140"/>
      <c r="AO260" s="140"/>
      <c r="AP260" s="140"/>
      <c r="AQ260" s="140"/>
      <c r="AR260" s="140"/>
      <c r="AS260" s="140"/>
      <c r="AT260" s="140"/>
      <c r="AU260" s="140"/>
      <c r="AV260" s="140"/>
      <c r="AW260" s="140"/>
      <c r="AX260" s="140"/>
      <c r="AY260" s="140"/>
      <c r="AZ260" s="140"/>
      <c r="BA260" s="140"/>
      <c r="BB260" s="140"/>
      <c r="BC260" s="140"/>
      <c r="BD260" s="140"/>
      <c r="BE260" s="140"/>
      <c r="BF260" s="140"/>
      <c r="BG260" s="140"/>
      <c r="BH260" s="140"/>
      <c r="BI260" s="140"/>
      <c r="BJ260" s="140"/>
      <c r="BK260" s="140"/>
      <c r="BL260" s="140"/>
      <c r="BM260" s="140"/>
      <c r="BN260" s="140"/>
      <c r="BO260" s="140"/>
      <c r="BP260" s="140"/>
      <c r="BQ260" s="140"/>
      <c r="BR260" s="140"/>
      <c r="BS260" s="140"/>
      <c r="BT260" s="140"/>
      <c r="BU260" s="140"/>
      <c r="BV260" s="140"/>
      <c r="BW260" s="140"/>
      <c r="BX260" s="140"/>
      <c r="BY260" s="140"/>
      <c r="BZ260" s="140"/>
      <c r="CA260" s="140"/>
      <c r="CB260" s="140"/>
      <c r="CC260" s="140"/>
      <c r="CD260" s="140"/>
      <c r="CE260" s="140"/>
      <c r="CF260" s="140"/>
      <c r="CG260" s="140"/>
      <c r="CH260" s="140"/>
      <c r="CI260" s="140"/>
      <c r="CJ260" s="140"/>
      <c r="CK260" s="140"/>
      <c r="CL260" s="140"/>
      <c r="CM260" s="140"/>
      <c r="CN260" s="140"/>
      <c r="CO260" s="140"/>
      <c r="CP260" s="140"/>
      <c r="CQ260" s="140"/>
      <c r="CR260" s="140"/>
      <c r="CS260" s="140"/>
      <c r="CT260" s="140"/>
      <c r="CU260" s="140"/>
      <c r="CV260" s="140"/>
      <c r="CW260" s="140"/>
      <c r="CX260" s="140"/>
      <c r="CY260" s="140"/>
      <c r="CZ260" s="140"/>
      <c r="DA260" s="140"/>
      <c r="DB260" s="140"/>
      <c r="DC260" s="140"/>
      <c r="DD260" s="140"/>
      <c r="DE260" s="140"/>
      <c r="DF260" s="140"/>
      <c r="DG260" s="140"/>
      <c r="DH260" s="140"/>
      <c r="DI260" s="140"/>
      <c r="DJ260" s="140"/>
      <c r="DK260" s="140"/>
      <c r="DL260" s="140"/>
      <c r="DM260" s="140"/>
      <c r="DN260" s="140"/>
      <c r="DO260" s="140"/>
      <c r="DP260" s="140"/>
      <c r="DQ260" s="140"/>
      <c r="DR260" s="140"/>
      <c r="DS260" s="140"/>
      <c r="DT260" s="140"/>
      <c r="DU260" s="140"/>
      <c r="DV260" s="140"/>
      <c r="DW260" s="140"/>
      <c r="DX260" s="140"/>
      <c r="DY260" s="140"/>
      <c r="DZ260" s="140"/>
      <c r="EA260" s="140"/>
      <c r="EB260" s="140"/>
      <c r="EC260" s="140"/>
      <c r="ED260" s="140"/>
      <c r="EE260" s="140"/>
      <c r="EF260" s="140"/>
      <c r="EG260" s="140"/>
      <c r="EH260" s="140"/>
      <c r="EI260" s="140"/>
      <c r="EJ260" s="140"/>
      <c r="EK260" s="140"/>
      <c r="EL260" s="140"/>
      <c r="EM260" s="140"/>
      <c r="EN260" s="140"/>
      <c r="EO260" s="140"/>
      <c r="EP260" s="140"/>
      <c r="EQ260" s="140"/>
      <c r="ER260" s="140"/>
      <c r="ES260" s="140"/>
      <c r="ET260" s="140"/>
      <c r="EU260" s="140"/>
      <c r="EV260" s="140"/>
      <c r="EW260" s="140"/>
      <c r="EX260" s="140"/>
      <c r="EY260" s="140"/>
      <c r="EZ260" s="140"/>
      <c r="FA260" s="140"/>
      <c r="FB260" s="140"/>
      <c r="FC260" s="140"/>
      <c r="FD260" s="140"/>
      <c r="FE260" s="140"/>
      <c r="FF260" s="140"/>
      <c r="FG260" s="140"/>
      <c r="FH260" s="140"/>
      <c r="FI260" s="140"/>
      <c r="FJ260" s="140"/>
      <c r="FK260" s="140"/>
      <c r="FL260" s="140"/>
      <c r="FM260" s="140"/>
      <c r="FN260" s="140"/>
      <c r="FO260" s="140"/>
      <c r="FP260" s="140"/>
      <c r="FQ260" s="140"/>
      <c r="FR260" s="140"/>
      <c r="FS260" s="140"/>
      <c r="FT260" s="140"/>
      <c r="FU260" s="140"/>
      <c r="FV260" s="140"/>
      <c r="FW260" s="140"/>
      <c r="FX260" s="140"/>
      <c r="FY260" s="140"/>
      <c r="FZ260" s="140"/>
      <c r="GA260" s="140"/>
      <c r="GB260" s="140"/>
      <c r="GC260" s="140"/>
      <c r="GD260" s="140"/>
      <c r="GE260" s="140"/>
      <c r="GF260" s="140"/>
      <c r="GG260" s="140"/>
      <c r="GH260" s="140"/>
      <c r="GI260" s="140"/>
      <c r="GJ260" s="140"/>
      <c r="GK260" s="140"/>
      <c r="GL260" s="140"/>
      <c r="GM260" s="140"/>
      <c r="GN260" s="140"/>
      <c r="GO260" s="140"/>
      <c r="GP260" s="140"/>
      <c r="GQ260" s="140"/>
      <c r="GR260" s="140"/>
      <c r="GS260" s="140"/>
      <c r="GT260" s="140"/>
      <c r="GU260" s="140"/>
      <c r="GV260" s="140"/>
      <c r="GW260" s="140"/>
      <c r="GX260" s="140"/>
      <c r="GY260" s="140"/>
      <c r="GZ260" s="140"/>
      <c r="HA260" s="140"/>
      <c r="HB260" s="140"/>
      <c r="HC260" s="140"/>
      <c r="HD260" s="140"/>
      <c r="HE260" s="140"/>
    </row>
    <row r="261" spans="1:213" s="136" customFormat="1" ht="14.25" customHeight="1" x14ac:dyDescent="0.25">
      <c r="A261" s="141"/>
      <c r="B261" s="142"/>
      <c r="C261" s="142"/>
      <c r="D261" s="143"/>
      <c r="E261" s="142"/>
      <c r="F261" s="142"/>
      <c r="G261" s="140"/>
      <c r="H261" s="140"/>
      <c r="I261" s="140"/>
      <c r="J261" s="140"/>
      <c r="K261" s="140"/>
      <c r="L261" s="140"/>
      <c r="M261" s="140"/>
      <c r="N261" s="140"/>
      <c r="O261" s="140"/>
      <c r="P261" s="140"/>
      <c r="Q261" s="140"/>
      <c r="R261" s="140"/>
      <c r="S261" s="140"/>
      <c r="T261" s="140"/>
      <c r="U261" s="140"/>
      <c r="V261" s="140"/>
      <c r="W261" s="140"/>
      <c r="X261" s="140"/>
      <c r="Y261" s="140"/>
      <c r="Z261" s="140"/>
      <c r="AA261" s="140"/>
      <c r="AB261" s="140"/>
      <c r="AC261" s="140"/>
      <c r="AD261" s="140"/>
      <c r="AE261" s="140"/>
      <c r="AF261" s="140"/>
      <c r="AG261" s="140"/>
      <c r="AH261" s="140"/>
      <c r="AI261" s="140"/>
      <c r="AJ261" s="140"/>
      <c r="AK261" s="140"/>
      <c r="AL261" s="140"/>
      <c r="AM261" s="140"/>
      <c r="AN261" s="140"/>
      <c r="AO261" s="140"/>
      <c r="AP261" s="140"/>
      <c r="AQ261" s="140"/>
      <c r="AR261" s="140"/>
      <c r="AS261" s="140"/>
      <c r="AT261" s="140"/>
      <c r="AU261" s="140"/>
      <c r="AV261" s="140"/>
      <c r="AW261" s="140"/>
      <c r="AX261" s="140"/>
      <c r="AY261" s="140"/>
      <c r="AZ261" s="140"/>
      <c r="BA261" s="140"/>
      <c r="BB261" s="140"/>
      <c r="BC261" s="140"/>
      <c r="BD261" s="140"/>
      <c r="BE261" s="140"/>
      <c r="BF261" s="140"/>
      <c r="BG261" s="140"/>
      <c r="BH261" s="140"/>
      <c r="BI261" s="140"/>
      <c r="BJ261" s="140"/>
      <c r="BK261" s="140"/>
      <c r="BL261" s="140"/>
      <c r="BM261" s="140"/>
      <c r="BN261" s="140"/>
      <c r="BO261" s="140"/>
      <c r="BP261" s="140"/>
      <c r="BQ261" s="140"/>
      <c r="BR261" s="140"/>
      <c r="BS261" s="140"/>
      <c r="BT261" s="140"/>
      <c r="BU261" s="140"/>
      <c r="BV261" s="140"/>
      <c r="BW261" s="140"/>
      <c r="BX261" s="140"/>
      <c r="BY261" s="140"/>
      <c r="BZ261" s="140"/>
      <c r="CA261" s="140"/>
      <c r="CB261" s="140"/>
      <c r="CC261" s="140"/>
      <c r="CD261" s="140"/>
      <c r="CE261" s="140"/>
      <c r="CF261" s="140"/>
      <c r="CG261" s="140"/>
      <c r="CH261" s="140"/>
      <c r="CI261" s="140"/>
      <c r="CJ261" s="140"/>
      <c r="CK261" s="140"/>
      <c r="CL261" s="140"/>
      <c r="CM261" s="140"/>
      <c r="CN261" s="140"/>
      <c r="CO261" s="140"/>
      <c r="CP261" s="140"/>
      <c r="CQ261" s="140"/>
      <c r="CR261" s="140"/>
      <c r="CS261" s="140"/>
      <c r="CT261" s="140"/>
      <c r="CU261" s="140"/>
      <c r="CV261" s="140"/>
      <c r="CW261" s="140"/>
      <c r="CX261" s="140"/>
      <c r="CY261" s="140"/>
      <c r="CZ261" s="140"/>
      <c r="DA261" s="140"/>
      <c r="DB261" s="140"/>
      <c r="DC261" s="140"/>
      <c r="DD261" s="140"/>
      <c r="DE261" s="140"/>
      <c r="DF261" s="140"/>
      <c r="DG261" s="140"/>
      <c r="DH261" s="140"/>
      <c r="DI261" s="140"/>
      <c r="DJ261" s="140"/>
      <c r="DK261" s="140"/>
      <c r="DL261" s="140"/>
      <c r="DM261" s="140"/>
      <c r="DN261" s="140"/>
      <c r="DO261" s="140"/>
      <c r="DP261" s="140"/>
      <c r="DQ261" s="140"/>
      <c r="DR261" s="140"/>
      <c r="DS261" s="140"/>
      <c r="DT261" s="140"/>
      <c r="DU261" s="140"/>
      <c r="DV261" s="140"/>
      <c r="DW261" s="140"/>
      <c r="DX261" s="140"/>
      <c r="DY261" s="140"/>
      <c r="DZ261" s="140"/>
      <c r="EA261" s="140"/>
      <c r="EB261" s="140"/>
      <c r="EC261" s="140"/>
      <c r="ED261" s="140"/>
      <c r="EE261" s="140"/>
      <c r="EF261" s="140"/>
      <c r="EG261" s="140"/>
      <c r="EH261" s="140"/>
      <c r="EI261" s="140"/>
      <c r="EJ261" s="140"/>
      <c r="EK261" s="140"/>
      <c r="EL261" s="140"/>
      <c r="EM261" s="140"/>
      <c r="EN261" s="140"/>
      <c r="EO261" s="140"/>
      <c r="EP261" s="140"/>
      <c r="EQ261" s="140"/>
      <c r="ER261" s="140"/>
      <c r="ES261" s="140"/>
      <c r="ET261" s="140"/>
      <c r="EU261" s="140"/>
      <c r="EV261" s="140"/>
      <c r="EW261" s="140"/>
      <c r="EX261" s="140"/>
      <c r="EY261" s="140"/>
      <c r="EZ261" s="140"/>
      <c r="FA261" s="140"/>
      <c r="FB261" s="140"/>
      <c r="FC261" s="140"/>
      <c r="FD261" s="140"/>
      <c r="FE261" s="140"/>
      <c r="FF261" s="140"/>
      <c r="FG261" s="140"/>
      <c r="FH261" s="140"/>
      <c r="FI261" s="140"/>
      <c r="FJ261" s="140"/>
      <c r="FK261" s="140"/>
      <c r="FL261" s="140"/>
      <c r="FM261" s="140"/>
      <c r="FN261" s="140"/>
      <c r="FO261" s="140"/>
      <c r="FP261" s="140"/>
      <c r="FQ261" s="140"/>
      <c r="FR261" s="140"/>
      <c r="FS261" s="140"/>
      <c r="FT261" s="140"/>
      <c r="FU261" s="140"/>
      <c r="FV261" s="140"/>
      <c r="FW261" s="140"/>
      <c r="FX261" s="140"/>
      <c r="FY261" s="140"/>
      <c r="FZ261" s="140"/>
      <c r="GA261" s="140"/>
      <c r="GB261" s="140"/>
      <c r="GC261" s="140"/>
      <c r="GD261" s="140"/>
      <c r="GE261" s="140"/>
      <c r="GF261" s="140"/>
      <c r="GG261" s="140"/>
      <c r="GH261" s="140"/>
      <c r="GI261" s="140"/>
      <c r="GJ261" s="140"/>
      <c r="GK261" s="140"/>
      <c r="GL261" s="140"/>
      <c r="GM261" s="140"/>
      <c r="GN261" s="140"/>
      <c r="GO261" s="140"/>
      <c r="GP261" s="140"/>
      <c r="GQ261" s="140"/>
      <c r="GR261" s="140"/>
      <c r="GS261" s="140"/>
      <c r="GT261" s="140"/>
      <c r="GU261" s="140"/>
      <c r="GV261" s="140"/>
      <c r="GW261" s="140"/>
      <c r="GX261" s="140"/>
      <c r="GY261" s="140"/>
      <c r="GZ261" s="140"/>
      <c r="HA261" s="140"/>
      <c r="HB261" s="140"/>
      <c r="HC261" s="140"/>
      <c r="HD261" s="140"/>
      <c r="HE261" s="140"/>
    </row>
    <row r="262" spans="1:213" s="136" customFormat="1" ht="14.25" customHeight="1" x14ac:dyDescent="0.25">
      <c r="A262" s="144" t="s">
        <v>276</v>
      </c>
      <c r="B262" s="145"/>
      <c r="C262" s="145"/>
      <c r="D262" s="145"/>
      <c r="E262" s="145"/>
      <c r="F262" s="145"/>
      <c r="G262" s="140"/>
      <c r="H262" s="140"/>
      <c r="I262" s="140"/>
      <c r="J262" s="140"/>
      <c r="K262" s="140"/>
      <c r="L262" s="140"/>
      <c r="M262" s="140"/>
      <c r="N262" s="140"/>
      <c r="O262" s="140"/>
      <c r="P262" s="140"/>
      <c r="Q262" s="140"/>
      <c r="R262" s="140"/>
      <c r="S262" s="140"/>
      <c r="T262" s="140"/>
      <c r="U262" s="140"/>
      <c r="V262" s="140"/>
      <c r="W262" s="140"/>
      <c r="X262" s="140"/>
      <c r="Y262" s="140"/>
      <c r="Z262" s="140"/>
      <c r="AA262" s="140"/>
      <c r="AB262" s="140"/>
      <c r="AC262" s="140"/>
      <c r="AD262" s="140"/>
      <c r="AE262" s="140"/>
      <c r="AF262" s="140"/>
      <c r="AG262" s="140"/>
      <c r="AH262" s="140"/>
      <c r="AI262" s="140"/>
      <c r="AJ262" s="140"/>
      <c r="AK262" s="140"/>
      <c r="AL262" s="140"/>
      <c r="AM262" s="140"/>
      <c r="AN262" s="140"/>
      <c r="AO262" s="140"/>
      <c r="AP262" s="140"/>
      <c r="AQ262" s="140"/>
      <c r="AR262" s="140"/>
      <c r="AS262" s="140"/>
      <c r="AT262" s="140"/>
      <c r="AU262" s="140"/>
      <c r="AV262" s="140"/>
      <c r="AW262" s="140"/>
      <c r="AX262" s="140"/>
      <c r="AY262" s="140"/>
      <c r="AZ262" s="140"/>
      <c r="BA262" s="140"/>
      <c r="BB262" s="140"/>
      <c r="BC262" s="140"/>
      <c r="BD262" s="140"/>
      <c r="BE262" s="140"/>
      <c r="BF262" s="140"/>
      <c r="BG262" s="140"/>
      <c r="BH262" s="140"/>
      <c r="BI262" s="140"/>
      <c r="BJ262" s="140"/>
      <c r="BK262" s="140"/>
      <c r="BL262" s="140"/>
      <c r="BM262" s="140"/>
      <c r="BN262" s="140"/>
      <c r="BO262" s="140"/>
      <c r="BP262" s="140"/>
      <c r="BQ262" s="140"/>
      <c r="BR262" s="140"/>
      <c r="BS262" s="140"/>
      <c r="BT262" s="140"/>
      <c r="BU262" s="140"/>
      <c r="BV262" s="140"/>
      <c r="BW262" s="140"/>
      <c r="BX262" s="140"/>
      <c r="BY262" s="140"/>
      <c r="BZ262" s="140"/>
      <c r="CA262" s="140"/>
      <c r="CB262" s="140"/>
      <c r="CC262" s="140"/>
      <c r="CD262" s="140"/>
      <c r="CE262" s="140"/>
      <c r="CF262" s="140"/>
      <c r="CG262" s="140"/>
      <c r="CH262" s="140"/>
      <c r="CI262" s="140"/>
      <c r="CJ262" s="140"/>
      <c r="CK262" s="140"/>
      <c r="CL262" s="140"/>
      <c r="CM262" s="140"/>
      <c r="CN262" s="140"/>
      <c r="CO262" s="140"/>
      <c r="CP262" s="140"/>
      <c r="CQ262" s="140"/>
      <c r="CR262" s="140"/>
      <c r="CS262" s="140"/>
      <c r="CT262" s="140"/>
      <c r="CU262" s="140"/>
      <c r="CV262" s="140"/>
      <c r="CW262" s="140"/>
      <c r="CX262" s="140"/>
      <c r="CY262" s="140"/>
      <c r="CZ262" s="140"/>
      <c r="DA262" s="140"/>
      <c r="DB262" s="140"/>
      <c r="DC262" s="140"/>
      <c r="DD262" s="140"/>
      <c r="DE262" s="140"/>
      <c r="DF262" s="140"/>
      <c r="DG262" s="140"/>
      <c r="DH262" s="140"/>
      <c r="DI262" s="140"/>
      <c r="DJ262" s="140"/>
      <c r="DK262" s="140"/>
      <c r="DL262" s="140"/>
      <c r="DM262" s="140"/>
      <c r="DN262" s="140"/>
      <c r="DO262" s="140"/>
      <c r="DP262" s="140"/>
      <c r="DQ262" s="140"/>
      <c r="DR262" s="140"/>
      <c r="DS262" s="140"/>
      <c r="DT262" s="140"/>
      <c r="DU262" s="140"/>
      <c r="DV262" s="140"/>
      <c r="DW262" s="140"/>
      <c r="DX262" s="140"/>
      <c r="DY262" s="140"/>
      <c r="DZ262" s="140"/>
      <c r="EA262" s="140"/>
      <c r="EB262" s="140"/>
      <c r="EC262" s="140"/>
      <c r="ED262" s="140"/>
      <c r="EE262" s="140"/>
      <c r="EF262" s="140"/>
      <c r="EG262" s="140"/>
      <c r="EH262" s="140"/>
      <c r="EI262" s="140"/>
      <c r="EJ262" s="140"/>
      <c r="EK262" s="140"/>
      <c r="EL262" s="140"/>
      <c r="EM262" s="140"/>
      <c r="EN262" s="140"/>
      <c r="EO262" s="140"/>
      <c r="EP262" s="140"/>
      <c r="EQ262" s="140"/>
      <c r="ER262" s="140"/>
      <c r="ES262" s="140"/>
      <c r="ET262" s="140"/>
      <c r="EU262" s="140"/>
      <c r="EV262" s="140"/>
      <c r="EW262" s="140"/>
      <c r="EX262" s="140"/>
      <c r="EY262" s="140"/>
      <c r="EZ262" s="140"/>
      <c r="FA262" s="140"/>
      <c r="FB262" s="140"/>
      <c r="FC262" s="140"/>
      <c r="FD262" s="140"/>
      <c r="FE262" s="140"/>
      <c r="FF262" s="140"/>
      <c r="FG262" s="140"/>
      <c r="FH262" s="140"/>
      <c r="FI262" s="140"/>
      <c r="FJ262" s="140"/>
      <c r="FK262" s="140"/>
      <c r="FL262" s="140"/>
      <c r="FM262" s="140"/>
      <c r="FN262" s="140"/>
      <c r="FO262" s="140"/>
      <c r="FP262" s="140"/>
      <c r="FQ262" s="140"/>
      <c r="FR262" s="140"/>
      <c r="FS262" s="140"/>
      <c r="FT262" s="140"/>
      <c r="FU262" s="140"/>
      <c r="FV262" s="140"/>
      <c r="FW262" s="140"/>
      <c r="FX262" s="140"/>
      <c r="FY262" s="140"/>
      <c r="FZ262" s="140"/>
      <c r="GA262" s="140"/>
      <c r="GB262" s="140"/>
      <c r="GC262" s="140"/>
      <c r="GD262" s="140"/>
      <c r="GE262" s="140"/>
      <c r="GF262" s="140"/>
      <c r="GG262" s="140"/>
      <c r="GH262" s="140"/>
      <c r="GI262" s="140"/>
      <c r="GJ262" s="140"/>
      <c r="GK262" s="140"/>
      <c r="GL262" s="140"/>
      <c r="GM262" s="140"/>
      <c r="GN262" s="140"/>
      <c r="GO262" s="140"/>
      <c r="GP262" s="140"/>
      <c r="GQ262" s="140"/>
      <c r="GR262" s="140"/>
      <c r="GS262" s="140"/>
      <c r="GT262" s="140"/>
      <c r="GU262" s="140"/>
      <c r="GV262" s="140"/>
      <c r="GW262" s="140"/>
      <c r="GX262" s="140"/>
      <c r="GY262" s="140"/>
      <c r="GZ262" s="140"/>
      <c r="HA262" s="140"/>
      <c r="HB262" s="140"/>
      <c r="HC262" s="140"/>
      <c r="HD262" s="140"/>
      <c r="HE262" s="140"/>
    </row>
    <row r="263" spans="1:213" s="136" customFormat="1" ht="14.25" customHeight="1" x14ac:dyDescent="0.2">
      <c r="A263" s="146"/>
      <c r="B263" s="146"/>
      <c r="C263" s="146"/>
      <c r="D263" s="146"/>
      <c r="E263" s="146"/>
      <c r="F263" s="146"/>
      <c r="G263" s="146"/>
      <c r="H263" s="146"/>
      <c r="I263" s="146"/>
      <c r="J263" s="146"/>
      <c r="K263" s="146"/>
      <c r="L263" s="146"/>
      <c r="M263" s="146"/>
      <c r="N263" s="146"/>
      <c r="O263" s="146"/>
      <c r="P263" s="146"/>
      <c r="Q263" s="146"/>
      <c r="R263" s="146"/>
      <c r="S263" s="146"/>
      <c r="T263" s="146"/>
      <c r="U263" s="146"/>
      <c r="V263" s="146"/>
      <c r="W263" s="146"/>
      <c r="X263" s="146"/>
      <c r="Y263" s="146"/>
      <c r="Z263" s="146"/>
      <c r="AA263" s="146"/>
      <c r="AB263" s="146"/>
      <c r="AC263" s="146"/>
      <c r="AD263" s="146"/>
      <c r="AE263" s="146"/>
      <c r="AF263" s="146"/>
      <c r="AG263" s="146"/>
      <c r="AH263" s="146"/>
      <c r="AI263" s="146"/>
      <c r="AJ263" s="146"/>
      <c r="AK263" s="146"/>
      <c r="AL263" s="146"/>
      <c r="AM263" s="146"/>
      <c r="AN263" s="146"/>
      <c r="AO263" s="146"/>
      <c r="AP263" s="146"/>
      <c r="AQ263" s="146"/>
      <c r="AR263" s="146"/>
      <c r="AS263" s="146"/>
      <c r="AT263" s="146"/>
      <c r="AU263" s="146"/>
      <c r="AV263" s="146"/>
      <c r="AW263" s="146"/>
      <c r="AX263" s="146"/>
      <c r="AY263" s="146"/>
      <c r="AZ263" s="146"/>
      <c r="BA263" s="146"/>
      <c r="BB263" s="146"/>
      <c r="BC263" s="146"/>
      <c r="BD263" s="146"/>
      <c r="BE263" s="146"/>
      <c r="BF263" s="146"/>
      <c r="BG263" s="146"/>
      <c r="BH263" s="146"/>
      <c r="BI263" s="146"/>
      <c r="BJ263" s="146"/>
      <c r="BK263" s="146"/>
      <c r="BL263" s="146"/>
      <c r="BM263" s="146"/>
      <c r="BN263" s="146"/>
      <c r="BO263" s="146"/>
      <c r="BP263" s="146"/>
      <c r="BQ263" s="146"/>
      <c r="BR263" s="146"/>
      <c r="BS263" s="146"/>
      <c r="BT263" s="146"/>
      <c r="BU263" s="146"/>
      <c r="BV263" s="146"/>
      <c r="BW263" s="146"/>
      <c r="BX263" s="146"/>
      <c r="BY263" s="146"/>
      <c r="BZ263" s="146"/>
      <c r="CA263" s="146"/>
      <c r="CB263" s="146"/>
      <c r="CC263" s="146"/>
      <c r="CD263" s="146"/>
      <c r="CE263" s="146"/>
      <c r="CF263" s="146"/>
      <c r="CG263" s="146"/>
      <c r="CH263" s="146"/>
      <c r="CI263" s="146"/>
      <c r="CJ263" s="146"/>
      <c r="CK263" s="146"/>
      <c r="CL263" s="146"/>
      <c r="CM263" s="146"/>
      <c r="CN263" s="146"/>
      <c r="CO263" s="146"/>
      <c r="CP263" s="146"/>
      <c r="CQ263" s="146"/>
      <c r="CR263" s="146"/>
      <c r="CS263" s="146"/>
      <c r="CT263" s="146"/>
      <c r="CU263" s="146"/>
      <c r="CV263" s="146"/>
      <c r="CW263" s="146"/>
      <c r="CX263" s="146"/>
      <c r="CY263" s="146"/>
      <c r="CZ263" s="146"/>
      <c r="DA263" s="146"/>
      <c r="DB263" s="146"/>
      <c r="DC263" s="146"/>
      <c r="DD263" s="146"/>
      <c r="DE263" s="146"/>
      <c r="DF263" s="146"/>
      <c r="DG263" s="146"/>
      <c r="DH263" s="146"/>
      <c r="DI263" s="146"/>
      <c r="DJ263" s="146"/>
      <c r="DK263" s="146"/>
      <c r="DL263" s="146"/>
      <c r="DM263" s="146"/>
      <c r="DN263" s="146"/>
      <c r="DO263" s="146"/>
      <c r="DP263" s="146"/>
      <c r="DQ263" s="146"/>
      <c r="DR263" s="146"/>
      <c r="DS263" s="146"/>
      <c r="DT263" s="146"/>
      <c r="DU263" s="146"/>
      <c r="DV263" s="146"/>
      <c r="DW263" s="146"/>
      <c r="DX263" s="146"/>
      <c r="DY263" s="146"/>
      <c r="DZ263" s="146"/>
      <c r="EA263" s="146"/>
      <c r="EB263" s="146"/>
      <c r="EC263" s="146"/>
      <c r="ED263" s="146"/>
      <c r="EE263" s="146"/>
      <c r="EF263" s="146"/>
      <c r="EG263" s="146"/>
      <c r="EH263" s="146"/>
      <c r="EI263" s="146"/>
      <c r="EJ263" s="146"/>
      <c r="EK263" s="146"/>
      <c r="EL263" s="146"/>
      <c r="EM263" s="146"/>
      <c r="EN263" s="146"/>
      <c r="EO263" s="146"/>
      <c r="EP263" s="146"/>
      <c r="EQ263" s="146"/>
      <c r="ER263" s="146"/>
      <c r="ES263" s="146"/>
      <c r="ET263" s="146"/>
      <c r="EU263" s="146"/>
      <c r="EV263" s="146"/>
      <c r="EW263" s="146"/>
      <c r="EX263" s="146"/>
      <c r="EY263" s="146"/>
      <c r="EZ263" s="146"/>
      <c r="FA263" s="146"/>
      <c r="FB263" s="146"/>
      <c r="FC263" s="146"/>
      <c r="FD263" s="146"/>
      <c r="FE263" s="146"/>
      <c r="FF263" s="146"/>
      <c r="FG263" s="146"/>
      <c r="FH263" s="146"/>
      <c r="FI263" s="146"/>
      <c r="FJ263" s="146"/>
      <c r="FK263" s="146"/>
      <c r="FL263" s="146"/>
      <c r="FM263" s="146"/>
      <c r="FN263" s="146"/>
      <c r="FO263" s="146"/>
      <c r="FP263" s="146"/>
      <c r="FQ263" s="146"/>
      <c r="FR263" s="146"/>
      <c r="FS263" s="146"/>
      <c r="FT263" s="146"/>
      <c r="FU263" s="146"/>
      <c r="FV263" s="146"/>
      <c r="FW263" s="146"/>
      <c r="FX263" s="146"/>
      <c r="FY263" s="146"/>
      <c r="FZ263" s="146"/>
      <c r="GA263" s="146"/>
      <c r="GB263" s="146"/>
      <c r="GC263" s="146"/>
      <c r="GD263" s="146"/>
      <c r="GE263" s="146"/>
      <c r="GF263" s="146"/>
      <c r="GG263" s="146"/>
      <c r="GH263" s="146"/>
      <c r="GI263" s="146"/>
      <c r="GJ263" s="146"/>
      <c r="GK263" s="146"/>
      <c r="GL263" s="146"/>
      <c r="GM263" s="146"/>
      <c r="GN263" s="146"/>
      <c r="GO263" s="146"/>
      <c r="GP263" s="146"/>
      <c r="GQ263" s="146"/>
      <c r="GR263" s="146"/>
      <c r="GS263" s="146"/>
      <c r="GT263" s="146"/>
      <c r="GU263" s="146"/>
      <c r="GV263" s="146"/>
      <c r="GW263" s="146"/>
      <c r="GX263" s="146"/>
      <c r="GY263" s="146"/>
      <c r="GZ263" s="146"/>
      <c r="HA263" s="146"/>
      <c r="HB263" s="146"/>
      <c r="HC263" s="146"/>
      <c r="HD263" s="146"/>
      <c r="HE263" s="146"/>
    </row>
    <row r="264" spans="1:213" s="136" customFormat="1" ht="14.25" customHeight="1" x14ac:dyDescent="0.3">
      <c r="A264" s="147" t="s">
        <v>277</v>
      </c>
      <c r="B264" s="147"/>
      <c r="C264" s="146"/>
      <c r="D264" s="146"/>
      <c r="E264" s="146"/>
      <c r="F264" s="146"/>
      <c r="G264" s="146"/>
      <c r="H264" s="146"/>
      <c r="I264" s="146"/>
      <c r="J264" s="146"/>
      <c r="K264" s="146"/>
      <c r="L264" s="146"/>
      <c r="M264" s="146"/>
      <c r="N264" s="146"/>
      <c r="O264" s="146"/>
      <c r="P264" s="146"/>
      <c r="Q264" s="146"/>
      <c r="R264" s="146"/>
      <c r="S264" s="146"/>
      <c r="T264" s="146"/>
      <c r="U264" s="146"/>
      <c r="V264" s="146"/>
      <c r="W264" s="146"/>
      <c r="X264" s="146"/>
      <c r="Y264" s="146"/>
      <c r="Z264" s="146"/>
      <c r="AA264" s="146"/>
      <c r="AB264" s="146"/>
      <c r="AC264" s="146"/>
      <c r="AD264" s="146"/>
      <c r="AE264" s="146"/>
      <c r="AF264" s="146"/>
      <c r="AG264" s="146"/>
      <c r="AH264" s="146"/>
      <c r="AI264" s="146"/>
      <c r="AJ264" s="146"/>
      <c r="AK264" s="146"/>
      <c r="AL264" s="146"/>
      <c r="AM264" s="146"/>
      <c r="AN264" s="146"/>
      <c r="AO264" s="146"/>
      <c r="AP264" s="146"/>
      <c r="AQ264" s="146"/>
      <c r="AR264" s="146"/>
      <c r="AS264" s="146"/>
      <c r="AT264" s="146"/>
      <c r="AU264" s="146"/>
      <c r="AV264" s="146"/>
      <c r="AW264" s="146"/>
      <c r="AX264" s="146"/>
      <c r="AY264" s="146"/>
      <c r="AZ264" s="146"/>
      <c r="BA264" s="146"/>
      <c r="BB264" s="146"/>
      <c r="BC264" s="146"/>
      <c r="BD264" s="146"/>
      <c r="BE264" s="146"/>
      <c r="BF264" s="146"/>
      <c r="BG264" s="146"/>
      <c r="BH264" s="146"/>
      <c r="BI264" s="146"/>
      <c r="BJ264" s="146"/>
      <c r="BK264" s="146"/>
      <c r="BL264" s="146"/>
      <c r="BM264" s="146"/>
      <c r="BN264" s="146"/>
      <c r="BO264" s="146"/>
      <c r="BP264" s="146"/>
      <c r="BQ264" s="146"/>
      <c r="BR264" s="146"/>
      <c r="BS264" s="146"/>
      <c r="BT264" s="146"/>
      <c r="BU264" s="146"/>
      <c r="BV264" s="146"/>
      <c r="BW264" s="146"/>
      <c r="BX264" s="146"/>
      <c r="BY264" s="146"/>
      <c r="BZ264" s="146"/>
      <c r="CA264" s="146"/>
      <c r="CB264" s="146"/>
      <c r="CC264" s="146"/>
      <c r="CD264" s="146"/>
      <c r="CE264" s="146"/>
      <c r="CF264" s="146"/>
      <c r="CG264" s="146"/>
      <c r="CH264" s="146"/>
      <c r="CI264" s="146"/>
      <c r="CJ264" s="146"/>
      <c r="CK264" s="146"/>
      <c r="CL264" s="146"/>
      <c r="CM264" s="146"/>
      <c r="CN264" s="146"/>
      <c r="CO264" s="146"/>
      <c r="CP264" s="146"/>
      <c r="CQ264" s="146"/>
      <c r="CR264" s="146"/>
      <c r="CS264" s="146"/>
      <c r="CT264" s="146"/>
      <c r="CU264" s="146"/>
      <c r="CV264" s="146"/>
      <c r="CW264" s="146"/>
      <c r="CX264" s="146"/>
      <c r="CY264" s="146"/>
      <c r="CZ264" s="146"/>
      <c r="DA264" s="146"/>
      <c r="DB264" s="146"/>
      <c r="DC264" s="146"/>
      <c r="DD264" s="146"/>
      <c r="DE264" s="146"/>
      <c r="DF264" s="146"/>
      <c r="DG264" s="146"/>
      <c r="DH264" s="146"/>
      <c r="DI264" s="146"/>
      <c r="DJ264" s="146"/>
      <c r="DK264" s="146"/>
      <c r="DL264" s="146"/>
      <c r="DM264" s="146"/>
      <c r="DN264" s="146"/>
      <c r="DO264" s="146"/>
      <c r="DP264" s="146"/>
      <c r="DQ264" s="146"/>
      <c r="DR264" s="146"/>
      <c r="DS264" s="146"/>
      <c r="DT264" s="146"/>
      <c r="DU264" s="146"/>
      <c r="DV264" s="146"/>
      <c r="DW264" s="146"/>
      <c r="DX264" s="146"/>
      <c r="DY264" s="146"/>
      <c r="DZ264" s="146"/>
      <c r="EA264" s="146"/>
      <c r="EB264" s="146"/>
      <c r="EC264" s="146"/>
      <c r="ED264" s="146"/>
      <c r="EE264" s="146"/>
      <c r="EF264" s="146"/>
      <c r="EG264" s="146"/>
      <c r="EH264" s="146"/>
      <c r="EI264" s="146"/>
      <c r="EJ264" s="146"/>
      <c r="EK264" s="146"/>
      <c r="EL264" s="146"/>
      <c r="EM264" s="146"/>
      <c r="EN264" s="146"/>
      <c r="EO264" s="146"/>
      <c r="EP264" s="146"/>
      <c r="EQ264" s="146"/>
      <c r="ER264" s="146"/>
      <c r="ES264" s="146"/>
      <c r="ET264" s="146"/>
      <c r="EU264" s="146"/>
      <c r="EV264" s="146"/>
      <c r="EW264" s="146"/>
      <c r="EX264" s="146"/>
      <c r="EY264" s="146"/>
      <c r="EZ264" s="146"/>
      <c r="FA264" s="146"/>
      <c r="FB264" s="146"/>
      <c r="FC264" s="146"/>
      <c r="FD264" s="146"/>
      <c r="FE264" s="146"/>
      <c r="FF264" s="146"/>
      <c r="FG264" s="146"/>
      <c r="FH264" s="146"/>
      <c r="FI264" s="146"/>
      <c r="FJ264" s="146"/>
      <c r="FK264" s="146"/>
      <c r="FL264" s="146"/>
      <c r="FM264" s="146"/>
      <c r="FN264" s="146"/>
      <c r="FO264" s="146"/>
      <c r="FP264" s="146"/>
      <c r="FQ264" s="146"/>
      <c r="FR264" s="146"/>
      <c r="FS264" s="146"/>
      <c r="FT264" s="146"/>
      <c r="FU264" s="146"/>
      <c r="FV264" s="146"/>
      <c r="FW264" s="146"/>
      <c r="FX264" s="146"/>
      <c r="FY264" s="146"/>
      <c r="FZ264" s="146"/>
      <c r="GA264" s="146"/>
      <c r="GB264" s="146"/>
      <c r="GC264" s="146"/>
      <c r="GD264" s="146"/>
      <c r="GE264" s="146"/>
      <c r="GF264" s="146"/>
      <c r="GG264" s="146"/>
      <c r="GH264" s="146"/>
      <c r="GI264" s="146"/>
      <c r="GJ264" s="146"/>
      <c r="GK264" s="146"/>
      <c r="GL264" s="146"/>
      <c r="GM264" s="146"/>
      <c r="GN264" s="146"/>
      <c r="GO264" s="146"/>
      <c r="GP264" s="146"/>
      <c r="GQ264" s="146"/>
      <c r="GR264" s="146"/>
      <c r="GS264" s="146"/>
      <c r="GT264" s="146"/>
      <c r="GU264" s="146"/>
      <c r="GV264" s="146"/>
      <c r="GW264" s="146"/>
      <c r="GX264" s="146"/>
      <c r="GY264" s="146"/>
      <c r="GZ264" s="146"/>
      <c r="HA264" s="146"/>
      <c r="HB264" s="146"/>
      <c r="HC264" s="146"/>
      <c r="HD264" s="146"/>
      <c r="HE264" s="146"/>
    </row>
    <row r="265" spans="1:213" ht="16.5" x14ac:dyDescent="0.25"/>
    <row r="266" spans="1:213" ht="16.5" x14ac:dyDescent="0.25"/>
  </sheetData>
  <mergeCells count="23">
    <mergeCell ref="B258:E258"/>
    <mergeCell ref="A260:F260"/>
    <mergeCell ref="A262:F262"/>
    <mergeCell ref="A255:B255"/>
    <mergeCell ref="A256:B256"/>
    <mergeCell ref="A204:B204"/>
    <mergeCell ref="A206:F206"/>
    <mergeCell ref="A226:B226"/>
    <mergeCell ref="A234:F234"/>
    <mergeCell ref="A235:F235"/>
    <mergeCell ref="A253:B253"/>
    <mergeCell ref="A131:E131"/>
    <mergeCell ref="A133:C133"/>
    <mergeCell ref="A134:C134"/>
    <mergeCell ref="A141:F141"/>
    <mergeCell ref="A158:B158"/>
    <mergeCell ref="A161:F161"/>
    <mergeCell ref="A5:F5"/>
    <mergeCell ref="A6:F6"/>
    <mergeCell ref="A7:F7"/>
    <mergeCell ref="A8:F8"/>
    <mergeCell ref="A10:F10"/>
    <mergeCell ref="A12:F12"/>
  </mergeCells>
  <pageMargins left="0.70866141732283472" right="0.70866141732283472" top="0.74803149606299213" bottom="0.74803149606299213" header="0.31496062992125984" footer="0.31496062992125984"/>
  <pageSetup scale="65" orientation="portrait" horizontalDpi="360" verticalDpi="36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PPTO</vt:lpstr>
      <vt:lpstr>PPTO!Área_de_impresión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Tamara Vargas Hoyos</dc:creator>
  <cp:lastModifiedBy>Tamara Vargas Hoyos</cp:lastModifiedBy>
  <dcterms:created xsi:type="dcterms:W3CDTF">2024-04-18T16:56:06Z</dcterms:created>
  <dcterms:modified xsi:type="dcterms:W3CDTF">2024-04-18T17:10:25Z</dcterms:modified>
</cp:coreProperties>
</file>