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9735"/>
  </bookViews>
  <sheets>
    <sheet name="Estudio de Mercado"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 i="2" l="1"/>
  <c r="I33" i="2"/>
  <c r="I32" i="2"/>
  <c r="I31" i="2"/>
  <c r="I30" i="2"/>
  <c r="I29" i="2"/>
  <c r="I25" i="2"/>
  <c r="I24" i="2"/>
  <c r="I23" i="2"/>
  <c r="I22" i="2"/>
  <c r="I21" i="2"/>
  <c r="I20" i="2"/>
  <c r="I15" i="2"/>
  <c r="I14" i="2"/>
  <c r="I13" i="2"/>
  <c r="I12" i="2"/>
  <c r="I11" i="2"/>
  <c r="H34" i="2" l="1"/>
  <c r="F34" i="2"/>
  <c r="J34" i="2" s="1"/>
  <c r="H33" i="2"/>
  <c r="F33" i="2"/>
  <c r="J33" i="2" s="1"/>
  <c r="H32" i="2"/>
  <c r="F32" i="2"/>
  <c r="J32" i="2" s="1"/>
  <c r="H31" i="2"/>
  <c r="F31" i="2"/>
  <c r="J31" i="2" s="1"/>
  <c r="H30" i="2"/>
  <c r="F30" i="2"/>
  <c r="J30" i="2" s="1"/>
  <c r="H29" i="2"/>
  <c r="F29" i="2"/>
  <c r="J29" i="2" s="1"/>
  <c r="H25" i="2"/>
  <c r="F25" i="2"/>
  <c r="J25" i="2" s="1"/>
  <c r="H24" i="2"/>
  <c r="F24" i="2"/>
  <c r="J24" i="2" s="1"/>
  <c r="H23" i="2"/>
  <c r="F23" i="2"/>
  <c r="J23" i="2" s="1"/>
  <c r="H22" i="2"/>
  <c r="F22" i="2"/>
  <c r="J22" i="2" s="1"/>
  <c r="H21" i="2"/>
  <c r="F21" i="2"/>
  <c r="J21" i="2" s="1"/>
  <c r="H20" i="2"/>
  <c r="F20" i="2"/>
  <c r="J20" i="2" s="1"/>
  <c r="H15" i="2"/>
  <c r="F15" i="2"/>
  <c r="J15" i="2" s="1"/>
  <c r="H14" i="2"/>
  <c r="F14" i="2"/>
  <c r="J14" i="2" s="1"/>
  <c r="H13" i="2"/>
  <c r="F13" i="2"/>
  <c r="J13" i="2" s="1"/>
  <c r="H12" i="2"/>
  <c r="F12" i="2"/>
  <c r="J12" i="2" s="1"/>
  <c r="H11" i="2"/>
  <c r="H36" i="2" s="1"/>
  <c r="F11" i="2"/>
  <c r="J11" i="2" s="1"/>
  <c r="J36" i="2" s="1"/>
  <c r="F36" i="2" l="1"/>
  <c r="H35" i="2"/>
  <c r="F35" i="2"/>
</calcChain>
</file>

<file path=xl/sharedStrings.xml><?xml version="1.0" encoding="utf-8"?>
<sst xmlns="http://schemas.openxmlformats.org/spreadsheetml/2006/main" count="70" uniqueCount="39">
  <si>
    <t>ITEM</t>
  </si>
  <si>
    <t>TOTAL</t>
  </si>
  <si>
    <t>VALOR PROMEDIO</t>
  </si>
  <si>
    <t>TOTALES</t>
  </si>
  <si>
    <t xml:space="preserve">    “Trabajamos con orgullo para los Héroes de Colombia”    </t>
  </si>
  <si>
    <t xml:space="preserve">                                  </t>
  </si>
  <si>
    <t xml:space="preserve">                                           </t>
  </si>
  <si>
    <t xml:space="preserve">                                                     </t>
  </si>
  <si>
    <t xml:space="preserve">                                                             </t>
  </si>
  <si>
    <t>Línea Gratuita Nacional 018000126537</t>
  </si>
  <si>
    <t>www.agencialogistica.gov.co</t>
  </si>
  <si>
    <t>56 34256 - 3144111378</t>
  </si>
  <si>
    <t xml:space="preserve"> NIT. 8999-99-162-4</t>
  </si>
  <si>
    <t xml:space="preserve">  Calle 1° con carrera 1°</t>
  </si>
  <si>
    <t>Actividad a Realizar</t>
  </si>
  <si>
    <t>No. Personas</t>
  </si>
  <si>
    <t>No. Entregas</t>
  </si>
  <si>
    <t>Total</t>
  </si>
  <si>
    <t>Alquiler cancha sintética 02 horas para el día viernes 09 de octubre.</t>
  </si>
  <si>
    <t>Hidratación de Lunes a Viernes: Botella con agua de 500 cc y Gatorade de 500 cc.</t>
  </si>
  <si>
    <t>Integración cierre Semana Deportiva: Suministro de comida consistente en asado (carne de res, pollo, cerdo, chorizo) papa cocida con guacamole, acompañado de bebida gaseosa. El contratista suministrara las instalaciones, el mobiliario, la decoración y los implementos necesarios para la comodidad de los funcionarios.</t>
  </si>
  <si>
    <t>Valor unitario</t>
  </si>
  <si>
    <t xml:space="preserve">El valor promedio del presente estudio de mercado es por $ 9.998.000 </t>
  </si>
  <si>
    <r>
      <rPr>
        <b/>
        <sz val="12"/>
        <rFont val="Arial"/>
        <family val="2"/>
      </rPr>
      <t xml:space="preserve">Día de la Madre: </t>
    </r>
    <r>
      <rPr>
        <sz val="12"/>
        <rFont val="Arial"/>
        <family val="2"/>
      </rPr>
      <t xml:space="preserve">Suminstro de comida especial consistente en entrada, plato fuerte, postre, gaseosa o jugo y vino para el brindis. El contratista suministra las instalaciones, el mobiliario, la decoración y los implementos necesarios para la comodidad de las funcionarias bendecidas en la Sagrada Familia. </t>
    </r>
  </si>
  <si>
    <r>
      <rPr>
        <b/>
        <sz val="12"/>
        <rFont val="Arial"/>
        <family val="2"/>
      </rPr>
      <t xml:space="preserve">Día del Padre: </t>
    </r>
    <r>
      <rPr>
        <sz val="12"/>
        <rFont val="Arial"/>
        <family val="2"/>
      </rPr>
      <t xml:space="preserve">Suministro de comida especial consistente en entrada, plato fuerte, postre, gaseosa o jugo y vino para el brindis. El contratista suministra las instalaciones, el mobiliario, la decoración y los implementos necesarios para la comodidad de los funcionarios bendecidos en la Sagrada Familia. </t>
    </r>
  </si>
  <si>
    <r>
      <rPr>
        <b/>
        <sz val="12"/>
        <color theme="1"/>
        <rFont val="Arial"/>
        <family val="2"/>
      </rPr>
      <t xml:space="preserve">Día del Amor y la Amistad: </t>
    </r>
    <r>
      <rPr>
        <sz val="12"/>
        <color theme="1"/>
        <rFont val="Arial"/>
        <family val="2"/>
      </rPr>
      <t xml:space="preserve">Suministro de cena especial, debe incluir: coctel de bienvenida, Plato Gourmet (entrada, plato fuerte, bebida no alcohólica de 400ml y postre). El contratista suministra las instalaciones, el mobiliario, decoración alusiva al Amor y amistad y los implementos necesarios para la comodidad de los funcionarios.                                                     </t>
    </r>
  </si>
  <si>
    <r>
      <rPr>
        <b/>
        <sz val="12"/>
        <color theme="1"/>
        <rFont val="Arial"/>
        <family val="2"/>
      </rPr>
      <t xml:space="preserve">Día de la Familia: </t>
    </r>
    <r>
      <rPr>
        <sz val="12"/>
        <color theme="1"/>
        <rFont val="Arial"/>
        <family val="2"/>
      </rPr>
      <t>Suministro de servicio de comida tipo campestre x 500 grs, plato fuerte con tres tipos de carnes (pollo,cerdo, res) papa cocida, yuca y/o platano asado, guacamole, y bebida incluida (gaseosa). El contratista suministrara las instalaciones, el mobiliario, la decoración y los implementos necesarios para la comodidad de los funcionarios y sus familias. El servicio incluye derecho ingreso a piscina.</t>
    </r>
  </si>
  <si>
    <r>
      <rPr>
        <b/>
        <sz val="12"/>
        <color theme="1"/>
        <rFont val="Arial"/>
        <family val="2"/>
      </rPr>
      <t xml:space="preserve">Aniversario de la Agencia Logística: </t>
    </r>
    <r>
      <rPr>
        <sz val="12"/>
        <color theme="1"/>
        <rFont val="Arial"/>
        <family val="2"/>
      </rPr>
      <t>Suministro de comida tipo a la carta x 500 grs, consta de plato de entrada, plato principal ensalada (fria o verduras) porcion de arroz, pure de papa, porcion de carne (pollo, cerdo y/o pavo), postre (pasteleria), bebida incluida y pasabocas. El contratista suministrara las instalaciones, el mobiliario, la decoración y los implementos necesarios para la comodidad de los funcionarios y sus familias.</t>
    </r>
  </si>
  <si>
    <r>
      <rPr>
        <b/>
        <sz val="12"/>
        <color theme="1"/>
        <rFont val="Arial"/>
        <family val="2"/>
      </rPr>
      <t xml:space="preserve">Bono Ancheta Navideña: </t>
    </r>
    <r>
      <rPr>
        <sz val="12"/>
        <color theme="1"/>
        <rFont val="Arial"/>
        <family val="2"/>
      </rPr>
      <t>el valor por persona debe ser igual a $ 200.000.00. Los articulos a entregar seran acordados con el supervisor del contrato.</t>
    </r>
  </si>
  <si>
    <r>
      <rPr>
        <b/>
        <sz val="12"/>
        <color theme="1"/>
        <rFont val="Arial"/>
        <family val="2"/>
      </rPr>
      <t xml:space="preserve">Celebración Día de los Niños en Octubre: </t>
    </r>
    <r>
      <rPr>
        <sz val="12"/>
        <color theme="1"/>
        <rFont val="Arial"/>
        <family val="2"/>
      </rPr>
      <t xml:space="preserve">Suministro de Hamburguesa con papas a la francesa, bebida no alcoholica de 250 ml, pasabocas a convenir  (mínimo 6 por persona), dulces varios (mínimo 10 unidades por persona).El contratista suministrara las instalaciones, el mobiliario, la decoración y los implementos necesarios para la comodidad de los hijos de los funcionarios. El servicio debe incluir un recreacionista para efectuar actividades recreativas. </t>
    </r>
  </si>
  <si>
    <r>
      <rPr>
        <b/>
        <sz val="12"/>
        <rFont val="Arial"/>
        <family val="2"/>
      </rPr>
      <t xml:space="preserve">Novenas Navideñas:  </t>
    </r>
    <r>
      <rPr>
        <sz val="12"/>
        <rFont val="Arial"/>
        <family val="2"/>
      </rPr>
      <t>Suministro de refrigerios (avena, gaseosas, jugos, buñuelos, pande bonos, empanadas, sandwich). Actividad que debe ser suministrada durante la semana del 16 al 24 de diciembre de 2020.</t>
    </r>
  </si>
  <si>
    <r>
      <rPr>
        <b/>
        <sz val="12"/>
        <rFont val="Arial"/>
        <family val="2"/>
      </rPr>
      <t>Mejor Funcionario del Bimestre en la Regional Sur:</t>
    </r>
    <r>
      <rPr>
        <sz val="12"/>
        <rFont val="Arial"/>
        <family val="2"/>
      </rPr>
      <t xml:space="preserve"> Suministro de Cena Especial a la carta con bebida incluida; con el fin de ser otorgados al personal de funcionarios que se distinga como mejor empleado del bimestre. Actividad que sera otorgada mediante dos (02) bonos firmados por el Director Regional para el personal que se distinga como mejor hombre del bimestre vigencia 2020, para un total de 12 bonos.</t>
    </r>
  </si>
  <si>
    <r>
      <rPr>
        <b/>
        <sz val="12"/>
        <color theme="1"/>
        <rFont val="Arial"/>
        <family val="2"/>
      </rPr>
      <t>Cumpleaños:</t>
    </r>
    <r>
      <rPr>
        <sz val="12"/>
        <color theme="1"/>
        <rFont val="Arial"/>
        <family val="2"/>
      </rPr>
      <t xml:space="preserve"> Suministro de 1 torta fria de 1 libra y bandeja de picada (carne de pollo, cerdo, res, salchicha, papa, etc) y bebidas gaseosas, para la celebración de los cumpleaños de los funcionarios de la Regional Sur. Celebración que se realizará cuatrimestralmente.(Las tres entregas se realizaran en los meses de Abril, Agosto y Diciembre de 2020). </t>
    </r>
  </si>
  <si>
    <r>
      <rPr>
        <b/>
        <sz val="12"/>
        <color theme="1"/>
        <rFont val="Arial"/>
        <family val="2"/>
      </rPr>
      <t>Dia del Servidor Publico:</t>
    </r>
    <r>
      <rPr>
        <sz val="12"/>
        <color theme="1"/>
        <rFont val="Arial"/>
        <family val="2"/>
      </rPr>
      <t xml:space="preserve"> Suministro de comida consistente en Plato Gourmet (entrada, plato fuerte, bebida no alcohólica 400ml, postre) a convenir con el supervisor. El contratista suministrara las instalaciones, el mobiliario, la decoración y los implementos necesarios para la comodidad de los funcionarios.</t>
    </r>
  </si>
  <si>
    <r>
      <rPr>
        <b/>
        <sz val="12"/>
        <color theme="1"/>
        <rFont val="Arial"/>
        <family val="2"/>
      </rPr>
      <t>Actividades Semana SOGA:</t>
    </r>
    <r>
      <rPr>
        <sz val="12"/>
        <color theme="1"/>
        <rFont val="Arial"/>
        <family val="2"/>
      </rPr>
      <t xml:space="preserve"> Refrigerios para las funcionarios durante la segunda semana del mes de agosto de 2020 como incentivo a las actividades de SST. El Contratista deberá suministrar refrigerios así: (empanada o pandebono o palitos de queso, entre otras opciones de acuerdo a solicitud del supervisor del contrato, acompañado de jugo en caja de 200 ml).</t>
    </r>
  </si>
  <si>
    <r>
      <rPr>
        <b/>
        <sz val="12"/>
        <rFont val="Arial"/>
        <family val="2"/>
      </rPr>
      <t>Semana de la Calidad:</t>
    </r>
    <r>
      <rPr>
        <sz val="12"/>
        <rFont val="Arial"/>
        <family val="2"/>
      </rPr>
      <t xml:space="preserve"> Refrigerios para las funcionarios durante la tercera semana del mes de octubre de 2020 como incentivo a las actividades de Calidad. El Contratista deberá suministrar refrigerios así: (empanada o pandebono o palitos de queso, entre otras opciones de acuerdo a solicitud del supervisor del contrato, acompañado de jugo en caja de 200 ml).</t>
    </r>
  </si>
  <si>
    <r>
      <rPr>
        <b/>
        <sz val="12"/>
        <color theme="1"/>
        <rFont val="Arial"/>
        <family val="2"/>
      </rPr>
      <t>Semana Deportiva ALFM Regional Sur:</t>
    </r>
    <r>
      <rPr>
        <sz val="12"/>
        <color theme="1"/>
        <rFont val="Arial"/>
        <family val="2"/>
      </rPr>
      <t xml:space="preserve"> Semana del 05 al 09 de octubre de 2020 consistente en:   Alquiler mesa de ping pong 02 horas para el día Lunes 05 de octubre. </t>
    </r>
  </si>
  <si>
    <t>PRVEEDOR 1</t>
  </si>
  <si>
    <t>PROVEEDOR 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</si>
</sst>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11" x14ac:knownFonts="1">
    <font>
      <sz val="11"/>
      <color theme="1"/>
      <name val="Calibri"/>
      <family val="2"/>
      <scheme val="minor"/>
    </font>
    <font>
      <sz val="10"/>
      <color theme="1"/>
      <name val="Arial"/>
      <family val="2"/>
    </font>
    <font>
      <sz val="11"/>
      <color theme="1"/>
      <name val="Calibri"/>
      <family val="2"/>
      <scheme val="minor"/>
    </font>
    <font>
      <sz val="12"/>
      <color theme="1"/>
      <name val="Arial"/>
      <family val="2"/>
    </font>
    <font>
      <b/>
      <sz val="10"/>
      <color theme="1"/>
      <name val="Arial"/>
      <family val="2"/>
    </font>
    <font>
      <sz val="10"/>
      <color theme="1"/>
      <name val="Calibri"/>
      <family val="2"/>
      <scheme val="minor"/>
    </font>
    <font>
      <b/>
      <u/>
      <sz val="10"/>
      <color theme="1"/>
      <name val="Arial"/>
      <family val="2"/>
    </font>
    <font>
      <u/>
      <sz val="11"/>
      <color theme="10"/>
      <name val="Calibri"/>
      <family val="2"/>
      <scheme val="minor"/>
    </font>
    <font>
      <b/>
      <sz val="12"/>
      <color theme="1"/>
      <name val="Arial"/>
      <family val="2"/>
    </font>
    <font>
      <sz val="12"/>
      <name val="Arial"/>
      <family val="2"/>
    </font>
    <font>
      <b/>
      <sz val="12"/>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4" fontId="2" fillId="0" borderId="0" applyFont="0" applyFill="0" applyBorder="0" applyAlignment="0" applyProtection="0"/>
    <xf numFmtId="0" fontId="7" fillId="0" borderId="0" applyNumberFormat="0" applyFill="0" applyBorder="0" applyAlignment="0" applyProtection="0"/>
  </cellStyleXfs>
  <cellXfs count="57">
    <xf numFmtId="0" fontId="0" fillId="0" borderId="0" xfId="0"/>
    <xf numFmtId="0" fontId="1" fillId="0" borderId="0" xfId="0" applyFont="1"/>
    <xf numFmtId="0" fontId="3" fillId="0" borderId="0" xfId="0" applyFont="1"/>
    <xf numFmtId="0" fontId="3" fillId="0" borderId="0" xfId="0" applyFont="1" applyAlignment="1">
      <alignment horizontal="center" vertical="center"/>
    </xf>
    <xf numFmtId="165" fontId="3" fillId="0" borderId="0" xfId="1" applyNumberFormat="1" applyFont="1"/>
    <xf numFmtId="164" fontId="4" fillId="0" borderId="0" xfId="1" applyFont="1"/>
    <xf numFmtId="164" fontId="1" fillId="0" borderId="0" xfId="1" applyFont="1"/>
    <xf numFmtId="0" fontId="5" fillId="0" borderId="0" xfId="0" applyFont="1"/>
    <xf numFmtId="165" fontId="5" fillId="0" borderId="0" xfId="0" applyNumberFormat="1" applyFont="1"/>
    <xf numFmtId="164" fontId="5" fillId="0" borderId="0" xfId="1" applyFont="1"/>
    <xf numFmtId="0" fontId="5" fillId="0" borderId="0" xfId="0" applyFont="1" applyAlignment="1">
      <alignment horizontal="left"/>
    </xf>
    <xf numFmtId="0" fontId="1" fillId="0" borderId="0" xfId="0" applyFont="1" applyAlignment="1">
      <alignment vertical="center"/>
    </xf>
    <xf numFmtId="0" fontId="6" fillId="0" borderId="0" xfId="0" applyFont="1" applyAlignment="1"/>
    <xf numFmtId="0" fontId="5" fillId="0" borderId="0" xfId="0" applyFont="1" applyAlignment="1">
      <alignment horizontal="center"/>
    </xf>
    <xf numFmtId="0" fontId="7" fillId="0" borderId="0" xfId="2"/>
    <xf numFmtId="165" fontId="8" fillId="0" borderId="1" xfId="1" applyNumberFormat="1" applyFont="1" applyBorder="1"/>
    <xf numFmtId="165" fontId="8" fillId="0" borderId="0" xfId="1" applyNumberFormat="1" applyFont="1"/>
    <xf numFmtId="165" fontId="8" fillId="0" borderId="1" xfId="0" applyNumberFormat="1" applyFont="1" applyBorder="1"/>
    <xf numFmtId="0" fontId="3" fillId="0" borderId="1" xfId="0" applyFont="1" applyBorder="1"/>
    <xf numFmtId="165" fontId="3" fillId="0" borderId="1" xfId="0" applyNumberFormat="1" applyFont="1" applyBorder="1" applyAlignment="1">
      <alignment vertical="center"/>
    </xf>
    <xf numFmtId="0" fontId="3" fillId="0" borderId="1" xfId="0" applyFont="1" applyBorder="1" applyAlignment="1">
      <alignment horizontal="center" vertical="center"/>
    </xf>
    <xf numFmtId="165" fontId="3" fillId="0" borderId="1" xfId="1" applyNumberFormat="1" applyFont="1" applyBorder="1" applyAlignment="1">
      <alignment horizontal="center" vertical="center"/>
    </xf>
    <xf numFmtId="165" fontId="8" fillId="0" borderId="1" xfId="1" applyNumberFormat="1" applyFont="1" applyBorder="1" applyAlignment="1">
      <alignment horizontal="center" vertical="center"/>
    </xf>
    <xf numFmtId="0" fontId="8"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justify" wrapText="1"/>
    </xf>
    <xf numFmtId="0" fontId="9" fillId="0" borderId="1" xfId="0" applyFont="1" applyBorder="1" applyAlignment="1">
      <alignment horizontal="center" vertical="center" wrapText="1"/>
    </xf>
    <xf numFmtId="165" fontId="9" fillId="0" borderId="1" xfId="1" applyNumberFormat="1" applyFont="1" applyBorder="1" applyAlignment="1">
      <alignment horizontal="center" vertical="center"/>
    </xf>
    <xf numFmtId="165" fontId="9" fillId="0" borderId="1" xfId="0" applyNumberFormat="1" applyFont="1" applyBorder="1" applyAlignment="1">
      <alignment vertical="center"/>
    </xf>
    <xf numFmtId="0" fontId="3" fillId="0" borderId="1" xfId="0" applyFont="1" applyBorder="1" applyAlignment="1">
      <alignment horizontal="justify" wrapText="1"/>
    </xf>
    <xf numFmtId="0" fontId="3" fillId="0" borderId="1" xfId="0" applyFont="1" applyBorder="1" applyAlignment="1">
      <alignment horizontal="center" vertical="center" wrapText="1"/>
    </xf>
    <xf numFmtId="0" fontId="3" fillId="0" borderId="1" xfId="0" applyFont="1" applyBorder="1" applyAlignment="1">
      <alignment wrapText="1"/>
    </xf>
    <xf numFmtId="0" fontId="3" fillId="0" borderId="1" xfId="0" applyFont="1" applyFill="1" applyBorder="1" applyAlignment="1">
      <alignment horizontal="center" vertical="center" wrapText="1"/>
    </xf>
    <xf numFmtId="165" fontId="3" fillId="0" borderId="1" xfId="1" applyNumberFormat="1" applyFont="1" applyBorder="1" applyAlignment="1">
      <alignment vertical="center"/>
    </xf>
    <xf numFmtId="0" fontId="3" fillId="0" borderId="1" xfId="0" applyFont="1" applyFill="1" applyBorder="1" applyAlignment="1">
      <alignment horizontal="justify" wrapText="1"/>
    </xf>
    <xf numFmtId="165" fontId="3" fillId="0" borderId="0" xfId="0" applyNumberFormat="1" applyFont="1" applyAlignment="1">
      <alignment vertical="center"/>
    </xf>
    <xf numFmtId="165" fontId="8" fillId="0" borderId="1" xfId="0" applyNumberFormat="1" applyFont="1" applyBorder="1" applyAlignment="1">
      <alignment vertical="center"/>
    </xf>
    <xf numFmtId="165" fontId="8" fillId="0" borderId="1" xfId="1" applyNumberFormat="1"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justify" wrapText="1"/>
    </xf>
    <xf numFmtId="0" fontId="3" fillId="0" borderId="3" xfId="0" applyFont="1" applyBorder="1" applyAlignment="1">
      <alignment horizontal="center" vertical="center" wrapText="1"/>
    </xf>
    <xf numFmtId="165" fontId="3" fillId="0" borderId="3" xfId="1" applyNumberFormat="1" applyFont="1" applyBorder="1" applyAlignment="1">
      <alignment horizontal="center" vertical="center"/>
    </xf>
    <xf numFmtId="165" fontId="3" fillId="0" borderId="3" xfId="0" applyNumberFormat="1" applyFont="1" applyBorder="1" applyAlignment="1">
      <alignment vertical="center"/>
    </xf>
    <xf numFmtId="0" fontId="3" fillId="0" borderId="0" xfId="0" applyFont="1" applyBorder="1" applyAlignment="1">
      <alignment horizontal="center" vertical="center"/>
    </xf>
    <xf numFmtId="0" fontId="3" fillId="0" borderId="0" xfId="0" applyFont="1" applyBorder="1" applyAlignment="1">
      <alignment horizontal="justify" wrapText="1"/>
    </xf>
    <xf numFmtId="0" fontId="3" fillId="0" borderId="0" xfId="0" applyFont="1" applyBorder="1" applyAlignment="1">
      <alignment horizontal="center" vertical="center" wrapText="1"/>
    </xf>
    <xf numFmtId="165" fontId="3" fillId="0" borderId="0" xfId="1" applyNumberFormat="1" applyFont="1" applyBorder="1" applyAlignment="1">
      <alignment horizontal="center" vertical="center"/>
    </xf>
    <xf numFmtId="165" fontId="3" fillId="0" borderId="0" xfId="0" applyNumberFormat="1" applyFont="1" applyBorder="1" applyAlignment="1">
      <alignment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165" fontId="8" fillId="0" borderId="1" xfId="1" applyNumberFormat="1" applyFont="1" applyBorder="1" applyAlignment="1">
      <alignment horizontal="center" vertical="center"/>
    </xf>
    <xf numFmtId="0" fontId="8" fillId="0" borderId="1" xfId="0" applyFont="1" applyBorder="1" applyAlignment="1">
      <alignment horizont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wrapText="1"/>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1641662</xdr:colOff>
      <xdr:row>0</xdr:row>
      <xdr:rowOff>129269</xdr:rowOff>
    </xdr:from>
    <xdr:to>
      <xdr:col>8</xdr:col>
      <xdr:colOff>602876</xdr:colOff>
      <xdr:row>7</xdr:row>
      <xdr:rowOff>1</xdr:rowOff>
    </xdr:to>
    <xdr:sp macro="" textlink="">
      <xdr:nvSpPr>
        <xdr:cNvPr id="5" name="3 Rectángulo redondeado"/>
        <xdr:cNvSpPr/>
      </xdr:nvSpPr>
      <xdr:spPr>
        <a:xfrm>
          <a:off x="2047875" y="129269"/>
          <a:ext cx="8108016" cy="1243453"/>
        </a:xfrm>
        <a:prstGeom prst="roundRect">
          <a:avLst/>
        </a:prstGeom>
        <a:solidFill>
          <a:schemeClr val="bg1">
            <a:lumMod val="85000"/>
          </a:schemeClr>
        </a:solid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s-CO" sz="900" b="1">
              <a:solidFill>
                <a:schemeClr val="tx1"/>
              </a:solidFill>
              <a:latin typeface="Arial" panose="020B0604020202020204" pitchFamily="34" charset="0"/>
              <a:cs typeface="Arial" panose="020B0604020202020204" pitchFamily="34" charset="0"/>
            </a:rPr>
            <a:t>MINISTERIO</a:t>
          </a:r>
          <a:r>
            <a:rPr lang="es-CO" sz="900" b="1" baseline="0">
              <a:solidFill>
                <a:schemeClr val="tx1"/>
              </a:solidFill>
              <a:latin typeface="Arial" panose="020B0604020202020204" pitchFamily="34" charset="0"/>
              <a:cs typeface="Arial" panose="020B0604020202020204" pitchFamily="34" charset="0"/>
            </a:rPr>
            <a:t> DE DEFENSA NACIONAL</a:t>
          </a:r>
        </a:p>
        <a:p>
          <a:pPr algn="ctr"/>
          <a:r>
            <a:rPr lang="es-CO" sz="900" b="1" baseline="0">
              <a:solidFill>
                <a:schemeClr val="tx1"/>
              </a:solidFill>
              <a:latin typeface="Arial" panose="020B0604020202020204" pitchFamily="34" charset="0"/>
              <a:cs typeface="Arial" panose="020B0604020202020204" pitchFamily="34" charset="0"/>
            </a:rPr>
            <a:t>AGENCIA LOGISTICA DE LAS FUERZAS MILITARES</a:t>
          </a:r>
          <a:endParaRPr lang="es-CO" sz="900" b="1">
            <a:solidFill>
              <a:schemeClr val="tx1"/>
            </a:solidFill>
            <a:latin typeface="Arial" panose="020B0604020202020204" pitchFamily="34" charset="0"/>
            <a:cs typeface="Arial" panose="020B0604020202020204" pitchFamily="34" charset="0"/>
          </a:endParaRPr>
        </a:p>
        <a:p>
          <a:pPr algn="ctr"/>
          <a:r>
            <a:rPr lang="es-CO" sz="900" b="1">
              <a:solidFill>
                <a:schemeClr val="tx1"/>
              </a:solidFill>
              <a:latin typeface="Arial" panose="020B0604020202020204" pitchFamily="34" charset="0"/>
              <a:cs typeface="Arial" panose="020B0604020202020204" pitchFamily="34" charset="0"/>
            </a:rPr>
            <a:t>REGIONAL SUR</a:t>
          </a:r>
          <a:endParaRPr lang="es-CO" sz="900" b="1" baseline="0">
            <a:solidFill>
              <a:schemeClr val="tx1"/>
            </a:solidFill>
            <a:latin typeface="Arial" panose="020B0604020202020204" pitchFamily="34" charset="0"/>
            <a:cs typeface="Arial" panose="020B0604020202020204" pitchFamily="34" charset="0"/>
          </a:endParaRPr>
        </a:p>
        <a:p>
          <a:pPr algn="ctr"/>
          <a:r>
            <a:rPr lang="es-CO" sz="900" b="1" baseline="0">
              <a:solidFill>
                <a:schemeClr val="tx1"/>
              </a:solidFill>
              <a:latin typeface="Arial" panose="020B0604020202020204" pitchFamily="34" charset="0"/>
              <a:cs typeface="Arial" panose="020B0604020202020204" pitchFamily="34" charset="0"/>
            </a:rPr>
            <a:t>NIT: 899999162-4</a:t>
          </a:r>
          <a:endParaRPr lang="es-CO" sz="900" b="1">
            <a:solidFill>
              <a:schemeClr val="tx1"/>
            </a:solidFill>
            <a:latin typeface="Arial" panose="020B0604020202020204" pitchFamily="34" charset="0"/>
            <a:cs typeface="Arial" panose="020B0604020202020204" pitchFamily="34" charset="0"/>
          </a:endParaRPr>
        </a:p>
        <a:p>
          <a:pPr algn="ctr"/>
          <a:r>
            <a:rPr lang="es-CO" sz="900" b="0">
              <a:solidFill>
                <a:schemeClr val="tx1"/>
              </a:solidFill>
              <a:latin typeface="Arial" panose="020B0604020202020204" pitchFamily="34" charset="0"/>
              <a:cs typeface="Arial" panose="020B0604020202020204" pitchFamily="34" charset="0"/>
            </a:rPr>
            <a:t>ESTUDIO</a:t>
          </a:r>
          <a:r>
            <a:rPr lang="es-CO" sz="900" b="0" baseline="0">
              <a:solidFill>
                <a:schemeClr val="tx1"/>
              </a:solidFill>
              <a:latin typeface="Arial" panose="020B0604020202020204" pitchFamily="34" charset="0"/>
              <a:cs typeface="Arial" panose="020B0604020202020204" pitchFamily="34" charset="0"/>
            </a:rPr>
            <a:t> DE MERCADO PARA </a:t>
          </a:r>
          <a:r>
            <a:rPr lang="es-MX" sz="1100">
              <a:solidFill>
                <a:schemeClr val="dk1"/>
              </a:solidFill>
              <a:effectLst/>
              <a:latin typeface="+mn-lt"/>
              <a:ea typeface="+mn-ea"/>
              <a:cs typeface="+mn-cs"/>
            </a:rPr>
            <a:t>SERVICIO LOGISTICO TODO INCLUIDO PARA EL DESARROLLO DE LAS ACTIVIDADES DEL PLAN DE BIENESTAR Y ESTIMULO VIGENCIA 2020 PARA LA AGENCIA LOGÍSTICA DE LAS FUERZAS MILITARES REGIONAL SUR</a:t>
          </a:r>
          <a:r>
            <a:rPr lang="es-CO" sz="900" b="0" baseline="0">
              <a:solidFill>
                <a:schemeClr val="tx1"/>
              </a:solidFill>
              <a:latin typeface="Arial" panose="020B0604020202020204" pitchFamily="34" charset="0"/>
              <a:cs typeface="Arial" panose="020B0604020202020204" pitchFamily="34" charset="0"/>
            </a:rPr>
            <a:t> </a:t>
          </a:r>
          <a:endParaRPr lang="es-CO" sz="1100"/>
        </a:p>
        <a:p>
          <a:pPr algn="l"/>
          <a:endParaRPr lang="es-CO" sz="1100"/>
        </a:p>
      </xdr:txBody>
    </xdr:sp>
    <xdr:clientData/>
  </xdr:twoCellAnchor>
  <xdr:twoCellAnchor>
    <xdr:from>
      <xdr:col>8</xdr:col>
      <xdr:colOff>890868</xdr:colOff>
      <xdr:row>1</xdr:row>
      <xdr:rowOff>56028</xdr:rowOff>
    </xdr:from>
    <xdr:to>
      <xdr:col>9</xdr:col>
      <xdr:colOff>651623</xdr:colOff>
      <xdr:row>5</xdr:row>
      <xdr:rowOff>91887</xdr:rowOff>
    </xdr:to>
    <xdr:pic>
      <xdr:nvPicPr>
        <xdr:cNvPr id="6" name="Picture 1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43883" y="252131"/>
          <a:ext cx="1091453" cy="8202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178894</xdr:colOff>
      <xdr:row>1</xdr:row>
      <xdr:rowOff>112059</xdr:rowOff>
    </xdr:from>
    <xdr:to>
      <xdr:col>1</xdr:col>
      <xdr:colOff>1358715</xdr:colOff>
      <xdr:row>4</xdr:row>
      <xdr:rowOff>169209</xdr:rowOff>
    </xdr:to>
    <xdr:pic>
      <xdr:nvPicPr>
        <xdr:cNvPr id="7" name="Picture 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8894" y="308162"/>
          <a:ext cx="1586034" cy="645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190500</xdr:colOff>
      <xdr:row>40</xdr:row>
      <xdr:rowOff>36739</xdr:rowOff>
    </xdr:from>
    <xdr:to>
      <xdr:col>6</xdr:col>
      <xdr:colOff>1072962</xdr:colOff>
      <xdr:row>45</xdr:row>
      <xdr:rowOff>114300</xdr:rowOff>
    </xdr:to>
    <xdr:pic>
      <xdr:nvPicPr>
        <xdr:cNvPr id="8" name="Picture 19"/>
        <xdr:cNvPicPr/>
      </xdr:nvPicPr>
      <xdr:blipFill>
        <a:blip xmlns:r="http://schemas.openxmlformats.org/officeDocument/2006/relationships" r:embed="rId3"/>
        <a:stretch>
          <a:fillRect/>
        </a:stretch>
      </xdr:blipFill>
      <xdr:spPr>
        <a:xfrm>
          <a:off x="4438650" y="4018189"/>
          <a:ext cx="1800224" cy="1030061"/>
        </a:xfrm>
        <a:prstGeom prst="rect">
          <a:avLst/>
        </a:prstGeom>
      </xdr:spPr>
    </xdr:pic>
    <xdr:clientData/>
  </xdr:twoCellAnchor>
  <xdr:twoCellAnchor editAs="oneCell">
    <xdr:from>
      <xdr:col>1</xdr:col>
      <xdr:colOff>1834963</xdr:colOff>
      <xdr:row>40</xdr:row>
      <xdr:rowOff>99201</xdr:rowOff>
    </xdr:from>
    <xdr:to>
      <xdr:col>1</xdr:col>
      <xdr:colOff>2612651</xdr:colOff>
      <xdr:row>44</xdr:row>
      <xdr:rowOff>174249</xdr:rowOff>
    </xdr:to>
    <xdr:pic>
      <xdr:nvPicPr>
        <xdr:cNvPr id="9" name="Picture 13"/>
        <xdr:cNvPicPr/>
      </xdr:nvPicPr>
      <xdr:blipFill>
        <a:blip xmlns:r="http://schemas.openxmlformats.org/officeDocument/2006/relationships" r:embed="rId4"/>
        <a:stretch>
          <a:fillRect/>
        </a:stretch>
      </xdr:blipFill>
      <xdr:spPr>
        <a:xfrm>
          <a:off x="2241176" y="26447032"/>
          <a:ext cx="777688" cy="859460"/>
        </a:xfrm>
        <a:prstGeom prst="rect">
          <a:avLst/>
        </a:prstGeom>
        <a:effectLst>
          <a:softEdge rad="12700"/>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gencialogistic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58"/>
  <sheetViews>
    <sheetView tabSelected="1" zoomScale="75" zoomScaleNormal="75" workbookViewId="0">
      <selection activeCell="G29" sqref="G29"/>
    </sheetView>
  </sheetViews>
  <sheetFormatPr baseColWidth="10" defaultRowHeight="15" x14ac:dyDescent="0.25"/>
  <cols>
    <col min="1" max="1" width="6" customWidth="1"/>
    <col min="2" max="2" width="50.42578125" customWidth="1"/>
    <col min="3" max="4" width="12.85546875" customWidth="1"/>
    <col min="5" max="5" width="19.85546875" bestFit="1" customWidth="1"/>
    <col min="6" max="6" width="13.5703125" customWidth="1"/>
    <col min="7" max="7" width="19.85546875" bestFit="1" customWidth="1"/>
    <col min="8" max="8" width="14.42578125" bestFit="1" customWidth="1"/>
    <col min="9" max="9" width="19.85546875" bestFit="1" customWidth="1"/>
    <col min="10" max="10" width="16.140625" customWidth="1"/>
    <col min="11" max="11" width="13.5703125" bestFit="1" customWidth="1"/>
    <col min="12" max="12" width="15.140625" customWidth="1"/>
  </cols>
  <sheetData>
    <row r="2" spans="1:14" ht="15.75" x14ac:dyDescent="0.25">
      <c r="C2" s="2"/>
      <c r="D2" s="2"/>
      <c r="E2" s="2"/>
      <c r="F2" s="2"/>
      <c r="G2" s="2"/>
      <c r="H2" s="2"/>
      <c r="I2" s="2"/>
      <c r="J2" s="2"/>
      <c r="K2" s="2"/>
      <c r="L2" s="2"/>
      <c r="M2" s="2"/>
      <c r="N2" s="2"/>
    </row>
    <row r="3" spans="1:14" ht="15.75" x14ac:dyDescent="0.25">
      <c r="C3" s="2"/>
      <c r="D3" s="2"/>
      <c r="E3" s="2"/>
      <c r="F3" s="2"/>
      <c r="G3" s="2"/>
      <c r="H3" s="2"/>
      <c r="I3" s="2"/>
      <c r="J3" s="2"/>
      <c r="K3" s="2"/>
      <c r="L3" s="2"/>
      <c r="M3" s="2"/>
      <c r="N3" s="2"/>
    </row>
    <row r="4" spans="1:14" ht="15.75" x14ac:dyDescent="0.25">
      <c r="C4" s="2"/>
      <c r="D4" s="3"/>
      <c r="E4" s="3"/>
      <c r="F4" s="2"/>
      <c r="G4" s="2"/>
      <c r="H4" s="2"/>
      <c r="I4" s="2"/>
      <c r="J4" s="2"/>
      <c r="K4" s="2"/>
      <c r="L4" s="2"/>
      <c r="M4" s="2"/>
      <c r="N4" s="2"/>
    </row>
    <row r="5" spans="1:14" ht="15.75" x14ac:dyDescent="0.25">
      <c r="C5" s="2"/>
      <c r="D5" s="3"/>
      <c r="E5" s="3"/>
      <c r="F5" s="2"/>
      <c r="G5" s="2"/>
      <c r="H5" s="2"/>
      <c r="I5" s="2"/>
      <c r="J5" s="2"/>
      <c r="K5" s="2"/>
      <c r="L5" s="2"/>
      <c r="M5" s="2"/>
      <c r="N5" s="2"/>
    </row>
    <row r="6" spans="1:14" ht="15.75" x14ac:dyDescent="0.25">
      <c r="C6" s="2"/>
      <c r="D6" s="3"/>
      <c r="E6" s="2"/>
      <c r="F6" s="2"/>
      <c r="G6" s="2"/>
      <c r="H6" s="2"/>
      <c r="I6" s="2"/>
      <c r="J6" s="2"/>
      <c r="K6" s="2"/>
      <c r="L6" s="2"/>
      <c r="M6" s="2"/>
      <c r="N6" s="2"/>
    </row>
    <row r="7" spans="1:14" ht="15.75" x14ac:dyDescent="0.25">
      <c r="C7" s="2"/>
      <c r="D7" s="2"/>
      <c r="E7" s="2"/>
      <c r="F7" s="4"/>
      <c r="G7" s="4"/>
      <c r="H7" s="2"/>
      <c r="I7" s="2"/>
      <c r="J7" s="2"/>
      <c r="K7" s="2"/>
      <c r="L7" s="2"/>
      <c r="M7" s="2"/>
      <c r="N7" s="2"/>
    </row>
    <row r="8" spans="1:14" ht="15.75" x14ac:dyDescent="0.25">
      <c r="C8" s="2"/>
      <c r="D8" s="2"/>
      <c r="E8" s="2"/>
      <c r="F8" s="4"/>
      <c r="G8" s="4"/>
      <c r="H8" s="2"/>
      <c r="I8" s="2"/>
      <c r="J8" s="2"/>
      <c r="K8" s="2"/>
      <c r="L8" s="2"/>
      <c r="M8" s="2"/>
      <c r="N8" s="2"/>
    </row>
    <row r="9" spans="1:14" ht="15.75" x14ac:dyDescent="0.25">
      <c r="A9" s="49" t="s">
        <v>0</v>
      </c>
      <c r="B9" s="49" t="s">
        <v>14</v>
      </c>
      <c r="C9" s="50" t="s">
        <v>15</v>
      </c>
      <c r="D9" s="50" t="s">
        <v>16</v>
      </c>
      <c r="E9" s="52" t="s">
        <v>37</v>
      </c>
      <c r="F9" s="52"/>
      <c r="G9" s="51" t="s">
        <v>38</v>
      </c>
      <c r="H9" s="51"/>
      <c r="I9" s="49" t="s">
        <v>2</v>
      </c>
      <c r="J9" s="49"/>
      <c r="K9" s="2"/>
      <c r="L9" s="2"/>
      <c r="M9" s="2"/>
      <c r="N9" s="2"/>
    </row>
    <row r="10" spans="1:14" ht="39.75" customHeight="1" x14ac:dyDescent="0.25">
      <c r="A10" s="49"/>
      <c r="B10" s="49"/>
      <c r="C10" s="50"/>
      <c r="D10" s="50"/>
      <c r="E10" s="22" t="s">
        <v>21</v>
      </c>
      <c r="F10" s="23" t="s">
        <v>17</v>
      </c>
      <c r="G10" s="22" t="s">
        <v>21</v>
      </c>
      <c r="H10" s="23" t="s">
        <v>17</v>
      </c>
      <c r="I10" s="22" t="s">
        <v>21</v>
      </c>
      <c r="J10" s="23" t="s">
        <v>17</v>
      </c>
      <c r="K10" s="2"/>
      <c r="L10" s="2"/>
      <c r="M10" s="2"/>
      <c r="N10" s="2"/>
    </row>
    <row r="11" spans="1:14" ht="90" customHeight="1" x14ac:dyDescent="0.25">
      <c r="A11" s="24">
        <v>1</v>
      </c>
      <c r="B11" s="25" t="s">
        <v>23</v>
      </c>
      <c r="C11" s="26">
        <v>6</v>
      </c>
      <c r="D11" s="26">
        <v>1</v>
      </c>
      <c r="E11" s="27">
        <v>15000</v>
      </c>
      <c r="F11" s="28">
        <f>C11*D11*E11</f>
        <v>90000</v>
      </c>
      <c r="G11" s="27">
        <v>15500</v>
      </c>
      <c r="H11" s="28">
        <f t="shared" ref="H11:H30" si="0">G11*C11*D11</f>
        <v>93000</v>
      </c>
      <c r="I11" s="19">
        <f t="shared" ref="I11:I34" si="1">(+E11+G11)/2</f>
        <v>15250</v>
      </c>
      <c r="J11" s="21">
        <f t="shared" ref="J11:J34" si="2">(F11+H11)/2</f>
        <v>91500</v>
      </c>
      <c r="K11" s="2"/>
      <c r="L11" s="2"/>
      <c r="M11" s="2"/>
      <c r="N11" s="2"/>
    </row>
    <row r="12" spans="1:14" ht="127.5" customHeight="1" x14ac:dyDescent="0.25">
      <c r="A12" s="24">
        <v>2</v>
      </c>
      <c r="B12" s="25" t="s">
        <v>24</v>
      </c>
      <c r="C12" s="26">
        <v>10</v>
      </c>
      <c r="D12" s="26">
        <v>1</v>
      </c>
      <c r="E12" s="27">
        <v>15000</v>
      </c>
      <c r="F12" s="28">
        <f t="shared" ref="F12:F21" si="3">C12*D12*E12</f>
        <v>150000</v>
      </c>
      <c r="G12" s="27">
        <v>15500</v>
      </c>
      <c r="H12" s="28">
        <f t="shared" si="0"/>
        <v>155000</v>
      </c>
      <c r="I12" s="19">
        <f t="shared" si="1"/>
        <v>15250</v>
      </c>
      <c r="J12" s="21">
        <f t="shared" si="2"/>
        <v>152500</v>
      </c>
      <c r="K12" s="2"/>
      <c r="L12" s="2"/>
      <c r="M12" s="2"/>
      <c r="N12" s="2"/>
    </row>
    <row r="13" spans="1:14" ht="121.5" x14ac:dyDescent="0.25">
      <c r="A13" s="20">
        <v>3</v>
      </c>
      <c r="B13" s="29" t="s">
        <v>25</v>
      </c>
      <c r="C13" s="30">
        <v>20</v>
      </c>
      <c r="D13" s="30">
        <v>1</v>
      </c>
      <c r="E13" s="21">
        <v>15000</v>
      </c>
      <c r="F13" s="19">
        <f t="shared" si="3"/>
        <v>300000</v>
      </c>
      <c r="G13" s="21">
        <v>15500</v>
      </c>
      <c r="H13" s="19">
        <f t="shared" si="0"/>
        <v>310000</v>
      </c>
      <c r="I13" s="19">
        <f t="shared" si="1"/>
        <v>15250</v>
      </c>
      <c r="J13" s="21">
        <f t="shared" si="2"/>
        <v>305000</v>
      </c>
      <c r="K13" s="2"/>
      <c r="L13" s="2"/>
      <c r="M13" s="2"/>
      <c r="N13" s="2"/>
    </row>
    <row r="14" spans="1:14" ht="158.25" customHeight="1" x14ac:dyDescent="0.25">
      <c r="A14" s="38">
        <v>4</v>
      </c>
      <c r="B14" s="40" t="s">
        <v>26</v>
      </c>
      <c r="C14" s="41">
        <v>52</v>
      </c>
      <c r="D14" s="41">
        <v>1</v>
      </c>
      <c r="E14" s="42">
        <v>16000</v>
      </c>
      <c r="F14" s="43">
        <f t="shared" si="3"/>
        <v>832000</v>
      </c>
      <c r="G14" s="42">
        <v>17000</v>
      </c>
      <c r="H14" s="43">
        <f t="shared" si="0"/>
        <v>884000</v>
      </c>
      <c r="I14" s="43">
        <f t="shared" si="1"/>
        <v>16500</v>
      </c>
      <c r="J14" s="42">
        <f t="shared" si="2"/>
        <v>858000</v>
      </c>
      <c r="K14" s="2"/>
      <c r="L14" s="2"/>
      <c r="M14" s="2"/>
      <c r="N14" s="2"/>
    </row>
    <row r="15" spans="1:14" ht="151.5" x14ac:dyDescent="0.25">
      <c r="A15" s="20">
        <v>5</v>
      </c>
      <c r="B15" s="29" t="s">
        <v>27</v>
      </c>
      <c r="C15" s="39">
        <v>52</v>
      </c>
      <c r="D15" s="39">
        <v>1</v>
      </c>
      <c r="E15" s="21">
        <v>16000</v>
      </c>
      <c r="F15" s="19">
        <f t="shared" si="3"/>
        <v>832000</v>
      </c>
      <c r="G15" s="21">
        <v>17000</v>
      </c>
      <c r="H15" s="19">
        <f t="shared" si="0"/>
        <v>884000</v>
      </c>
      <c r="I15" s="19">
        <f t="shared" si="1"/>
        <v>16500</v>
      </c>
      <c r="J15" s="21">
        <f t="shared" si="2"/>
        <v>858000</v>
      </c>
      <c r="K15" s="2"/>
      <c r="L15" s="2"/>
      <c r="M15" s="2"/>
      <c r="N15" s="2"/>
    </row>
    <row r="16" spans="1:14" ht="15.75" x14ac:dyDescent="0.25">
      <c r="A16" s="44"/>
      <c r="B16" s="45"/>
      <c r="C16" s="46"/>
      <c r="D16" s="46"/>
      <c r="E16" s="47"/>
      <c r="F16" s="48"/>
      <c r="G16" s="47"/>
      <c r="H16" s="48"/>
      <c r="I16" s="48"/>
      <c r="J16" s="47"/>
      <c r="K16" s="2"/>
      <c r="L16" s="2"/>
      <c r="M16" s="2"/>
      <c r="N16" s="2"/>
    </row>
    <row r="17" spans="1:14" ht="15.75" x14ac:dyDescent="0.25">
      <c r="A17" s="44"/>
      <c r="B17" s="45"/>
      <c r="C17" s="46"/>
      <c r="D17" s="46"/>
      <c r="E17" s="47"/>
      <c r="F17" s="48"/>
      <c r="G17" s="47"/>
      <c r="H17" s="48"/>
      <c r="I17" s="48"/>
      <c r="J17" s="47"/>
      <c r="K17" s="2"/>
      <c r="L17" s="2"/>
      <c r="M17" s="2"/>
      <c r="N17" s="2"/>
    </row>
    <row r="18" spans="1:14" ht="15.75" x14ac:dyDescent="0.25">
      <c r="A18" s="49" t="s">
        <v>0</v>
      </c>
      <c r="B18" s="49" t="s">
        <v>14</v>
      </c>
      <c r="C18" s="50" t="s">
        <v>15</v>
      </c>
      <c r="D18" s="50" t="s">
        <v>16</v>
      </c>
      <c r="E18" s="52" t="s">
        <v>37</v>
      </c>
      <c r="F18" s="52"/>
      <c r="G18" s="51" t="s">
        <v>38</v>
      </c>
      <c r="H18" s="51"/>
      <c r="I18" s="49" t="s">
        <v>2</v>
      </c>
      <c r="J18" s="49"/>
      <c r="K18" s="2"/>
      <c r="L18" s="2"/>
      <c r="M18" s="2"/>
      <c r="N18" s="2"/>
    </row>
    <row r="19" spans="1:14" ht="15.75" x14ac:dyDescent="0.25">
      <c r="A19" s="49"/>
      <c r="B19" s="49"/>
      <c r="C19" s="50"/>
      <c r="D19" s="50"/>
      <c r="E19" s="37" t="s">
        <v>21</v>
      </c>
      <c r="F19" s="23" t="s">
        <v>17</v>
      </c>
      <c r="G19" s="37" t="s">
        <v>21</v>
      </c>
      <c r="H19" s="23" t="s">
        <v>17</v>
      </c>
      <c r="I19" s="37" t="s">
        <v>21</v>
      </c>
      <c r="J19" s="23" t="s">
        <v>17</v>
      </c>
      <c r="K19" s="2"/>
      <c r="L19" s="2"/>
      <c r="M19" s="2"/>
      <c r="N19" s="2"/>
    </row>
    <row r="20" spans="1:14" ht="64.5" customHeight="1" x14ac:dyDescent="0.25">
      <c r="A20" s="20">
        <v>6</v>
      </c>
      <c r="B20" s="31" t="s">
        <v>28</v>
      </c>
      <c r="C20" s="30">
        <v>20</v>
      </c>
      <c r="D20" s="30">
        <v>1</v>
      </c>
      <c r="E20" s="21">
        <v>200000</v>
      </c>
      <c r="F20" s="19">
        <f t="shared" si="3"/>
        <v>4000000</v>
      </c>
      <c r="G20" s="21">
        <v>200000</v>
      </c>
      <c r="H20" s="19">
        <f t="shared" si="0"/>
        <v>4000000</v>
      </c>
      <c r="I20" s="19">
        <f t="shared" si="1"/>
        <v>200000</v>
      </c>
      <c r="J20" s="21">
        <f t="shared" si="2"/>
        <v>4000000</v>
      </c>
      <c r="K20" s="2"/>
      <c r="L20" s="2"/>
      <c r="M20" s="2"/>
      <c r="N20" s="2"/>
    </row>
    <row r="21" spans="1:14" ht="168" customHeight="1" x14ac:dyDescent="0.25">
      <c r="A21" s="20">
        <v>7</v>
      </c>
      <c r="B21" s="29" t="s">
        <v>29</v>
      </c>
      <c r="C21" s="30">
        <v>18</v>
      </c>
      <c r="D21" s="30">
        <v>1</v>
      </c>
      <c r="E21" s="21">
        <v>10000</v>
      </c>
      <c r="F21" s="19">
        <f t="shared" si="3"/>
        <v>180000</v>
      </c>
      <c r="G21" s="21">
        <v>10500</v>
      </c>
      <c r="H21" s="19">
        <f t="shared" si="0"/>
        <v>189000</v>
      </c>
      <c r="I21" s="19">
        <f t="shared" si="1"/>
        <v>10250</v>
      </c>
      <c r="J21" s="21">
        <f t="shared" si="2"/>
        <v>184500</v>
      </c>
      <c r="K21" s="2"/>
      <c r="L21" s="2"/>
      <c r="M21" s="2"/>
      <c r="N21" s="2"/>
    </row>
    <row r="22" spans="1:14" ht="76.5" x14ac:dyDescent="0.25">
      <c r="A22" s="24">
        <v>8</v>
      </c>
      <c r="B22" s="25" t="s">
        <v>30</v>
      </c>
      <c r="C22" s="26">
        <v>20</v>
      </c>
      <c r="D22" s="26">
        <v>7</v>
      </c>
      <c r="E22" s="27">
        <v>5000</v>
      </c>
      <c r="F22" s="28">
        <f>C22*D22*E22</f>
        <v>700000</v>
      </c>
      <c r="G22" s="27">
        <v>4500</v>
      </c>
      <c r="H22" s="28">
        <f t="shared" si="0"/>
        <v>630000</v>
      </c>
      <c r="I22" s="19">
        <f t="shared" si="1"/>
        <v>4750</v>
      </c>
      <c r="J22" s="21">
        <f t="shared" si="2"/>
        <v>665000</v>
      </c>
      <c r="K22" s="2"/>
      <c r="L22" s="2"/>
      <c r="M22" s="2"/>
      <c r="N22" s="2"/>
    </row>
    <row r="23" spans="1:14" ht="153.75" customHeight="1" x14ac:dyDescent="0.25">
      <c r="A23" s="24">
        <v>9</v>
      </c>
      <c r="B23" s="25" t="s">
        <v>31</v>
      </c>
      <c r="C23" s="26">
        <v>2</v>
      </c>
      <c r="D23" s="26">
        <v>6</v>
      </c>
      <c r="E23" s="27">
        <v>16000</v>
      </c>
      <c r="F23" s="28">
        <f>C23*D23*E23</f>
        <v>192000</v>
      </c>
      <c r="G23" s="27">
        <v>15000</v>
      </c>
      <c r="H23" s="28">
        <f t="shared" si="0"/>
        <v>180000</v>
      </c>
      <c r="I23" s="19">
        <f t="shared" si="1"/>
        <v>15500</v>
      </c>
      <c r="J23" s="21">
        <f t="shared" si="2"/>
        <v>186000</v>
      </c>
      <c r="K23" s="2"/>
      <c r="L23" s="2"/>
      <c r="M23" s="2"/>
      <c r="N23" s="2"/>
    </row>
    <row r="24" spans="1:14" ht="138.75" customHeight="1" x14ac:dyDescent="0.25">
      <c r="A24" s="20">
        <v>10</v>
      </c>
      <c r="B24" s="29" t="s">
        <v>32</v>
      </c>
      <c r="C24" s="30">
        <v>20</v>
      </c>
      <c r="D24" s="30">
        <v>3</v>
      </c>
      <c r="E24" s="21">
        <v>10000</v>
      </c>
      <c r="F24" s="19">
        <f>C24*D24*E24</f>
        <v>600000</v>
      </c>
      <c r="G24" s="21">
        <v>10500</v>
      </c>
      <c r="H24" s="19">
        <f t="shared" si="0"/>
        <v>630000</v>
      </c>
      <c r="I24" s="19">
        <f t="shared" si="1"/>
        <v>10250</v>
      </c>
      <c r="J24" s="21">
        <f t="shared" si="2"/>
        <v>615000</v>
      </c>
      <c r="K24" s="2"/>
      <c r="L24" s="2"/>
      <c r="M24" s="2"/>
      <c r="N24" s="2"/>
    </row>
    <row r="25" spans="1:14" ht="125.25" customHeight="1" x14ac:dyDescent="0.25">
      <c r="A25" s="20">
        <v>11</v>
      </c>
      <c r="B25" s="29" t="s">
        <v>33</v>
      </c>
      <c r="C25" s="39">
        <v>20</v>
      </c>
      <c r="D25" s="39">
        <v>1</v>
      </c>
      <c r="E25" s="21">
        <v>16000</v>
      </c>
      <c r="F25" s="19">
        <f t="shared" ref="F25" si="4">C25*D25*E25</f>
        <v>320000</v>
      </c>
      <c r="G25" s="21">
        <v>15000</v>
      </c>
      <c r="H25" s="19">
        <f t="shared" si="0"/>
        <v>300000</v>
      </c>
      <c r="I25" s="19">
        <f t="shared" si="1"/>
        <v>15500</v>
      </c>
      <c r="J25" s="21">
        <f t="shared" si="2"/>
        <v>310000</v>
      </c>
      <c r="K25" s="2"/>
      <c r="L25" s="2"/>
      <c r="M25" s="2"/>
      <c r="N25" s="2"/>
    </row>
    <row r="26" spans="1:14" ht="90.75" customHeight="1" x14ac:dyDescent="0.25">
      <c r="A26" s="44"/>
      <c r="B26" s="45"/>
      <c r="C26" s="46"/>
      <c r="D26" s="46"/>
      <c r="E26" s="47"/>
      <c r="F26" s="48"/>
      <c r="G26" s="47"/>
      <c r="H26" s="48"/>
      <c r="I26" s="48"/>
      <c r="J26" s="47"/>
      <c r="K26" s="2"/>
      <c r="L26" s="2"/>
      <c r="M26" s="2"/>
      <c r="N26" s="2"/>
    </row>
    <row r="27" spans="1:14" ht="24" customHeight="1" x14ac:dyDescent="0.25">
      <c r="A27" s="49" t="s">
        <v>0</v>
      </c>
      <c r="B27" s="49" t="s">
        <v>14</v>
      </c>
      <c r="C27" s="50" t="s">
        <v>15</v>
      </c>
      <c r="D27" s="50" t="s">
        <v>16</v>
      </c>
      <c r="E27" s="49" t="s">
        <v>37</v>
      </c>
      <c r="F27" s="49"/>
      <c r="G27" s="51" t="s">
        <v>38</v>
      </c>
      <c r="H27" s="51"/>
      <c r="I27" s="49" t="s">
        <v>2</v>
      </c>
      <c r="J27" s="49"/>
      <c r="K27" s="2"/>
      <c r="L27" s="2"/>
      <c r="M27" s="2"/>
      <c r="N27" s="2"/>
    </row>
    <row r="28" spans="1:14" ht="26.25" customHeight="1" x14ac:dyDescent="0.25">
      <c r="A28" s="49"/>
      <c r="B28" s="49"/>
      <c r="C28" s="50"/>
      <c r="D28" s="50"/>
      <c r="E28" s="37" t="s">
        <v>21</v>
      </c>
      <c r="F28" s="23" t="s">
        <v>17</v>
      </c>
      <c r="G28" s="37" t="s">
        <v>21</v>
      </c>
      <c r="H28" s="23" t="s">
        <v>17</v>
      </c>
      <c r="I28" s="37" t="s">
        <v>21</v>
      </c>
      <c r="J28" s="23" t="s">
        <v>17</v>
      </c>
      <c r="K28" s="2"/>
      <c r="L28" s="2"/>
      <c r="M28" s="2"/>
      <c r="N28" s="2"/>
    </row>
    <row r="29" spans="1:14" ht="136.5" customHeight="1" x14ac:dyDescent="0.25">
      <c r="A29" s="20">
        <v>12</v>
      </c>
      <c r="B29" s="29" t="s">
        <v>34</v>
      </c>
      <c r="C29" s="30">
        <v>20</v>
      </c>
      <c r="D29" s="30">
        <v>5</v>
      </c>
      <c r="E29" s="21">
        <v>5000</v>
      </c>
      <c r="F29" s="19">
        <f>C29*D29*E29</f>
        <v>500000</v>
      </c>
      <c r="G29" s="21">
        <v>4500</v>
      </c>
      <c r="H29" s="19">
        <f t="shared" si="0"/>
        <v>450000</v>
      </c>
      <c r="I29" s="19">
        <f t="shared" si="1"/>
        <v>4750</v>
      </c>
      <c r="J29" s="21">
        <f t="shared" si="2"/>
        <v>475000</v>
      </c>
      <c r="K29" s="2"/>
      <c r="L29" s="2"/>
      <c r="M29" s="2"/>
      <c r="N29" s="2"/>
    </row>
    <row r="30" spans="1:14" ht="141" customHeight="1" x14ac:dyDescent="0.25">
      <c r="A30" s="24">
        <v>13</v>
      </c>
      <c r="B30" s="25" t="s">
        <v>35</v>
      </c>
      <c r="C30" s="26">
        <v>20</v>
      </c>
      <c r="D30" s="26">
        <v>5</v>
      </c>
      <c r="E30" s="27">
        <v>4500</v>
      </c>
      <c r="F30" s="28">
        <f>C30*D30*E30</f>
        <v>450000</v>
      </c>
      <c r="G30" s="27">
        <v>4500</v>
      </c>
      <c r="H30" s="28">
        <f t="shared" si="0"/>
        <v>450000</v>
      </c>
      <c r="I30" s="19">
        <f t="shared" si="1"/>
        <v>4500</v>
      </c>
      <c r="J30" s="21">
        <f t="shared" si="2"/>
        <v>450000</v>
      </c>
      <c r="K30" s="2"/>
      <c r="L30" s="2"/>
      <c r="M30" s="2"/>
      <c r="N30" s="2"/>
    </row>
    <row r="31" spans="1:14" ht="61.5" x14ac:dyDescent="0.25">
      <c r="A31" s="53">
        <v>14</v>
      </c>
      <c r="B31" s="31" t="s">
        <v>36</v>
      </c>
      <c r="C31" s="56">
        <v>20</v>
      </c>
      <c r="D31" s="32">
        <v>1</v>
      </c>
      <c r="E31" s="33">
        <v>30000</v>
      </c>
      <c r="F31" s="19">
        <f>D31*E31</f>
        <v>30000</v>
      </c>
      <c r="G31" s="33">
        <v>25000</v>
      </c>
      <c r="H31" s="19">
        <f>G31*D31</f>
        <v>25000</v>
      </c>
      <c r="I31" s="19">
        <f t="shared" si="1"/>
        <v>27500</v>
      </c>
      <c r="J31" s="21">
        <f t="shared" si="2"/>
        <v>27500</v>
      </c>
      <c r="K31" s="2"/>
      <c r="L31" s="2"/>
      <c r="M31" s="2"/>
      <c r="N31" s="2"/>
    </row>
    <row r="32" spans="1:14" ht="30.75" x14ac:dyDescent="0.25">
      <c r="A32" s="54"/>
      <c r="B32" s="34" t="s">
        <v>18</v>
      </c>
      <c r="C32" s="56"/>
      <c r="D32" s="32">
        <v>1</v>
      </c>
      <c r="E32" s="33">
        <v>170000</v>
      </c>
      <c r="F32" s="19">
        <f>D32*E32</f>
        <v>170000</v>
      </c>
      <c r="G32" s="33">
        <v>170000</v>
      </c>
      <c r="H32" s="19">
        <f>G32*D32</f>
        <v>170000</v>
      </c>
      <c r="I32" s="19">
        <f t="shared" si="1"/>
        <v>170000</v>
      </c>
      <c r="J32" s="21">
        <f t="shared" si="2"/>
        <v>170000</v>
      </c>
      <c r="K32" s="2"/>
      <c r="L32" s="2"/>
      <c r="M32" s="2"/>
      <c r="N32" s="2"/>
    </row>
    <row r="33" spans="1:14" ht="34.5" customHeight="1" x14ac:dyDescent="0.25">
      <c r="A33" s="54"/>
      <c r="B33" s="34" t="s">
        <v>19</v>
      </c>
      <c r="C33" s="56"/>
      <c r="D33" s="32">
        <v>5</v>
      </c>
      <c r="E33" s="33">
        <v>3500</v>
      </c>
      <c r="F33" s="19">
        <f>C31*D33*E33</f>
        <v>350000</v>
      </c>
      <c r="G33" s="33">
        <v>3500</v>
      </c>
      <c r="H33" s="19">
        <f>G33*C31*D33</f>
        <v>350000</v>
      </c>
      <c r="I33" s="19">
        <f t="shared" si="1"/>
        <v>3500</v>
      </c>
      <c r="J33" s="21">
        <f t="shared" si="2"/>
        <v>350000</v>
      </c>
      <c r="K33" s="2"/>
      <c r="L33" s="2"/>
      <c r="M33" s="2"/>
      <c r="N33" s="2"/>
    </row>
    <row r="34" spans="1:14" ht="108" customHeight="1" x14ac:dyDescent="0.25">
      <c r="A34" s="55"/>
      <c r="B34" s="34" t="s">
        <v>20</v>
      </c>
      <c r="C34" s="56"/>
      <c r="D34" s="32">
        <v>1</v>
      </c>
      <c r="E34" s="21">
        <v>15000</v>
      </c>
      <c r="F34" s="19">
        <f>+C31*D34*E34</f>
        <v>300000</v>
      </c>
      <c r="G34" s="21">
        <v>15000</v>
      </c>
      <c r="H34" s="19">
        <f>G34*C31*D34</f>
        <v>300000</v>
      </c>
      <c r="I34" s="19">
        <f t="shared" si="1"/>
        <v>15000</v>
      </c>
      <c r="J34" s="21">
        <f t="shared" si="2"/>
        <v>300000</v>
      </c>
      <c r="K34" s="2"/>
      <c r="L34" s="2"/>
      <c r="M34" s="2"/>
      <c r="N34" s="2"/>
    </row>
    <row r="35" spans="1:14" ht="15.75" hidden="1" x14ac:dyDescent="0.25">
      <c r="A35" s="2"/>
      <c r="B35" s="2"/>
      <c r="C35" s="2"/>
      <c r="D35" s="2"/>
      <c r="E35" s="2"/>
      <c r="F35" s="35">
        <f>SUM(F11:F34)</f>
        <v>9996000</v>
      </c>
      <c r="G35" s="18" t="s">
        <v>1</v>
      </c>
      <c r="H35" s="36">
        <f>SUM(H11:H34)</f>
        <v>10000000</v>
      </c>
      <c r="I35" s="2"/>
      <c r="J35" s="2"/>
      <c r="K35" s="2"/>
      <c r="L35" s="2"/>
      <c r="M35" s="2"/>
      <c r="N35" s="2"/>
    </row>
    <row r="36" spans="1:14" ht="15.75" x14ac:dyDescent="0.25">
      <c r="A36" s="52" t="s">
        <v>3</v>
      </c>
      <c r="B36" s="52"/>
      <c r="C36" s="52"/>
      <c r="D36" s="52"/>
      <c r="E36" s="52"/>
      <c r="F36" s="15">
        <f>SUM(F11:F34)</f>
        <v>9996000</v>
      </c>
      <c r="G36" s="16"/>
      <c r="H36" s="17">
        <f>SUM(H11:H34)</f>
        <v>10000000</v>
      </c>
      <c r="I36" s="2"/>
      <c r="J36" s="17">
        <f>SUM(J11:J34)</f>
        <v>9998000</v>
      </c>
      <c r="K36" s="2"/>
      <c r="L36" s="2"/>
      <c r="M36" s="2"/>
      <c r="N36" s="2"/>
    </row>
    <row r="38" spans="1:14" x14ac:dyDescent="0.25">
      <c r="A38" s="1" t="s">
        <v>22</v>
      </c>
      <c r="B38" s="1"/>
      <c r="C38" s="5"/>
      <c r="D38" s="6"/>
      <c r="E38" s="1"/>
      <c r="F38" s="1"/>
      <c r="G38" s="1"/>
      <c r="H38" s="1"/>
      <c r="I38" s="1"/>
      <c r="J38" s="1"/>
      <c r="K38" s="1"/>
      <c r="L38" s="1"/>
      <c r="M38" s="1"/>
    </row>
    <row r="39" spans="1:14" x14ac:dyDescent="0.25">
      <c r="A39" s="7"/>
      <c r="B39" s="7"/>
      <c r="C39" s="1"/>
      <c r="D39" s="1"/>
      <c r="E39" s="7"/>
      <c r="F39" s="7"/>
      <c r="G39" s="8"/>
      <c r="H39" s="7"/>
      <c r="I39" s="7"/>
      <c r="J39" s="7"/>
      <c r="K39" s="7"/>
      <c r="L39" s="7"/>
      <c r="M39" s="8"/>
    </row>
    <row r="40" spans="1:14" x14ac:dyDescent="0.25">
      <c r="A40" s="7"/>
      <c r="B40" s="7"/>
      <c r="C40" s="7"/>
      <c r="D40" s="7"/>
      <c r="E40" s="7"/>
      <c r="F40" s="7"/>
      <c r="G40" s="7"/>
      <c r="H40" s="7"/>
      <c r="I40" s="8"/>
      <c r="J40" s="7"/>
      <c r="K40" s="7"/>
      <c r="L40" s="7"/>
      <c r="M40" s="7"/>
    </row>
    <row r="41" spans="1:14" x14ac:dyDescent="0.25">
      <c r="A41" s="7"/>
      <c r="B41" s="7"/>
      <c r="C41" s="12" t="s">
        <v>4</v>
      </c>
      <c r="D41" s="12"/>
      <c r="E41" s="12"/>
      <c r="F41" s="7"/>
      <c r="G41" s="7"/>
      <c r="H41" s="7"/>
      <c r="I41" s="7"/>
      <c r="J41" s="7"/>
      <c r="K41" s="7"/>
      <c r="L41" s="7"/>
      <c r="M41" s="9"/>
    </row>
    <row r="42" spans="1:14" x14ac:dyDescent="0.25">
      <c r="A42" s="7"/>
      <c r="B42" s="7"/>
      <c r="C42" s="7" t="s">
        <v>13</v>
      </c>
      <c r="D42" s="7"/>
      <c r="E42" s="7"/>
      <c r="F42" s="7"/>
      <c r="G42" s="7"/>
      <c r="H42" s="7"/>
      <c r="I42" s="7"/>
      <c r="J42" s="7"/>
      <c r="K42" s="7"/>
      <c r="L42" s="7"/>
      <c r="M42" s="7"/>
    </row>
    <row r="43" spans="1:14" x14ac:dyDescent="0.25">
      <c r="A43" s="7"/>
      <c r="B43" s="7"/>
      <c r="C43" s="10" t="s">
        <v>12</v>
      </c>
      <c r="D43" s="7"/>
      <c r="E43" s="7"/>
      <c r="F43" s="7"/>
      <c r="G43" s="7"/>
      <c r="H43" s="7"/>
      <c r="I43" s="7"/>
      <c r="J43" s="7"/>
      <c r="K43" s="7"/>
      <c r="L43" s="7"/>
      <c r="M43" s="7"/>
    </row>
    <row r="44" spans="1:14" x14ac:dyDescent="0.25">
      <c r="A44" s="7"/>
      <c r="B44" s="7"/>
      <c r="C44" s="7" t="s">
        <v>11</v>
      </c>
      <c r="D44" s="7"/>
      <c r="E44" s="7"/>
      <c r="F44" s="7"/>
      <c r="G44" s="7"/>
      <c r="H44" s="7"/>
      <c r="I44" s="7"/>
      <c r="J44" s="7"/>
      <c r="K44" s="7"/>
      <c r="L44" s="7"/>
      <c r="M44" s="7"/>
    </row>
    <row r="45" spans="1:14" x14ac:dyDescent="0.25">
      <c r="A45" s="7"/>
      <c r="B45" s="7"/>
      <c r="C45" s="7" t="s">
        <v>9</v>
      </c>
      <c r="D45" s="7"/>
      <c r="E45" s="7"/>
      <c r="F45" s="7"/>
      <c r="G45" s="7"/>
      <c r="H45" s="7"/>
      <c r="I45" s="7"/>
      <c r="J45" s="7"/>
      <c r="K45" s="7"/>
      <c r="L45" s="7"/>
      <c r="M45" s="7"/>
    </row>
    <row r="46" spans="1:14" x14ac:dyDescent="0.25">
      <c r="A46" s="7"/>
      <c r="B46" s="7"/>
      <c r="C46" s="14" t="s">
        <v>10</v>
      </c>
      <c r="D46" s="7"/>
      <c r="E46" s="7"/>
      <c r="F46" s="7"/>
      <c r="G46" s="7"/>
      <c r="H46" s="7"/>
      <c r="I46" s="7"/>
      <c r="J46" s="7"/>
      <c r="K46" s="7"/>
      <c r="L46" s="7"/>
      <c r="M46" s="7"/>
    </row>
    <row r="47" spans="1:14" x14ac:dyDescent="0.25">
      <c r="A47" s="7"/>
      <c r="B47" s="7"/>
      <c r="F47" s="12"/>
      <c r="G47" s="12"/>
      <c r="H47" s="12"/>
      <c r="I47" s="12"/>
      <c r="J47" s="12"/>
      <c r="K47" s="12"/>
      <c r="L47" s="12"/>
      <c r="M47" s="7"/>
    </row>
    <row r="48" spans="1:14" x14ac:dyDescent="0.25">
      <c r="A48" s="7"/>
      <c r="B48" s="7"/>
      <c r="C48" s="7"/>
      <c r="D48" s="7"/>
      <c r="E48" s="7"/>
      <c r="F48" s="7"/>
      <c r="G48" s="7"/>
      <c r="H48" s="7"/>
      <c r="I48" s="7"/>
      <c r="J48" s="7"/>
      <c r="K48" s="7"/>
      <c r="L48" s="7"/>
      <c r="M48" s="7"/>
    </row>
    <row r="49" spans="1:13" x14ac:dyDescent="0.25">
      <c r="A49" s="7"/>
      <c r="B49" s="7"/>
      <c r="C49" s="13" t="s">
        <v>8</v>
      </c>
      <c r="E49" s="7"/>
      <c r="F49" s="7"/>
      <c r="G49" s="7"/>
      <c r="H49" s="7"/>
      <c r="I49" s="7"/>
      <c r="J49" s="7"/>
      <c r="K49" s="7"/>
      <c r="L49" s="7"/>
      <c r="M49" s="7"/>
    </row>
    <row r="50" spans="1:13" x14ac:dyDescent="0.25">
      <c r="A50" s="7"/>
      <c r="B50" s="7"/>
      <c r="C50" s="7" t="s">
        <v>5</v>
      </c>
      <c r="D50" s="7"/>
      <c r="E50" s="7"/>
      <c r="F50" s="7"/>
      <c r="G50" s="7"/>
      <c r="H50" s="7"/>
      <c r="I50" s="7"/>
      <c r="J50" s="7"/>
      <c r="K50" s="7"/>
      <c r="L50" s="7"/>
      <c r="M50" s="7"/>
    </row>
    <row r="51" spans="1:13" x14ac:dyDescent="0.25">
      <c r="A51" s="7"/>
      <c r="B51" s="7"/>
      <c r="C51" s="7" t="s">
        <v>6</v>
      </c>
      <c r="D51" s="7"/>
      <c r="E51" s="7"/>
      <c r="F51" s="7"/>
      <c r="G51" s="7"/>
      <c r="H51" s="7"/>
      <c r="I51" s="7"/>
      <c r="J51" s="7"/>
      <c r="K51" s="7"/>
      <c r="L51" s="7"/>
      <c r="M51" s="7"/>
    </row>
    <row r="52" spans="1:13" x14ac:dyDescent="0.25">
      <c r="A52" s="7"/>
      <c r="B52" s="7"/>
      <c r="C52" s="7" t="s">
        <v>7</v>
      </c>
      <c r="D52" s="7"/>
      <c r="E52" s="7"/>
      <c r="F52" s="7"/>
      <c r="G52" s="7"/>
      <c r="H52" s="7"/>
      <c r="I52" s="7"/>
      <c r="J52" s="7"/>
      <c r="K52" s="7"/>
      <c r="L52" s="7"/>
      <c r="M52" s="7"/>
    </row>
    <row r="53" spans="1:13" x14ac:dyDescent="0.25">
      <c r="A53" s="7"/>
      <c r="B53" s="7"/>
      <c r="C53" s="11" t="s">
        <v>8</v>
      </c>
      <c r="D53" s="7"/>
      <c r="E53" s="7"/>
      <c r="F53" s="7"/>
      <c r="G53" s="7"/>
      <c r="H53" s="7"/>
      <c r="I53" s="7"/>
      <c r="J53" s="7"/>
      <c r="K53" s="7"/>
      <c r="L53" s="7"/>
      <c r="M53" s="7"/>
    </row>
    <row r="54" spans="1:13" x14ac:dyDescent="0.25">
      <c r="A54" s="7"/>
      <c r="B54" s="7"/>
      <c r="C54" s="7"/>
      <c r="D54" s="7"/>
      <c r="E54" s="7"/>
      <c r="F54" s="7"/>
      <c r="G54" s="7"/>
      <c r="H54" s="7"/>
      <c r="I54" s="7"/>
      <c r="J54" s="7"/>
      <c r="K54" s="7"/>
      <c r="L54" s="7"/>
      <c r="M54" s="7"/>
    </row>
    <row r="55" spans="1:13" x14ac:dyDescent="0.25">
      <c r="A55" s="7"/>
      <c r="B55" s="7"/>
      <c r="C55" s="7"/>
      <c r="D55" s="7"/>
      <c r="E55" s="7"/>
      <c r="F55" s="7"/>
      <c r="G55" s="7"/>
      <c r="H55" s="7"/>
      <c r="I55" s="7"/>
      <c r="J55" s="7"/>
      <c r="K55" s="7"/>
      <c r="L55" s="7"/>
      <c r="M55" s="7"/>
    </row>
    <row r="56" spans="1:13" x14ac:dyDescent="0.25">
      <c r="A56" s="7"/>
      <c r="B56" s="7"/>
      <c r="C56" s="7"/>
      <c r="D56" s="7"/>
      <c r="E56" s="7"/>
      <c r="F56" s="7"/>
      <c r="G56" s="7"/>
      <c r="H56" s="7"/>
      <c r="I56" s="7"/>
      <c r="J56" s="7"/>
      <c r="K56" s="7"/>
      <c r="L56" s="7"/>
      <c r="M56" s="7"/>
    </row>
    <row r="57" spans="1:13" x14ac:dyDescent="0.25">
      <c r="A57" s="7"/>
      <c r="B57" s="7"/>
      <c r="C57" s="7"/>
      <c r="D57" s="7"/>
      <c r="E57" s="7"/>
      <c r="F57" s="7"/>
      <c r="G57" s="7"/>
      <c r="H57" s="7"/>
      <c r="I57" s="7"/>
      <c r="J57" s="7"/>
      <c r="K57" s="7"/>
      <c r="L57" s="7"/>
      <c r="M57" s="7"/>
    </row>
    <row r="58" spans="1:13" x14ac:dyDescent="0.25">
      <c r="A58" s="7"/>
      <c r="B58" s="7"/>
      <c r="C58" s="7"/>
      <c r="D58" s="7"/>
      <c r="E58" s="7"/>
      <c r="F58" s="7"/>
      <c r="G58" s="7"/>
      <c r="H58" s="7"/>
      <c r="I58" s="7"/>
      <c r="J58" s="7"/>
      <c r="K58" s="7"/>
      <c r="L58" s="7"/>
      <c r="M58" s="7"/>
    </row>
  </sheetData>
  <mergeCells count="24">
    <mergeCell ref="I9:J9"/>
    <mergeCell ref="A36:E36"/>
    <mergeCell ref="E9:F9"/>
    <mergeCell ref="G9:H9"/>
    <mergeCell ref="A9:A10"/>
    <mergeCell ref="B9:B10"/>
    <mergeCell ref="C9:C10"/>
    <mergeCell ref="D9:D10"/>
    <mergeCell ref="A31:A34"/>
    <mergeCell ref="C31:C34"/>
    <mergeCell ref="A18:A19"/>
    <mergeCell ref="B18:B19"/>
    <mergeCell ref="C18:C19"/>
    <mergeCell ref="D18:D19"/>
    <mergeCell ref="E18:F18"/>
    <mergeCell ref="G18:H18"/>
    <mergeCell ref="I18:J18"/>
    <mergeCell ref="A27:A28"/>
    <mergeCell ref="B27:B28"/>
    <mergeCell ref="C27:C28"/>
    <mergeCell ref="D27:D28"/>
    <mergeCell ref="E27:F27"/>
    <mergeCell ref="G27:H27"/>
    <mergeCell ref="I27:J27"/>
  </mergeCells>
  <hyperlinks>
    <hyperlink ref="C46" r:id="rId1"/>
  </hyperlinks>
  <pageMargins left="0.78740157480314965" right="0.78740157480314965" top="0.74803149606299213" bottom="0.74803149606299213" header="0.31496062992125984" footer="0.31496062992125984"/>
  <pageSetup scale="6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Hurtado Vilchez</dc:creator>
  <cp:lastModifiedBy>Monica Alejandra Sanchez Pachon</cp:lastModifiedBy>
  <cp:lastPrinted>2020-04-02T15:12:41Z</cp:lastPrinted>
  <dcterms:created xsi:type="dcterms:W3CDTF">2019-02-06T15:34:15Z</dcterms:created>
  <dcterms:modified xsi:type="dcterms:W3CDTF">2020-04-14T15:33:02Z</dcterms:modified>
</cp:coreProperties>
</file>