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defaultThemeVersion="166925"/>
  <mc:AlternateContent xmlns:mc="http://schemas.openxmlformats.org/markup-compatibility/2006">
    <mc:Choice Requires="x15">
      <x15ac:absPath xmlns:x15ac="http://schemas.microsoft.com/office/spreadsheetml/2010/11/ac" url="D:\1. Estudios Previos 2024\MENOR CUANTIA\2. Contrato Ampliacion y mejora Palacio Pueblo Rico-enviado\PLIEGOS TIPO OBRA PUEBLO RICO\"/>
    </mc:Choice>
  </mc:AlternateContent>
  <xr:revisionPtr revIDLastSave="0" documentId="13_ncr:1_{41E53155-2698-4408-8303-58170B7929F6}" xr6:coauthVersionLast="36" xr6:coauthVersionMax="47" xr10:uidLastSave="{00000000-0000-0000-0000-000000000000}"/>
  <bookViews>
    <workbookView xWindow="0" yWindow="0" windowWidth="28800" windowHeight="12225" xr2:uid="{0768C676-E879-4265-8CB0-9D2C010AA6C7}"/>
  </bookViews>
  <sheets>
    <sheet name="FORMATO 11 PRESUPUESTO OBRA" sheetId="1" r:id="rId1"/>
  </sheets>
  <definedNames>
    <definedName name="_xlnm._FilterDatabase" localSheetId="0" hidden="1">'FORMATO 11 PRESUPUESTO OBRA'!#REF!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44" i="1" l="1"/>
  <c r="G243" i="1"/>
  <c r="G238" i="1"/>
  <c r="G232" i="1"/>
  <c r="G227" i="1"/>
  <c r="G242" i="1"/>
  <c r="G237" i="1"/>
  <c r="G236" i="1"/>
  <c r="G231" i="1"/>
  <c r="G226" i="1"/>
  <c r="G222" i="1"/>
  <c r="G221" i="1"/>
  <c r="G215" i="1"/>
  <c r="G216" i="1"/>
  <c r="G217" i="1"/>
  <c r="G218" i="1"/>
  <c r="G219" i="1"/>
  <c r="G214" i="1"/>
  <c r="G212" i="1"/>
  <c r="G207" i="1"/>
  <c r="G208" i="1"/>
  <c r="G209" i="1"/>
  <c r="G206" i="1"/>
  <c r="G194" i="1"/>
  <c r="G195" i="1"/>
  <c r="G196" i="1"/>
  <c r="G197" i="1"/>
  <c r="G198" i="1"/>
  <c r="G199" i="1"/>
  <c r="G200" i="1"/>
  <c r="G201" i="1"/>
  <c r="G202" i="1"/>
  <c r="G203" i="1"/>
  <c r="G204" i="1"/>
  <c r="G193" i="1"/>
  <c r="G181" i="1"/>
  <c r="G182" i="1"/>
  <c r="G183" i="1"/>
  <c r="G184" i="1"/>
  <c r="G185" i="1"/>
  <c r="G186" i="1"/>
  <c r="G187" i="1"/>
  <c r="G188" i="1"/>
  <c r="G189" i="1"/>
  <c r="G190" i="1"/>
  <c r="G191" i="1"/>
  <c r="G180" i="1"/>
  <c r="G178" i="1"/>
  <c r="G173" i="1"/>
  <c r="G174" i="1"/>
  <c r="G175" i="1"/>
  <c r="G176" i="1"/>
  <c r="G172" i="1"/>
  <c r="G155" i="1"/>
  <c r="G154" i="1"/>
  <c r="G153" i="1"/>
  <c r="G149" i="1"/>
  <c r="G138" i="1"/>
  <c r="G139" i="1"/>
  <c r="G140" i="1"/>
  <c r="G141" i="1"/>
  <c r="G142" i="1"/>
  <c r="G143" i="1"/>
  <c r="G144" i="1"/>
  <c r="G145" i="1"/>
  <c r="G146" i="1"/>
  <c r="G147" i="1"/>
  <c r="G148" i="1"/>
  <c r="G137" i="1"/>
  <c r="G133" i="1"/>
  <c r="G122" i="1"/>
  <c r="G123" i="1"/>
  <c r="G124" i="1"/>
  <c r="G125" i="1"/>
  <c r="G126" i="1"/>
  <c r="G127" i="1"/>
  <c r="G128" i="1"/>
  <c r="G129" i="1"/>
  <c r="G130" i="1"/>
  <c r="G131" i="1"/>
  <c r="G132" i="1"/>
  <c r="G121" i="1"/>
  <c r="G117" i="1"/>
  <c r="G107" i="1"/>
  <c r="G112" i="1"/>
  <c r="G113" i="1"/>
  <c r="G114" i="1"/>
  <c r="G115" i="1"/>
  <c r="G116" i="1"/>
  <c r="G111" i="1"/>
  <c r="G106" i="1"/>
  <c r="G102" i="1"/>
  <c r="G98" i="1"/>
  <c r="G99" i="1"/>
  <c r="G100" i="1"/>
  <c r="G101" i="1"/>
  <c r="G97" i="1"/>
  <c r="G93" i="1"/>
  <c r="G91" i="1"/>
  <c r="G92" i="1"/>
  <c r="G90" i="1"/>
  <c r="G86" i="1"/>
  <c r="G85" i="1"/>
  <c r="G81" i="1"/>
  <c r="G77" i="1"/>
  <c r="G78" i="1"/>
  <c r="G79" i="1"/>
  <c r="G80" i="1"/>
  <c r="G76" i="1"/>
  <c r="G72" i="1"/>
  <c r="G70" i="1"/>
  <c r="G71" i="1"/>
  <c r="G69" i="1"/>
  <c r="G65" i="1"/>
  <c r="G57" i="1"/>
  <c r="G58" i="1"/>
  <c r="G59" i="1"/>
  <c r="G60" i="1"/>
  <c r="G61" i="1"/>
  <c r="G62" i="1"/>
  <c r="G63" i="1"/>
  <c r="G64" i="1"/>
  <c r="G56" i="1"/>
  <c r="G52" i="1"/>
  <c r="G49" i="1"/>
  <c r="G50" i="1"/>
  <c r="G51" i="1"/>
  <c r="G48" i="1"/>
  <c r="G44" i="1"/>
  <c r="G36" i="1"/>
  <c r="G37" i="1"/>
  <c r="G38" i="1"/>
  <c r="G39" i="1"/>
  <c r="G40" i="1"/>
  <c r="G41" i="1"/>
  <c r="G42" i="1"/>
  <c r="G43" i="1"/>
  <c r="G35" i="1"/>
  <c r="G31" i="1"/>
  <c r="G24" i="1"/>
  <c r="G25" i="1"/>
  <c r="G26" i="1"/>
  <c r="G27" i="1"/>
  <c r="G28" i="1"/>
  <c r="G29" i="1"/>
  <c r="G30" i="1"/>
  <c r="G23" i="1"/>
  <c r="G245" i="1" l="1"/>
  <c r="G246" i="1"/>
  <c r="G247" i="1" s="1"/>
  <c r="G248" i="1" l="1"/>
  <c r="G249" i="1" s="1"/>
</calcChain>
</file>

<file path=xl/sharedStrings.xml><?xml version="1.0" encoding="utf-8"?>
<sst xmlns="http://schemas.openxmlformats.org/spreadsheetml/2006/main" count="495" uniqueCount="255">
  <si>
    <t>CODIGO</t>
  </si>
  <si>
    <t>DESCRIPCIÓN</t>
  </si>
  <si>
    <t>VALOR UNITARIO</t>
  </si>
  <si>
    <t>VALOR TOTAL</t>
  </si>
  <si>
    <t>M2</t>
  </si>
  <si>
    <t>M3</t>
  </si>
  <si>
    <t>M</t>
  </si>
  <si>
    <t>Un</t>
  </si>
  <si>
    <t>Excavación en material común seco de 0 - 2 m manual</t>
  </si>
  <si>
    <t>Caja de inspección de 0,60 x 0,60 x 0,60 m en concreto de 17,2 Mpa, tapa reforzada en concreto de 20,7 Mpa</t>
  </si>
  <si>
    <t>Kg</t>
  </si>
  <si>
    <t>UTILIDAD</t>
  </si>
  <si>
    <t>Medidor de 1/2" volumétrico tipo "C"</t>
  </si>
  <si>
    <t>Punto hidráulico PVC de 1/2"  L prom = 3 m</t>
  </si>
  <si>
    <t>Pto</t>
  </si>
  <si>
    <t>Tubería PVC presión de 3/4" rde 21</t>
  </si>
  <si>
    <t>Cheque de 1" en bronce</t>
  </si>
  <si>
    <t>Tubería PVC sanitaria de 4", incluye accesorios</t>
  </si>
  <si>
    <t>Tubería PVC de ventilación de 2", incluye accesorios</t>
  </si>
  <si>
    <t>Tubería PVC sanitaria de 3", incluye accesorios</t>
  </si>
  <si>
    <t>Punto sanitario PVC de 2"  L prom = 3 m</t>
  </si>
  <si>
    <t>Punto sanitario PVC de 4" (3 m)</t>
  </si>
  <si>
    <t>ADMINISTRACION</t>
  </si>
  <si>
    <t>FIRMA REPRESENTANTE LEGAL</t>
  </si>
  <si>
    <t>ITEMS GENERALES</t>
  </si>
  <si>
    <t>1-01- PRELIMINARES</t>
  </si>
  <si>
    <t>UNIDAD</t>
  </si>
  <si>
    <t>CANTIDAD</t>
  </si>
  <si>
    <t>Valla de identificación de obra área menor a 4 m2, colocada en cerchas metálica, incluye mantenimiento durante la construcción</t>
  </si>
  <si>
    <t>Día</t>
  </si>
  <si>
    <t>Zapatas en concreto de 28 Mpa (4000 psi), no incluye
refuerzo</t>
  </si>
  <si>
    <t>Viga de enlace de zapatas en concreto de 28 Mpa, no incluye
refuerzo</t>
  </si>
  <si>
    <t>Placa de contrapiso en concreto de 28 Mpa e = 0,10 m</t>
  </si>
  <si>
    <t>Columna en concreto de 28 Mpa sección entre 1601 cm2 -
2500 cm2</t>
  </si>
  <si>
    <t>Escalera en concreto de 28 Mpa o estructura metalica, (precio a a pactar)</t>
  </si>
  <si>
    <t>Placa steeldeck en concreto de 28 Mpa (3.000 psi) de e =
0,10 m, incluye malla electrosoldada</t>
  </si>
  <si>
    <t>Viga aérea en concreto de 28 Mpa, no incluye acero</t>
  </si>
  <si>
    <t>Muro en bloque No.05 No Estructura, Incluye Mortero en Celdas y Acero de Refuerzo</t>
  </si>
  <si>
    <t>Piso en baldosa tipo Terrazzo No. 5 P5B, pulido incluye mortero</t>
  </si>
  <si>
    <t>1 - 07 PINTURAS</t>
  </si>
  <si>
    <t>1-08 CUBIERTAS</t>
  </si>
  <si>
    <t>Suministro y colocación de frescasa</t>
  </si>
  <si>
    <t>1 - 09 CARPINTERIA METALICA</t>
  </si>
  <si>
    <t>Ventana int negro corrediza, incluye vidrio de 6 mm</t>
  </si>
  <si>
    <t>Rejilla metálica , incluye bisagras, anticorrosivo y pintura, a = 0,6 m</t>
  </si>
  <si>
    <t>Pasamanos en acero inoxidable e instalado incluye
instalación todo costo</t>
  </si>
  <si>
    <t>División para baño en acero inoxidable, incluye
instalación todo costo</t>
  </si>
  <si>
    <t>Celosia en perfil metalico para fachada exterior</t>
  </si>
  <si>
    <t>m2</t>
  </si>
  <si>
    <t>1 - 10 CARPINTERIA DE MADERA</t>
  </si>
  <si>
    <t>Puerta y ventanas de madera maciza no mdf ni aglomerados, marco en lámina C 20 de 0,9 x 2,30 m, incluye anticorrosivo, pintura, barniz, chapa de bola de madera, manija y tope</t>
  </si>
  <si>
    <t>1 - 11    INSTALACIONES HIDROSANITARIAS</t>
  </si>
  <si>
    <t>Sanitario ahorrador One Piece Solare Blanco corona con fluxómetro</t>
  </si>
  <si>
    <t>1 - 12    PUNTOS HIDRAULICOS</t>
  </si>
  <si>
    <t>Caja para Medidor</t>
  </si>
  <si>
    <t>Flotador</t>
  </si>
  <si>
    <t>Montaje Aparatos (Sanirtarios, Lavamanos, Orinal, etc)</t>
  </si>
  <si>
    <t>Manual de Operación y Mantenimiento</t>
  </si>
  <si>
    <t>Planos Records</t>
  </si>
  <si>
    <t>Desinfeccion del Sistema de Agua Potable</t>
  </si>
  <si>
    <t>1 - 13    PUNTOS SANITARIOS</t>
  </si>
  <si>
    <t>Puntos Sanitarios (Lavamanos, Sanitarios, Orinal, etc)</t>
  </si>
  <si>
    <t>Tragante 3"</t>
  </si>
  <si>
    <t>Soporte Tipo Pera o Abrazadera</t>
  </si>
  <si>
    <t>Prueba de Flujo</t>
  </si>
  <si>
    <t>Prueba de Estanqueidad por Bajante</t>
  </si>
  <si>
    <t>1 - 14   ELEMENTOS ELECTRICOS</t>
  </si>
  <si>
    <t>1-14-41</t>
  </si>
  <si>
    <t>Suministro e instalación de planta eléctrica tipo cabinada ANTIRUIDO de 13.3kW/15KVA Servicio Prime, Eficientes a Nivel de Pueblo Rico Risaralda 208/120V, incluye suministro, transporte, Izaje, Bases anti vibratorias, Rejillas de ventilación para ingreso y salida de aires, Desfogue hasta un nivel de 3 metros sobre el nivel de cubierta, breaker de protección de salida y demás elementos requeridos para una completa y optima instalación, es importante incluir todos los elementos que se requieran para la instalación y puesta en marcha de este equipo, ya que no se aceptara el cobro de actividades adicionales.</t>
  </si>
  <si>
    <t>1-14-43</t>
  </si>
  <si>
    <t>Suministro e instalación de UPS BIFASICA 3KVA 208/120V True Online con Bypass interno, autonomía de 10 minutos. incluye todos los elementos requeridos para una completa y optima instalación.</t>
  </si>
  <si>
    <t>1-14-46</t>
  </si>
  <si>
    <t>Modulo 1</t>
  </si>
  <si>
    <t>Suministro e instalación de Barraje de distribución Normal (TN), este barraje deberá ser apto para la conexión de 25 circuitos y deberá tener reserva para 4 mas, 3F 5H 208/120V además deberá ser apto para soportar el esfuerzo sigma generado por la ICC.</t>
  </si>
  <si>
    <t>Dispositivo protector contra sobretensiones transitorias (DPS),Monofásico  (F-N-T),Tensión de Servicio 120 VAC, Máxima Tensión de Operación Continua (MCOV )150 V , capacidad de descarga 20 KA,modos de protección común y normal (3),tiempo de respuesta &lt; 1 nanosegundo ,atenuación de frecuencia ,fusibles térmicos insertados , Con LED indicador en la Fase, y todos los accesorios para su correcto funcionamiento</t>
  </si>
  <si>
    <t>Breaker de protección 3x50A para DPS.</t>
  </si>
  <si>
    <t>Diecinueve (19) Breaker tipo riel 1x20A</t>
  </si>
  <si>
    <t>Un (1) Breaker Tipo riel 2x40A</t>
  </si>
  <si>
    <t xml:space="preserve">Otros  no indicados ( especificar en cada caso) </t>
  </si>
  <si>
    <t>Modulo 2</t>
  </si>
  <si>
    <t>Suministro e instalación de Barraje principal de distribución Regulada (TR),  2F 4H 208/120V además deberá ser apto para soportar el esfuerzo sigma generado por la ICC.</t>
  </si>
  <si>
    <t>Tres (3) Breaker Tipo riel 2x40A</t>
  </si>
  <si>
    <t>Transferencia manual 2 posiciones (red, red regulada UPS, apto para 40A.</t>
  </si>
  <si>
    <t>Suministro e instalación de Barraje de distribución Regulada (TR), este barraje deberá ser apto para la conexión de 10 circuitos y deberá tener reserva para 3 mas, 1F 4H 208/120V además deberá ser apto para soportar el esfuerzo sigma generado por la ICC.</t>
  </si>
  <si>
    <t>Seis (6) Breaker tipo riel 1x20A</t>
  </si>
  <si>
    <t>suministro e instalación de acometida tipo soldador (2x8+1x8+1x10) entre Barraje de distribución regulada y UPS 6 KVA Bifásica, se deberá incluir la tomacorrientes para la interconexión, canalización en Coraza tipo americana y actividades de conexión.</t>
  </si>
  <si>
    <t>suministro e instalación de acometida tipo soldador (2x8+1x8+1x10) entre UPS 6 KVA Bifásica y Selector de 2 posiciones, se deberá incluir la tomacorrientes para la interconexión, canalización en Coraza tipo americana y actividades de conexión.</t>
  </si>
  <si>
    <t>suministro e instalación de colas de conexión  (2x18+1x8+1x10) entre barrajes Normal y regulado.</t>
  </si>
  <si>
    <t xml:space="preserve">Suministro e instalación caja para medidor trifásico, incluye puesta a tierra, breaker de protección principal, medidor de energía trifásico 10 (100A) electrónico, obra civil  y demás accesorios para un completo y optimo montaje. </t>
  </si>
  <si>
    <t>1-14-44</t>
  </si>
  <si>
    <t>(En caso que se requiera)Suministro e instalación de Acometida concéntrica en (3x4+1x6) Cu, desde red de energía publica hasta caja para medidor de energía,  avalada por el operador de red de energía de la zona, incluye bajante en tubería IMC 1-1/2", capacete, tensor  y demás accesorios para un completo y optimo montaje.</t>
  </si>
  <si>
    <t>ml</t>
  </si>
  <si>
    <t>1-14-45</t>
  </si>
  <si>
    <t>Suministro e instalación de Conductor, Terminales, marcas y aditamentos alimentador desde CAJA PARA MEDIDOR TRIFASICO a Transferencia automática en (3x4+1x6+1x8) Cu. incluye tubería EMT 1-1/2" con sus respectivos accesorios de instalación.</t>
  </si>
  <si>
    <t>Suministro e instalación de Conductor, Terminales, marcas y aditamentos alimentador desde Planta de Energía a Transferencia automática en (3x4+1x6+1x8) Cu. incluye tubería EMT 1-1/2" con sus respectivos accesorios de instalación.</t>
  </si>
  <si>
    <t>1-14-47</t>
  </si>
  <si>
    <t>Suministro e instalación de Conductor, Terminales, marcas y aditamentos alimentador desde Transferencia automática hasta tablero eléctrico Normal/Regulado,  en (3x4+1x6+1x8) Cu. incluye tubería EMT 1-1/2" con sus respectivos accesorios de instalación.</t>
  </si>
  <si>
    <t>Canalizaciones eléctricas (Suministro completo. montaje, incluyendo soportes, cajas, fittings, material menor) ver documento de Especificaciones Técnicas Generales"</t>
  </si>
  <si>
    <t>1-14-48</t>
  </si>
  <si>
    <t xml:space="preserve">Suministro e instalación de Canaleta metálica con división calibre 26 – 10x4x240cm soporte tecnológico  con división interna, incluye accesorios de fijación y montaje. </t>
  </si>
  <si>
    <t xml:space="preserve">Artefactos y Salidas (Incluye suministro, cableado, tubería, montaje, conexionado, pruebas , puesta en marcha)   </t>
  </si>
  <si>
    <t>1-14-49</t>
  </si>
  <si>
    <t>Suministro e instalación de salida para Tomacorriente monofásico doble 2P+T, 15A-125V  .  Incluye (Cableado, Tubería, conectores, soportes para instalación y demás elementos requeridos para su completa y optima instalación)</t>
  </si>
  <si>
    <t>1-14-50</t>
  </si>
  <si>
    <t>Suministro e instalación de salida para Tomacorriente monofásico doble 2P+T, 15A-125V   para instalación en canaleta perimetral, incluye faceplate. Incluye (Cableado, Tubería, conectores, soportes para instalación y demás elementos requeridos para su completa y optima instalación)</t>
  </si>
  <si>
    <t>1-14-51</t>
  </si>
  <si>
    <t>Suministro e instalación de salida para Tomacorriente monofásico doble 2P+T, 15A-125V Color Naranja para sistema Regulado marca  para instalación en canaleta perimetral, incluye faceplate. Incluye (Cableado, Tubería, conectores, soportes para instalación y demás elementos requeridos para su completa y optima instalación)</t>
  </si>
  <si>
    <t>1-14-52</t>
  </si>
  <si>
    <t>Suministro e instalación de salida para Tomacorriente monofásico doble 2P+T, 15A-125V Color Naranja para sistema Regulado   l, incluye faceplate. Incluye (Cableado, Tubería, conectores, soportes para instalación y demás elementos requeridos para su completa y optima instalación)</t>
  </si>
  <si>
    <t>1-14-53</t>
  </si>
  <si>
    <t>Suministro e instalación de Tomacorriente monofásico GFCI 2P+T, 15A-125V  . Incluye (Cableado, Tubería, conectores, soportes para instalación y demás elementos requeridos para su completa y optima instalación)</t>
  </si>
  <si>
    <t>1-14-54</t>
  </si>
  <si>
    <t>Suministro e instalación de Tomacorriente monofásico doble 2P+T, 15A-125V   para piso, Cubierta en bronce con protección de Toma eléctrica. Botón anti apertura. Caja de hierro,  Incluye   (Cableado, Tubería, conectores, soportes para instalación y demás elementos requeridos para su completa y optima instalación)</t>
  </si>
  <si>
    <t>1-14-55</t>
  </si>
  <si>
    <t>Suministro e instalación de arranque electrico para Ascensor de discapacitados 2P+T, 120V , (Cableado, Tubería, conectores, soportes para instalación y demás elementos requeridos para su completa y optima instalación)</t>
  </si>
  <si>
    <t>1-14-56</t>
  </si>
  <si>
    <t>Suministro e instalación de interruptor de alumbrado 15A sencillo,  Incluye   (Cableado, Tubería, conectores, soportes para instalación y demás elementos requeridos para su completa y optima instalación)</t>
  </si>
  <si>
    <t>1-14-57</t>
  </si>
  <si>
    <t>Suministro e instalación de interruptor de alumbrado 15A Doble,  Incluye   (Cableado, Tubería, conectores, soportes para instalación y demás elementos requeridos para su completa y optima instalación)</t>
  </si>
  <si>
    <t>1-14-58</t>
  </si>
  <si>
    <t>Suministro e instalación de interruptor de alumbrado 15A Triple,  Incluye   (Cableado, Tubería, conectores, soportes para instalación y demás elementos requeridos para su completa y optima instalación)</t>
  </si>
  <si>
    <t>1-14-59</t>
  </si>
  <si>
    <t>Suministro e instalación de interruptor de alumbrado 15A Conmutable sencillo,  Incluye  (Cableado, Tubería, conectores, soportes para instalación y demás elementos requeridos para su completa y optima instalación)</t>
  </si>
  <si>
    <t>1-14-60</t>
  </si>
  <si>
    <t>Suministro e instalación de Sensor De Movimiento Techo Infrarrojo 360 Grados Sobreponer para sistema de alumbrado 15A,  Incluye  (Cableado, Tubería, conectores, soportes para instalación y demás elementos requeridos para su completa y optima instalación)</t>
  </si>
  <si>
    <t xml:space="preserve">Luminarias (Incluye suministro, montaje, conexionado, pruebas , puesta en marcha)   </t>
  </si>
  <si>
    <t>1-14-61</t>
  </si>
  <si>
    <t>1-14-62</t>
  </si>
  <si>
    <t>1-14-63</t>
  </si>
  <si>
    <t>1-14-64</t>
  </si>
  <si>
    <t>1-14-65</t>
  </si>
  <si>
    <t>1-14-66</t>
  </si>
  <si>
    <t>1-14-67</t>
  </si>
  <si>
    <t>1-14-68</t>
  </si>
  <si>
    <t>1-14-69</t>
  </si>
  <si>
    <t>1-14-70</t>
  </si>
  <si>
    <t>1-14-71</t>
  </si>
  <si>
    <t>1-14-72</t>
  </si>
  <si>
    <t>TRAMITES GENERALES</t>
  </si>
  <si>
    <t>1-14-73</t>
  </si>
  <si>
    <t>Tramites y pago para la certificación de las instalaciones eléctricas por parte de una entidad certificadora del RETIE.</t>
  </si>
  <si>
    <t>GL</t>
  </si>
  <si>
    <t>1-14-74</t>
  </si>
  <si>
    <t>Tramites y pago para la certificación de las instalaciones eléctricas por parte de una entidad certificadora del RETILAP.</t>
  </si>
  <si>
    <t>1-14-75</t>
  </si>
  <si>
    <t>Ajustes y verificación de diseño detallado según el capítulo 10 1 del RETIE</t>
  </si>
  <si>
    <t>1-14-76</t>
  </si>
  <si>
    <t>Acompañamiento desde el inicio del proyecto de un inspector RETIE RETILAP para verificación y ajustes por parte del contratista  de planos, memorias de cálculo y documentación relacionada con el diseño detallado RETIE y certificación RETIE y RETILAP ante un organismo acreditado ante el ONAC</t>
  </si>
  <si>
    <t>COMUNICACIÓNES</t>
  </si>
  <si>
    <t>Gabinetes (suministro completo, montaje, pruebas, puesta en marcha).</t>
  </si>
  <si>
    <t>1-14-77</t>
  </si>
  <si>
    <t>Suministro e instalación Rack de muro de 12U, incluye Ventilacion, 2 PDU de 4 Tomas Dobles Cada una, 2 Bandejas Portaequipos, 2 Organizador de cables Horizontal y" 2 Patch Panel de 24 (con sus respectivos Jacks RJ45 CAT.6), Tambien incluye, Patch Cords para cada salida CAT.6 Certificado de Fabrica. En cableado en general debera contar con organizadores en Velcro</t>
  </si>
  <si>
    <t>1-14-78</t>
  </si>
  <si>
    <t>Suministro e instalación de salida para DATOS para puesto de trabajo, incluye Cable UTP CAT.6, Faceplate, Jack CAT.6, marquilla y todos los accesorias para una completa instalación.</t>
  </si>
  <si>
    <t>1-14-79</t>
  </si>
  <si>
    <t>Suministro e instalación de salida para DATOS para MURO, incluye Cable UTP CAT.6, Caja, Faceplate, Jack CAT.6, marquilla y todos los accesorias para una completa instalación.</t>
  </si>
  <si>
    <t>1-14-80</t>
  </si>
  <si>
    <t>Suministro e instalación de salida para DATOS para sistema CCTV, incluye Cableado UTP CAT.6, Jack De terminacion en Campo, Marquilla y todos los accesorias para una completa instalación.</t>
  </si>
  <si>
    <t>1-14-81</t>
  </si>
  <si>
    <t>Suministro e instalación de salida para DATOS para ACCES POINT, incluye Aparato, Cableado UTP CAT.6, Jack De terminacion en Campo, Marquilla y todos los accesorias para una completa instalación.</t>
  </si>
  <si>
    <t>1-14-82</t>
  </si>
  <si>
    <t>Suministro e instalación de salida para HDMI para puesto de trabajo, incluye Cable HDMI, Faceplate y todos los accesorias para una completa instalación.</t>
  </si>
  <si>
    <t>1-14-83</t>
  </si>
  <si>
    <t>Suministro e instalación de salida para HDMI para instalacion en muro, incluye Cable HDMI, Faceplate y todos los accesorias para una completa instalación.</t>
  </si>
  <si>
    <t>1-14-86</t>
  </si>
  <si>
    <t>Tramites y pago para la certificación de las instalaciones según STD ANSI/TIA.</t>
  </si>
  <si>
    <t>Global</t>
  </si>
  <si>
    <t>1 - 15  MANEJO AMBIENTAL Y REFORESTACION</t>
  </si>
  <si>
    <t>1 - 16  VARIOS</t>
  </si>
  <si>
    <t>IVA SOBRE UTILIDAD 19%</t>
  </si>
  <si>
    <t>Campamento, incluye teja de zinc, piso en tierra , tabla.</t>
  </si>
  <si>
    <t>Localización y replanteo</t>
  </si>
  <si>
    <t>Limpieza y nivelación</t>
  </si>
  <si>
    <t>Nivelación terreno con material del sitio</t>
  </si>
  <si>
    <t>Cargue de material manual</t>
  </si>
  <si>
    <t>Retiro de material sobrante cargue manual (distancia 1 a 15 Km)</t>
  </si>
  <si>
    <t>Alquiler andamio tubular certificado, incluye manipulación y teleras</t>
  </si>
  <si>
    <t>1-02 DESMONTES Y DEMOLICIONES</t>
  </si>
  <si>
    <t>Corte con disco muro ambos lados</t>
  </si>
  <si>
    <t>Demolición muro en soga, incluye revoque y/o enchape</t>
  </si>
  <si>
    <t>Demolición manual de concreto (Placas y Estructuras Enterradas)</t>
  </si>
  <si>
    <t>Demolición losa sobre terreno</t>
  </si>
  <si>
    <t>Desmonte aparatos sanitarios, con recuperación de ellos</t>
  </si>
  <si>
    <t>Desmonte cielo falso</t>
  </si>
  <si>
    <t>Desmonte de puerta metálicas o de madera, incluye desmonte marco</t>
  </si>
  <si>
    <t>Desmonte techo de fibrocemento, incluye desmonte de estructura metálica</t>
  </si>
  <si>
    <t>Corte de piso en Concreto con cortadora autopropulsada</t>
  </si>
  <si>
    <t>1-03  EXCAVACIONES Y LLENOS</t>
  </si>
  <si>
    <t>Excavación en conglomerado seco de 0 - 2 m manual</t>
  </si>
  <si>
    <t>Lleno compactado con material granular</t>
  </si>
  <si>
    <t>Lleno con piedra, incluye transporte</t>
  </si>
  <si>
    <t>1-04 ELEMENTOS DE CONCRETO</t>
  </si>
  <si>
    <t>Solado en concreto de 10,3 Mpa</t>
  </si>
  <si>
    <t>1-05  MAMPOSTERIA</t>
  </si>
  <si>
    <t>Revoque muro incluye dilataciones y filos</t>
  </si>
  <si>
    <t>Filos y dilataciones</t>
  </si>
  <si>
    <t>1 - 06 PISOS Y ENCHAPES</t>
  </si>
  <si>
    <t>Piso en cerámica tipo antique 30,5 x 30,5, color blanco o beige</t>
  </si>
  <si>
    <t>Piso en cerámica de 1ra. de 20 x 20 cm tipo Duratech no incluye mortero</t>
  </si>
  <si>
    <t>Guarda escoba en baldosa tipo Terrazzo No. 5 P5B</t>
  </si>
  <si>
    <t>Pirlán de bronce en cerámica</t>
  </si>
  <si>
    <t>Estuco y pintura muros 3 manos TIPO KORAZA o tipo 1</t>
  </si>
  <si>
    <r>
      <rPr>
        <sz val="11"/>
        <rFont val="Arial"/>
        <family val="2"/>
      </rPr>
      <t>Techo en teja de barro, incluye manto impermeabilizante,
esterilla y mortero 1:3 impermeabilizado</t>
    </r>
  </si>
  <si>
    <t>Cielo falso en aluminio natural e icopor perlita lisa o pvc</t>
  </si>
  <si>
    <t>Lavamanos tipo acuacer de pedestal</t>
  </si>
  <si>
    <t>Orinal tipo Institucional con fluxómetro</t>
  </si>
  <si>
    <t>Poceta corrida de aseo en concreto de 20,7 Mpa (3.000 psi) incluye granito pulido, longitud de desarrollo = 1 m</t>
  </si>
  <si>
    <t>Incrustaciones tipo Avanti (viene por 6 unidades)</t>
  </si>
  <si>
    <t>Mezclador para lavaplatos</t>
  </si>
  <si>
    <t>Tubería PVC presión de 1/2" rde 9</t>
  </si>
  <si>
    <t>Registro de corte de 1/2"</t>
  </si>
  <si>
    <t>Tubería PVC sanitaria de 2", incluye accesorios</t>
  </si>
  <si>
    <r>
      <rPr>
        <sz val="11"/>
        <rFont val="Arial"/>
        <family val="2"/>
      </rPr>
      <t>Un</t>
    </r>
  </si>
  <si>
    <t>Mateado y canastas</t>
  </si>
  <si>
    <t>Cinta antideslizante de 25 mm</t>
  </si>
  <si>
    <t>G-02  ACEROS</t>
  </si>
  <si>
    <t>G-02-02</t>
  </si>
  <si>
    <t>Acero Fy = 60.000 psi d&gt;1/4"</t>
  </si>
  <si>
    <t>G-02-03</t>
  </si>
  <si>
    <t>Malla electrosoldada M-188  Φ 6.00 mm c/.15m en ambos sentidos (incluye alambre negro, colocación y traslapo).</t>
  </si>
  <si>
    <t>G-03  TRANSPORTE</t>
  </si>
  <si>
    <t>G-03-01</t>
  </si>
  <si>
    <t>Transporte material (corte, sub-base, base, afirmado, Petreos, arenas, etc)</t>
  </si>
  <si>
    <t>M3-Km</t>
  </si>
  <si>
    <t>TOTAL PRESUPUESTO OBRA</t>
  </si>
  <si>
    <t>FECHA</t>
  </si>
  <si>
    <t>ANEXO 11 OFERTA ECONOMICA: MEJORAMIENTO Y AMPLIACION DEL PALACIO DE JUSTICIA DE PUEBLO RICO</t>
  </si>
  <si>
    <t>Rama Judicial del Poder Público</t>
  </si>
  <si>
    <t>Consejo Superior de la Judicatura</t>
  </si>
  <si>
    <t>Formato 11 - Oferta Economica</t>
  </si>
  <si>
    <t>NUMERO DE PROCESO:</t>
  </si>
  <si>
    <t>[INDICAR NUMERO DEL PROCESO]</t>
  </si>
  <si>
    <t>OBJETO DEL PROCESO:</t>
  </si>
  <si>
    <t>[INDICAR OBJETO DEL PROCESO]</t>
  </si>
  <si>
    <t>NOMBRE DEL PROPONENTE:</t>
  </si>
  <si>
    <t>[INDICAR NOMBRE DEL PROPONENTE]</t>
  </si>
  <si>
    <t>Dirección Seccional de Administración Judicial de Pereira</t>
  </si>
  <si>
    <t>NOTA 1:</t>
  </si>
  <si>
    <t>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INTERVENTORÍA. No se pagará valor independiente ni adicional por estos conceptos, por lo cual será responsabilidad a cuenta y costo del CONTRATISTA y deberán estar contemplados en los ítems correspondientes</t>
  </si>
  <si>
    <t>Subtotal</t>
  </si>
  <si>
    <t>TOTAL COSTOS DIRECTOS DE OBRA</t>
  </si>
  <si>
    <t>TOTAL COSTOS INDIRECTOS DE OBRA</t>
  </si>
  <si>
    <t>I. PRESUPUESTO DE OBRA</t>
  </si>
  <si>
    <t>suministro e instalación de salida para LUMINARIA   -LED PANEL RD 18W DL, cumple con RETILAP, incluye  (Cableado, Tubería, conectores, soportes para instalación y demás elementos requeridos para su completa y optima instalación)</t>
  </si>
  <si>
    <t>suministro e instalación de LUMINARIA   -LED PANEL RD 18W DL, cumple con RETILAP, incluye todos los elementos necesarios para su instalación (conductor encauchetado, soportes para instalación y demás elementos requeridos para su completa y optima instalación), en caso que la luminaria se instale de forma descolgada, se deberá incluir la respectiva carcaza para poder embutir el panel y así ser descolgada.</t>
  </si>
  <si>
    <t>suministro e instalación de salida para LUMINARIA  LED PANEL RC 30W NW MINICONTINUUM, cumple con RETILAP, incluye todos los elementos necesarios para su instalación (Cableado, Tubería, conductor encauchetado, soportes para instalación y demás elementos requeridos para su completa y optima instalación)</t>
  </si>
  <si>
    <t>suministro e instalación de Salida LUMINARIA  LED APLIQUE DE PARED CURVE 6.5W, cumple con RETILAP, incluye  (Cableado, Tubería, conectores, soportes para instalación y demás elementos requeridos para su completa y optima instalación)</t>
  </si>
  <si>
    <t>suministro e instalación de salida para luminaria LUMINARIA LED PANEL  SQ 40W DL UNV 50HR, cumple con RETILAP, incluye todos los elementos necesarios para su instalación ( Cableado, Tubería, conductor encauchetado, soportes para instalación y demás elementos requeridos para su completa y optima instalación)</t>
  </si>
  <si>
    <t>suministro e instalación de LUMINARIA LED PANEL RC 30W NW MINICONTINUUM, cumple con RETILAP, incluye todos los elementos necesarios para su instalación (conductor encauchetado, soportes para instalación y demás elementos requeridos para su completa y optima instalación)</t>
  </si>
  <si>
    <t>suministro e instalación de LUMINARIA AVISO DE SALIDA CON DOBLE SPOT, Luminaria de emergencia con botón de prueba e indicador de carga, Carcasa termoplastica, con cabezales cuadrados ajustables, Tipo de montaje: Sobreponer, Tiempo de recarga: 24 horas, cumple con RETILAP, incluye todos los elementos necesarios para su instalación (Cableado, Tubería, Tomacorriente, Clavija,  soportes para instalación y demás elementos requeridos para su completa y optima instalación)</t>
  </si>
  <si>
    <t>suministro e instalación de LUMINARIA de emergencia R1, Luminaria de emergencia con botón de prueba e indicador de carga, Carcasa termoplastica, con cabezales cuadrados ajustables, Tipo de montaje: Sobreponer, Tiempo de recarga: 24 horas, cumple con RETILAP, incluye  (Cableado, Tubería, Tomacorriente, Clavija,  soportes para instalación y demás elementos requeridos para su completa y optima instalación)</t>
  </si>
  <si>
    <t>suministro e instalación de luminaria LUMINARIA LED PANEL  SQ 40W DL UNV 50HR, cumple con RETILAP, incluye todos los elementos necesarios para su instalación ( conductor encauchetado, soportes para instalación y demás elementos requeridos para su completa y optima instalación)</t>
  </si>
  <si>
    <t>suministro e instalación de LUMINARIA  LED APLIQUE DE PARED CURVE 6.5W, cumple con RETILAP, incluye todos los elementos necesarios para su instalación (conductor encauchetado, soportes para instalación y demás elementos requeridos para su completa y optima instalación)</t>
  </si>
  <si>
    <t>suministro e instalación de LUMINARIA de emergencia R1, Luminaria de emergencia con botón de prueba e indicador de carga, Carcasa termoplastica, con cabezales cuadrados ajustables, Tipo de montaje: Sobreponer, Tiempo de recarga: 24 horas, cumple con RETILAP, incluye todos los elementos necesarios para su instalación ( conductor encauchetado, soportes para instalación y demás elementos requeridos para su completa y optima instalación)</t>
  </si>
  <si>
    <t>suministro e instalación de LUMINARIA AVISO DE SALIDA CON DOBLE SPOT, Luminaria de emergencia con botón de prueba e indicador de carga, Carcasa termoplastica, con cabezales cuadrados ajustables, Tipo de montaje: Sobreponer, Tiempo de recarga: 24 horas, cumple con RETILAP, incluye todos los elementos necesarios para su instalación (conductor encauchetado, soportes para instalación y demás elementos requeridos para su completa y optima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</si>
</sst>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0"/>
    <numFmt numFmtId="165" formatCode="m\-dd\-yy;@"/>
    <numFmt numFmtId="166" formatCode="_ * #,##0.00_ ;_ * \-#,##0.00_ ;_ * &quot;-&quot;??_ ;_ @_ "/>
    <numFmt numFmtId="167" formatCode="_-* #,##0.00\ _€_-;\-* #,##0.00\ _€_-;_-* &quot;-&quot;??\ _€_-;_-@_-"/>
    <numFmt numFmtId="168" formatCode="[$$-240A]\ #,##0"/>
  </numFmts>
  <fonts count="15">
    <font>
      <sz val="11"/>
      <color theme="1"/>
      <name val="Calibri"/>
      <family val="2"/>
      <scheme val="minor"/>
    </font>
    <font>
      <sz val="11"/>
      <color theme="1"/>
      <name val="Calibri"/>
      <family val="2"/>
      <scheme val="minor"/>
    </font>
    <font>
      <b/>
      <sz val="11"/>
      <color theme="1"/>
      <name val="Arial"/>
      <family val="2"/>
    </font>
    <font>
      <sz val="11"/>
      <color theme="1"/>
      <name val="Arial"/>
      <family val="2"/>
    </font>
    <font>
      <sz val="10"/>
      <color rgb="FF000000"/>
      <name val="Times New Roman"/>
      <charset val="204"/>
    </font>
    <font>
      <sz val="10"/>
      <name val="Arial"/>
      <family val="2"/>
    </font>
    <font>
      <b/>
      <sz val="11"/>
      <name val="Arial"/>
      <family val="2"/>
    </font>
    <font>
      <sz val="11"/>
      <name val="Arial"/>
      <family val="2"/>
    </font>
    <font>
      <sz val="10"/>
      <color rgb="FF000000"/>
      <name val="Times New Roman"/>
      <family val="1"/>
    </font>
    <font>
      <sz val="11"/>
      <color rgb="FF000000"/>
      <name val="Arial"/>
      <family val="2"/>
    </font>
    <font>
      <b/>
      <sz val="11"/>
      <color rgb="FF000000"/>
      <name val="Arial"/>
      <family val="2"/>
    </font>
    <font>
      <sz val="11"/>
      <color rgb="FF000000"/>
      <name val="Times New Roman"/>
      <family val="1"/>
    </font>
    <font>
      <sz val="11"/>
      <color theme="1"/>
      <name val="Verdana"/>
      <family val="2"/>
    </font>
    <font>
      <b/>
      <sz val="14"/>
      <name val="Monserrat"/>
    </font>
    <font>
      <b/>
      <i/>
      <sz val="11"/>
      <name val="Arial"/>
      <family val="2"/>
    </font>
  </fonts>
  <fills count="10">
    <fill>
      <patternFill patternType="none"/>
    </fill>
    <fill>
      <patternFill patternType="gray125"/>
    </fill>
    <fill>
      <patternFill patternType="solid">
        <fgColor theme="0"/>
        <bgColor indexed="64"/>
      </patternFill>
    </fill>
    <fill>
      <patternFill patternType="solid">
        <fgColor rgb="FF9DEDC9"/>
      </patternFill>
    </fill>
    <fill>
      <patternFill patternType="solid">
        <fgColor theme="7" tint="0.59999389629810485"/>
        <bgColor indexed="64"/>
      </patternFill>
    </fill>
    <fill>
      <patternFill patternType="solid">
        <fgColor rgb="FF00FF00"/>
        <bgColor indexed="64"/>
      </patternFill>
    </fill>
    <fill>
      <patternFill patternType="solid">
        <fgColor rgb="FF66FF33"/>
        <bgColor indexed="64"/>
      </patternFill>
    </fill>
    <fill>
      <patternFill patternType="solid">
        <fgColor rgb="FF99FFCC"/>
        <bgColor indexed="64"/>
      </patternFill>
    </fill>
    <fill>
      <patternFill patternType="solid">
        <fgColor theme="3" tint="0.79998168889431442"/>
        <bgColor indexed="64"/>
      </patternFill>
    </fill>
    <fill>
      <patternFill patternType="solid">
        <fgColor rgb="FFD9E0F1"/>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5">
    <xf numFmtId="0" fontId="0" fillId="0" borderId="0"/>
    <xf numFmtId="0" fontId="1" fillId="0" borderId="0"/>
    <xf numFmtId="44" fontId="1" fillId="0" borderId="0"/>
    <xf numFmtId="9" fontId="1" fillId="0" borderId="0"/>
    <xf numFmtId="43" fontId="1" fillId="0" borderId="0" applyFont="0" applyFill="0" applyBorder="0" applyAlignment="0" applyProtection="0"/>
    <xf numFmtId="0" fontId="4" fillId="0" borderId="0"/>
    <xf numFmtId="0" fontId="5" fillId="0" borderId="0"/>
    <xf numFmtId="166" fontId="5" fillId="0" borderId="0" applyFont="0" applyFill="0" applyBorder="0" applyAlignment="0" applyProtection="0"/>
    <xf numFmtId="41" fontId="8" fillId="0" borderId="0" applyFont="0" applyFill="0" applyBorder="0" applyAlignment="0" applyProtection="0"/>
    <xf numFmtId="42" fontId="8"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cellStyleXfs>
  <cellXfs count="83">
    <xf numFmtId="0" fontId="0" fillId="0" borderId="0" xfId="0"/>
    <xf numFmtId="3" fontId="3" fillId="0" borderId="0" xfId="0" applyNumberFormat="1" applyFont="1"/>
    <xf numFmtId="3" fontId="2" fillId="0" borderId="0" xfId="0" applyNumberFormat="1" applyFont="1" applyAlignment="1">
      <alignment horizontal="center" vertical="center"/>
    </xf>
    <xf numFmtId="3" fontId="3" fillId="0" borderId="0" xfId="0" applyNumberFormat="1" applyFont="1" applyAlignment="1">
      <alignment wrapText="1"/>
    </xf>
    <xf numFmtId="3" fontId="2" fillId="0" borderId="2" xfId="0" applyNumberFormat="1" applyFont="1" applyBorder="1" applyAlignment="1">
      <alignment horizontal="center" vertical="center"/>
    </xf>
    <xf numFmtId="3" fontId="3" fillId="0" borderId="2" xfId="0" applyNumberFormat="1" applyFont="1" applyBorder="1" applyAlignment="1">
      <alignment wrapText="1"/>
    </xf>
    <xf numFmtId="0" fontId="6" fillId="3" borderId="1" xfId="5" applyFont="1" applyFill="1" applyBorder="1" applyAlignment="1">
      <alignment vertical="center" wrapText="1"/>
    </xf>
    <xf numFmtId="0" fontId="6" fillId="3" borderId="1" xfId="5" applyFont="1" applyFill="1" applyBorder="1" applyAlignment="1">
      <alignment horizontal="left" vertical="center"/>
    </xf>
    <xf numFmtId="0" fontId="6" fillId="3" borderId="1" xfId="5" applyFont="1" applyFill="1" applyBorder="1" applyAlignment="1">
      <alignment vertical="center"/>
    </xf>
    <xf numFmtId="0" fontId="6" fillId="3" borderId="1" xfId="5" applyFont="1" applyFill="1" applyBorder="1" applyAlignment="1">
      <alignment horizontal="center" vertical="center" wrapText="1"/>
    </xf>
    <xf numFmtId="0" fontId="6" fillId="4" borderId="1" xfId="5" applyFont="1" applyFill="1" applyBorder="1" applyAlignment="1">
      <alignment horizontal="center" vertical="center" wrapText="1"/>
    </xf>
    <xf numFmtId="165" fontId="9" fillId="0" borderId="1" xfId="5" applyNumberFormat="1" applyFont="1" applyFill="1" applyBorder="1" applyAlignment="1">
      <alignment horizontal="left" vertical="center" shrinkToFit="1"/>
    </xf>
    <xf numFmtId="0" fontId="7" fillId="0" borderId="1" xfId="5" applyFont="1" applyFill="1" applyBorder="1" applyAlignment="1">
      <alignment horizontal="left" vertical="center" wrapText="1"/>
    </xf>
    <xf numFmtId="0" fontId="7" fillId="0" borderId="1" xfId="5" applyFont="1" applyFill="1" applyBorder="1" applyAlignment="1">
      <alignment horizontal="center" vertical="center" wrapText="1"/>
    </xf>
    <xf numFmtId="2" fontId="7" fillId="0" borderId="1" xfId="5" applyNumberFormat="1" applyFont="1" applyFill="1" applyBorder="1" applyAlignment="1">
      <alignment horizontal="center" vertical="center" wrapText="1"/>
    </xf>
    <xf numFmtId="164" fontId="9" fillId="0" borderId="1" xfId="5" applyNumberFormat="1" applyFont="1" applyFill="1" applyBorder="1" applyAlignment="1">
      <alignment horizontal="center" vertical="center" shrinkToFit="1"/>
    </xf>
    <xf numFmtId="2" fontId="6" fillId="0" borderId="1" xfId="5" applyNumberFormat="1" applyFont="1" applyFill="1" applyBorder="1" applyAlignment="1">
      <alignment horizontal="center" vertical="center" wrapText="1"/>
    </xf>
    <xf numFmtId="164" fontId="10" fillId="0" borderId="1" xfId="5" applyNumberFormat="1" applyFont="1" applyFill="1" applyBorder="1" applyAlignment="1">
      <alignment horizontal="center" vertical="center" shrinkToFit="1"/>
    </xf>
    <xf numFmtId="165" fontId="9" fillId="0" borderId="1" xfId="5" applyNumberFormat="1" applyFont="1" applyFill="1" applyBorder="1" applyAlignment="1">
      <alignment horizontal="left" vertical="top" shrinkToFit="1"/>
    </xf>
    <xf numFmtId="0" fontId="11" fillId="0" borderId="1" xfId="5" applyFont="1" applyFill="1" applyBorder="1" applyAlignment="1">
      <alignment horizontal="left" vertical="center" wrapText="1"/>
    </xf>
    <xf numFmtId="0" fontId="6" fillId="0" borderId="1" xfId="5" applyFont="1" applyFill="1" applyBorder="1" applyAlignment="1">
      <alignment horizontal="center" vertical="center" wrapText="1"/>
    </xf>
    <xf numFmtId="0" fontId="6" fillId="0" borderId="1" xfId="5" applyFont="1" applyFill="1" applyBorder="1" applyAlignment="1">
      <alignment horizontal="left" vertical="center" wrapText="1"/>
    </xf>
    <xf numFmtId="0" fontId="11" fillId="0" borderId="1" xfId="5" applyFont="1" applyFill="1" applyBorder="1" applyAlignment="1">
      <alignment horizontal="left" vertical="center"/>
    </xf>
    <xf numFmtId="0" fontId="9" fillId="0" borderId="1" xfId="5" applyFont="1" applyFill="1" applyBorder="1" applyAlignment="1">
      <alignment horizontal="center" vertical="center" wrapText="1"/>
    </xf>
    <xf numFmtId="0" fontId="12" fillId="5" borderId="1" xfId="5" applyFont="1" applyFill="1" applyBorder="1" applyAlignment="1">
      <alignment vertical="center" wrapText="1"/>
    </xf>
    <xf numFmtId="165" fontId="9" fillId="0" borderId="1" xfId="5" applyNumberFormat="1" applyFont="1" applyFill="1" applyBorder="1" applyAlignment="1">
      <alignment horizontal="center" vertical="top" shrinkToFit="1"/>
    </xf>
    <xf numFmtId="0" fontId="11" fillId="0" borderId="1" xfId="5" applyFont="1" applyFill="1" applyBorder="1" applyAlignment="1">
      <alignment horizontal="center" vertical="center" wrapText="1"/>
    </xf>
    <xf numFmtId="4" fontId="9" fillId="0" borderId="1" xfId="5" applyNumberFormat="1" applyFont="1" applyFill="1" applyBorder="1" applyAlignment="1">
      <alignment horizontal="center" vertical="center" shrinkToFit="1"/>
    </xf>
    <xf numFmtId="165" fontId="9" fillId="0" borderId="1" xfId="5" applyNumberFormat="1" applyFont="1" applyFill="1" applyBorder="1" applyAlignment="1">
      <alignment vertical="center" wrapText="1" shrinkToFit="1"/>
    </xf>
    <xf numFmtId="42" fontId="7" fillId="2" borderId="1" xfId="9" applyFont="1" applyFill="1" applyBorder="1" applyAlignment="1">
      <alignment horizontal="center" vertical="center"/>
    </xf>
    <xf numFmtId="0" fontId="6" fillId="6" borderId="1" xfId="5" applyFont="1" applyFill="1" applyBorder="1" applyAlignment="1">
      <alignment horizontal="left" vertical="center" wrapText="1"/>
    </xf>
    <xf numFmtId="165" fontId="9" fillId="0" borderId="1" xfId="5" applyNumberFormat="1" applyFont="1" applyFill="1" applyBorder="1" applyAlignment="1">
      <alignment horizontal="center" vertical="center" shrinkToFit="1"/>
    </xf>
    <xf numFmtId="0" fontId="6" fillId="3" borderId="1" xfId="5" applyFont="1" applyFill="1" applyBorder="1" applyAlignment="1">
      <alignment vertical="top"/>
    </xf>
    <xf numFmtId="0" fontId="6" fillId="4" borderId="1" xfId="5" applyFont="1" applyFill="1" applyBorder="1" applyAlignment="1">
      <alignment horizontal="center" vertical="top" wrapText="1"/>
    </xf>
    <xf numFmtId="0" fontId="7" fillId="0" borderId="1" xfId="5" applyFont="1" applyFill="1" applyBorder="1" applyAlignment="1">
      <alignment horizontal="left" vertical="top" wrapText="1"/>
    </xf>
    <xf numFmtId="0" fontId="7" fillId="0" borderId="1" xfId="5" applyFont="1" applyFill="1" applyBorder="1" applyAlignment="1">
      <alignment horizontal="center" vertical="top" wrapText="1"/>
    </xf>
    <xf numFmtId="165" fontId="10" fillId="0" borderId="1" xfId="5" applyNumberFormat="1" applyFont="1" applyFill="1" applyBorder="1" applyAlignment="1">
      <alignment horizontal="left" vertical="top" shrinkToFit="1"/>
    </xf>
    <xf numFmtId="0" fontId="6" fillId="0" borderId="1" xfId="5" applyFont="1" applyFill="1" applyBorder="1" applyAlignment="1">
      <alignment horizontal="left" vertical="top" wrapText="1"/>
    </xf>
    <xf numFmtId="0" fontId="6" fillId="0" borderId="1" xfId="5" applyFont="1" applyFill="1" applyBorder="1" applyAlignment="1">
      <alignment horizontal="center" vertical="top" wrapText="1"/>
    </xf>
    <xf numFmtId="164" fontId="10" fillId="0" borderId="1" xfId="5" applyNumberFormat="1" applyFont="1" applyFill="1" applyBorder="1" applyAlignment="1">
      <alignment horizontal="center" vertical="top" shrinkToFit="1"/>
    </xf>
    <xf numFmtId="0" fontId="6" fillId="7" borderId="1" xfId="5" applyFont="1" applyFill="1" applyBorder="1" applyAlignment="1">
      <alignment horizontal="center" vertical="center" wrapText="1"/>
    </xf>
    <xf numFmtId="42" fontId="6" fillId="7" borderId="1" xfId="5" applyNumberFormat="1" applyFont="1" applyFill="1" applyBorder="1" applyAlignment="1">
      <alignment horizontal="center" vertical="center" wrapText="1"/>
    </xf>
    <xf numFmtId="0" fontId="9" fillId="0" borderId="1" xfId="5" applyFont="1" applyFill="1" applyBorder="1" applyAlignment="1">
      <alignment horizontal="left" vertical="center"/>
    </xf>
    <xf numFmtId="9" fontId="9" fillId="0" borderId="1" xfId="5" applyNumberFormat="1" applyFont="1" applyFill="1" applyBorder="1" applyAlignment="1">
      <alignment horizontal="center" vertical="center"/>
    </xf>
    <xf numFmtId="42" fontId="9" fillId="0" borderId="1" xfId="5" applyNumberFormat="1" applyFont="1" applyFill="1" applyBorder="1" applyAlignment="1">
      <alignment horizontal="center" vertical="center"/>
    </xf>
    <xf numFmtId="42" fontId="10" fillId="7" borderId="1" xfId="5" applyNumberFormat="1" applyFont="1" applyFill="1" applyBorder="1" applyAlignment="1">
      <alignment horizontal="center" vertical="center"/>
    </xf>
    <xf numFmtId="9" fontId="10" fillId="7" borderId="1" xfId="5" applyNumberFormat="1" applyFont="1" applyFill="1" applyBorder="1" applyAlignment="1">
      <alignment horizontal="center" vertical="center"/>
    </xf>
    <xf numFmtId="43" fontId="7" fillId="0" borderId="1" xfId="4" applyFont="1" applyFill="1" applyBorder="1" applyAlignment="1">
      <alignment horizontal="center" vertical="center" wrapText="1"/>
    </xf>
    <xf numFmtId="3" fontId="3" fillId="0" borderId="2" xfId="0" applyNumberFormat="1" applyFont="1" applyBorder="1"/>
    <xf numFmtId="0" fontId="3" fillId="0" borderId="0" xfId="0" applyFont="1" applyAlignment="1">
      <alignment horizontal="center" vertical="center"/>
    </xf>
    <xf numFmtId="0" fontId="3" fillId="0" borderId="0" xfId="0" applyFont="1" applyAlignment="1">
      <alignment vertical="center" wrapText="1"/>
    </xf>
    <xf numFmtId="168" fontId="3" fillId="0" borderId="0" xfId="0" applyNumberFormat="1" applyFont="1" applyAlignment="1">
      <alignment vertical="center"/>
    </xf>
    <xf numFmtId="0" fontId="3" fillId="0" borderId="0" xfId="0" applyFont="1" applyAlignment="1">
      <alignment vertical="center"/>
    </xf>
    <xf numFmtId="0" fontId="2" fillId="0" borderId="0" xfId="0" applyFont="1" applyAlignment="1">
      <alignment horizontal="center" vertical="center"/>
    </xf>
    <xf numFmtId="0" fontId="7" fillId="0" borderId="0" xfId="0" applyFont="1" applyAlignment="1">
      <alignment horizontal="justify" vertical="center" wrapText="1"/>
    </xf>
    <xf numFmtId="0" fontId="6" fillId="0" borderId="0" xfId="0" applyFont="1" applyAlignment="1">
      <alignment horizontal="left" vertical="center"/>
    </xf>
    <xf numFmtId="0" fontId="0" fillId="0" borderId="0" xfId="0" applyFont="1" applyAlignment="1">
      <alignment horizontal="left" vertical="top"/>
    </xf>
    <xf numFmtId="0" fontId="6" fillId="0" borderId="0" xfId="0" applyFont="1" applyAlignment="1">
      <alignment vertical="center" wrapText="1"/>
    </xf>
    <xf numFmtId="0" fontId="7" fillId="0" borderId="0" xfId="0" applyFont="1" applyAlignment="1">
      <alignment horizontal="center" vertical="center" wrapText="1"/>
    </xf>
    <xf numFmtId="0" fontId="2" fillId="0" borderId="3" xfId="0" applyFont="1" applyBorder="1" applyAlignment="1">
      <alignment horizontal="left" vertical="top"/>
    </xf>
    <xf numFmtId="0" fontId="10" fillId="0" borderId="1" xfId="5" applyFont="1" applyFill="1" applyBorder="1" applyAlignment="1">
      <alignment horizontal="center" vertical="center"/>
    </xf>
    <xf numFmtId="0" fontId="6" fillId="8" borderId="0" xfId="0" applyFont="1" applyFill="1" applyAlignment="1">
      <alignment horizontal="left" vertical="center" wrapText="1"/>
    </xf>
    <xf numFmtId="0" fontId="6" fillId="9" borderId="0" xfId="0" applyFont="1" applyFill="1" applyAlignment="1">
      <alignment horizontal="left" vertical="center" wrapText="1"/>
    </xf>
    <xf numFmtId="0" fontId="2" fillId="0" borderId="0" xfId="0" applyFont="1" applyAlignment="1">
      <alignment horizontal="center" vertical="center"/>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6" fillId="7" borderId="3" xfId="5" applyFont="1" applyFill="1" applyBorder="1" applyAlignment="1">
      <alignment horizontal="right" vertical="center" wrapText="1"/>
    </xf>
    <xf numFmtId="0" fontId="6" fillId="7" borderId="5" xfId="5" applyFont="1" applyFill="1" applyBorder="1" applyAlignment="1">
      <alignment horizontal="right" vertical="center" wrapText="1"/>
    </xf>
    <xf numFmtId="0" fontId="14" fillId="0" borderId="0" xfId="0" applyFont="1" applyAlignment="1">
      <alignment horizontal="center" vertical="top" wrapText="1"/>
    </xf>
    <xf numFmtId="0" fontId="13" fillId="3" borderId="3" xfId="5" applyFont="1" applyFill="1" applyBorder="1" applyAlignment="1">
      <alignment horizontal="center" vertical="center" wrapText="1"/>
    </xf>
    <xf numFmtId="0" fontId="13" fillId="3" borderId="4" xfId="5" applyFont="1" applyFill="1" applyBorder="1" applyAlignment="1">
      <alignment horizontal="center" vertical="center" wrapText="1"/>
    </xf>
    <xf numFmtId="0" fontId="13" fillId="3" borderId="5" xfId="5" applyFont="1" applyFill="1" applyBorder="1" applyAlignment="1">
      <alignment horizontal="center" vertical="center" wrapText="1"/>
    </xf>
    <xf numFmtId="3" fontId="2" fillId="0" borderId="6" xfId="0" applyNumberFormat="1" applyFont="1" applyBorder="1" applyAlignment="1">
      <alignment horizontal="center" vertical="center"/>
    </xf>
    <xf numFmtId="0" fontId="6" fillId="3" borderId="1" xfId="5" applyFont="1" applyFill="1" applyBorder="1" applyAlignment="1">
      <alignment horizontal="center" vertical="center" wrapText="1"/>
    </xf>
    <xf numFmtId="0" fontId="6" fillId="3" borderId="7" xfId="5" applyFont="1" applyFill="1" applyBorder="1" applyAlignment="1">
      <alignment horizontal="center" vertical="center" wrapText="1"/>
    </xf>
    <xf numFmtId="0" fontId="6" fillId="3" borderId="8" xfId="5" applyFont="1" applyFill="1" applyBorder="1" applyAlignment="1">
      <alignment horizontal="center" vertical="center" wrapText="1"/>
    </xf>
    <xf numFmtId="42" fontId="9" fillId="0" borderId="1" xfId="9" applyFont="1" applyFill="1" applyBorder="1" applyAlignment="1">
      <alignment horizontal="center" vertical="center" wrapText="1" shrinkToFit="1"/>
    </xf>
    <xf numFmtId="42" fontId="7" fillId="0" borderId="1" xfId="9" applyFont="1" applyFill="1" applyBorder="1" applyAlignment="1">
      <alignment horizontal="center" vertical="center" wrapText="1"/>
    </xf>
    <xf numFmtId="0" fontId="7" fillId="0" borderId="1" xfId="5" applyFont="1" applyFill="1" applyBorder="1" applyAlignment="1">
      <alignment horizontal="center" vertical="center" wrapText="1"/>
    </xf>
    <xf numFmtId="165" fontId="9" fillId="0" borderId="1" xfId="5" applyNumberFormat="1" applyFont="1" applyFill="1" applyBorder="1" applyAlignment="1">
      <alignment horizontal="center" vertical="center" wrapText="1" shrinkToFit="1"/>
    </xf>
    <xf numFmtId="0" fontId="6" fillId="7" borderId="1" xfId="5" applyFont="1" applyFill="1" applyBorder="1" applyAlignment="1">
      <alignment horizontal="right" vertical="center" wrapText="1"/>
    </xf>
    <xf numFmtId="0" fontId="11" fillId="0" borderId="1" xfId="5" applyFont="1" applyFill="1" applyBorder="1" applyAlignment="1">
      <alignment horizontal="center" vertical="center" wrapText="1"/>
    </xf>
    <xf numFmtId="0" fontId="3" fillId="5" borderId="1" xfId="5" applyFont="1" applyFill="1" applyBorder="1" applyAlignment="1">
      <alignment horizontal="left" vertical="center" wrapText="1"/>
    </xf>
  </cellXfs>
  <cellStyles count="15">
    <cellStyle name="Millares" xfId="4" builtinId="3"/>
    <cellStyle name="Millares [0] 2" xfId="11" xr:uid="{00000000-0005-0000-0000-000001000000}"/>
    <cellStyle name="Millares [0] 3" xfId="8" xr:uid="{00000000-0005-0000-0000-000033000000}"/>
    <cellStyle name="Millares 2" xfId="7" xr:uid="{00000000-0005-0000-0000-000002000000}"/>
    <cellStyle name="Millares 3" xfId="12" xr:uid="{00000000-0005-0000-0000-000003000000}"/>
    <cellStyle name="Millares 4" xfId="13" xr:uid="{00000000-0005-0000-0000-000032000000}"/>
    <cellStyle name="Moneda [0] 2" xfId="9" xr:uid="{00000000-0005-0000-0000-000037000000}"/>
    <cellStyle name="Moneda 2" xfId="2" xr:uid="{62F9CDA6-E6E4-41F3-BEED-E6ECE838B39F}"/>
    <cellStyle name="Normal" xfId="0" builtinId="0"/>
    <cellStyle name="Normal 2" xfId="6" xr:uid="{00000000-0005-0000-0000-000006000000}"/>
    <cellStyle name="Normal 3" xfId="1" xr:uid="{CCEA50B9-97FA-4A90-BED6-CA8592796D59}"/>
    <cellStyle name="Normal 4" xfId="5" xr:uid="{00000000-0005-0000-0000-000038000000}"/>
    <cellStyle name="Porcentaje 2" xfId="10" xr:uid="{00000000-0005-0000-0000-000007000000}"/>
    <cellStyle name="Porcentaje 3" xfId="3" xr:uid="{28DE8BEF-612A-40F6-9A99-C596262A0E21}"/>
    <cellStyle name="Porcentaje 4" xfId="14" xr:uid="{00000000-0005-0000-0000-00003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127001</xdr:colOff>
      <xdr:row>1</xdr:row>
      <xdr:rowOff>95251</xdr:rowOff>
    </xdr:from>
    <xdr:to>
      <xdr:col>2</xdr:col>
      <xdr:colOff>1266826</xdr:colOff>
      <xdr:row>6</xdr:row>
      <xdr:rowOff>27633</xdr:rowOff>
    </xdr:to>
    <xdr:pic>
      <xdr:nvPicPr>
        <xdr:cNvPr id="2" name="Imagen 1">
          <a:extLst>
            <a:ext uri="{FF2B5EF4-FFF2-40B4-BE49-F238E27FC236}">
              <a16:creationId xmlns:a16="http://schemas.microsoft.com/office/drawing/2014/main" id="{1198A25C-7207-44B0-B4D0-1208B2FD815D}"/>
            </a:ext>
          </a:extLst>
        </xdr:cNvPr>
        <xdr:cNvPicPr>
          <a:picLocks noChangeAspect="1"/>
        </xdr:cNvPicPr>
      </xdr:nvPicPr>
      <xdr:blipFill>
        <a:blip xmlns:r="http://schemas.openxmlformats.org/officeDocument/2006/relationships" r:embed="rId1"/>
        <a:stretch>
          <a:fillRect/>
        </a:stretch>
      </xdr:blipFill>
      <xdr:spPr>
        <a:xfrm>
          <a:off x="317501" y="304801"/>
          <a:ext cx="2063750" cy="671431"/>
        </a:xfrm>
        <a:prstGeom prst="rect">
          <a:avLst/>
        </a:prstGeom>
      </xdr:spPr>
    </xdr:pic>
    <xdr:clientData/>
  </xdr:twoCellAnchor>
  <xdr:twoCellAnchor editAs="oneCell">
    <xdr:from>
      <xdr:col>1</xdr:col>
      <xdr:colOff>35193</xdr:colOff>
      <xdr:row>1</xdr:row>
      <xdr:rowOff>68037</xdr:rowOff>
    </xdr:from>
    <xdr:to>
      <xdr:col>2</xdr:col>
      <xdr:colOff>1996807</xdr:colOff>
      <xdr:row>6</xdr:row>
      <xdr:rowOff>14800</xdr:rowOff>
    </xdr:to>
    <xdr:pic>
      <xdr:nvPicPr>
        <xdr:cNvPr id="3" name="Imagen 2">
          <a:extLst>
            <a:ext uri="{FF2B5EF4-FFF2-40B4-BE49-F238E27FC236}">
              <a16:creationId xmlns:a16="http://schemas.microsoft.com/office/drawing/2014/main" id="{D496F952-4435-4000-B67A-418AB275333D}"/>
            </a:ext>
          </a:extLst>
        </xdr:cNvPr>
        <xdr:cNvPicPr>
          <a:picLocks noChangeAspect="1"/>
        </xdr:cNvPicPr>
      </xdr:nvPicPr>
      <xdr:blipFill>
        <a:blip xmlns:r="http://schemas.openxmlformats.org/officeDocument/2006/relationships" r:embed="rId1"/>
        <a:stretch>
          <a:fillRect/>
        </a:stretch>
      </xdr:blipFill>
      <xdr:spPr>
        <a:xfrm>
          <a:off x="792603" y="274603"/>
          <a:ext cx="2891162" cy="8648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368A1-ABF3-43F7-9080-4E197882AEEC}">
  <dimension ref="A1:G256"/>
  <sheetViews>
    <sheetView tabSelected="1" zoomScale="83" zoomScaleNormal="83" workbookViewId="0">
      <selection activeCell="F209" sqref="F209"/>
    </sheetView>
  </sheetViews>
  <sheetFormatPr baseColWidth="10" defaultColWidth="11.42578125" defaultRowHeight="15"/>
  <cols>
    <col min="1" max="1" width="11.42578125" style="1"/>
    <col min="2" max="2" width="13.85546875" style="2" customWidth="1"/>
    <col min="3" max="3" width="61.28515625" style="3" customWidth="1"/>
    <col min="4" max="4" width="8.7109375" style="1" bestFit="1" customWidth="1"/>
    <col min="5" max="5" width="11.5703125" style="1" bestFit="1" customWidth="1"/>
    <col min="6" max="6" width="19.42578125" style="1" customWidth="1"/>
    <col min="7" max="7" width="21.42578125" style="1" customWidth="1"/>
    <col min="8" max="16384" width="11.42578125" style="1"/>
  </cols>
  <sheetData>
    <row r="1" spans="1:7" s="52" customFormat="1" ht="16.5" customHeight="1">
      <c r="A1" s="49"/>
      <c r="B1" s="49"/>
      <c r="C1" s="50"/>
      <c r="D1" s="49"/>
      <c r="E1" s="49"/>
      <c r="F1" s="51"/>
      <c r="G1" s="51"/>
    </row>
    <row r="2" spans="1:7" s="52" customFormat="1" ht="14.25">
      <c r="A2" s="49"/>
      <c r="B2" s="49"/>
      <c r="C2" s="68" t="s">
        <v>227</v>
      </c>
      <c r="D2" s="68"/>
      <c r="E2" s="68"/>
      <c r="F2" s="68"/>
      <c r="G2" s="68"/>
    </row>
    <row r="3" spans="1:7" s="52" customFormat="1" ht="14.25">
      <c r="A3" s="49"/>
      <c r="B3" s="49"/>
      <c r="C3" s="68" t="s">
        <v>228</v>
      </c>
      <c r="D3" s="68"/>
      <c r="E3" s="68"/>
      <c r="F3" s="68"/>
      <c r="G3" s="68"/>
    </row>
    <row r="4" spans="1:7" s="52" customFormat="1" ht="14.25">
      <c r="A4" s="49"/>
      <c r="B4" s="49"/>
      <c r="C4" s="68" t="s">
        <v>236</v>
      </c>
      <c r="D4" s="68"/>
      <c r="E4" s="68"/>
      <c r="F4" s="68"/>
      <c r="G4" s="68"/>
    </row>
    <row r="5" spans="1:7" s="52" customFormat="1" ht="14.25">
      <c r="A5" s="49"/>
      <c r="B5" s="49"/>
      <c r="C5" s="50"/>
      <c r="D5" s="49"/>
      <c r="E5" s="49"/>
      <c r="F5" s="51"/>
      <c r="G5" s="51"/>
    </row>
    <row r="6" spans="1:7" s="52" customFormat="1" ht="14.25">
      <c r="A6" s="49"/>
      <c r="B6" s="49"/>
      <c r="C6" s="50"/>
      <c r="D6" s="49"/>
      <c r="E6" s="49"/>
      <c r="F6" s="51"/>
      <c r="G6" s="51"/>
    </row>
    <row r="7" spans="1:7" s="52" customFormat="1">
      <c r="A7" s="49"/>
      <c r="B7" s="63" t="s">
        <v>229</v>
      </c>
      <c r="C7" s="63"/>
      <c r="D7" s="63"/>
      <c r="E7" s="63"/>
      <c r="F7" s="63"/>
      <c r="G7" s="63"/>
    </row>
    <row r="8" spans="1:7" s="52" customFormat="1" ht="10.5" customHeight="1">
      <c r="A8" s="49"/>
      <c r="B8" s="53"/>
      <c r="C8" s="53"/>
      <c r="D8" s="53"/>
      <c r="E8" s="53"/>
      <c r="F8" s="53"/>
      <c r="G8" s="53"/>
    </row>
    <row r="9" spans="1:7" s="52" customFormat="1" ht="12.75" customHeight="1">
      <c r="A9" s="49"/>
      <c r="B9" s="54"/>
      <c r="C9" s="54"/>
      <c r="D9" s="54"/>
      <c r="E9" s="54"/>
      <c r="F9" s="54"/>
      <c r="G9" s="54"/>
    </row>
    <row r="10" spans="1:7" s="52" customFormat="1" ht="41.25" customHeight="1">
      <c r="A10" s="49"/>
      <c r="B10" s="55" t="s">
        <v>230</v>
      </c>
      <c r="C10" s="56"/>
      <c r="D10" s="61" t="s">
        <v>231</v>
      </c>
      <c r="E10" s="61"/>
      <c r="F10" s="61"/>
      <c r="G10" s="61"/>
    </row>
    <row r="11" spans="1:7" s="52" customFormat="1">
      <c r="A11" s="49"/>
      <c r="B11" s="56"/>
      <c r="C11" s="57"/>
      <c r="D11" s="58"/>
      <c r="E11" s="57"/>
      <c r="F11" s="57"/>
      <c r="G11" s="57"/>
    </row>
    <row r="12" spans="1:7" s="52" customFormat="1" ht="41.25" customHeight="1">
      <c r="A12" s="49"/>
      <c r="B12" s="55" t="s">
        <v>232</v>
      </c>
      <c r="C12" s="56"/>
      <c r="D12" s="62" t="s">
        <v>233</v>
      </c>
      <c r="E12" s="62"/>
      <c r="F12" s="62"/>
      <c r="G12" s="62"/>
    </row>
    <row r="13" spans="1:7" s="52" customFormat="1">
      <c r="A13" s="49"/>
      <c r="B13" s="56"/>
      <c r="C13" s="57"/>
      <c r="D13" s="57"/>
      <c r="E13" s="57"/>
      <c r="F13" s="57"/>
      <c r="G13" s="57"/>
    </row>
    <row r="14" spans="1:7" s="52" customFormat="1" ht="41.25" customHeight="1">
      <c r="A14" s="49"/>
      <c r="B14" s="55" t="s">
        <v>234</v>
      </c>
      <c r="C14" s="56"/>
      <c r="D14" s="62" t="s">
        <v>235</v>
      </c>
      <c r="E14" s="62"/>
      <c r="F14" s="62"/>
      <c r="G14" s="62"/>
    </row>
    <row r="15" spans="1:7" s="52" customFormat="1" ht="21.75" customHeight="1">
      <c r="A15" s="49"/>
      <c r="B15" s="49"/>
      <c r="C15" s="50"/>
      <c r="D15" s="49"/>
      <c r="E15" s="49"/>
      <c r="F15" s="51"/>
      <c r="G15" s="51"/>
    </row>
    <row r="16" spans="1:7" s="52" customFormat="1" ht="21.75" customHeight="1">
      <c r="A16" s="49"/>
      <c r="B16" s="63" t="s">
        <v>242</v>
      </c>
      <c r="C16" s="63"/>
      <c r="D16" s="63"/>
      <c r="E16" s="63"/>
      <c r="F16" s="63"/>
      <c r="G16" s="63"/>
    </row>
    <row r="18" spans="2:7" ht="18">
      <c r="B18" s="69" t="s">
        <v>226</v>
      </c>
      <c r="C18" s="70"/>
      <c r="D18" s="70"/>
      <c r="E18" s="70"/>
      <c r="F18" s="70"/>
      <c r="G18" s="71"/>
    </row>
    <row r="19" spans="2:7">
      <c r="B19" s="7" t="s">
        <v>24</v>
      </c>
      <c r="C19" s="6"/>
      <c r="D19" s="6"/>
      <c r="E19" s="6"/>
      <c r="F19" s="8"/>
      <c r="G19" s="6"/>
    </row>
    <row r="20" spans="2:7">
      <c r="B20" s="8" t="s">
        <v>25</v>
      </c>
      <c r="C20" s="6"/>
      <c r="D20" s="6"/>
      <c r="E20" s="8"/>
      <c r="F20" s="8"/>
      <c r="G20" s="8"/>
    </row>
    <row r="21" spans="2:7">
      <c r="B21" s="73" t="s">
        <v>0</v>
      </c>
      <c r="C21" s="73" t="s">
        <v>1</v>
      </c>
      <c r="D21" s="73" t="s">
        <v>26</v>
      </c>
      <c r="E21" s="9"/>
      <c r="F21" s="73" t="s">
        <v>2</v>
      </c>
      <c r="G21" s="10"/>
    </row>
    <row r="22" spans="2:7" ht="30">
      <c r="B22" s="73"/>
      <c r="C22" s="73"/>
      <c r="D22" s="73"/>
      <c r="E22" s="10" t="s">
        <v>27</v>
      </c>
      <c r="F22" s="73"/>
      <c r="G22" s="10" t="s">
        <v>3</v>
      </c>
    </row>
    <row r="23" spans="2:7" ht="42.75">
      <c r="B23" s="11">
        <v>36892</v>
      </c>
      <c r="C23" s="12" t="s">
        <v>28</v>
      </c>
      <c r="D23" s="13" t="s">
        <v>4</v>
      </c>
      <c r="E23" s="14">
        <v>1</v>
      </c>
      <c r="F23" s="15"/>
      <c r="G23" s="15">
        <f>F23*E23</f>
        <v>0</v>
      </c>
    </row>
    <row r="24" spans="2:7" ht="14.25">
      <c r="B24" s="11">
        <v>37622</v>
      </c>
      <c r="C24" s="12" t="s">
        <v>170</v>
      </c>
      <c r="D24" s="13" t="s">
        <v>4</v>
      </c>
      <c r="E24" s="14">
        <v>50</v>
      </c>
      <c r="F24" s="15"/>
      <c r="G24" s="15">
        <f t="shared" ref="G24:G30" si="0">F24*E24</f>
        <v>0</v>
      </c>
    </row>
    <row r="25" spans="2:7" ht="14.25">
      <c r="B25" s="11">
        <v>37987</v>
      </c>
      <c r="C25" s="12" t="s">
        <v>171</v>
      </c>
      <c r="D25" s="13" t="s">
        <v>4</v>
      </c>
      <c r="E25" s="14">
        <v>138.11200000000002</v>
      </c>
      <c r="F25" s="15"/>
      <c r="G25" s="15">
        <f t="shared" si="0"/>
        <v>0</v>
      </c>
    </row>
    <row r="26" spans="2:7" ht="14.25">
      <c r="B26" s="11">
        <v>38353</v>
      </c>
      <c r="C26" s="12" t="s">
        <v>172</v>
      </c>
      <c r="D26" s="13" t="s">
        <v>4</v>
      </c>
      <c r="E26" s="14">
        <v>138.11200000000002</v>
      </c>
      <c r="F26" s="15"/>
      <c r="G26" s="15">
        <f t="shared" si="0"/>
        <v>0</v>
      </c>
    </row>
    <row r="27" spans="2:7" ht="14.25">
      <c r="B27" s="11">
        <v>39448</v>
      </c>
      <c r="C27" s="12" t="s">
        <v>173</v>
      </c>
      <c r="D27" s="13" t="s">
        <v>4</v>
      </c>
      <c r="E27" s="14">
        <v>138.11200000000002</v>
      </c>
      <c r="F27" s="15"/>
      <c r="G27" s="15">
        <f t="shared" si="0"/>
        <v>0</v>
      </c>
    </row>
    <row r="28" spans="2:7" ht="14.25">
      <c r="B28" s="11">
        <v>40179</v>
      </c>
      <c r="C28" s="12" t="s">
        <v>174</v>
      </c>
      <c r="D28" s="13" t="s">
        <v>5</v>
      </c>
      <c r="E28" s="14">
        <v>107.46360000000001</v>
      </c>
      <c r="F28" s="15"/>
      <c r="G28" s="15">
        <f t="shared" si="0"/>
        <v>0</v>
      </c>
    </row>
    <row r="29" spans="2:7" ht="28.5">
      <c r="B29" s="11">
        <v>40544</v>
      </c>
      <c r="C29" s="12" t="s">
        <v>175</v>
      </c>
      <c r="D29" s="13" t="s">
        <v>5</v>
      </c>
      <c r="E29" s="14">
        <v>107.46360000000001</v>
      </c>
      <c r="F29" s="15"/>
      <c r="G29" s="15">
        <f t="shared" si="0"/>
        <v>0</v>
      </c>
    </row>
    <row r="30" spans="2:7" ht="28.5">
      <c r="B30" s="11">
        <v>41640</v>
      </c>
      <c r="C30" s="12" t="s">
        <v>176</v>
      </c>
      <c r="D30" s="13" t="s">
        <v>29</v>
      </c>
      <c r="E30" s="14">
        <v>90</v>
      </c>
      <c r="F30" s="15"/>
      <c r="G30" s="15">
        <f t="shared" si="0"/>
        <v>0</v>
      </c>
    </row>
    <row r="31" spans="2:7">
      <c r="B31" s="11"/>
      <c r="C31" s="12"/>
      <c r="D31" s="13"/>
      <c r="E31" s="16"/>
      <c r="F31" s="17" t="s">
        <v>239</v>
      </c>
      <c r="G31" s="17">
        <f>SUM(G23:G30)</f>
        <v>0</v>
      </c>
    </row>
    <row r="32" spans="2:7">
      <c r="B32" s="8" t="s">
        <v>177</v>
      </c>
      <c r="C32" s="8"/>
      <c r="D32" s="8"/>
      <c r="E32" s="6"/>
      <c r="F32" s="6"/>
      <c r="G32" s="6"/>
    </row>
    <row r="33" spans="2:7">
      <c r="B33" s="73" t="s">
        <v>0</v>
      </c>
      <c r="C33" s="73" t="s">
        <v>1</v>
      </c>
      <c r="D33" s="73" t="s">
        <v>26</v>
      </c>
      <c r="E33" s="9"/>
      <c r="F33" s="73" t="s">
        <v>2</v>
      </c>
      <c r="G33" s="10"/>
    </row>
    <row r="34" spans="2:7" ht="30">
      <c r="B34" s="73"/>
      <c r="C34" s="73"/>
      <c r="D34" s="73"/>
      <c r="E34" s="10" t="s">
        <v>27</v>
      </c>
      <c r="F34" s="73"/>
      <c r="G34" s="10" t="s">
        <v>3</v>
      </c>
    </row>
    <row r="35" spans="2:7" ht="14.25">
      <c r="B35" s="11">
        <v>37258</v>
      </c>
      <c r="C35" s="12" t="s">
        <v>178</v>
      </c>
      <c r="D35" s="13" t="s">
        <v>6</v>
      </c>
      <c r="E35" s="14">
        <v>82.9</v>
      </c>
      <c r="F35" s="15"/>
      <c r="G35" s="15">
        <f>E35*F35</f>
        <v>0</v>
      </c>
    </row>
    <row r="36" spans="2:7" ht="14.25">
      <c r="B36" s="11">
        <v>37623</v>
      </c>
      <c r="C36" s="12" t="s">
        <v>179</v>
      </c>
      <c r="D36" s="13" t="s">
        <v>4</v>
      </c>
      <c r="E36" s="14">
        <v>315.02</v>
      </c>
      <c r="F36" s="15"/>
      <c r="G36" s="15">
        <f t="shared" ref="G36:G43" si="1">E36*F36</f>
        <v>0</v>
      </c>
    </row>
    <row r="37" spans="2:7" ht="28.5">
      <c r="B37" s="11">
        <v>38719</v>
      </c>
      <c r="C37" s="12" t="s">
        <v>180</v>
      </c>
      <c r="D37" s="13" t="s">
        <v>5</v>
      </c>
      <c r="E37" s="14">
        <v>48.339200000000005</v>
      </c>
      <c r="F37" s="15"/>
      <c r="G37" s="15">
        <f t="shared" si="1"/>
        <v>0</v>
      </c>
    </row>
    <row r="38" spans="2:7" ht="14.25">
      <c r="B38" s="11">
        <v>39449</v>
      </c>
      <c r="C38" s="12" t="s">
        <v>181</v>
      </c>
      <c r="D38" s="13" t="s">
        <v>4</v>
      </c>
      <c r="E38" s="14">
        <v>138.11200000000002</v>
      </c>
      <c r="F38" s="15"/>
      <c r="G38" s="15">
        <f t="shared" si="1"/>
        <v>0</v>
      </c>
    </row>
    <row r="39" spans="2:7" ht="14.25">
      <c r="B39" s="11">
        <v>40545</v>
      </c>
      <c r="C39" s="12" t="s">
        <v>182</v>
      </c>
      <c r="D39" s="13" t="s">
        <v>7</v>
      </c>
      <c r="E39" s="14">
        <v>2</v>
      </c>
      <c r="F39" s="15"/>
      <c r="G39" s="15">
        <f t="shared" si="1"/>
        <v>0</v>
      </c>
    </row>
    <row r="40" spans="2:7" ht="14.25">
      <c r="B40" s="11">
        <v>41276</v>
      </c>
      <c r="C40" s="12" t="s">
        <v>183</v>
      </c>
      <c r="D40" s="13" t="s">
        <v>4</v>
      </c>
      <c r="E40" s="14">
        <v>138.11200000000002</v>
      </c>
      <c r="F40" s="15"/>
      <c r="G40" s="15">
        <f t="shared" si="1"/>
        <v>0</v>
      </c>
    </row>
    <row r="41" spans="2:7" ht="28.5">
      <c r="B41" s="11">
        <v>42737</v>
      </c>
      <c r="C41" s="12" t="s">
        <v>184</v>
      </c>
      <c r="D41" s="13" t="s">
        <v>4</v>
      </c>
      <c r="E41" s="14">
        <v>47.5</v>
      </c>
      <c r="F41" s="15"/>
      <c r="G41" s="15">
        <f t="shared" si="1"/>
        <v>0</v>
      </c>
    </row>
    <row r="42" spans="2:7" ht="26.25" customHeight="1">
      <c r="B42" s="11">
        <v>12421</v>
      </c>
      <c r="C42" s="12" t="s">
        <v>185</v>
      </c>
      <c r="D42" s="13" t="s">
        <v>4</v>
      </c>
      <c r="E42" s="14">
        <v>138.11200000000002</v>
      </c>
      <c r="F42" s="15"/>
      <c r="G42" s="15">
        <f t="shared" si="1"/>
        <v>0</v>
      </c>
    </row>
    <row r="43" spans="2:7" ht="14.25">
      <c r="B43" s="11">
        <v>12786</v>
      </c>
      <c r="C43" s="12" t="s">
        <v>186</v>
      </c>
      <c r="D43" s="13" t="s">
        <v>6</v>
      </c>
      <c r="E43" s="14">
        <v>138.11200000000002</v>
      </c>
      <c r="F43" s="15"/>
      <c r="G43" s="15">
        <f t="shared" si="1"/>
        <v>0</v>
      </c>
    </row>
    <row r="44" spans="2:7">
      <c r="B44" s="11"/>
      <c r="C44" s="12"/>
      <c r="D44" s="13"/>
      <c r="E44" s="16"/>
      <c r="F44" s="17" t="s">
        <v>239</v>
      </c>
      <c r="G44" s="17">
        <f>SUM(G35:G43)</f>
        <v>0</v>
      </c>
    </row>
    <row r="45" spans="2:7">
      <c r="B45" s="8" t="s">
        <v>187</v>
      </c>
      <c r="C45" s="8"/>
      <c r="D45" s="8"/>
      <c r="E45" s="6"/>
      <c r="F45" s="6"/>
      <c r="G45" s="6"/>
    </row>
    <row r="46" spans="2:7">
      <c r="B46" s="73" t="s">
        <v>0</v>
      </c>
      <c r="C46" s="73" t="s">
        <v>1</v>
      </c>
      <c r="D46" s="73" t="s">
        <v>26</v>
      </c>
      <c r="E46" s="9"/>
      <c r="F46" s="73" t="s">
        <v>2</v>
      </c>
      <c r="G46" s="10"/>
    </row>
    <row r="47" spans="2:7" ht="30">
      <c r="B47" s="73"/>
      <c r="C47" s="73"/>
      <c r="D47" s="73"/>
      <c r="E47" s="10" t="s">
        <v>27</v>
      </c>
      <c r="F47" s="73"/>
      <c r="G47" s="10" t="s">
        <v>3</v>
      </c>
    </row>
    <row r="48" spans="2:7" ht="14.25">
      <c r="B48" s="11">
        <v>36894</v>
      </c>
      <c r="C48" s="12" t="s">
        <v>8</v>
      </c>
      <c r="D48" s="13" t="s">
        <v>5</v>
      </c>
      <c r="E48" s="14">
        <v>82.867200000000011</v>
      </c>
      <c r="F48" s="15"/>
      <c r="G48" s="15">
        <f>E48*F48</f>
        <v>0</v>
      </c>
    </row>
    <row r="49" spans="2:7" ht="14.25">
      <c r="B49" s="11">
        <v>39085</v>
      </c>
      <c r="C49" s="12" t="s">
        <v>188</v>
      </c>
      <c r="D49" s="13" t="s">
        <v>5</v>
      </c>
      <c r="E49" s="14">
        <v>93.561600000000013</v>
      </c>
      <c r="F49" s="15"/>
      <c r="G49" s="15">
        <f t="shared" ref="G49:G51" si="2">E49*F49</f>
        <v>0</v>
      </c>
    </row>
    <row r="50" spans="2:7" ht="14.25">
      <c r="B50" s="11">
        <v>45294</v>
      </c>
      <c r="C50" s="12" t="s">
        <v>189</v>
      </c>
      <c r="D50" s="13" t="s">
        <v>5</v>
      </c>
      <c r="E50" s="14">
        <v>53.863680000000009</v>
      </c>
      <c r="F50" s="15"/>
      <c r="G50" s="15">
        <f t="shared" si="2"/>
        <v>0</v>
      </c>
    </row>
    <row r="51" spans="2:7" ht="14.25">
      <c r="B51" s="11">
        <v>46755</v>
      </c>
      <c r="C51" s="12" t="s">
        <v>190</v>
      </c>
      <c r="D51" s="13" t="s">
        <v>5</v>
      </c>
      <c r="E51" s="14">
        <v>21.545472000000004</v>
      </c>
      <c r="F51" s="15"/>
      <c r="G51" s="15">
        <f t="shared" si="2"/>
        <v>0</v>
      </c>
    </row>
    <row r="52" spans="2:7">
      <c r="B52" s="11"/>
      <c r="C52" s="12"/>
      <c r="D52" s="13"/>
      <c r="E52" s="16"/>
      <c r="F52" s="17" t="s">
        <v>239</v>
      </c>
      <c r="G52" s="17">
        <f>SUM(G48:G51)</f>
        <v>0</v>
      </c>
    </row>
    <row r="53" spans="2:7">
      <c r="B53" s="8" t="s">
        <v>191</v>
      </c>
      <c r="C53" s="8"/>
      <c r="D53" s="8"/>
      <c r="E53" s="6"/>
      <c r="F53" s="6"/>
      <c r="G53" s="6"/>
    </row>
    <row r="54" spans="2:7">
      <c r="B54" s="73" t="s">
        <v>0</v>
      </c>
      <c r="C54" s="73" t="s">
        <v>1</v>
      </c>
      <c r="D54" s="73" t="s">
        <v>26</v>
      </c>
      <c r="E54" s="9"/>
      <c r="F54" s="73" t="s">
        <v>2</v>
      </c>
      <c r="G54" s="10"/>
    </row>
    <row r="55" spans="2:7" ht="30">
      <c r="B55" s="73"/>
      <c r="C55" s="73"/>
      <c r="D55" s="73"/>
      <c r="E55" s="10" t="s">
        <v>27</v>
      </c>
      <c r="F55" s="73"/>
      <c r="G55" s="10" t="s">
        <v>3</v>
      </c>
    </row>
    <row r="56" spans="2:7" ht="14.25">
      <c r="B56" s="11">
        <v>36895</v>
      </c>
      <c r="C56" s="12" t="s">
        <v>192</v>
      </c>
      <c r="D56" s="13" t="s">
        <v>5</v>
      </c>
      <c r="E56" s="14">
        <v>3.552</v>
      </c>
      <c r="F56" s="15"/>
      <c r="G56" s="15">
        <f>E56*F56</f>
        <v>0</v>
      </c>
    </row>
    <row r="57" spans="2:7" ht="28.5">
      <c r="B57" s="11">
        <v>37990</v>
      </c>
      <c r="C57" s="12" t="s">
        <v>9</v>
      </c>
      <c r="D57" s="13" t="s">
        <v>7</v>
      </c>
      <c r="E57" s="14">
        <v>2</v>
      </c>
      <c r="F57" s="15"/>
      <c r="G57" s="15">
        <f t="shared" ref="G57:G64" si="3">E57*F57</f>
        <v>0</v>
      </c>
    </row>
    <row r="58" spans="2:7" ht="28.5">
      <c r="B58" s="11">
        <v>39817</v>
      </c>
      <c r="C58" s="12" t="s">
        <v>30</v>
      </c>
      <c r="D58" s="13" t="s">
        <v>5</v>
      </c>
      <c r="E58" s="14">
        <v>28.060799999999997</v>
      </c>
      <c r="F58" s="15"/>
      <c r="G58" s="15">
        <f t="shared" si="3"/>
        <v>0</v>
      </c>
    </row>
    <row r="59" spans="2:7" ht="28.5">
      <c r="B59" s="11">
        <v>40547</v>
      </c>
      <c r="C59" s="12" t="s">
        <v>31</v>
      </c>
      <c r="D59" s="13" t="s">
        <v>5</v>
      </c>
      <c r="E59" s="14">
        <v>22.113599999999998</v>
      </c>
      <c r="F59" s="15"/>
      <c r="G59" s="15">
        <f t="shared" si="3"/>
        <v>0</v>
      </c>
    </row>
    <row r="60" spans="2:7" ht="14.25">
      <c r="B60" s="11">
        <v>41643</v>
      </c>
      <c r="C60" s="12" t="s">
        <v>32</v>
      </c>
      <c r="D60" s="13" t="s">
        <v>4</v>
      </c>
      <c r="E60" s="14">
        <v>138.11200000000002</v>
      </c>
      <c r="F60" s="15"/>
      <c r="G60" s="15">
        <f t="shared" si="3"/>
        <v>0</v>
      </c>
    </row>
    <row r="61" spans="2:7" ht="28.5">
      <c r="B61" s="11">
        <v>42739</v>
      </c>
      <c r="C61" s="12" t="s">
        <v>33</v>
      </c>
      <c r="D61" s="13" t="s">
        <v>5</v>
      </c>
      <c r="E61" s="14">
        <v>15.360000000000003</v>
      </c>
      <c r="F61" s="15"/>
      <c r="G61" s="15">
        <f t="shared" si="3"/>
        <v>0</v>
      </c>
    </row>
    <row r="62" spans="2:7" ht="28.5">
      <c r="B62" s="11">
        <v>45295</v>
      </c>
      <c r="C62" s="12" t="s">
        <v>34</v>
      </c>
      <c r="D62" s="13" t="s">
        <v>4</v>
      </c>
      <c r="E62" s="14">
        <v>45.6</v>
      </c>
      <c r="F62" s="15"/>
      <c r="G62" s="15">
        <f t="shared" si="3"/>
        <v>0</v>
      </c>
    </row>
    <row r="63" spans="2:7" ht="28.5">
      <c r="B63" s="11">
        <v>12423</v>
      </c>
      <c r="C63" s="12" t="s">
        <v>35</v>
      </c>
      <c r="D63" s="13" t="s">
        <v>4</v>
      </c>
      <c r="E63" s="14">
        <v>276.22400000000005</v>
      </c>
      <c r="F63" s="15"/>
      <c r="G63" s="15">
        <f t="shared" si="3"/>
        <v>0</v>
      </c>
    </row>
    <row r="64" spans="2:7" ht="14.25">
      <c r="B64" s="11">
        <v>12788</v>
      </c>
      <c r="C64" s="12" t="s">
        <v>36</v>
      </c>
      <c r="D64" s="13" t="s">
        <v>5</v>
      </c>
      <c r="E64" s="14">
        <v>23.386500000000002</v>
      </c>
      <c r="F64" s="15"/>
      <c r="G64" s="15">
        <f t="shared" si="3"/>
        <v>0</v>
      </c>
    </row>
    <row r="65" spans="2:7">
      <c r="B65" s="11"/>
      <c r="C65" s="12"/>
      <c r="D65" s="13"/>
      <c r="E65" s="14"/>
      <c r="F65" s="17" t="s">
        <v>239</v>
      </c>
      <c r="G65" s="17">
        <f>SUM(G56:G64)</f>
        <v>0</v>
      </c>
    </row>
    <row r="66" spans="2:7">
      <c r="B66" s="8" t="s">
        <v>193</v>
      </c>
      <c r="C66" s="8"/>
      <c r="D66" s="8"/>
      <c r="E66" s="8"/>
      <c r="F66" s="8"/>
      <c r="G66" s="8"/>
    </row>
    <row r="67" spans="2:7">
      <c r="B67" s="73" t="s">
        <v>0</v>
      </c>
      <c r="C67" s="73" t="s">
        <v>1</v>
      </c>
      <c r="D67" s="73" t="s">
        <v>26</v>
      </c>
      <c r="E67" s="9"/>
      <c r="F67" s="73" t="s">
        <v>2</v>
      </c>
      <c r="G67" s="10"/>
    </row>
    <row r="68" spans="2:7" ht="30">
      <c r="B68" s="73"/>
      <c r="C68" s="73"/>
      <c r="D68" s="73"/>
      <c r="E68" s="10" t="s">
        <v>27</v>
      </c>
      <c r="F68" s="73"/>
      <c r="G68" s="10" t="s">
        <v>3</v>
      </c>
    </row>
    <row r="69" spans="2:7" ht="28.5">
      <c r="B69" s="11">
        <v>39087</v>
      </c>
      <c r="C69" s="12" t="s">
        <v>37</v>
      </c>
      <c r="D69" s="13" t="s">
        <v>4</v>
      </c>
      <c r="E69" s="14">
        <v>487.75999999999988</v>
      </c>
      <c r="F69" s="15"/>
      <c r="G69" s="15">
        <f>E69*F69</f>
        <v>0</v>
      </c>
    </row>
    <row r="70" spans="2:7" ht="14.25">
      <c r="B70" s="11">
        <v>44931</v>
      </c>
      <c r="C70" s="12" t="s">
        <v>194</v>
      </c>
      <c r="D70" s="13" t="s">
        <v>4</v>
      </c>
      <c r="E70" s="14">
        <v>975.51999999999975</v>
      </c>
      <c r="F70" s="15"/>
      <c r="G70" s="15">
        <f t="shared" ref="G70:G71" si="4">E70*F70</f>
        <v>0</v>
      </c>
    </row>
    <row r="71" spans="2:7" ht="14.25">
      <c r="B71" s="11">
        <v>45296</v>
      </c>
      <c r="C71" s="12" t="s">
        <v>195</v>
      </c>
      <c r="D71" s="13" t="s">
        <v>6</v>
      </c>
      <c r="E71" s="14">
        <v>96.649999999999977</v>
      </c>
      <c r="F71" s="15"/>
      <c r="G71" s="15">
        <f t="shared" si="4"/>
        <v>0</v>
      </c>
    </row>
    <row r="72" spans="2:7">
      <c r="B72" s="11"/>
      <c r="C72" s="12"/>
      <c r="D72" s="13"/>
      <c r="E72" s="16"/>
      <c r="F72" s="17" t="s">
        <v>239</v>
      </c>
      <c r="G72" s="17">
        <f>SUM(G69:G71)</f>
        <v>0</v>
      </c>
    </row>
    <row r="73" spans="2:7">
      <c r="B73" s="8" t="s">
        <v>196</v>
      </c>
      <c r="C73" s="8"/>
      <c r="D73" s="8"/>
      <c r="E73" s="8"/>
      <c r="F73" s="8"/>
      <c r="G73" s="8"/>
    </row>
    <row r="74" spans="2:7">
      <c r="B74" s="73" t="s">
        <v>0</v>
      </c>
      <c r="C74" s="73" t="s">
        <v>1</v>
      </c>
      <c r="D74" s="73" t="s">
        <v>26</v>
      </c>
      <c r="E74" s="9"/>
      <c r="F74" s="73" t="s">
        <v>2</v>
      </c>
      <c r="G74" s="10"/>
    </row>
    <row r="75" spans="2:7" ht="30">
      <c r="B75" s="73"/>
      <c r="C75" s="73"/>
      <c r="D75" s="73"/>
      <c r="E75" s="10" t="s">
        <v>27</v>
      </c>
      <c r="F75" s="73"/>
      <c r="G75" s="10" t="s">
        <v>3</v>
      </c>
    </row>
    <row r="76" spans="2:7" ht="28.5">
      <c r="B76" s="11">
        <v>39453</v>
      </c>
      <c r="C76" s="12" t="s">
        <v>38</v>
      </c>
      <c r="D76" s="13" t="s">
        <v>4</v>
      </c>
      <c r="E76" s="14">
        <v>276.22400000000005</v>
      </c>
      <c r="F76" s="15"/>
      <c r="G76" s="15">
        <f>E76*F76</f>
        <v>0</v>
      </c>
    </row>
    <row r="77" spans="2:7" ht="14.25">
      <c r="B77" s="11">
        <v>40184</v>
      </c>
      <c r="C77" s="12" t="s">
        <v>197</v>
      </c>
      <c r="D77" s="13" t="s">
        <v>4</v>
      </c>
      <c r="E77" s="14">
        <v>12</v>
      </c>
      <c r="F77" s="15"/>
      <c r="G77" s="15">
        <f t="shared" ref="G77:G80" si="5">E77*F77</f>
        <v>0</v>
      </c>
    </row>
    <row r="78" spans="2:7" ht="28.5">
      <c r="B78" s="11">
        <v>40914</v>
      </c>
      <c r="C78" s="12" t="s">
        <v>198</v>
      </c>
      <c r="D78" s="13" t="s">
        <v>4</v>
      </c>
      <c r="E78" s="14">
        <v>20</v>
      </c>
      <c r="F78" s="15"/>
      <c r="G78" s="15">
        <f t="shared" si="5"/>
        <v>0</v>
      </c>
    </row>
    <row r="79" spans="2:7" ht="14.25">
      <c r="B79" s="11">
        <v>41280</v>
      </c>
      <c r="C79" s="12" t="s">
        <v>199</v>
      </c>
      <c r="D79" s="13" t="s">
        <v>6</v>
      </c>
      <c r="E79" s="14">
        <v>99.68</v>
      </c>
      <c r="F79" s="15"/>
      <c r="G79" s="15">
        <f t="shared" si="5"/>
        <v>0</v>
      </c>
    </row>
    <row r="80" spans="2:7" ht="14.25">
      <c r="B80" s="11">
        <v>41645</v>
      </c>
      <c r="C80" s="12" t="s">
        <v>200</v>
      </c>
      <c r="D80" s="13" t="s">
        <v>6</v>
      </c>
      <c r="E80" s="14">
        <v>15</v>
      </c>
      <c r="F80" s="15"/>
      <c r="G80" s="15">
        <f t="shared" si="5"/>
        <v>0</v>
      </c>
    </row>
    <row r="81" spans="2:7">
      <c r="B81" s="11"/>
      <c r="C81" s="12"/>
      <c r="D81" s="13"/>
      <c r="E81" s="16"/>
      <c r="F81" s="17" t="s">
        <v>239</v>
      </c>
      <c r="G81" s="17">
        <f>SUM(G76:G80)</f>
        <v>0</v>
      </c>
    </row>
    <row r="82" spans="2:7">
      <c r="B82" s="8" t="s">
        <v>39</v>
      </c>
      <c r="C82" s="8"/>
      <c r="D82" s="8"/>
      <c r="E82" s="8"/>
      <c r="F82" s="8"/>
      <c r="G82" s="8"/>
    </row>
    <row r="83" spans="2:7">
      <c r="B83" s="73" t="s">
        <v>0</v>
      </c>
      <c r="C83" s="73" t="s">
        <v>1</v>
      </c>
      <c r="D83" s="73" t="s">
        <v>26</v>
      </c>
      <c r="E83" s="9"/>
      <c r="F83" s="73" t="s">
        <v>2</v>
      </c>
      <c r="G83" s="10"/>
    </row>
    <row r="84" spans="2:7" ht="30">
      <c r="B84" s="73"/>
      <c r="C84" s="73"/>
      <c r="D84" s="73"/>
      <c r="E84" s="10" t="s">
        <v>27</v>
      </c>
      <c r="F84" s="73"/>
      <c r="G84" s="10" t="s">
        <v>3</v>
      </c>
    </row>
    <row r="85" spans="2:7" ht="14.25">
      <c r="B85" s="18">
        <v>36898</v>
      </c>
      <c r="C85" s="12" t="s">
        <v>201</v>
      </c>
      <c r="D85" s="13" t="s">
        <v>4</v>
      </c>
      <c r="E85" s="14">
        <v>975.51999999999975</v>
      </c>
      <c r="F85" s="15"/>
      <c r="G85" s="15">
        <f>E85*F85</f>
        <v>0</v>
      </c>
    </row>
    <row r="86" spans="2:7">
      <c r="B86" s="11"/>
      <c r="C86" s="12"/>
      <c r="D86" s="13"/>
      <c r="E86" s="16"/>
      <c r="F86" s="17" t="s">
        <v>239</v>
      </c>
      <c r="G86" s="17">
        <f>SUM(G85)</f>
        <v>0</v>
      </c>
    </row>
    <row r="87" spans="2:7">
      <c r="B87" s="8" t="s">
        <v>40</v>
      </c>
      <c r="C87" s="9"/>
      <c r="D87" s="9"/>
      <c r="E87" s="8"/>
      <c r="F87" s="8"/>
      <c r="G87" s="8"/>
    </row>
    <row r="88" spans="2:7">
      <c r="B88" s="73" t="s">
        <v>0</v>
      </c>
      <c r="C88" s="73" t="s">
        <v>1</v>
      </c>
      <c r="D88" s="73" t="s">
        <v>26</v>
      </c>
      <c r="E88" s="9"/>
      <c r="F88" s="73" t="s">
        <v>2</v>
      </c>
      <c r="G88" s="10"/>
    </row>
    <row r="89" spans="2:7" ht="30">
      <c r="B89" s="73"/>
      <c r="C89" s="73"/>
      <c r="D89" s="73"/>
      <c r="E89" s="10" t="s">
        <v>27</v>
      </c>
      <c r="F89" s="73"/>
      <c r="G89" s="10" t="s">
        <v>3</v>
      </c>
    </row>
    <row r="90" spans="2:7" ht="28.5">
      <c r="B90" s="18">
        <v>39090</v>
      </c>
      <c r="C90" s="19" t="s">
        <v>202</v>
      </c>
      <c r="D90" s="13" t="s">
        <v>4</v>
      </c>
      <c r="E90" s="14">
        <v>12</v>
      </c>
      <c r="F90" s="15"/>
      <c r="G90" s="15">
        <f>E90*F90</f>
        <v>0</v>
      </c>
    </row>
    <row r="91" spans="2:7" ht="14.25">
      <c r="B91" s="18">
        <v>42377</v>
      </c>
      <c r="C91" s="12" t="s">
        <v>203</v>
      </c>
      <c r="D91" s="13" t="s">
        <v>4</v>
      </c>
      <c r="E91" s="14">
        <v>51.2</v>
      </c>
      <c r="F91" s="15"/>
      <c r="G91" s="15">
        <f t="shared" ref="G91:G92" si="6">E91*F91</f>
        <v>0</v>
      </c>
    </row>
    <row r="92" spans="2:7" ht="14.25">
      <c r="B92" s="18">
        <v>46030</v>
      </c>
      <c r="C92" s="12" t="s">
        <v>41</v>
      </c>
      <c r="D92" s="13" t="s">
        <v>4</v>
      </c>
      <c r="E92" s="14">
        <v>51.2</v>
      </c>
      <c r="F92" s="15"/>
      <c r="G92" s="15">
        <f t="shared" si="6"/>
        <v>0</v>
      </c>
    </row>
    <row r="93" spans="2:7">
      <c r="B93" s="11"/>
      <c r="C93" s="12"/>
      <c r="D93" s="13"/>
      <c r="E93" s="14"/>
      <c r="F93" s="17" t="s">
        <v>239</v>
      </c>
      <c r="G93" s="17">
        <f>SUM(G90:G92)</f>
        <v>0</v>
      </c>
    </row>
    <row r="94" spans="2:7">
      <c r="B94" s="8" t="s">
        <v>42</v>
      </c>
      <c r="C94" s="9"/>
      <c r="D94" s="9"/>
      <c r="E94" s="8"/>
      <c r="F94" s="8"/>
      <c r="G94" s="8"/>
    </row>
    <row r="95" spans="2:7">
      <c r="B95" s="73" t="s">
        <v>0</v>
      </c>
      <c r="C95" s="73" t="s">
        <v>1</v>
      </c>
      <c r="D95" s="73" t="s">
        <v>26</v>
      </c>
      <c r="E95" s="9"/>
      <c r="F95" s="73" t="s">
        <v>2</v>
      </c>
      <c r="G95" s="10"/>
    </row>
    <row r="96" spans="2:7" ht="30">
      <c r="B96" s="73"/>
      <c r="C96" s="73"/>
      <c r="D96" s="73"/>
      <c r="E96" s="10" t="s">
        <v>27</v>
      </c>
      <c r="F96" s="73"/>
      <c r="G96" s="10" t="s">
        <v>3</v>
      </c>
    </row>
    <row r="97" spans="2:7" ht="14.25">
      <c r="B97" s="18">
        <v>40552</v>
      </c>
      <c r="C97" s="12" t="s">
        <v>43</v>
      </c>
      <c r="D97" s="13" t="s">
        <v>4</v>
      </c>
      <c r="E97" s="14">
        <v>12.96</v>
      </c>
      <c r="F97" s="15"/>
      <c r="G97" s="15">
        <f>E97*F97</f>
        <v>0</v>
      </c>
    </row>
    <row r="98" spans="2:7" ht="28.5">
      <c r="B98" s="18">
        <v>42013</v>
      </c>
      <c r="C98" s="12" t="s">
        <v>44</v>
      </c>
      <c r="D98" s="13" t="s">
        <v>6</v>
      </c>
      <c r="E98" s="14">
        <v>1</v>
      </c>
      <c r="F98" s="15"/>
      <c r="G98" s="15">
        <f t="shared" ref="G98:G101" si="7">E98*F98</f>
        <v>0</v>
      </c>
    </row>
    <row r="99" spans="2:7" ht="28.5">
      <c r="B99" s="18">
        <v>46031</v>
      </c>
      <c r="C99" s="12" t="s">
        <v>45</v>
      </c>
      <c r="D99" s="13" t="s">
        <v>7</v>
      </c>
      <c r="E99" s="14">
        <v>6</v>
      </c>
      <c r="F99" s="15"/>
      <c r="G99" s="15">
        <f t="shared" si="7"/>
        <v>0</v>
      </c>
    </row>
    <row r="100" spans="2:7" ht="28.5">
      <c r="B100" s="18">
        <v>46396</v>
      </c>
      <c r="C100" s="12" t="s">
        <v>46</v>
      </c>
      <c r="D100" s="13" t="s">
        <v>4</v>
      </c>
      <c r="E100" s="14">
        <v>4</v>
      </c>
      <c r="F100" s="15"/>
      <c r="G100" s="15">
        <f t="shared" si="7"/>
        <v>0</v>
      </c>
    </row>
    <row r="101" spans="2:7" ht="14.25">
      <c r="B101" s="11">
        <v>12063</v>
      </c>
      <c r="C101" s="12" t="s">
        <v>47</v>
      </c>
      <c r="D101" s="13" t="s">
        <v>48</v>
      </c>
      <c r="E101" s="14">
        <v>18.75</v>
      </c>
      <c r="F101" s="15"/>
      <c r="G101" s="15">
        <f t="shared" si="7"/>
        <v>0</v>
      </c>
    </row>
    <row r="102" spans="2:7">
      <c r="B102" s="11"/>
      <c r="C102" s="12"/>
      <c r="D102" s="13"/>
      <c r="E102" s="20"/>
      <c r="F102" s="17" t="s">
        <v>239</v>
      </c>
      <c r="G102" s="17">
        <f>SUM(G97:G101)</f>
        <v>0</v>
      </c>
    </row>
    <row r="103" spans="2:7">
      <c r="B103" s="8" t="s">
        <v>49</v>
      </c>
      <c r="C103" s="9"/>
      <c r="D103" s="9"/>
      <c r="E103" s="6"/>
      <c r="F103" s="6"/>
      <c r="G103" s="6"/>
    </row>
    <row r="104" spans="2:7">
      <c r="B104" s="73" t="s">
        <v>0</v>
      </c>
      <c r="C104" s="73" t="s">
        <v>1</v>
      </c>
      <c r="D104" s="73" t="s">
        <v>26</v>
      </c>
      <c r="E104" s="9"/>
      <c r="F104" s="73" t="s">
        <v>2</v>
      </c>
      <c r="G104" s="10"/>
    </row>
    <row r="105" spans="2:7" ht="30">
      <c r="B105" s="73"/>
      <c r="C105" s="73"/>
      <c r="D105" s="73"/>
      <c r="E105" s="10" t="s">
        <v>27</v>
      </c>
      <c r="F105" s="73"/>
      <c r="G105" s="10" t="s">
        <v>3</v>
      </c>
    </row>
    <row r="106" spans="2:7" ht="42.75">
      <c r="B106" s="11">
        <v>36901</v>
      </c>
      <c r="C106" s="12" t="s">
        <v>50</v>
      </c>
      <c r="D106" s="13" t="s">
        <v>7</v>
      </c>
      <c r="E106" s="14">
        <v>12</v>
      </c>
      <c r="F106" s="15"/>
      <c r="G106" s="15">
        <f>E106*F106</f>
        <v>0</v>
      </c>
    </row>
    <row r="107" spans="2:7">
      <c r="B107" s="11"/>
      <c r="C107" s="12"/>
      <c r="D107" s="13"/>
      <c r="E107" s="20"/>
      <c r="F107" s="17" t="s">
        <v>239</v>
      </c>
      <c r="G107" s="17">
        <f>SUM(G106)</f>
        <v>0</v>
      </c>
    </row>
    <row r="108" spans="2:7">
      <c r="B108" s="8" t="s">
        <v>51</v>
      </c>
      <c r="C108" s="9"/>
      <c r="D108" s="9"/>
      <c r="E108" s="6"/>
      <c r="F108" s="6"/>
      <c r="G108" s="6"/>
    </row>
    <row r="109" spans="2:7">
      <c r="B109" s="73" t="s">
        <v>0</v>
      </c>
      <c r="C109" s="73" t="s">
        <v>1</v>
      </c>
      <c r="D109" s="73" t="s">
        <v>26</v>
      </c>
      <c r="E109" s="9"/>
      <c r="F109" s="73" t="s">
        <v>2</v>
      </c>
      <c r="G109" s="10"/>
    </row>
    <row r="110" spans="2:7" ht="30">
      <c r="B110" s="73"/>
      <c r="C110" s="73"/>
      <c r="D110" s="73"/>
      <c r="E110" s="10" t="s">
        <v>27</v>
      </c>
      <c r="F110" s="73"/>
      <c r="G110" s="10" t="s">
        <v>3</v>
      </c>
    </row>
    <row r="111" spans="2:7" ht="28.5">
      <c r="B111" s="11">
        <v>38363</v>
      </c>
      <c r="C111" s="12" t="s">
        <v>52</v>
      </c>
      <c r="D111" s="13" t="s">
        <v>7</v>
      </c>
      <c r="E111" s="14">
        <v>3</v>
      </c>
      <c r="F111" s="15"/>
      <c r="G111" s="15">
        <f>E111*F111</f>
        <v>0</v>
      </c>
    </row>
    <row r="112" spans="2:7" ht="14.25">
      <c r="B112" s="11">
        <v>40189</v>
      </c>
      <c r="C112" s="12" t="s">
        <v>204</v>
      </c>
      <c r="D112" s="13" t="s">
        <v>7</v>
      </c>
      <c r="E112" s="14">
        <v>3</v>
      </c>
      <c r="F112" s="15"/>
      <c r="G112" s="15">
        <f t="shared" ref="G112:G116" si="8">E112*F112</f>
        <v>0</v>
      </c>
    </row>
    <row r="113" spans="2:7" ht="14.25">
      <c r="B113" s="11">
        <v>43111</v>
      </c>
      <c r="C113" s="12" t="s">
        <v>205</v>
      </c>
      <c r="D113" s="13" t="s">
        <v>7</v>
      </c>
      <c r="E113" s="14">
        <v>1</v>
      </c>
      <c r="F113" s="15"/>
      <c r="G113" s="15">
        <f t="shared" si="8"/>
        <v>0</v>
      </c>
    </row>
    <row r="114" spans="2:7" ht="28.5">
      <c r="B114" s="11">
        <v>44572</v>
      </c>
      <c r="C114" s="12" t="s">
        <v>206</v>
      </c>
      <c r="D114" s="13" t="s">
        <v>6</v>
      </c>
      <c r="E114" s="14">
        <v>2</v>
      </c>
      <c r="F114" s="15"/>
      <c r="G114" s="15">
        <f t="shared" si="8"/>
        <v>0</v>
      </c>
    </row>
    <row r="115" spans="2:7" ht="14.25">
      <c r="B115" s="11">
        <v>11699</v>
      </c>
      <c r="C115" s="12" t="s">
        <v>207</v>
      </c>
      <c r="D115" s="13" t="s">
        <v>7</v>
      </c>
      <c r="E115" s="14">
        <v>2</v>
      </c>
      <c r="F115" s="15"/>
      <c r="G115" s="15">
        <f t="shared" si="8"/>
        <v>0</v>
      </c>
    </row>
    <row r="116" spans="2:7" ht="14.25">
      <c r="B116" s="11">
        <v>12795</v>
      </c>
      <c r="C116" s="12" t="s">
        <v>208</v>
      </c>
      <c r="D116" s="13" t="s">
        <v>7</v>
      </c>
      <c r="E116" s="14">
        <v>1</v>
      </c>
      <c r="F116" s="15"/>
      <c r="G116" s="15">
        <f t="shared" si="8"/>
        <v>0</v>
      </c>
    </row>
    <row r="117" spans="2:7">
      <c r="B117" s="11"/>
      <c r="C117" s="12"/>
      <c r="D117" s="13"/>
      <c r="E117" s="20"/>
      <c r="F117" s="17" t="s">
        <v>239</v>
      </c>
      <c r="G117" s="17">
        <f>SUM(G111:G116)</f>
        <v>0</v>
      </c>
    </row>
    <row r="118" spans="2:7">
      <c r="B118" s="7" t="s">
        <v>53</v>
      </c>
      <c r="C118" s="9"/>
      <c r="D118" s="9"/>
      <c r="E118" s="8"/>
      <c r="F118" s="8"/>
      <c r="G118" s="8"/>
    </row>
    <row r="119" spans="2:7">
      <c r="B119" s="73" t="s">
        <v>0</v>
      </c>
      <c r="C119" s="73" t="s">
        <v>1</v>
      </c>
      <c r="D119" s="73" t="s">
        <v>26</v>
      </c>
      <c r="E119" s="9"/>
      <c r="F119" s="73" t="s">
        <v>2</v>
      </c>
      <c r="G119" s="10"/>
    </row>
    <row r="120" spans="2:7" ht="30">
      <c r="B120" s="73"/>
      <c r="C120" s="73"/>
      <c r="D120" s="73"/>
      <c r="E120" s="10" t="s">
        <v>27</v>
      </c>
      <c r="F120" s="73"/>
      <c r="G120" s="10" t="s">
        <v>3</v>
      </c>
    </row>
    <row r="121" spans="2:7" ht="14.25">
      <c r="B121" s="11">
        <v>38364</v>
      </c>
      <c r="C121" s="12" t="s">
        <v>13</v>
      </c>
      <c r="D121" s="13" t="s">
        <v>14</v>
      </c>
      <c r="E121" s="14">
        <v>7</v>
      </c>
      <c r="F121" s="15"/>
      <c r="G121" s="15">
        <f t="shared" ref="G121:G132" si="9">E121*F121</f>
        <v>0</v>
      </c>
    </row>
    <row r="122" spans="2:7" ht="14.25">
      <c r="B122" s="11">
        <v>42747</v>
      </c>
      <c r="C122" s="12" t="s">
        <v>15</v>
      </c>
      <c r="D122" s="13" t="s">
        <v>6</v>
      </c>
      <c r="E122" s="14">
        <v>22</v>
      </c>
      <c r="F122" s="15"/>
      <c r="G122" s="15">
        <f t="shared" si="9"/>
        <v>0</v>
      </c>
    </row>
    <row r="123" spans="2:7" ht="14.25">
      <c r="B123" s="11">
        <v>43112</v>
      </c>
      <c r="C123" s="12" t="s">
        <v>209</v>
      </c>
      <c r="D123" s="13" t="s">
        <v>6</v>
      </c>
      <c r="E123" s="14">
        <v>15</v>
      </c>
      <c r="F123" s="15"/>
      <c r="G123" s="15">
        <f t="shared" si="9"/>
        <v>0</v>
      </c>
    </row>
    <row r="124" spans="2:7" ht="14.25">
      <c r="B124" s="11">
        <v>13892</v>
      </c>
      <c r="C124" s="12" t="s">
        <v>16</v>
      </c>
      <c r="D124" s="13" t="s">
        <v>7</v>
      </c>
      <c r="E124" s="14">
        <v>1</v>
      </c>
      <c r="F124" s="15"/>
      <c r="G124" s="15">
        <f t="shared" si="9"/>
        <v>0</v>
      </c>
    </row>
    <row r="125" spans="2:7" ht="14.25">
      <c r="B125" s="11">
        <v>14988</v>
      </c>
      <c r="C125" s="12" t="s">
        <v>210</v>
      </c>
      <c r="D125" s="13" t="s">
        <v>7</v>
      </c>
      <c r="E125" s="14">
        <v>4</v>
      </c>
      <c r="F125" s="15"/>
      <c r="G125" s="15">
        <f t="shared" si="9"/>
        <v>0</v>
      </c>
    </row>
    <row r="126" spans="2:7" ht="14.25">
      <c r="B126" s="11">
        <v>17910</v>
      </c>
      <c r="C126" s="12" t="s">
        <v>12</v>
      </c>
      <c r="D126" s="13" t="s">
        <v>7</v>
      </c>
      <c r="E126" s="14">
        <v>1</v>
      </c>
      <c r="F126" s="15"/>
      <c r="G126" s="15">
        <f t="shared" si="9"/>
        <v>0</v>
      </c>
    </row>
    <row r="127" spans="2:7" ht="14.25">
      <c r="B127" s="11">
        <v>21197</v>
      </c>
      <c r="C127" s="12" t="s">
        <v>54</v>
      </c>
      <c r="D127" s="13" t="s">
        <v>7</v>
      </c>
      <c r="E127" s="14">
        <v>1</v>
      </c>
      <c r="F127" s="15"/>
      <c r="G127" s="15">
        <f t="shared" si="9"/>
        <v>0</v>
      </c>
    </row>
    <row r="128" spans="2:7" ht="14.25">
      <c r="B128" s="11">
        <v>21927</v>
      </c>
      <c r="C128" s="12" t="s">
        <v>55</v>
      </c>
      <c r="D128" s="13" t="s">
        <v>7</v>
      </c>
      <c r="E128" s="14">
        <v>1</v>
      </c>
      <c r="F128" s="15"/>
      <c r="G128" s="15">
        <f t="shared" si="9"/>
        <v>0</v>
      </c>
    </row>
    <row r="129" spans="2:7" ht="14.25">
      <c r="B129" s="11">
        <v>22293</v>
      </c>
      <c r="C129" s="12" t="s">
        <v>56</v>
      </c>
      <c r="D129" s="13" t="s">
        <v>7</v>
      </c>
      <c r="E129" s="14">
        <v>7</v>
      </c>
      <c r="F129" s="15"/>
      <c r="G129" s="15">
        <f t="shared" si="9"/>
        <v>0</v>
      </c>
    </row>
    <row r="130" spans="2:7" ht="14.25">
      <c r="B130" s="11">
        <v>22658</v>
      </c>
      <c r="C130" s="12" t="s">
        <v>57</v>
      </c>
      <c r="D130" s="13" t="s">
        <v>7</v>
      </c>
      <c r="E130" s="14">
        <v>1</v>
      </c>
      <c r="F130" s="15"/>
      <c r="G130" s="15">
        <f t="shared" si="9"/>
        <v>0</v>
      </c>
    </row>
    <row r="131" spans="2:7" ht="14.25">
      <c r="B131" s="11">
        <v>23023</v>
      </c>
      <c r="C131" s="12" t="s">
        <v>58</v>
      </c>
      <c r="D131" s="13" t="s">
        <v>7</v>
      </c>
      <c r="E131" s="14">
        <v>5</v>
      </c>
      <c r="F131" s="15"/>
      <c r="G131" s="15">
        <f t="shared" si="9"/>
        <v>0</v>
      </c>
    </row>
    <row r="132" spans="2:7" ht="14.25">
      <c r="B132" s="11">
        <v>23388</v>
      </c>
      <c r="C132" s="12" t="s">
        <v>59</v>
      </c>
      <c r="D132" s="13" t="s">
        <v>7</v>
      </c>
      <c r="E132" s="14">
        <v>1</v>
      </c>
      <c r="F132" s="15"/>
      <c r="G132" s="15">
        <f t="shared" si="9"/>
        <v>0</v>
      </c>
    </row>
    <row r="133" spans="2:7">
      <c r="B133" s="11"/>
      <c r="C133" s="21"/>
      <c r="D133" s="20"/>
      <c r="E133" s="20"/>
      <c r="F133" s="17" t="s">
        <v>239</v>
      </c>
      <c r="G133" s="17">
        <f>SUM(G121:G132)</f>
        <v>0</v>
      </c>
    </row>
    <row r="134" spans="2:7">
      <c r="B134" s="7" t="s">
        <v>60</v>
      </c>
      <c r="C134" s="9"/>
      <c r="D134" s="9"/>
      <c r="E134" s="8"/>
      <c r="F134" s="8"/>
      <c r="G134" s="8"/>
    </row>
    <row r="135" spans="2:7">
      <c r="B135" s="73" t="s">
        <v>0</v>
      </c>
      <c r="C135" s="73" t="s">
        <v>1</v>
      </c>
      <c r="D135" s="73" t="s">
        <v>26</v>
      </c>
      <c r="E135" s="9"/>
      <c r="F135" s="73" t="s">
        <v>2</v>
      </c>
      <c r="G135" s="10"/>
    </row>
    <row r="136" spans="2:7" ht="30">
      <c r="B136" s="73"/>
      <c r="C136" s="73"/>
      <c r="D136" s="73"/>
      <c r="E136" s="10" t="s">
        <v>27</v>
      </c>
      <c r="F136" s="73"/>
      <c r="G136" s="10" t="s">
        <v>3</v>
      </c>
    </row>
    <row r="137" spans="2:7" ht="14.25">
      <c r="B137" s="11">
        <v>39460</v>
      </c>
      <c r="C137" s="12" t="s">
        <v>18</v>
      </c>
      <c r="D137" s="13" t="s">
        <v>6</v>
      </c>
      <c r="E137" s="14">
        <v>16</v>
      </c>
      <c r="F137" s="15"/>
      <c r="G137" s="15">
        <f t="shared" ref="G137:G148" si="10">E137*F137</f>
        <v>0</v>
      </c>
    </row>
    <row r="138" spans="2:7" ht="14.25">
      <c r="B138" s="11">
        <v>40191</v>
      </c>
      <c r="C138" s="12" t="s">
        <v>211</v>
      </c>
      <c r="D138" s="13" t="s">
        <v>6</v>
      </c>
      <c r="E138" s="14">
        <v>10</v>
      </c>
      <c r="F138" s="15"/>
      <c r="G138" s="15">
        <f t="shared" si="10"/>
        <v>0</v>
      </c>
    </row>
    <row r="139" spans="2:7" ht="14.25">
      <c r="B139" s="11">
        <v>40556</v>
      </c>
      <c r="C139" s="12" t="s">
        <v>19</v>
      </c>
      <c r="D139" s="13" t="s">
        <v>6</v>
      </c>
      <c r="E139" s="14">
        <v>26</v>
      </c>
      <c r="F139" s="15"/>
      <c r="G139" s="15">
        <f t="shared" si="10"/>
        <v>0</v>
      </c>
    </row>
    <row r="140" spans="2:7" ht="14.25">
      <c r="B140" s="11">
        <v>40921</v>
      </c>
      <c r="C140" s="12" t="s">
        <v>17</v>
      </c>
      <c r="D140" s="13" t="s">
        <v>6</v>
      </c>
      <c r="E140" s="14">
        <v>50</v>
      </c>
      <c r="F140" s="15"/>
      <c r="G140" s="15">
        <f t="shared" si="10"/>
        <v>0</v>
      </c>
    </row>
    <row r="141" spans="2:7" ht="14.25">
      <c r="B141" s="11">
        <v>41652</v>
      </c>
      <c r="C141" s="12" t="s">
        <v>20</v>
      </c>
      <c r="D141" s="13" t="s">
        <v>14</v>
      </c>
      <c r="E141" s="14">
        <v>8</v>
      </c>
      <c r="F141" s="15"/>
      <c r="G141" s="15">
        <f t="shared" si="10"/>
        <v>0</v>
      </c>
    </row>
    <row r="142" spans="2:7" ht="14.25">
      <c r="B142" s="11">
        <v>42382</v>
      </c>
      <c r="C142" s="12" t="s">
        <v>21</v>
      </c>
      <c r="D142" s="13" t="s">
        <v>14</v>
      </c>
      <c r="E142" s="14">
        <v>3</v>
      </c>
      <c r="F142" s="15"/>
      <c r="G142" s="15">
        <f t="shared" si="10"/>
        <v>0</v>
      </c>
    </row>
    <row r="143" spans="2:7" ht="14.25">
      <c r="B143" s="11">
        <v>23389</v>
      </c>
      <c r="C143" s="12" t="s">
        <v>61</v>
      </c>
      <c r="D143" s="13" t="s">
        <v>7</v>
      </c>
      <c r="E143" s="14">
        <v>11</v>
      </c>
      <c r="F143" s="15"/>
      <c r="G143" s="15">
        <f t="shared" si="10"/>
        <v>0</v>
      </c>
    </row>
    <row r="144" spans="2:7" ht="14.25">
      <c r="B144" s="11">
        <v>23755</v>
      </c>
      <c r="C144" s="12" t="s">
        <v>62</v>
      </c>
      <c r="D144" s="13" t="s">
        <v>7</v>
      </c>
      <c r="E144" s="14">
        <v>4</v>
      </c>
      <c r="F144" s="15"/>
      <c r="G144" s="15">
        <f t="shared" si="10"/>
        <v>0</v>
      </c>
    </row>
    <row r="145" spans="2:7" ht="14.25">
      <c r="B145" s="11">
        <v>24120</v>
      </c>
      <c r="C145" s="12" t="s">
        <v>63</v>
      </c>
      <c r="D145" s="13" t="s">
        <v>7</v>
      </c>
      <c r="E145" s="14">
        <v>19</v>
      </c>
      <c r="F145" s="15"/>
      <c r="G145" s="15">
        <f t="shared" si="10"/>
        <v>0</v>
      </c>
    </row>
    <row r="146" spans="2:7" ht="14.25">
      <c r="B146" s="11">
        <v>24121</v>
      </c>
      <c r="C146" s="12" t="s">
        <v>64</v>
      </c>
      <c r="D146" s="13" t="s">
        <v>7</v>
      </c>
      <c r="E146" s="14">
        <v>1</v>
      </c>
      <c r="F146" s="15"/>
      <c r="G146" s="15">
        <f t="shared" si="10"/>
        <v>0</v>
      </c>
    </row>
    <row r="147" spans="2:7" ht="14.25">
      <c r="B147" s="11">
        <v>24122</v>
      </c>
      <c r="C147" s="12" t="s">
        <v>65</v>
      </c>
      <c r="D147" s="13" t="s">
        <v>7</v>
      </c>
      <c r="E147" s="14">
        <v>5</v>
      </c>
      <c r="F147" s="15"/>
      <c r="G147" s="15">
        <f t="shared" si="10"/>
        <v>0</v>
      </c>
    </row>
    <row r="148" spans="2:7" ht="14.25">
      <c r="B148" s="11">
        <v>24123</v>
      </c>
      <c r="C148" s="12" t="s">
        <v>58</v>
      </c>
      <c r="D148" s="13" t="s">
        <v>7</v>
      </c>
      <c r="E148" s="14">
        <v>5</v>
      </c>
      <c r="F148" s="15"/>
      <c r="G148" s="15">
        <f t="shared" si="10"/>
        <v>0</v>
      </c>
    </row>
    <row r="149" spans="2:7">
      <c r="B149" s="11"/>
      <c r="C149" s="22"/>
      <c r="D149" s="22"/>
      <c r="E149" s="20"/>
      <c r="F149" s="17" t="s">
        <v>239</v>
      </c>
      <c r="G149" s="17">
        <f>SUM(G137:G148)</f>
        <v>0</v>
      </c>
    </row>
    <row r="150" spans="2:7">
      <c r="B150" s="7" t="s">
        <v>66</v>
      </c>
      <c r="C150" s="9"/>
      <c r="D150" s="9"/>
      <c r="E150" s="8"/>
      <c r="F150" s="8"/>
      <c r="G150" s="8"/>
    </row>
    <row r="151" spans="2:7">
      <c r="B151" s="73" t="s">
        <v>0</v>
      </c>
      <c r="C151" s="73" t="s">
        <v>1</v>
      </c>
      <c r="D151" s="73" t="s">
        <v>26</v>
      </c>
      <c r="E151" s="9"/>
      <c r="F151" s="73" t="s">
        <v>2</v>
      </c>
      <c r="G151" s="10"/>
    </row>
    <row r="152" spans="2:7" ht="30">
      <c r="B152" s="73"/>
      <c r="C152" s="73"/>
      <c r="D152" s="73"/>
      <c r="E152" s="10" t="s">
        <v>27</v>
      </c>
      <c r="F152" s="73"/>
      <c r="G152" s="10" t="s">
        <v>3</v>
      </c>
    </row>
    <row r="153" spans="2:7" ht="156.75">
      <c r="B153" s="18" t="s">
        <v>67</v>
      </c>
      <c r="C153" s="12" t="s">
        <v>68</v>
      </c>
      <c r="D153" s="23" t="s">
        <v>7</v>
      </c>
      <c r="E153" s="14">
        <v>1</v>
      </c>
      <c r="F153" s="15"/>
      <c r="G153" s="15">
        <f t="shared" ref="G153:G154" si="11">E153*F153</f>
        <v>0</v>
      </c>
    </row>
    <row r="154" spans="2:7" ht="57">
      <c r="B154" s="18" t="s">
        <v>69</v>
      </c>
      <c r="C154" s="12" t="s">
        <v>70</v>
      </c>
      <c r="D154" s="23" t="s">
        <v>7</v>
      </c>
      <c r="E154" s="14">
        <v>1</v>
      </c>
      <c r="F154" s="15"/>
      <c r="G154" s="15">
        <f t="shared" si="11"/>
        <v>0</v>
      </c>
    </row>
    <row r="155" spans="2:7" ht="14.25">
      <c r="B155" s="79" t="s">
        <v>71</v>
      </c>
      <c r="C155" s="24" t="s">
        <v>72</v>
      </c>
      <c r="D155" s="81" t="s">
        <v>212</v>
      </c>
      <c r="E155" s="78">
        <v>1</v>
      </c>
      <c r="F155" s="76"/>
      <c r="G155" s="77">
        <f>E155*F155</f>
        <v>0</v>
      </c>
    </row>
    <row r="156" spans="2:7" ht="71.25">
      <c r="B156" s="79"/>
      <c r="C156" s="12" t="s">
        <v>73</v>
      </c>
      <c r="D156" s="81"/>
      <c r="E156" s="78">
        <v>0</v>
      </c>
      <c r="F156" s="76"/>
      <c r="G156" s="77"/>
    </row>
    <row r="157" spans="2:7" ht="114">
      <c r="B157" s="79"/>
      <c r="C157" s="12" t="s">
        <v>74</v>
      </c>
      <c r="D157" s="81"/>
      <c r="E157" s="78">
        <v>0</v>
      </c>
      <c r="F157" s="76"/>
      <c r="G157" s="77"/>
    </row>
    <row r="158" spans="2:7" ht="14.25">
      <c r="B158" s="79"/>
      <c r="C158" s="12" t="s">
        <v>75</v>
      </c>
      <c r="D158" s="81"/>
      <c r="E158" s="78">
        <v>0</v>
      </c>
      <c r="F158" s="76"/>
      <c r="G158" s="77"/>
    </row>
    <row r="159" spans="2:7" ht="14.25">
      <c r="B159" s="79"/>
      <c r="C159" s="12" t="s">
        <v>76</v>
      </c>
      <c r="D159" s="81"/>
      <c r="E159" s="78">
        <v>0</v>
      </c>
      <c r="F159" s="76"/>
      <c r="G159" s="77"/>
    </row>
    <row r="160" spans="2:7" ht="14.25">
      <c r="B160" s="79"/>
      <c r="C160" s="12" t="s">
        <v>77</v>
      </c>
      <c r="D160" s="81"/>
      <c r="E160" s="78">
        <v>0</v>
      </c>
      <c r="F160" s="76"/>
      <c r="G160" s="77"/>
    </row>
    <row r="161" spans="2:7" ht="14.25">
      <c r="B161" s="79"/>
      <c r="C161" s="12" t="s">
        <v>78</v>
      </c>
      <c r="D161" s="81"/>
      <c r="E161" s="78">
        <v>0</v>
      </c>
      <c r="F161" s="76"/>
      <c r="G161" s="77"/>
    </row>
    <row r="162" spans="2:7" ht="14.25">
      <c r="B162" s="79"/>
      <c r="C162" s="24" t="s">
        <v>79</v>
      </c>
      <c r="D162" s="81"/>
      <c r="E162" s="78">
        <v>0</v>
      </c>
      <c r="F162" s="76"/>
      <c r="G162" s="77"/>
    </row>
    <row r="163" spans="2:7" ht="42.75">
      <c r="B163" s="79"/>
      <c r="C163" s="12" t="s">
        <v>80</v>
      </c>
      <c r="D163" s="81"/>
      <c r="E163" s="78">
        <v>0</v>
      </c>
      <c r="F163" s="76"/>
      <c r="G163" s="77"/>
    </row>
    <row r="164" spans="2:7" ht="14.25">
      <c r="B164" s="79"/>
      <c r="C164" s="12" t="s">
        <v>81</v>
      </c>
      <c r="D164" s="81"/>
      <c r="E164" s="78">
        <v>0</v>
      </c>
      <c r="F164" s="76"/>
      <c r="G164" s="77"/>
    </row>
    <row r="165" spans="2:7" ht="28.5">
      <c r="B165" s="79"/>
      <c r="C165" s="12" t="s">
        <v>82</v>
      </c>
      <c r="D165" s="81"/>
      <c r="E165" s="78">
        <v>0</v>
      </c>
      <c r="F165" s="76"/>
      <c r="G165" s="77"/>
    </row>
    <row r="166" spans="2:7" ht="71.25">
      <c r="B166" s="79"/>
      <c r="C166" s="12" t="s">
        <v>83</v>
      </c>
      <c r="D166" s="81"/>
      <c r="E166" s="78">
        <v>0</v>
      </c>
      <c r="F166" s="76"/>
      <c r="G166" s="77"/>
    </row>
    <row r="167" spans="2:7" ht="14.25">
      <c r="B167" s="79"/>
      <c r="C167" s="12" t="s">
        <v>84</v>
      </c>
      <c r="D167" s="81"/>
      <c r="E167" s="78">
        <v>0</v>
      </c>
      <c r="F167" s="76"/>
      <c r="G167" s="77"/>
    </row>
    <row r="168" spans="2:7" ht="14.25">
      <c r="B168" s="79"/>
      <c r="C168" s="12" t="s">
        <v>78</v>
      </c>
      <c r="D168" s="81"/>
      <c r="E168" s="78">
        <v>0</v>
      </c>
      <c r="F168" s="76"/>
      <c r="G168" s="77"/>
    </row>
    <row r="169" spans="2:7" ht="71.25">
      <c r="B169" s="79"/>
      <c r="C169" s="12" t="s">
        <v>85</v>
      </c>
      <c r="D169" s="81"/>
      <c r="E169" s="78">
        <v>0</v>
      </c>
      <c r="F169" s="76"/>
      <c r="G169" s="77"/>
    </row>
    <row r="170" spans="2:7" ht="71.25">
      <c r="B170" s="79"/>
      <c r="C170" s="12" t="s">
        <v>86</v>
      </c>
      <c r="D170" s="81"/>
      <c r="E170" s="78">
        <v>0</v>
      </c>
      <c r="F170" s="76"/>
      <c r="G170" s="77"/>
    </row>
    <row r="171" spans="2:7" ht="28.5">
      <c r="B171" s="79"/>
      <c r="C171" s="12" t="s">
        <v>87</v>
      </c>
      <c r="D171" s="81"/>
      <c r="E171" s="78">
        <v>0</v>
      </c>
      <c r="F171" s="76"/>
      <c r="G171" s="77"/>
    </row>
    <row r="172" spans="2:7" ht="57">
      <c r="B172" s="25" t="s">
        <v>69</v>
      </c>
      <c r="C172" s="12" t="s">
        <v>88</v>
      </c>
      <c r="D172" s="26" t="s">
        <v>7</v>
      </c>
      <c r="E172" s="14">
        <v>1</v>
      </c>
      <c r="F172" s="15"/>
      <c r="G172" s="15">
        <f>E172*F172</f>
        <v>0</v>
      </c>
    </row>
    <row r="173" spans="2:7" ht="85.5">
      <c r="B173" s="25" t="s">
        <v>89</v>
      </c>
      <c r="C173" s="12" t="s">
        <v>90</v>
      </c>
      <c r="D173" s="26" t="s">
        <v>91</v>
      </c>
      <c r="E173" s="14">
        <v>15</v>
      </c>
      <c r="F173" s="15"/>
      <c r="G173" s="15">
        <f t="shared" ref="G173:G209" si="12">E173*F173</f>
        <v>0</v>
      </c>
    </row>
    <row r="174" spans="2:7" ht="71.25">
      <c r="B174" s="25" t="s">
        <v>92</v>
      </c>
      <c r="C174" s="12" t="s">
        <v>93</v>
      </c>
      <c r="D174" s="26" t="s">
        <v>91</v>
      </c>
      <c r="E174" s="14">
        <v>20</v>
      </c>
      <c r="F174" s="15"/>
      <c r="G174" s="15">
        <f t="shared" si="12"/>
        <v>0</v>
      </c>
    </row>
    <row r="175" spans="2:7" ht="57">
      <c r="B175" s="25" t="s">
        <v>71</v>
      </c>
      <c r="C175" s="12" t="s">
        <v>94</v>
      </c>
      <c r="D175" s="26" t="s">
        <v>91</v>
      </c>
      <c r="E175" s="14">
        <v>10</v>
      </c>
      <c r="F175" s="15"/>
      <c r="G175" s="15">
        <f t="shared" si="12"/>
        <v>0</v>
      </c>
    </row>
    <row r="176" spans="2:7" ht="71.25">
      <c r="B176" s="25" t="s">
        <v>95</v>
      </c>
      <c r="C176" s="12" t="s">
        <v>96</v>
      </c>
      <c r="D176" s="26" t="s">
        <v>91</v>
      </c>
      <c r="E176" s="14">
        <v>5</v>
      </c>
      <c r="F176" s="15"/>
      <c r="G176" s="15">
        <f t="shared" si="12"/>
        <v>0</v>
      </c>
    </row>
    <row r="177" spans="2:7" ht="14.25">
      <c r="B177" s="11"/>
      <c r="C177" s="82" t="s">
        <v>97</v>
      </c>
      <c r="D177" s="82"/>
      <c r="E177" s="13"/>
      <c r="F177" s="27"/>
      <c r="G177" s="15"/>
    </row>
    <row r="178" spans="2:7" ht="42.75">
      <c r="B178" s="25" t="s">
        <v>98</v>
      </c>
      <c r="C178" s="12" t="s">
        <v>99</v>
      </c>
      <c r="D178" s="23" t="s">
        <v>91</v>
      </c>
      <c r="E178" s="14">
        <v>250</v>
      </c>
      <c r="F178" s="15"/>
      <c r="G178" s="15">
        <f t="shared" si="12"/>
        <v>0</v>
      </c>
    </row>
    <row r="179" spans="2:7" ht="14.25">
      <c r="B179" s="11"/>
      <c r="C179" s="82" t="s">
        <v>100</v>
      </c>
      <c r="D179" s="82"/>
      <c r="E179" s="13"/>
      <c r="F179" s="27"/>
      <c r="G179" s="15"/>
    </row>
    <row r="180" spans="2:7" ht="57">
      <c r="B180" s="25" t="s">
        <v>101</v>
      </c>
      <c r="C180" s="12" t="s">
        <v>102</v>
      </c>
      <c r="D180" s="23" t="s">
        <v>7</v>
      </c>
      <c r="E180" s="14">
        <v>20</v>
      </c>
      <c r="F180" s="15"/>
      <c r="G180" s="15">
        <f t="shared" si="12"/>
        <v>0</v>
      </c>
    </row>
    <row r="181" spans="2:7" ht="71.25">
      <c r="B181" s="25" t="s">
        <v>103</v>
      </c>
      <c r="C181" s="12" t="s">
        <v>104</v>
      </c>
      <c r="D181" s="23" t="s">
        <v>7</v>
      </c>
      <c r="E181" s="14">
        <v>8</v>
      </c>
      <c r="F181" s="15"/>
      <c r="G181" s="15">
        <f t="shared" si="12"/>
        <v>0</v>
      </c>
    </row>
    <row r="182" spans="2:7" ht="85.5">
      <c r="B182" s="25" t="s">
        <v>105</v>
      </c>
      <c r="C182" s="12" t="s">
        <v>106</v>
      </c>
      <c r="D182" s="23" t="s">
        <v>7</v>
      </c>
      <c r="E182" s="14">
        <v>8</v>
      </c>
      <c r="F182" s="15"/>
      <c r="G182" s="15">
        <f t="shared" si="12"/>
        <v>0</v>
      </c>
    </row>
    <row r="183" spans="2:7" ht="71.25">
      <c r="B183" s="25" t="s">
        <v>107</v>
      </c>
      <c r="C183" s="12" t="s">
        <v>108</v>
      </c>
      <c r="D183" s="23" t="s">
        <v>7</v>
      </c>
      <c r="E183" s="14">
        <v>2</v>
      </c>
      <c r="F183" s="15"/>
      <c r="G183" s="15">
        <f t="shared" si="12"/>
        <v>0</v>
      </c>
    </row>
    <row r="184" spans="2:7" ht="57">
      <c r="B184" s="25" t="s">
        <v>109</v>
      </c>
      <c r="C184" s="12" t="s">
        <v>110</v>
      </c>
      <c r="D184" s="23" t="s">
        <v>7</v>
      </c>
      <c r="E184" s="14">
        <v>4</v>
      </c>
      <c r="F184" s="15"/>
      <c r="G184" s="15">
        <f t="shared" si="12"/>
        <v>0</v>
      </c>
    </row>
    <row r="185" spans="2:7" ht="85.5">
      <c r="B185" s="25" t="s">
        <v>111</v>
      </c>
      <c r="C185" s="12" t="s">
        <v>112</v>
      </c>
      <c r="D185" s="23" t="s">
        <v>7</v>
      </c>
      <c r="E185" s="14">
        <v>2</v>
      </c>
      <c r="F185" s="15"/>
      <c r="G185" s="15">
        <f t="shared" si="12"/>
        <v>0</v>
      </c>
    </row>
    <row r="186" spans="2:7" ht="57">
      <c r="B186" s="25" t="s">
        <v>113</v>
      </c>
      <c r="C186" s="12" t="s">
        <v>114</v>
      </c>
      <c r="D186" s="23" t="s">
        <v>7</v>
      </c>
      <c r="E186" s="14">
        <v>1</v>
      </c>
      <c r="F186" s="15"/>
      <c r="G186" s="15">
        <f t="shared" si="12"/>
        <v>0</v>
      </c>
    </row>
    <row r="187" spans="2:7" ht="57">
      <c r="B187" s="25" t="s">
        <v>115</v>
      </c>
      <c r="C187" s="12" t="s">
        <v>116</v>
      </c>
      <c r="D187" s="23" t="s">
        <v>7</v>
      </c>
      <c r="E187" s="14">
        <v>8</v>
      </c>
      <c r="F187" s="15"/>
      <c r="G187" s="15">
        <f t="shared" si="12"/>
        <v>0</v>
      </c>
    </row>
    <row r="188" spans="2:7" ht="57">
      <c r="B188" s="25" t="s">
        <v>117</v>
      </c>
      <c r="C188" s="12" t="s">
        <v>118</v>
      </c>
      <c r="D188" s="23" t="s">
        <v>7</v>
      </c>
      <c r="E188" s="14">
        <v>3</v>
      </c>
      <c r="F188" s="15"/>
      <c r="G188" s="15">
        <f t="shared" si="12"/>
        <v>0</v>
      </c>
    </row>
    <row r="189" spans="2:7" ht="57">
      <c r="B189" s="25" t="s">
        <v>119</v>
      </c>
      <c r="C189" s="12" t="s">
        <v>120</v>
      </c>
      <c r="D189" s="23" t="s">
        <v>7</v>
      </c>
      <c r="E189" s="14">
        <v>3</v>
      </c>
      <c r="F189" s="15"/>
      <c r="G189" s="15">
        <f t="shared" si="12"/>
        <v>0</v>
      </c>
    </row>
    <row r="190" spans="2:7" ht="57">
      <c r="B190" s="25" t="s">
        <v>121</v>
      </c>
      <c r="C190" s="12" t="s">
        <v>122</v>
      </c>
      <c r="D190" s="23" t="s">
        <v>7</v>
      </c>
      <c r="E190" s="14">
        <v>2</v>
      </c>
      <c r="F190" s="15"/>
      <c r="G190" s="15">
        <f t="shared" si="12"/>
        <v>0</v>
      </c>
    </row>
    <row r="191" spans="2:7" ht="71.25">
      <c r="B191" s="25" t="s">
        <v>123</v>
      </c>
      <c r="C191" s="12" t="s">
        <v>124</v>
      </c>
      <c r="D191" s="23" t="s">
        <v>7</v>
      </c>
      <c r="E191" s="14">
        <v>2</v>
      </c>
      <c r="F191" s="15"/>
      <c r="G191" s="15">
        <f t="shared" si="12"/>
        <v>0</v>
      </c>
    </row>
    <row r="192" spans="2:7" ht="28.5">
      <c r="B192" s="28"/>
      <c r="C192" s="24" t="s">
        <v>125</v>
      </c>
      <c r="D192" s="23"/>
      <c r="E192" s="13"/>
      <c r="F192" s="29"/>
      <c r="G192" s="15"/>
    </row>
    <row r="193" spans="2:7" ht="71.25">
      <c r="B193" s="25" t="s">
        <v>126</v>
      </c>
      <c r="C193" s="12" t="s">
        <v>243</v>
      </c>
      <c r="D193" s="23" t="s">
        <v>7</v>
      </c>
      <c r="E193" s="14">
        <v>13</v>
      </c>
      <c r="F193" s="15"/>
      <c r="G193" s="15">
        <f t="shared" si="12"/>
        <v>0</v>
      </c>
    </row>
    <row r="194" spans="2:7" ht="85.5">
      <c r="B194" s="25" t="s">
        <v>127</v>
      </c>
      <c r="C194" s="12" t="s">
        <v>245</v>
      </c>
      <c r="D194" s="23" t="s">
        <v>7</v>
      </c>
      <c r="E194" s="14">
        <v>6</v>
      </c>
      <c r="F194" s="15"/>
      <c r="G194" s="15">
        <f t="shared" si="12"/>
        <v>0</v>
      </c>
    </row>
    <row r="195" spans="2:7" ht="85.5">
      <c r="B195" s="25" t="s">
        <v>128</v>
      </c>
      <c r="C195" s="12" t="s">
        <v>247</v>
      </c>
      <c r="D195" s="23" t="s">
        <v>7</v>
      </c>
      <c r="E195" s="14">
        <v>16</v>
      </c>
      <c r="F195" s="15"/>
      <c r="G195" s="15">
        <f t="shared" si="12"/>
        <v>0</v>
      </c>
    </row>
    <row r="196" spans="2:7" ht="71.25">
      <c r="B196" s="25" t="s">
        <v>129</v>
      </c>
      <c r="C196" s="12" t="s">
        <v>246</v>
      </c>
      <c r="D196" s="23" t="s">
        <v>7</v>
      </c>
      <c r="E196" s="14">
        <v>4</v>
      </c>
      <c r="F196" s="15"/>
      <c r="G196" s="15">
        <f t="shared" si="12"/>
        <v>0</v>
      </c>
    </row>
    <row r="197" spans="2:7" ht="99.75">
      <c r="B197" s="25" t="s">
        <v>130</v>
      </c>
      <c r="C197" s="12" t="s">
        <v>250</v>
      </c>
      <c r="D197" s="23" t="s">
        <v>7</v>
      </c>
      <c r="E197" s="14">
        <v>4</v>
      </c>
      <c r="F197" s="15"/>
      <c r="G197" s="15">
        <f t="shared" si="12"/>
        <v>0</v>
      </c>
    </row>
    <row r="198" spans="2:7" ht="128.25">
      <c r="B198" s="25" t="s">
        <v>131</v>
      </c>
      <c r="C198" s="12" t="s">
        <v>249</v>
      </c>
      <c r="D198" s="23" t="s">
        <v>7</v>
      </c>
      <c r="E198" s="14">
        <v>1</v>
      </c>
      <c r="F198" s="15"/>
      <c r="G198" s="15">
        <f t="shared" si="12"/>
        <v>0</v>
      </c>
    </row>
    <row r="199" spans="2:7" ht="114">
      <c r="B199" s="25" t="s">
        <v>132</v>
      </c>
      <c r="C199" s="12" t="s">
        <v>244</v>
      </c>
      <c r="D199" s="23" t="s">
        <v>7</v>
      </c>
      <c r="E199" s="14">
        <v>13</v>
      </c>
      <c r="F199" s="15"/>
      <c r="G199" s="15">
        <f t="shared" si="12"/>
        <v>0</v>
      </c>
    </row>
    <row r="200" spans="2:7" ht="71.25">
      <c r="B200" s="25" t="s">
        <v>133</v>
      </c>
      <c r="C200" s="12" t="s">
        <v>248</v>
      </c>
      <c r="D200" s="23" t="s">
        <v>7</v>
      </c>
      <c r="E200" s="14">
        <v>6</v>
      </c>
      <c r="F200" s="15"/>
      <c r="G200" s="15">
        <f t="shared" si="12"/>
        <v>0</v>
      </c>
    </row>
    <row r="201" spans="2:7" ht="71.25">
      <c r="B201" s="25" t="s">
        <v>134</v>
      </c>
      <c r="C201" s="12" t="s">
        <v>251</v>
      </c>
      <c r="D201" s="23" t="s">
        <v>7</v>
      </c>
      <c r="E201" s="14">
        <v>16</v>
      </c>
      <c r="F201" s="15"/>
      <c r="G201" s="15">
        <f t="shared" si="12"/>
        <v>0</v>
      </c>
    </row>
    <row r="202" spans="2:7" ht="71.25">
      <c r="B202" s="25" t="s">
        <v>135</v>
      </c>
      <c r="C202" s="12" t="s">
        <v>252</v>
      </c>
      <c r="D202" s="23" t="s">
        <v>7</v>
      </c>
      <c r="E202" s="14">
        <v>4</v>
      </c>
      <c r="F202" s="15"/>
      <c r="G202" s="15">
        <f t="shared" si="12"/>
        <v>0</v>
      </c>
    </row>
    <row r="203" spans="2:7" ht="114">
      <c r="B203" s="25" t="s">
        <v>136</v>
      </c>
      <c r="C203" s="12" t="s">
        <v>253</v>
      </c>
      <c r="D203" s="23" t="s">
        <v>7</v>
      </c>
      <c r="E203" s="14">
        <v>7</v>
      </c>
      <c r="F203" s="15"/>
      <c r="G203" s="15">
        <f t="shared" si="12"/>
        <v>0</v>
      </c>
    </row>
    <row r="204" spans="2:7" ht="114">
      <c r="B204" s="25" t="s">
        <v>137</v>
      </c>
      <c r="C204" s="12" t="s">
        <v>254</v>
      </c>
      <c r="D204" s="23" t="s">
        <v>7</v>
      </c>
      <c r="E204" s="14">
        <v>1</v>
      </c>
      <c r="F204" s="15"/>
      <c r="G204" s="15">
        <f t="shared" si="12"/>
        <v>0</v>
      </c>
    </row>
    <row r="205" spans="2:7">
      <c r="B205" s="18"/>
      <c r="C205" s="30" t="s">
        <v>138</v>
      </c>
      <c r="D205" s="26"/>
      <c r="E205" s="13"/>
      <c r="F205" s="27"/>
      <c r="G205" s="15"/>
    </row>
    <row r="206" spans="2:7" ht="28.5">
      <c r="B206" s="25" t="s">
        <v>139</v>
      </c>
      <c r="C206" s="12" t="s">
        <v>140</v>
      </c>
      <c r="D206" s="23" t="s">
        <v>141</v>
      </c>
      <c r="E206" s="14">
        <v>1</v>
      </c>
      <c r="F206" s="15"/>
      <c r="G206" s="15">
        <f t="shared" si="12"/>
        <v>0</v>
      </c>
    </row>
    <row r="207" spans="2:7" ht="28.5">
      <c r="B207" s="25" t="s">
        <v>142</v>
      </c>
      <c r="C207" s="12" t="s">
        <v>143</v>
      </c>
      <c r="D207" s="23" t="s">
        <v>141</v>
      </c>
      <c r="E207" s="14">
        <v>1</v>
      </c>
      <c r="F207" s="15"/>
      <c r="G207" s="15">
        <f t="shared" si="12"/>
        <v>0</v>
      </c>
    </row>
    <row r="208" spans="2:7" ht="28.5">
      <c r="B208" s="25" t="s">
        <v>144</v>
      </c>
      <c r="C208" s="12" t="s">
        <v>145</v>
      </c>
      <c r="D208" s="23" t="s">
        <v>141</v>
      </c>
      <c r="E208" s="14">
        <v>1</v>
      </c>
      <c r="F208" s="15"/>
      <c r="G208" s="15">
        <f t="shared" si="12"/>
        <v>0</v>
      </c>
    </row>
    <row r="209" spans="2:7" ht="71.25">
      <c r="B209" s="25" t="s">
        <v>146</v>
      </c>
      <c r="C209" s="12" t="s">
        <v>147</v>
      </c>
      <c r="D209" s="23" t="s">
        <v>141</v>
      </c>
      <c r="E209" s="14">
        <v>1</v>
      </c>
      <c r="F209" s="15"/>
      <c r="G209" s="15">
        <f t="shared" si="12"/>
        <v>0</v>
      </c>
    </row>
    <row r="210" spans="2:7">
      <c r="B210" s="31"/>
      <c r="C210" s="30" t="s">
        <v>148</v>
      </c>
      <c r="D210" s="26"/>
      <c r="E210" s="13"/>
      <c r="F210" s="27"/>
      <c r="G210" s="15"/>
    </row>
    <row r="211" spans="2:7" ht="30">
      <c r="B211" s="31"/>
      <c r="C211" s="30" t="s">
        <v>149</v>
      </c>
      <c r="D211" s="26"/>
      <c r="E211" s="13"/>
      <c r="F211" s="27"/>
      <c r="G211" s="15"/>
    </row>
    <row r="212" spans="2:7" ht="119.25" customHeight="1">
      <c r="B212" s="25" t="s">
        <v>150</v>
      </c>
      <c r="C212" s="12" t="s">
        <v>151</v>
      </c>
      <c r="D212" s="23" t="s">
        <v>7</v>
      </c>
      <c r="E212" s="14">
        <v>1</v>
      </c>
      <c r="F212" s="15"/>
      <c r="G212" s="15">
        <f t="shared" ref="G212:G221" si="13">E212*F212</f>
        <v>0</v>
      </c>
    </row>
    <row r="213" spans="2:7" ht="30">
      <c r="B213" s="18"/>
      <c r="C213" s="30" t="s">
        <v>100</v>
      </c>
      <c r="D213" s="26"/>
      <c r="E213" s="23"/>
      <c r="F213" s="27"/>
      <c r="G213" s="27"/>
    </row>
    <row r="214" spans="2:7" ht="42.75">
      <c r="B214" s="25" t="s">
        <v>152</v>
      </c>
      <c r="C214" s="12" t="s">
        <v>153</v>
      </c>
      <c r="D214" s="23" t="s">
        <v>7</v>
      </c>
      <c r="E214" s="14">
        <v>8</v>
      </c>
      <c r="F214" s="15"/>
      <c r="G214" s="15">
        <f t="shared" si="13"/>
        <v>0</v>
      </c>
    </row>
    <row r="215" spans="2:7" ht="42.75">
      <c r="B215" s="25" t="s">
        <v>154</v>
      </c>
      <c r="C215" s="12" t="s">
        <v>155</v>
      </c>
      <c r="D215" s="23" t="s">
        <v>7</v>
      </c>
      <c r="E215" s="14">
        <v>2</v>
      </c>
      <c r="F215" s="15"/>
      <c r="G215" s="15">
        <f t="shared" si="13"/>
        <v>0</v>
      </c>
    </row>
    <row r="216" spans="2:7" ht="57">
      <c r="B216" s="25" t="s">
        <v>156</v>
      </c>
      <c r="C216" s="12" t="s">
        <v>157</v>
      </c>
      <c r="D216" s="23" t="s">
        <v>7</v>
      </c>
      <c r="E216" s="14">
        <v>6</v>
      </c>
      <c r="F216" s="15"/>
      <c r="G216" s="15">
        <f t="shared" si="13"/>
        <v>0</v>
      </c>
    </row>
    <row r="217" spans="2:7" ht="57">
      <c r="B217" s="25" t="s">
        <v>158</v>
      </c>
      <c r="C217" s="12" t="s">
        <v>159</v>
      </c>
      <c r="D217" s="23" t="s">
        <v>7</v>
      </c>
      <c r="E217" s="14">
        <v>2</v>
      </c>
      <c r="F217" s="15"/>
      <c r="G217" s="15">
        <f t="shared" si="13"/>
        <v>0</v>
      </c>
    </row>
    <row r="218" spans="2:7" ht="42.75">
      <c r="B218" s="25" t="s">
        <v>160</v>
      </c>
      <c r="C218" s="12" t="s">
        <v>161</v>
      </c>
      <c r="D218" s="23" t="s">
        <v>7</v>
      </c>
      <c r="E218" s="14">
        <v>2</v>
      </c>
      <c r="F218" s="15"/>
      <c r="G218" s="15">
        <f t="shared" si="13"/>
        <v>0</v>
      </c>
    </row>
    <row r="219" spans="2:7" ht="42.75">
      <c r="B219" s="25" t="s">
        <v>162</v>
      </c>
      <c r="C219" s="12" t="s">
        <v>163</v>
      </c>
      <c r="D219" s="23" t="s">
        <v>7</v>
      </c>
      <c r="E219" s="14">
        <v>2</v>
      </c>
      <c r="F219" s="15"/>
      <c r="G219" s="15">
        <f t="shared" si="13"/>
        <v>0</v>
      </c>
    </row>
    <row r="220" spans="2:7">
      <c r="B220" s="31"/>
      <c r="C220" s="30" t="s">
        <v>138</v>
      </c>
      <c r="D220" s="26"/>
      <c r="E220" s="14"/>
      <c r="F220" s="15"/>
      <c r="G220" s="15"/>
    </row>
    <row r="221" spans="2:7" ht="28.5">
      <c r="B221" s="31" t="s">
        <v>164</v>
      </c>
      <c r="C221" s="12" t="s">
        <v>165</v>
      </c>
      <c r="D221" s="23" t="s">
        <v>166</v>
      </c>
      <c r="E221" s="14">
        <v>1</v>
      </c>
      <c r="F221" s="15"/>
      <c r="G221" s="15">
        <f t="shared" si="13"/>
        <v>0</v>
      </c>
    </row>
    <row r="222" spans="2:7">
      <c r="B222" s="31"/>
      <c r="C222" s="22"/>
      <c r="D222" s="22"/>
      <c r="E222" s="20"/>
      <c r="F222" s="60" t="s">
        <v>239</v>
      </c>
      <c r="G222" s="17">
        <f>SUM(G153:G221)</f>
        <v>0</v>
      </c>
    </row>
    <row r="223" spans="2:7">
      <c r="B223" s="7" t="s">
        <v>167</v>
      </c>
      <c r="C223" s="9"/>
      <c r="D223" s="9"/>
      <c r="E223" s="8"/>
      <c r="F223" s="8"/>
      <c r="G223" s="8"/>
    </row>
    <row r="224" spans="2:7">
      <c r="B224" s="73" t="s">
        <v>0</v>
      </c>
      <c r="C224" s="73" t="s">
        <v>1</v>
      </c>
      <c r="D224" s="73" t="s">
        <v>26</v>
      </c>
      <c r="E224" s="9"/>
      <c r="F224" s="73" t="s">
        <v>2</v>
      </c>
      <c r="G224" s="10"/>
    </row>
    <row r="225" spans="2:7" ht="30">
      <c r="B225" s="73"/>
      <c r="C225" s="73"/>
      <c r="D225" s="73"/>
      <c r="E225" s="10" t="s">
        <v>27</v>
      </c>
      <c r="F225" s="73"/>
      <c r="G225" s="10" t="s">
        <v>3</v>
      </c>
    </row>
    <row r="226" spans="2:7" ht="14.25">
      <c r="B226" s="18">
        <v>41654</v>
      </c>
      <c r="C226" s="12" t="s">
        <v>213</v>
      </c>
      <c r="D226" s="13" t="s">
        <v>4</v>
      </c>
      <c r="E226" s="14">
        <v>5</v>
      </c>
      <c r="F226" s="15"/>
      <c r="G226" s="15">
        <f t="shared" ref="G226" si="14">E226*F226</f>
        <v>0</v>
      </c>
    </row>
    <row r="227" spans="2:7">
      <c r="B227" s="31"/>
      <c r="C227" s="12"/>
      <c r="D227" s="13"/>
      <c r="E227" s="20"/>
      <c r="F227" s="60" t="s">
        <v>239</v>
      </c>
      <c r="G227" s="17">
        <f>SUM(G226)</f>
        <v>0</v>
      </c>
    </row>
    <row r="228" spans="2:7">
      <c r="B228" s="7" t="s">
        <v>168</v>
      </c>
      <c r="C228" s="9"/>
      <c r="D228" s="9"/>
      <c r="E228" s="8"/>
      <c r="F228" s="8"/>
      <c r="G228" s="8"/>
    </row>
    <row r="229" spans="2:7">
      <c r="B229" s="73" t="s">
        <v>0</v>
      </c>
      <c r="C229" s="73" t="s">
        <v>1</v>
      </c>
      <c r="D229" s="73" t="s">
        <v>26</v>
      </c>
      <c r="E229" s="9"/>
      <c r="F229" s="73" t="s">
        <v>2</v>
      </c>
      <c r="G229" s="10"/>
    </row>
    <row r="230" spans="2:7" ht="30">
      <c r="B230" s="73"/>
      <c r="C230" s="73"/>
      <c r="D230" s="73"/>
      <c r="E230" s="10" t="s">
        <v>27</v>
      </c>
      <c r="F230" s="73"/>
      <c r="G230" s="10" t="s">
        <v>3</v>
      </c>
    </row>
    <row r="231" spans="2:7" ht="14.25">
      <c r="B231" s="18">
        <v>37272</v>
      </c>
      <c r="C231" s="12" t="s">
        <v>214</v>
      </c>
      <c r="D231" s="13" t="s">
        <v>6</v>
      </c>
      <c r="E231" s="14">
        <v>68</v>
      </c>
      <c r="F231" s="15"/>
      <c r="G231" s="15">
        <f t="shared" ref="G231" si="15">E231*F231</f>
        <v>0</v>
      </c>
    </row>
    <row r="232" spans="2:7">
      <c r="B232" s="31"/>
      <c r="C232" s="12"/>
      <c r="D232" s="13"/>
      <c r="E232" s="20"/>
      <c r="F232" s="60" t="s">
        <v>239</v>
      </c>
      <c r="G232" s="17">
        <f>SUM(G231)</f>
        <v>0</v>
      </c>
    </row>
    <row r="233" spans="2:7">
      <c r="B233" s="32" t="s">
        <v>215</v>
      </c>
      <c r="C233" s="32"/>
      <c r="D233" s="32"/>
      <c r="E233" s="32"/>
      <c r="F233" s="32"/>
      <c r="G233" s="32"/>
    </row>
    <row r="234" spans="2:7">
      <c r="B234" s="73" t="s">
        <v>0</v>
      </c>
      <c r="C234" s="73" t="s">
        <v>1</v>
      </c>
      <c r="D234" s="73" t="s">
        <v>26</v>
      </c>
      <c r="E234" s="9"/>
      <c r="F234" s="73" t="s">
        <v>2</v>
      </c>
      <c r="G234" s="33"/>
    </row>
    <row r="235" spans="2:7" ht="30">
      <c r="B235" s="73"/>
      <c r="C235" s="73"/>
      <c r="D235" s="73"/>
      <c r="E235" s="33" t="s">
        <v>27</v>
      </c>
      <c r="F235" s="73"/>
      <c r="G235" s="33" t="s">
        <v>3</v>
      </c>
    </row>
    <row r="236" spans="2:7" ht="14.25">
      <c r="B236" s="34" t="s">
        <v>216</v>
      </c>
      <c r="C236" s="34" t="s">
        <v>217</v>
      </c>
      <c r="D236" s="35" t="s">
        <v>10</v>
      </c>
      <c r="E236" s="47">
        <v>23013.4</v>
      </c>
      <c r="F236" s="15"/>
      <c r="G236" s="15">
        <f t="shared" ref="G236:G237" si="16">E236*F236</f>
        <v>0</v>
      </c>
    </row>
    <row r="237" spans="2:7" ht="28.5">
      <c r="B237" s="12" t="s">
        <v>218</v>
      </c>
      <c r="C237" s="34" t="s">
        <v>219</v>
      </c>
      <c r="D237" s="13" t="s">
        <v>10</v>
      </c>
      <c r="E237" s="14">
        <v>1239.0703387234043</v>
      </c>
      <c r="F237" s="15"/>
      <c r="G237" s="15">
        <f t="shared" si="16"/>
        <v>0</v>
      </c>
    </row>
    <row r="238" spans="2:7">
      <c r="B238" s="36"/>
      <c r="C238" s="37"/>
      <c r="D238" s="38"/>
      <c r="E238" s="38"/>
      <c r="F238" s="60" t="s">
        <v>239</v>
      </c>
      <c r="G238" s="39">
        <f>SUM(G236:G237)</f>
        <v>0</v>
      </c>
    </row>
    <row r="239" spans="2:7">
      <c r="B239" s="32" t="s">
        <v>220</v>
      </c>
      <c r="C239" s="32"/>
      <c r="D239" s="32"/>
      <c r="E239" s="32"/>
      <c r="F239" s="32"/>
      <c r="G239" s="32"/>
    </row>
    <row r="240" spans="2:7">
      <c r="B240" s="74" t="s">
        <v>0</v>
      </c>
      <c r="C240" s="74" t="s">
        <v>1</v>
      </c>
      <c r="D240" s="74" t="s">
        <v>26</v>
      </c>
      <c r="E240" s="9"/>
      <c r="F240" s="74" t="s">
        <v>2</v>
      </c>
      <c r="G240" s="33"/>
    </row>
    <row r="241" spans="1:7" ht="30">
      <c r="B241" s="75"/>
      <c r="C241" s="75"/>
      <c r="D241" s="75"/>
      <c r="E241" s="33" t="s">
        <v>27</v>
      </c>
      <c r="F241" s="75"/>
      <c r="G241" s="33" t="s">
        <v>3</v>
      </c>
    </row>
    <row r="242" spans="1:7" ht="28.5">
      <c r="B242" s="12" t="s">
        <v>221</v>
      </c>
      <c r="C242" s="34" t="s">
        <v>222</v>
      </c>
      <c r="D242" s="13" t="s">
        <v>223</v>
      </c>
      <c r="E242" s="47">
        <v>2154.5472000000004</v>
      </c>
      <c r="F242" s="15"/>
      <c r="G242" s="15">
        <f t="shared" ref="G242" si="17">E242*F242</f>
        <v>0</v>
      </c>
    </row>
    <row r="243" spans="1:7">
      <c r="B243" s="36"/>
      <c r="C243" s="37"/>
      <c r="D243" s="38"/>
      <c r="E243" s="38"/>
      <c r="F243" s="60" t="s">
        <v>239</v>
      </c>
      <c r="G243" s="39">
        <f>SUM(G242)</f>
        <v>0</v>
      </c>
    </row>
    <row r="244" spans="1:7">
      <c r="B244" s="80" t="s">
        <v>240</v>
      </c>
      <c r="C244" s="80"/>
      <c r="D244" s="80"/>
      <c r="E244" s="40"/>
      <c r="F244" s="41"/>
      <c r="G244" s="41">
        <f>G31+G44+G52+G65+G72+G81+G86++G86+G86+G93+G102+G107+G117+G133+G149+G222+G227+G232+G238+G243</f>
        <v>0</v>
      </c>
    </row>
    <row r="245" spans="1:7" ht="14.25">
      <c r="B245" s="42"/>
      <c r="C245" s="12" t="s">
        <v>22</v>
      </c>
      <c r="D245" s="43">
        <v>0.17</v>
      </c>
      <c r="E245" s="43"/>
      <c r="F245" s="44"/>
      <c r="G245" s="44">
        <f>G244*D245</f>
        <v>0</v>
      </c>
    </row>
    <row r="246" spans="1:7" ht="14.25">
      <c r="B246" s="42"/>
      <c r="C246" s="12" t="s">
        <v>11</v>
      </c>
      <c r="D246" s="43">
        <v>0.05</v>
      </c>
      <c r="E246" s="43"/>
      <c r="F246" s="44"/>
      <c r="G246" s="44">
        <f>G244*D246</f>
        <v>0</v>
      </c>
    </row>
    <row r="247" spans="1:7">
      <c r="B247" s="80" t="s">
        <v>241</v>
      </c>
      <c r="C247" s="80"/>
      <c r="D247" s="80"/>
      <c r="E247" s="40"/>
      <c r="F247" s="45"/>
      <c r="G247" s="45">
        <f>G245+G246</f>
        <v>0</v>
      </c>
    </row>
    <row r="248" spans="1:7" ht="14.25">
      <c r="B248" s="42"/>
      <c r="C248" s="12" t="s">
        <v>169</v>
      </c>
      <c r="D248" s="43">
        <v>0.19</v>
      </c>
      <c r="E248" s="43"/>
      <c r="F248" s="44"/>
      <c r="G248" s="44">
        <f>G246*D248</f>
        <v>0</v>
      </c>
    </row>
    <row r="249" spans="1:7">
      <c r="B249" s="42"/>
      <c r="C249" s="66" t="s">
        <v>224</v>
      </c>
      <c r="D249" s="67"/>
      <c r="E249" s="46"/>
      <c r="F249" s="45"/>
      <c r="G249" s="45">
        <f>G244+G247+G248</f>
        <v>0</v>
      </c>
    </row>
    <row r="251" spans="1:7" s="52" customFormat="1" ht="90" customHeight="1">
      <c r="A251" s="49"/>
      <c r="B251" s="59" t="s">
        <v>237</v>
      </c>
      <c r="C251" s="64" t="s">
        <v>238</v>
      </c>
      <c r="D251" s="64"/>
      <c r="E251" s="64"/>
      <c r="F251" s="64"/>
      <c r="G251" s="65"/>
    </row>
    <row r="255" spans="1:7">
      <c r="B255" s="4"/>
      <c r="C255" s="5"/>
      <c r="E255" s="48"/>
    </row>
    <row r="256" spans="1:7">
      <c r="B256" s="72" t="s">
        <v>23</v>
      </c>
      <c r="C256" s="72"/>
      <c r="E256" s="1" t="s">
        <v>225</v>
      </c>
    </row>
  </sheetData>
  <mergeCells count="93">
    <mergeCell ref="C179:D179"/>
    <mergeCell ref="C224:C225"/>
    <mergeCell ref="D224:D225"/>
    <mergeCell ref="B95:B96"/>
    <mergeCell ref="B104:B105"/>
    <mergeCell ref="B151:B152"/>
    <mergeCell ref="B155:B171"/>
    <mergeCell ref="B244:D244"/>
    <mergeCell ref="B135:B136"/>
    <mergeCell ref="B119:B120"/>
    <mergeCell ref="B109:B110"/>
    <mergeCell ref="B224:B225"/>
    <mergeCell ref="C151:C152"/>
    <mergeCell ref="D151:D152"/>
    <mergeCell ref="D155:D171"/>
    <mergeCell ref="C229:C230"/>
    <mergeCell ref="D229:D230"/>
    <mergeCell ref="B229:B230"/>
    <mergeCell ref="C177:D177"/>
    <mergeCell ref="E155:E171"/>
    <mergeCell ref="C104:C105"/>
    <mergeCell ref="D104:D105"/>
    <mergeCell ref="C95:C96"/>
    <mergeCell ref="D95:D96"/>
    <mergeCell ref="C135:C136"/>
    <mergeCell ref="D135:D136"/>
    <mergeCell ref="C119:C120"/>
    <mergeCell ref="D119:D120"/>
    <mergeCell ref="C109:C110"/>
    <mergeCell ref="D109:D110"/>
    <mergeCell ref="B46:B47"/>
    <mergeCell ref="C46:C47"/>
    <mergeCell ref="D46:D47"/>
    <mergeCell ref="B74:B75"/>
    <mergeCell ref="C74:C75"/>
    <mergeCell ref="D74:D75"/>
    <mergeCell ref="B67:B68"/>
    <mergeCell ref="C67:C68"/>
    <mergeCell ref="D67:D68"/>
    <mergeCell ref="B54:B55"/>
    <mergeCell ref="C54:C55"/>
    <mergeCell ref="D54:D55"/>
    <mergeCell ref="C88:C89"/>
    <mergeCell ref="D88:D89"/>
    <mergeCell ref="C83:C84"/>
    <mergeCell ref="D83:D84"/>
    <mergeCell ref="B83:B84"/>
    <mergeCell ref="B88:B89"/>
    <mergeCell ref="B21:B22"/>
    <mergeCell ref="C21:C22"/>
    <mergeCell ref="D21:D22"/>
    <mergeCell ref="B33:B34"/>
    <mergeCell ref="C33:C34"/>
    <mergeCell ref="D33:D34"/>
    <mergeCell ref="F21:F22"/>
    <mergeCell ref="F33:F34"/>
    <mergeCell ref="F46:F47"/>
    <mergeCell ref="F54:F55"/>
    <mergeCell ref="F67:F68"/>
    <mergeCell ref="F74:F75"/>
    <mergeCell ref="F83:F84"/>
    <mergeCell ref="F88:F89"/>
    <mergeCell ref="F95:F96"/>
    <mergeCell ref="F104:F105"/>
    <mergeCell ref="B256:C256"/>
    <mergeCell ref="B234:B235"/>
    <mergeCell ref="C234:C235"/>
    <mergeCell ref="D234:D235"/>
    <mergeCell ref="B240:B241"/>
    <mergeCell ref="C240:C241"/>
    <mergeCell ref="D240:D241"/>
    <mergeCell ref="B247:D247"/>
    <mergeCell ref="C2:G2"/>
    <mergeCell ref="C3:G3"/>
    <mergeCell ref="C4:G4"/>
    <mergeCell ref="B7:G7"/>
    <mergeCell ref="B18:G18"/>
    <mergeCell ref="D10:G10"/>
    <mergeCell ref="D12:G12"/>
    <mergeCell ref="D14:G14"/>
    <mergeCell ref="B16:G16"/>
    <mergeCell ref="C251:G251"/>
    <mergeCell ref="C249:D249"/>
    <mergeCell ref="F224:F225"/>
    <mergeCell ref="F229:F230"/>
    <mergeCell ref="F234:F235"/>
    <mergeCell ref="F240:F241"/>
    <mergeCell ref="F109:F110"/>
    <mergeCell ref="F119:F120"/>
    <mergeCell ref="F135:F136"/>
    <mergeCell ref="F151:F152"/>
    <mergeCell ref="F155:F171"/>
    <mergeCell ref="G155:G171"/>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FFAC77EEC44824CB90B608A7F91ADC5" ma:contentTypeVersion="14" ma:contentTypeDescription="Crear nuevo documento." ma:contentTypeScope="" ma:versionID="337af2d36fe28c725995cfb31536802c">
  <xsd:schema xmlns:xsd="http://www.w3.org/2001/XMLSchema" xmlns:xs="http://www.w3.org/2001/XMLSchema" xmlns:p="http://schemas.microsoft.com/office/2006/metadata/properties" xmlns:ns3="e02e898a-c84d-4161-a199-aae6bd2019a8" xmlns:ns4="e8b5d37d-b189-475d-bab7-956b9ebd878d" targetNamespace="http://schemas.microsoft.com/office/2006/metadata/properties" ma:root="true" ma:fieldsID="c04ab93a5fc9a9d24e89d72bda894f9a" ns3:_="" ns4:_="">
    <xsd:import namespace="e02e898a-c84d-4161-a199-aae6bd2019a8"/>
    <xsd:import namespace="e8b5d37d-b189-475d-bab7-956b9ebd878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4:SharedWithUsers" minOccurs="0"/>
                <xsd:element ref="ns4:SharedWithDetails" minOccurs="0"/>
                <xsd:element ref="ns4:SharingHintHash" minOccurs="0"/>
                <xsd:element ref="ns3:MediaServiceLocation"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2e898a-c84d-4161-a199-aae6bd2019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8b5d37d-b189-475d-bab7-956b9ebd878d"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453139-3CD6-44A5-B07E-307FFCFA72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2e898a-c84d-4161-a199-aae6bd2019a8"/>
    <ds:schemaRef ds:uri="e8b5d37d-b189-475d-bab7-956b9ebd878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7FBC440-06E8-49E1-BA79-45D02823499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49B20C7-0451-4A86-B3AB-E36667413E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11 PRESUPUESTO OBRA</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Apoyo Administrativo</dc:creator>
  <cp:keywords/>
  <dc:description/>
  <cp:lastModifiedBy>Julian Alberto Zuleta Valencia</cp:lastModifiedBy>
  <cp:revision/>
  <dcterms:created xsi:type="dcterms:W3CDTF">2022-03-03T20:01:41Z</dcterms:created>
  <dcterms:modified xsi:type="dcterms:W3CDTF">2024-05-08T19:32:19Z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0x0101000FFAC77EEC44824CB90B608A7F91ADC5</vt:lpwstr>
  </property>
</Properties>
</file>