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erver1.CNSC.NET\DIRECCION_DE_APOYO_CORPORATIVO\LIDA GONZALEZ BOHORQUEZ\2024\ACTAS DE LIQUIDACIÓN\CTO.458 DE 2023  - NEG INGENIERIA\"/>
    </mc:Choice>
  </mc:AlternateContent>
  <xr:revisionPtr revIDLastSave="0" documentId="8_{B15CC290-1DB1-437A-8BC8-CBB5DF584A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6" i="1" l="1"/>
  <c r="F23" i="1"/>
  <c r="C48" i="1"/>
  <c r="E21" i="1"/>
  <c r="G20" i="1"/>
  <c r="F24" i="1" s="1"/>
  <c r="E27" i="1" s="1"/>
  <c r="F17" i="1"/>
  <c r="F29" i="1" l="1"/>
  <c r="F22" i="1"/>
</calcChain>
</file>

<file path=xl/sharedStrings.xml><?xml version="1.0" encoding="utf-8"?>
<sst xmlns="http://schemas.openxmlformats.org/spreadsheetml/2006/main" count="100" uniqueCount="84">
  <si>
    <t>Reporte Relación de Pagos</t>
  </si>
  <si>
    <t>Usuario Solicitante:</t>
  </si>
  <si>
    <t>MHmmacias</t>
  </si>
  <si>
    <t>MARYURI  MACIAS  MAYORCA</t>
  </si>
  <si>
    <t>Unidad ó Subunidad Ejecutora Solicitante:</t>
  </si>
  <si>
    <t>38-01-00</t>
  </si>
  <si>
    <t>COMISIÓN NACIONAL DEL SERVICIO CIVIL</t>
  </si>
  <si>
    <t>Fecha y Hora Sistema:</t>
  </si>
  <si>
    <t>2024-04-11-1:40 p. m.</t>
  </si>
  <si>
    <t>RELACION DE PAGOS</t>
  </si>
  <si>
    <t>Unidad / Sub-Unidad:</t>
  </si>
  <si>
    <t>38-01-00 COMISIÓN NACIONAL DEL SERVICIO CIVIL</t>
  </si>
  <si>
    <t>Número de Compromiso:</t>
  </si>
  <si>
    <t>Valor Total:</t>
  </si>
  <si>
    <t>Saldo por pagar:</t>
  </si>
  <si>
    <t>Tipo Doc. Identidad:</t>
  </si>
  <si>
    <t>NIT</t>
  </si>
  <si>
    <t>Número Doc. Identidad:</t>
  </si>
  <si>
    <t>Tercero:</t>
  </si>
  <si>
    <t>NEG INGENIERÍA S.A.S., BIC</t>
  </si>
  <si>
    <t>DOCUMENTO SOPORTE</t>
  </si>
  <si>
    <t>Tipo:</t>
  </si>
  <si>
    <t xml:space="preserve">CONTRATO DE PRESTACION DE SERVICIOS  </t>
  </si>
  <si>
    <t>Número:</t>
  </si>
  <si>
    <t>458-2023</t>
  </si>
  <si>
    <t>Fecha:</t>
  </si>
  <si>
    <t>OBJETO</t>
  </si>
  <si>
    <t>Objeto:</t>
  </si>
  <si>
    <t xml:space="preserve">Ejecutar actividades de mantenimiento y adecuación de las instalaciones de la Comisión Nacional del Servicio Civil ubicadas en el edificio Oficenter 96 pisos 7, mezanine, y oficina 408, cuya dirección es carrera 16 No. 96 - 64. 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</si>
  <si>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</si>
  <si>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</si>
  <si>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</si>
  <si>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</si>
  <si>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</si>
  <si>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</si>
  <si>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</si>
  <si>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</si>
  <si>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</si>
  <si>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</si>
  <si>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</si>
  <si>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</si>
  <si>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</si>
  <si>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</si>
  <si>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</si>
  <si>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</si>
  <si>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</si>
  <si>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</si>
  <si>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</si>
  <si>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</si>
  <si>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</si>
  <si>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</si>
  <si>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</si>
  <si>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2023-12-26</t>
  </si>
  <si>
    <t>30.025.039,84</t>
  </si>
  <si>
    <t>2023-12-28</t>
  </si>
  <si>
    <t>53.799,00</t>
  </si>
  <si>
    <t>29.971.240,84</t>
  </si>
  <si>
    <t>21003400606</t>
  </si>
  <si>
    <t>BANCO CAJA SOCIAL S.A.</t>
  </si>
  <si>
    <t xml:space="preserve"> </t>
  </si>
  <si>
    <t>13-01-01-DT</t>
  </si>
  <si>
    <t>Mantenimiento y adecuación de las instalaciones de la CNSC, edificio Oficenter 96 pisos 7, mezanine, y oficina 408 Radicado 2023RE234138 FACTURA FV 1354, PERIODO del 27 de octubre al 26 de noviembre 2023, CONTRATO 458-2023, RP 198723</t>
  </si>
  <si>
    <t>2024-02-23</t>
  </si>
  <si>
    <t>37.118.123,95</t>
  </si>
  <si>
    <t>2024-03-08</t>
  </si>
  <si>
    <t>3.737.505,00</t>
  </si>
  <si>
    <t>33.380.618,95</t>
  </si>
  <si>
    <t>CONTRATO DE OBRA</t>
  </si>
  <si>
    <t>FACT 1381 Y 1354</t>
  </si>
  <si>
    <t>Mant. y adecuación de las instalaciones de la CNSC, edificio Oficenter 96 pisos 7, mezanine, y oficina 408 Radicado 2024RE040302 FACTURA FV 1381 - 1354 PERIODO 27 de noviembre al 31 de diciembre - 2023 CTT 458-2023 RP 198723</t>
  </si>
  <si>
    <t>VALOR INICIAL DEL CONTRATO SECOP II</t>
  </si>
  <si>
    <t>VALOR FINAL DEL CONTRATO SECOP II</t>
  </si>
  <si>
    <t>VALOR TOTAL PRESUPUESTAL SIIF NACION</t>
  </si>
  <si>
    <t>DIFERENCIA ENTRE SECOP II Y SIIF</t>
  </si>
  <si>
    <t>VALOR PAGADO RESERVA PRESUPUESTAL</t>
  </si>
  <si>
    <t xml:space="preserve">SALDO POR UTILIZAR DEL CONTRATO </t>
  </si>
  <si>
    <t xml:space="preserve">MODIFICACION CONTRACTUAL </t>
  </si>
  <si>
    <t>VALOR INICIAL RP No. 198723</t>
  </si>
  <si>
    <t>VALOR RP No. 198723 LIBERACIÓN SOLICITADA SUPERVISOR</t>
  </si>
  <si>
    <t>VALOR FINAL  RP No. 198723</t>
  </si>
  <si>
    <t>VALOR PAGADO AÑO 2023 RP No.198723</t>
  </si>
  <si>
    <t>SALDO POR UTILIZAR DEL CONTRATO RP No. 198723 EN RESERVA PRESUPUESTAL</t>
  </si>
  <si>
    <t>TOTAL PAGADO</t>
  </si>
  <si>
    <t>VALOR CONSTITUIDO EN RESERVA PRESUPUESTAL MEMORANDO No. 2024RI000077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</si>
</sst>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10C0A]dd/mm/yyyy\ h:mm:ss"/>
    <numFmt numFmtId="165" formatCode="[$-10C0A]#,##0.00;\(#,##0.00\)"/>
  </numFmts>
  <fonts count="17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11"/>
      <name val="Calibri"/>
      <family val="2"/>
    </font>
    <font>
      <b/>
      <sz val="11"/>
      <color rgb="FF000000"/>
      <name val="Calibri"/>
      <family val="2"/>
      <scheme val="minor"/>
    </font>
    <font>
      <b/>
      <sz val="12"/>
      <name val="Calibri"/>
      <family val="2"/>
    </font>
    <font>
      <sz val="9"/>
      <color rgb="FF000000"/>
      <name val="Arial"/>
      <family val="2"/>
    </font>
    <font>
      <sz val="9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106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2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4" fontId="9" fillId="0" borderId="9" xfId="0" applyNumberFormat="1" applyFont="1" applyBorder="1" applyAlignment="1">
      <alignment horizontal="right" vertical="top" wrapText="1" readingOrder="1"/>
    </xf>
    <xf numFmtId="0" fontId="12" fillId="3" borderId="0" xfId="0" applyFont="1" applyFill="1" applyAlignment="1">
      <alignment vertical="top"/>
    </xf>
    <xf numFmtId="0" fontId="12" fillId="3" borderId="0" xfId="0" applyFont="1" applyFill="1" applyAlignment="1">
      <alignment vertical="top" wrapText="1"/>
    </xf>
    <xf numFmtId="43" fontId="12" fillId="3" borderId="0" xfId="1" applyFont="1" applyFill="1" applyBorder="1" applyAlignment="1">
      <alignment horizontal="right" vertical="center" wrapText="1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 wrapText="1"/>
    </xf>
    <xf numFmtId="4" fontId="13" fillId="0" borderId="0" xfId="0" applyNumberFormat="1" applyFont="1"/>
    <xf numFmtId="0" fontId="12" fillId="4" borderId="0" xfId="0" applyFont="1" applyFill="1" applyAlignment="1">
      <alignment vertical="center" wrapText="1"/>
    </xf>
    <xf numFmtId="4" fontId="12" fillId="4" borderId="0" xfId="0" applyNumberFormat="1" applyFont="1" applyFill="1" applyAlignment="1">
      <alignment horizontal="right" vertical="center" wrapText="1"/>
    </xf>
    <xf numFmtId="0" fontId="12" fillId="3" borderId="0" xfId="0" applyFont="1" applyFill="1" applyAlignment="1">
      <alignment vertical="center"/>
    </xf>
    <xf numFmtId="4" fontId="12" fillId="3" borderId="0" xfId="0" applyNumberFormat="1" applyFont="1" applyFill="1" applyAlignment="1">
      <alignment horizontal="right" vertical="center" wrapText="1"/>
    </xf>
    <xf numFmtId="4" fontId="12" fillId="4" borderId="0" xfId="0" applyNumberFormat="1" applyFont="1" applyFill="1" applyAlignment="1">
      <alignment vertical="center"/>
    </xf>
    <xf numFmtId="0" fontId="12" fillId="5" borderId="0" xfId="0" applyFont="1" applyFill="1" applyAlignment="1">
      <alignment vertical="center"/>
    </xf>
    <xf numFmtId="0" fontId="12" fillId="4" borderId="0" xfId="0" applyFont="1" applyFill="1" applyAlignment="1">
      <alignment vertical="center"/>
    </xf>
    <xf numFmtId="3" fontId="0" fillId="0" borderId="0" xfId="0" applyNumberFormat="1"/>
    <xf numFmtId="4" fontId="12" fillId="4" borderId="16" xfId="0" applyNumberFormat="1" applyFont="1" applyFill="1" applyBorder="1"/>
    <xf numFmtId="0" fontId="6" fillId="0" borderId="20" xfId="0" applyFont="1" applyBorder="1" applyAlignment="1">
      <alignment horizontal="center" vertical="center" wrapText="1" readingOrder="1"/>
    </xf>
    <xf numFmtId="0" fontId="1" fillId="0" borderId="23" xfId="0" applyFont="1" applyBorder="1"/>
    <xf numFmtId="0" fontId="9" fillId="0" borderId="25" xfId="0" applyFont="1" applyBorder="1" applyAlignment="1">
      <alignment horizontal="center" vertical="center" wrapText="1" readingOrder="1"/>
    </xf>
    <xf numFmtId="0" fontId="9" fillId="0" borderId="25" xfId="0" applyFont="1" applyBorder="1" applyAlignment="1">
      <alignment horizontal="center" vertical="top" wrapText="1" readingOrder="1"/>
    </xf>
    <xf numFmtId="0" fontId="9" fillId="0" borderId="28" xfId="0" applyFont="1" applyBorder="1" applyAlignment="1">
      <alignment horizontal="center" vertical="top" wrapText="1" readingOrder="1"/>
    </xf>
    <xf numFmtId="0" fontId="9" fillId="0" borderId="29" xfId="0" applyFont="1" applyBorder="1" applyAlignment="1">
      <alignment horizontal="center" vertical="top" wrapText="1" readingOrder="1"/>
    </xf>
    <xf numFmtId="4" fontId="9" fillId="0" borderId="29" xfId="0" applyNumberFormat="1" applyFont="1" applyBorder="1" applyAlignment="1">
      <alignment horizontal="right" vertical="top" wrapText="1" readingOrder="1"/>
    </xf>
    <xf numFmtId="0" fontId="9" fillId="0" borderId="29" xfId="0" applyFont="1" applyBorder="1" applyAlignment="1">
      <alignment vertical="top" wrapText="1" readingOrder="1"/>
    </xf>
    <xf numFmtId="0" fontId="9" fillId="0" borderId="29" xfId="0" applyFont="1" applyBorder="1" applyAlignment="1">
      <alignment horizontal="right" vertical="top" wrapText="1" readingOrder="1"/>
    </xf>
    <xf numFmtId="0" fontId="1" fillId="0" borderId="32" xfId="0" applyFont="1" applyBorder="1"/>
    <xf numFmtId="0" fontId="12" fillId="0" borderId="15" xfId="0" applyFont="1" applyBorder="1" applyAlignment="1">
      <alignment horizontal="left" vertical="center" wrapText="1"/>
    </xf>
    <xf numFmtId="4" fontId="12" fillId="0" borderId="15" xfId="0" applyNumberFormat="1" applyFont="1" applyBorder="1" applyAlignment="1">
      <alignment horizontal="right" vertical="center"/>
    </xf>
    <xf numFmtId="0" fontId="14" fillId="4" borderId="34" xfId="0" applyFont="1" applyFill="1" applyBorder="1" applyAlignment="1">
      <alignment horizontal="center" wrapText="1"/>
    </xf>
    <xf numFmtId="0" fontId="14" fillId="4" borderId="35" xfId="0" applyFont="1" applyFill="1" applyBorder="1" applyAlignment="1">
      <alignment horizontal="center" wrapText="1"/>
    </xf>
    <xf numFmtId="43" fontId="12" fillId="3" borderId="0" xfId="1" applyFont="1" applyFill="1" applyBorder="1" applyAlignment="1">
      <alignment horizontal="right" vertical="center" wrapText="1"/>
    </xf>
    <xf numFmtId="43" fontId="12" fillId="3" borderId="0" xfId="1" applyFont="1" applyFill="1" applyBorder="1" applyAlignment="1">
      <alignment horizontal="center" vertical="center"/>
    </xf>
    <xf numFmtId="0" fontId="12" fillId="4" borderId="0" xfId="0" applyFont="1" applyFill="1" applyAlignment="1">
      <alignment horizontal="left" vertical="center" wrapText="1"/>
    </xf>
    <xf numFmtId="4" fontId="12" fillId="4" borderId="0" xfId="0" applyNumberFormat="1" applyFont="1" applyFill="1" applyAlignment="1">
      <alignment horizontal="right" vertical="center" wrapText="1"/>
    </xf>
    <xf numFmtId="0" fontId="12" fillId="4" borderId="0" xfId="0" applyFont="1" applyFill="1" applyAlignment="1">
      <alignment horizontal="right" vertical="center" wrapText="1"/>
    </xf>
    <xf numFmtId="43" fontId="12" fillId="3" borderId="0" xfId="0" applyNumberFormat="1" applyFont="1" applyFill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4" fontId="12" fillId="4" borderId="0" xfId="0" applyNumberFormat="1" applyFont="1" applyFill="1" applyAlignment="1">
      <alignment horizontal="right" vertical="center"/>
    </xf>
    <xf numFmtId="0" fontId="12" fillId="5" borderId="0" xfId="0" applyFont="1" applyFill="1" applyAlignment="1">
      <alignment horizontal="left" vertical="center" wrapText="1"/>
    </xf>
    <xf numFmtId="43" fontId="12" fillId="5" borderId="0" xfId="0" applyNumberFormat="1" applyFont="1" applyFill="1" applyAlignment="1">
      <alignment horizontal="center" vertical="center" wrapText="1"/>
    </xf>
    <xf numFmtId="43" fontId="12" fillId="4" borderId="0" xfId="0" applyNumberFormat="1" applyFont="1" applyFill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4" fontId="12" fillId="0" borderId="0" xfId="0" applyNumberFormat="1" applyFont="1" applyAlignment="1">
      <alignment horizontal="right" vertical="center" wrapText="1"/>
    </xf>
    <xf numFmtId="0" fontId="9" fillId="0" borderId="29" xfId="0" applyFont="1" applyBorder="1" applyAlignment="1">
      <alignment horizontal="right" vertical="top" wrapText="1" readingOrder="1"/>
    </xf>
    <xf numFmtId="0" fontId="1" fillId="0" borderId="30" xfId="0" applyFont="1" applyBorder="1" applyAlignment="1">
      <alignment vertical="top" wrapText="1"/>
    </xf>
    <xf numFmtId="0" fontId="1" fillId="0" borderId="31" xfId="0" applyFont="1" applyBorder="1" applyAlignment="1">
      <alignment vertical="top" wrapText="1"/>
    </xf>
    <xf numFmtId="0" fontId="9" fillId="0" borderId="29" xfId="0" applyFont="1" applyBorder="1" applyAlignment="1">
      <alignment vertical="top" wrapText="1" readingOrder="1"/>
    </xf>
    <xf numFmtId="0" fontId="1" fillId="0" borderId="33" xfId="0" applyFont="1" applyBorder="1" applyAlignment="1">
      <alignment vertical="top" wrapText="1"/>
    </xf>
    <xf numFmtId="165" fontId="9" fillId="0" borderId="29" xfId="0" applyNumberFormat="1" applyFont="1" applyBorder="1" applyAlignment="1">
      <alignment horizontal="right" vertical="top" wrapText="1" readingOrder="1"/>
    </xf>
    <xf numFmtId="0" fontId="9" fillId="0" borderId="2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0" fontId="1" fillId="0" borderId="27" xfId="0" applyFont="1" applyBorder="1" applyAlignment="1">
      <alignment vertical="top" wrapText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4" xfId="0" applyFont="1" applyBorder="1" applyAlignment="1">
      <alignment vertical="top" wrapText="1"/>
    </xf>
    <xf numFmtId="0" fontId="1" fillId="0" borderId="26" xfId="0" applyFont="1" applyBorder="1" applyAlignment="1">
      <alignment vertical="top" wrapText="1"/>
    </xf>
    <xf numFmtId="0" fontId="10" fillId="0" borderId="12" xfId="0" applyFont="1" applyBorder="1" applyAlignment="1">
      <alignment horizontal="center" vertical="top" wrapText="1" readingOrder="1"/>
    </xf>
    <xf numFmtId="0" fontId="1" fillId="0" borderId="13" xfId="0" applyFont="1" applyBorder="1" applyAlignment="1">
      <alignment vertical="top" wrapText="1"/>
    </xf>
    <xf numFmtId="0" fontId="8" fillId="0" borderId="0" xfId="0" applyFont="1" applyAlignment="1">
      <alignment vertical="top" wrapText="1" readingOrder="1"/>
    </xf>
    <xf numFmtId="0" fontId="1" fillId="0" borderId="0" xfId="0" applyFont="1"/>
    <xf numFmtId="0" fontId="6" fillId="0" borderId="17" xfId="0" applyFont="1" applyBorder="1" applyAlignment="1">
      <alignment horizontal="center" vertical="center" wrapText="1" readingOrder="1"/>
    </xf>
    <xf numFmtId="0" fontId="1" fillId="0" borderId="18" xfId="0" applyFont="1" applyBorder="1" applyAlignment="1">
      <alignment vertical="top" wrapText="1"/>
    </xf>
    <xf numFmtId="0" fontId="1" fillId="0" borderId="19" xfId="0" applyFont="1" applyBorder="1" applyAlignment="1">
      <alignment vertical="top" wrapText="1"/>
    </xf>
    <xf numFmtId="0" fontId="6" fillId="0" borderId="20" xfId="0" applyFont="1" applyBorder="1" applyAlignment="1">
      <alignment horizontal="center" vertical="center" wrapText="1" readingOrder="1"/>
    </xf>
    <xf numFmtId="0" fontId="1" fillId="0" borderId="21" xfId="0" applyFont="1" applyBorder="1" applyAlignment="1">
      <alignment vertical="top" wrapText="1"/>
    </xf>
    <xf numFmtId="0" fontId="6" fillId="0" borderId="22" xfId="0" applyFont="1" applyBorder="1" applyAlignment="1">
      <alignment horizontal="center" vertical="center" wrapText="1" readingOrder="1"/>
    </xf>
    <xf numFmtId="0" fontId="1" fillId="0" borderId="23" xfId="0" applyFont="1" applyBorder="1" applyAlignment="1">
      <alignment vertical="top" wrapText="1"/>
    </xf>
    <xf numFmtId="0" fontId="1" fillId="0" borderId="24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15" fillId="4" borderId="9" xfId="0" applyFont="1" applyFill="1" applyBorder="1" applyAlignment="1">
      <alignment vertical="center" wrapText="1" readingOrder="1"/>
    </xf>
    <xf numFmtId="0" fontId="16" fillId="4" borderId="10" xfId="0" applyFont="1" applyFill="1" applyBorder="1" applyAlignment="1">
      <alignment vertical="top" wrapText="1"/>
    </xf>
    <xf numFmtId="0" fontId="16" fillId="4" borderId="11" xfId="0" applyFont="1" applyFill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0" fontId="15" fillId="4" borderId="9" xfId="0" applyFont="1" applyFill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4" fontId="7" fillId="0" borderId="9" xfId="0" applyNumberFormat="1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8"/>
  <sheetViews>
    <sheetView showGridLines="0" tabSelected="1" workbookViewId="0">
      <pane ySplit="14" topLeftCell="A15" activePane="bottomLeft" state="frozen"/>
      <selection pane="bottomLeft" activeCell="F19" sqref="F19"/>
    </sheetView>
  </sheetViews>
  <sheetFormatPr baseColWidth="10" defaultRowHeight="15" x14ac:dyDescent="0.25"/>
  <cols>
    <col min="1" max="1" width="14.5703125" customWidth="1"/>
    <col min="2" max="2" width="16.5703125" customWidth="1"/>
    <col min="3" max="3" width="16.85546875" customWidth="1"/>
    <col min="4" max="4" width="1.7109375" customWidth="1"/>
    <col min="5" max="5" width="3.42578125" customWidth="1"/>
    <col min="6" max="6" width="1.85546875" customWidth="1"/>
    <col min="7" max="7" width="17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9.710937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7.5703125" customWidth="1"/>
    <col min="20" max="20" width="12.8554687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01"/>
      <c r="B3" s="77"/>
      <c r="C3" s="77"/>
      <c r="D3" s="77"/>
      <c r="E3" s="102" t="s">
        <v>0</v>
      </c>
      <c r="F3" s="77"/>
      <c r="G3" s="77"/>
      <c r="H3" s="77"/>
      <c r="I3" s="77"/>
      <c r="J3" s="77"/>
      <c r="K3" s="77"/>
      <c r="L3" s="77"/>
      <c r="M3" s="77"/>
      <c r="N3" s="77"/>
      <c r="O3" s="77"/>
      <c r="AK3" s="4"/>
    </row>
    <row r="4" spans="1:37" ht="13.7" customHeight="1" x14ac:dyDescent="0.25">
      <c r="A4" s="101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R4" s="103" t="s">
        <v>1</v>
      </c>
      <c r="S4" s="77"/>
      <c r="T4" s="77"/>
      <c r="U4" s="77"/>
      <c r="Z4" s="104" t="s">
        <v>2</v>
      </c>
      <c r="AA4" s="77"/>
      <c r="AB4" s="77"/>
      <c r="AE4" s="104" t="s">
        <v>3</v>
      </c>
      <c r="AF4" s="77"/>
      <c r="AG4" s="77"/>
      <c r="AH4" s="77"/>
      <c r="AI4" s="77"/>
      <c r="AJ4" s="77"/>
      <c r="AK4" s="4"/>
    </row>
    <row r="5" spans="1:37" ht="0.6" customHeight="1" x14ac:dyDescent="0.25">
      <c r="A5" s="101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Z5" s="77"/>
      <c r="AA5" s="77"/>
      <c r="AB5" s="77"/>
      <c r="AE5" s="77"/>
      <c r="AF5" s="77"/>
      <c r="AG5" s="77"/>
      <c r="AH5" s="77"/>
      <c r="AI5" s="77"/>
      <c r="AJ5" s="77"/>
      <c r="AK5" s="4"/>
    </row>
    <row r="6" spans="1:37" ht="12.75" customHeight="1" x14ac:dyDescent="0.25">
      <c r="A6" s="101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R6" s="103" t="s">
        <v>4</v>
      </c>
      <c r="S6" s="77"/>
      <c r="T6" s="77"/>
      <c r="U6" s="77"/>
      <c r="V6" s="77"/>
      <c r="W6" s="77"/>
      <c r="X6" s="77"/>
      <c r="Z6" s="104" t="s">
        <v>5</v>
      </c>
      <c r="AA6" s="77"/>
      <c r="AB6" s="77"/>
      <c r="AE6" s="104" t="s">
        <v>6</v>
      </c>
      <c r="AF6" s="77"/>
      <c r="AG6" s="77"/>
      <c r="AH6" s="77"/>
      <c r="AI6" s="77"/>
      <c r="AJ6" s="77"/>
      <c r="AK6" s="4"/>
    </row>
    <row r="7" spans="1:37" ht="1.35" customHeight="1" x14ac:dyDescent="0.25">
      <c r="A7" s="101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Z7" s="77"/>
      <c r="AA7" s="77"/>
      <c r="AB7" s="77"/>
      <c r="AE7" s="77"/>
      <c r="AF7" s="77"/>
      <c r="AG7" s="77"/>
      <c r="AH7" s="77"/>
      <c r="AI7" s="77"/>
      <c r="AJ7" s="77"/>
      <c r="AK7" s="4"/>
    </row>
    <row r="8" spans="1:37" ht="7.15" customHeight="1" x14ac:dyDescent="0.25">
      <c r="A8" s="101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AK8" s="4"/>
    </row>
    <row r="9" spans="1:37" ht="11.25" customHeight="1" x14ac:dyDescent="0.25">
      <c r="A9" s="101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R9" s="103" t="s">
        <v>7</v>
      </c>
      <c r="S9" s="77"/>
      <c r="T9" s="77"/>
      <c r="U9" s="77"/>
      <c r="Z9" s="105" t="s">
        <v>8</v>
      </c>
      <c r="AA9" s="77"/>
      <c r="AB9" s="77"/>
      <c r="AC9" s="77"/>
      <c r="AD9" s="77"/>
      <c r="AE9" s="77"/>
      <c r="AF9" s="77"/>
      <c r="AG9" s="77"/>
      <c r="AK9" s="4"/>
    </row>
    <row r="10" spans="1:37" ht="2.25" customHeight="1" x14ac:dyDescent="0.25">
      <c r="A10" s="101"/>
      <c r="B10" s="77"/>
      <c r="C10" s="77"/>
      <c r="D10" s="77"/>
      <c r="R10" s="77"/>
      <c r="S10" s="77"/>
      <c r="T10" s="77"/>
      <c r="U10" s="77"/>
      <c r="Z10" s="77"/>
      <c r="AA10" s="77"/>
      <c r="AB10" s="77"/>
      <c r="AC10" s="77"/>
      <c r="AD10" s="77"/>
      <c r="AE10" s="77"/>
      <c r="AF10" s="77"/>
      <c r="AG10" s="77"/>
      <c r="AK10" s="4"/>
    </row>
    <row r="11" spans="1:37" ht="0.6" customHeight="1" x14ac:dyDescent="0.25">
      <c r="A11" s="101"/>
      <c r="B11" s="77"/>
      <c r="C11" s="77"/>
      <c r="D11" s="77"/>
      <c r="Z11" s="77"/>
      <c r="AA11" s="77"/>
      <c r="AB11" s="77"/>
      <c r="AC11" s="77"/>
      <c r="AD11" s="77"/>
      <c r="AE11" s="77"/>
      <c r="AF11" s="77"/>
      <c r="AG11" s="77"/>
      <c r="AK11" s="4"/>
    </row>
    <row r="12" spans="1:37" ht="15.2" customHeight="1" x14ac:dyDescent="0.25">
      <c r="A12" s="101"/>
      <c r="B12" s="77"/>
      <c r="C12" s="77"/>
      <c r="D12" s="77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19.5" customHeight="1" x14ac:dyDescent="0.25">
      <c r="A15" s="14" t="s">
        <v>70</v>
      </c>
      <c r="B15" s="15"/>
      <c r="C15" s="15"/>
      <c r="D15" s="15"/>
      <c r="E15" s="15"/>
      <c r="F15" s="43">
        <v>70000000</v>
      </c>
      <c r="G15" s="43"/>
    </row>
    <row r="16" spans="1:37" ht="19.5" customHeight="1" x14ac:dyDescent="0.25">
      <c r="A16" s="14" t="s">
        <v>76</v>
      </c>
      <c r="B16" s="15"/>
      <c r="C16" s="15"/>
      <c r="D16" s="15"/>
      <c r="E16" s="15"/>
      <c r="F16" s="16"/>
      <c r="G16" s="16">
        <v>0</v>
      </c>
    </row>
    <row r="17" spans="1:37" ht="19.5" customHeight="1" x14ac:dyDescent="0.25">
      <c r="A17" s="14" t="s">
        <v>71</v>
      </c>
      <c r="B17" s="15"/>
      <c r="C17" s="15"/>
      <c r="D17" s="15"/>
      <c r="E17" s="15"/>
      <c r="F17" s="44">
        <f>+F15+G16</f>
        <v>70000000</v>
      </c>
      <c r="G17" s="44"/>
    </row>
    <row r="18" spans="1:37" ht="19.5" customHeight="1" x14ac:dyDescent="0.25">
      <c r="A18" s="17" t="s">
        <v>77</v>
      </c>
      <c r="B18" s="17"/>
      <c r="C18" s="17"/>
      <c r="D18" s="17"/>
      <c r="E18" s="18"/>
      <c r="F18" s="18"/>
      <c r="G18" s="27">
        <v>70000000</v>
      </c>
    </row>
    <row r="19" spans="1:37" ht="19.5" customHeight="1" x14ac:dyDescent="0.25">
      <c r="A19" s="17" t="s">
        <v>78</v>
      </c>
      <c r="B19" s="17"/>
      <c r="C19" s="17"/>
      <c r="D19" s="17"/>
      <c r="E19" s="18"/>
      <c r="F19" s="18"/>
      <c r="G19" s="19">
        <v>2856836.16</v>
      </c>
    </row>
    <row r="20" spans="1:37" ht="19.5" customHeight="1" x14ac:dyDescent="0.25">
      <c r="A20" s="17" t="s">
        <v>79</v>
      </c>
      <c r="B20" s="17"/>
      <c r="C20" s="17"/>
      <c r="D20" s="17"/>
      <c r="E20" s="18"/>
      <c r="F20" s="18"/>
      <c r="G20" s="19">
        <f>+G18-G19</f>
        <v>67143163.840000004</v>
      </c>
    </row>
    <row r="21" spans="1:37" ht="19.5" customHeight="1" x14ac:dyDescent="0.25">
      <c r="A21" s="45" t="s">
        <v>72</v>
      </c>
      <c r="B21" s="45"/>
      <c r="C21" s="45"/>
      <c r="D21" s="20"/>
      <c r="E21" s="46">
        <f>+G20</f>
        <v>67143163.840000004</v>
      </c>
      <c r="F21" s="47"/>
      <c r="G21" s="47"/>
    </row>
    <row r="22" spans="1:37" ht="19.5" customHeight="1" x14ac:dyDescent="0.25">
      <c r="A22" s="22" t="s">
        <v>73</v>
      </c>
      <c r="B22" s="22"/>
      <c r="C22" s="22"/>
      <c r="D22" s="22"/>
      <c r="E22" s="23"/>
      <c r="F22" s="48">
        <f>F17-E21</f>
        <v>2856836.1599999964</v>
      </c>
      <c r="G22" s="49"/>
    </row>
    <row r="23" spans="1:37" ht="19.5" customHeight="1" x14ac:dyDescent="0.25">
      <c r="A23" s="45" t="s">
        <v>80</v>
      </c>
      <c r="B23" s="45"/>
      <c r="C23" s="45"/>
      <c r="D23" s="20"/>
      <c r="E23" s="24"/>
      <c r="F23" s="50">
        <f>+C45</f>
        <v>30025039.84</v>
      </c>
      <c r="G23" s="50"/>
    </row>
    <row r="24" spans="1:37" ht="19.5" customHeight="1" x14ac:dyDescent="0.25">
      <c r="A24" s="51" t="s">
        <v>83</v>
      </c>
      <c r="B24" s="51"/>
      <c r="C24" s="51"/>
      <c r="D24" s="51"/>
      <c r="E24" s="25"/>
      <c r="F24" s="52">
        <f>+G20-F23</f>
        <v>37118124</v>
      </c>
      <c r="G24" s="52"/>
    </row>
    <row r="25" spans="1:37" ht="19.5" customHeight="1" x14ac:dyDescent="0.25">
      <c r="A25" s="51"/>
      <c r="B25" s="51"/>
      <c r="C25" s="51"/>
      <c r="D25" s="51"/>
      <c r="E25" s="25"/>
      <c r="F25" s="52"/>
      <c r="G25" s="52"/>
    </row>
    <row r="26" spans="1:37" ht="19.5" customHeight="1" x14ac:dyDescent="0.25">
      <c r="A26" s="26" t="s">
        <v>74</v>
      </c>
      <c r="B26" s="26"/>
      <c r="C26" s="26"/>
      <c r="D26" s="26"/>
      <c r="E26" s="21"/>
      <c r="F26" s="53">
        <f>+C46</f>
        <v>37118123.950000003</v>
      </c>
      <c r="G26" s="53"/>
    </row>
    <row r="27" spans="1:37" ht="19.5" customHeight="1" x14ac:dyDescent="0.25">
      <c r="A27" s="54" t="s">
        <v>81</v>
      </c>
      <c r="B27" s="54"/>
      <c r="C27" s="54"/>
      <c r="D27" s="54"/>
      <c r="E27" s="55">
        <f>+F24-F26</f>
        <v>4.9999997019767761E-2</v>
      </c>
      <c r="F27" s="55"/>
      <c r="G27" s="55"/>
    </row>
    <row r="28" spans="1:37" ht="19.5" customHeight="1" x14ac:dyDescent="0.25">
      <c r="A28" s="54"/>
      <c r="B28" s="54"/>
      <c r="C28" s="54"/>
      <c r="D28" s="54"/>
      <c r="E28" s="55"/>
      <c r="F28" s="55"/>
      <c r="G28" s="55"/>
    </row>
    <row r="29" spans="1:37" ht="19.5" customHeight="1" x14ac:dyDescent="0.25">
      <c r="A29" s="39" t="s">
        <v>75</v>
      </c>
      <c r="B29" s="39"/>
      <c r="C29" s="39"/>
      <c r="D29" s="39"/>
      <c r="E29" s="39"/>
      <c r="F29" s="40">
        <f>+G20-F23-F26</f>
        <v>4.9999997019767761E-2</v>
      </c>
      <c r="G29" s="40"/>
    </row>
    <row r="30" spans="1:37" ht="19.5" customHeight="1" x14ac:dyDescent="0.25"/>
    <row r="31" spans="1:37" ht="26.45" customHeight="1" x14ac:dyDescent="0.25">
      <c r="A31" s="98" t="s">
        <v>9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5"/>
    </row>
    <row r="32" spans="1:37" ht="21.6" customHeight="1" x14ac:dyDescent="0.25">
      <c r="A32" s="87" t="s">
        <v>10</v>
      </c>
      <c r="B32" s="64"/>
      <c r="C32" s="64"/>
      <c r="D32" s="64"/>
      <c r="E32" s="65"/>
      <c r="F32" s="97" t="s">
        <v>11</v>
      </c>
      <c r="G32" s="64"/>
      <c r="H32" s="65"/>
      <c r="I32" s="95" t="s">
        <v>12</v>
      </c>
      <c r="J32" s="64"/>
      <c r="K32" s="64"/>
      <c r="L32" s="64"/>
      <c r="M32" s="65"/>
      <c r="N32" s="97">
        <v>198723</v>
      </c>
      <c r="O32" s="64"/>
      <c r="P32" s="64"/>
      <c r="Q32" s="64"/>
      <c r="R32" s="64"/>
      <c r="S32" s="64"/>
      <c r="T32" s="65"/>
      <c r="U32" s="87" t="s">
        <v>13</v>
      </c>
      <c r="V32" s="64"/>
      <c r="W32" s="64"/>
      <c r="X32" s="64"/>
      <c r="Y32" s="64"/>
      <c r="Z32" s="65"/>
      <c r="AA32" s="99">
        <v>67143163.840000004</v>
      </c>
      <c r="AB32" s="64"/>
      <c r="AC32" s="64"/>
      <c r="AD32" s="64"/>
      <c r="AE32" s="65"/>
      <c r="AF32" s="87" t="s">
        <v>14</v>
      </c>
      <c r="AG32" s="64"/>
      <c r="AH32" s="64"/>
      <c r="AI32" s="65"/>
      <c r="AJ32" s="100">
        <v>0.05</v>
      </c>
      <c r="AK32" s="65"/>
    </row>
    <row r="33" spans="1:39" ht="22.15" customHeight="1" x14ac:dyDescent="0.25">
      <c r="A33" s="87" t="s">
        <v>15</v>
      </c>
      <c r="B33" s="64"/>
      <c r="C33" s="64"/>
      <c r="D33" s="64"/>
      <c r="E33" s="65"/>
      <c r="F33" s="97" t="s">
        <v>16</v>
      </c>
      <c r="G33" s="64"/>
      <c r="H33" s="65"/>
      <c r="I33" s="87" t="s">
        <v>17</v>
      </c>
      <c r="J33" s="64"/>
      <c r="K33" s="64"/>
      <c r="L33" s="64"/>
      <c r="M33" s="65"/>
      <c r="N33" s="94">
        <v>900975870</v>
      </c>
      <c r="O33" s="91"/>
      <c r="P33" s="91"/>
      <c r="Q33" s="91"/>
      <c r="R33" s="91"/>
      <c r="S33" s="91"/>
      <c r="T33" s="92"/>
      <c r="U33" s="87" t="s">
        <v>18</v>
      </c>
      <c r="V33" s="64"/>
      <c r="W33" s="64"/>
      <c r="X33" s="64"/>
      <c r="Y33" s="64"/>
      <c r="Z33" s="64"/>
      <c r="AA33" s="64"/>
      <c r="AB33" s="64"/>
      <c r="AC33" s="64"/>
      <c r="AD33" s="64"/>
      <c r="AE33" s="65"/>
      <c r="AF33" s="90" t="s">
        <v>19</v>
      </c>
      <c r="AG33" s="91"/>
      <c r="AH33" s="91"/>
      <c r="AI33" s="91"/>
      <c r="AJ33" s="91"/>
      <c r="AK33" s="92"/>
    </row>
    <row r="34" spans="1:39" ht="22.15" customHeight="1" x14ac:dyDescent="0.25">
      <c r="A34" s="86" t="s">
        <v>20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5"/>
    </row>
    <row r="35" spans="1:39" ht="22.15" customHeight="1" x14ac:dyDescent="0.25">
      <c r="A35" s="87" t="s">
        <v>21</v>
      </c>
      <c r="B35" s="64"/>
      <c r="C35" s="64"/>
      <c r="D35" s="64"/>
      <c r="E35" s="65"/>
      <c r="F35" s="93" t="s">
        <v>22</v>
      </c>
      <c r="G35" s="64"/>
      <c r="H35" s="65"/>
      <c r="I35" s="87" t="s">
        <v>23</v>
      </c>
      <c r="J35" s="64"/>
      <c r="K35" s="64"/>
      <c r="L35" s="64"/>
      <c r="M35" s="65"/>
      <c r="N35" s="94" t="s">
        <v>24</v>
      </c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2"/>
      <c r="AA35" s="95" t="s">
        <v>25</v>
      </c>
      <c r="AB35" s="64"/>
      <c r="AC35" s="64"/>
      <c r="AD35" s="64"/>
      <c r="AE35" s="65"/>
      <c r="AF35" s="96">
        <v>45219</v>
      </c>
      <c r="AG35" s="64"/>
      <c r="AH35" s="64"/>
      <c r="AI35" s="64"/>
      <c r="AJ35" s="64"/>
      <c r="AK35" s="65"/>
    </row>
    <row r="36" spans="1:39" ht="26.45" customHeight="1" x14ac:dyDescent="0.25">
      <c r="A36" s="86" t="s">
        <v>26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5"/>
    </row>
    <row r="37" spans="1:39" ht="26.45" customHeight="1" x14ac:dyDescent="0.25">
      <c r="A37" s="87" t="s">
        <v>27</v>
      </c>
      <c r="B37" s="64"/>
      <c r="C37" s="64"/>
      <c r="D37" s="64"/>
      <c r="E37" s="65"/>
      <c r="F37" s="88" t="s">
        <v>28</v>
      </c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5"/>
    </row>
    <row r="38" spans="1:39" ht="9.9499999999999993" customHeight="1" x14ac:dyDescent="0.25">
      <c r="A38" s="89" t="s">
        <v>29</v>
      </c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</row>
    <row r="39" spans="1:39" ht="26.45" customHeight="1" x14ac:dyDescent="0.25">
      <c r="A39" s="89" t="s">
        <v>30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</row>
    <row r="40" spans="1:39" ht="9.6" customHeight="1" x14ac:dyDescent="0.25">
      <c r="A40" s="76" t="s">
        <v>29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</row>
    <row r="41" spans="1:39" ht="0" hidden="1" customHeight="1" x14ac:dyDescent="0.25"/>
    <row r="42" spans="1:39" ht="3.2" customHeight="1" thickBot="1" x14ac:dyDescent="0.3"/>
    <row r="43" spans="1:39" x14ac:dyDescent="0.25">
      <c r="A43" s="78" t="s">
        <v>31</v>
      </c>
      <c r="B43" s="79"/>
      <c r="C43" s="79"/>
      <c r="D43" s="79"/>
      <c r="E43" s="79"/>
      <c r="F43" s="80"/>
      <c r="G43" s="29" t="s">
        <v>32</v>
      </c>
      <c r="H43" s="81" t="s">
        <v>33</v>
      </c>
      <c r="I43" s="82"/>
      <c r="J43" s="83" t="s">
        <v>34</v>
      </c>
      <c r="K43" s="79"/>
      <c r="L43" s="79"/>
      <c r="M43" s="79"/>
      <c r="N43" s="79"/>
      <c r="O43" s="80"/>
      <c r="P43" s="30"/>
      <c r="Q43" s="83" t="s">
        <v>35</v>
      </c>
      <c r="R43" s="79"/>
      <c r="S43" s="79"/>
      <c r="T43" s="79"/>
      <c r="U43" s="79"/>
      <c r="V43" s="80"/>
      <c r="W43" s="83" t="s">
        <v>36</v>
      </c>
      <c r="X43" s="79"/>
      <c r="Y43" s="79"/>
      <c r="Z43" s="79"/>
      <c r="AA43" s="80"/>
      <c r="AB43" s="83" t="s">
        <v>20</v>
      </c>
      <c r="AC43" s="79"/>
      <c r="AD43" s="79"/>
      <c r="AE43" s="79"/>
      <c r="AF43" s="80"/>
      <c r="AG43" s="83" t="s">
        <v>37</v>
      </c>
      <c r="AH43" s="80"/>
      <c r="AI43" s="81" t="s">
        <v>38</v>
      </c>
      <c r="AJ43" s="84"/>
      <c r="AK43" s="84"/>
      <c r="AL43" s="84"/>
      <c r="AM43" s="85"/>
    </row>
    <row r="44" spans="1:39" ht="16.5" x14ac:dyDescent="0.25">
      <c r="A44" s="31" t="s">
        <v>39</v>
      </c>
      <c r="B44" s="8" t="s">
        <v>40</v>
      </c>
      <c r="C44" s="8" t="s">
        <v>41</v>
      </c>
      <c r="D44" s="70" t="s">
        <v>42</v>
      </c>
      <c r="E44" s="64"/>
      <c r="F44" s="65"/>
      <c r="G44" s="9" t="s">
        <v>29</v>
      </c>
      <c r="H44" s="74" t="s">
        <v>43</v>
      </c>
      <c r="I44" s="75"/>
      <c r="J44" s="8" t="s">
        <v>40</v>
      </c>
      <c r="K44" s="8" t="s">
        <v>44</v>
      </c>
      <c r="L44" s="8" t="s">
        <v>45</v>
      </c>
      <c r="M44" s="70" t="s">
        <v>46</v>
      </c>
      <c r="N44" s="65"/>
      <c r="O44" s="8" t="s">
        <v>47</v>
      </c>
      <c r="Q44" s="70" t="s">
        <v>48</v>
      </c>
      <c r="R44" s="64"/>
      <c r="S44" s="65"/>
      <c r="T44" s="70" t="s">
        <v>49</v>
      </c>
      <c r="U44" s="64"/>
      <c r="V44" s="65"/>
      <c r="W44" s="8" t="s">
        <v>40</v>
      </c>
      <c r="X44" s="70" t="s">
        <v>41</v>
      </c>
      <c r="Y44" s="64"/>
      <c r="Z44" s="64"/>
      <c r="AA44" s="65"/>
      <c r="AB44" s="70" t="s">
        <v>50</v>
      </c>
      <c r="AC44" s="65"/>
      <c r="AD44" s="70" t="s">
        <v>40</v>
      </c>
      <c r="AE44" s="64"/>
      <c r="AF44" s="65"/>
      <c r="AG44" s="70" t="s">
        <v>51</v>
      </c>
      <c r="AH44" s="65"/>
      <c r="AI44" s="71" t="s">
        <v>29</v>
      </c>
      <c r="AJ44" s="72"/>
      <c r="AK44" s="72"/>
      <c r="AL44" s="72"/>
      <c r="AM44" s="73"/>
    </row>
    <row r="45" spans="1:39" ht="54" customHeight="1" x14ac:dyDescent="0.25">
      <c r="A45" s="32" t="s">
        <v>52</v>
      </c>
      <c r="B45" s="10">
        <v>804023</v>
      </c>
      <c r="C45" s="13">
        <v>30025039.84</v>
      </c>
      <c r="D45" s="68">
        <v>184381.3</v>
      </c>
      <c r="E45" s="64"/>
      <c r="F45" s="65"/>
      <c r="G45" s="10">
        <v>669223</v>
      </c>
      <c r="H45" s="66"/>
      <c r="I45" s="65"/>
      <c r="J45" s="10">
        <v>479795523</v>
      </c>
      <c r="K45" s="10" t="s">
        <v>54</v>
      </c>
      <c r="L45" s="11" t="s">
        <v>53</v>
      </c>
      <c r="M45" s="63" t="s">
        <v>55</v>
      </c>
      <c r="N45" s="65"/>
      <c r="O45" s="11" t="s">
        <v>56</v>
      </c>
      <c r="Q45" s="69" t="s">
        <v>57</v>
      </c>
      <c r="R45" s="64"/>
      <c r="S45" s="65"/>
      <c r="T45" s="69" t="s">
        <v>58</v>
      </c>
      <c r="U45" s="64"/>
      <c r="V45" s="65"/>
      <c r="W45" s="12" t="s">
        <v>59</v>
      </c>
      <c r="X45" s="63" t="s">
        <v>59</v>
      </c>
      <c r="Y45" s="64"/>
      <c r="Z45" s="64"/>
      <c r="AA45" s="65"/>
      <c r="AB45" s="66" t="s">
        <v>22</v>
      </c>
      <c r="AC45" s="65"/>
      <c r="AD45" s="66" t="s">
        <v>24</v>
      </c>
      <c r="AE45" s="64"/>
      <c r="AF45" s="65"/>
      <c r="AG45" s="66" t="s">
        <v>60</v>
      </c>
      <c r="AH45" s="65"/>
      <c r="AI45" s="66" t="s">
        <v>61</v>
      </c>
      <c r="AJ45" s="64"/>
      <c r="AK45" s="64"/>
      <c r="AL45" s="64"/>
      <c r="AM45" s="67"/>
    </row>
    <row r="46" spans="1:39" ht="54" customHeight="1" thickBot="1" x14ac:dyDescent="0.3">
      <c r="A46" s="33" t="s">
        <v>62</v>
      </c>
      <c r="B46" s="34">
        <v>47524</v>
      </c>
      <c r="C46" s="35">
        <v>37118123.950000003</v>
      </c>
      <c r="D46" s="61">
        <v>227939.35</v>
      </c>
      <c r="E46" s="57"/>
      <c r="F46" s="58"/>
      <c r="G46" s="34">
        <v>51724</v>
      </c>
      <c r="H46" s="59"/>
      <c r="I46" s="58"/>
      <c r="J46" s="34">
        <v>58682724</v>
      </c>
      <c r="K46" s="34" t="s">
        <v>64</v>
      </c>
      <c r="L46" s="37" t="s">
        <v>63</v>
      </c>
      <c r="M46" s="56" t="s">
        <v>65</v>
      </c>
      <c r="N46" s="58"/>
      <c r="O46" s="37" t="s">
        <v>66</v>
      </c>
      <c r="P46" s="38"/>
      <c r="Q46" s="62" t="s">
        <v>57</v>
      </c>
      <c r="R46" s="57"/>
      <c r="S46" s="58"/>
      <c r="T46" s="62" t="s">
        <v>58</v>
      </c>
      <c r="U46" s="57"/>
      <c r="V46" s="58"/>
      <c r="W46" s="36" t="s">
        <v>59</v>
      </c>
      <c r="X46" s="56" t="s">
        <v>59</v>
      </c>
      <c r="Y46" s="57"/>
      <c r="Z46" s="57"/>
      <c r="AA46" s="58"/>
      <c r="AB46" s="59" t="s">
        <v>67</v>
      </c>
      <c r="AC46" s="58"/>
      <c r="AD46" s="59" t="s">
        <v>68</v>
      </c>
      <c r="AE46" s="57"/>
      <c r="AF46" s="58"/>
      <c r="AG46" s="59" t="s">
        <v>60</v>
      </c>
      <c r="AH46" s="58"/>
      <c r="AI46" s="59" t="s">
        <v>69</v>
      </c>
      <c r="AJ46" s="57"/>
      <c r="AK46" s="57"/>
      <c r="AL46" s="57"/>
      <c r="AM46" s="60"/>
    </row>
    <row r="47" spans="1:39" ht="0" hidden="1" customHeight="1" x14ac:dyDescent="0.25"/>
    <row r="48" spans="1:39" ht="16.5" thickBot="1" x14ac:dyDescent="0.3">
      <c r="A48" s="41" t="s">
        <v>82</v>
      </c>
      <c r="B48" s="42"/>
      <c r="C48" s="28">
        <f>SUM(C45:C47)</f>
        <v>67143163.790000007</v>
      </c>
    </row>
  </sheetData>
  <mergeCells count="91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31:AK31"/>
    <mergeCell ref="A32:E32"/>
    <mergeCell ref="F32:H32"/>
    <mergeCell ref="I32:M32"/>
    <mergeCell ref="N32:T32"/>
    <mergeCell ref="U32:Z32"/>
    <mergeCell ref="AA32:AE32"/>
    <mergeCell ref="AF32:AI32"/>
    <mergeCell ref="AJ32:AK32"/>
    <mergeCell ref="AF33:AK33"/>
    <mergeCell ref="A34:AK34"/>
    <mergeCell ref="A35:E35"/>
    <mergeCell ref="F35:H35"/>
    <mergeCell ref="I35:M35"/>
    <mergeCell ref="N35:Z35"/>
    <mergeCell ref="AA35:AE35"/>
    <mergeCell ref="AF35:AK35"/>
    <mergeCell ref="A33:E33"/>
    <mergeCell ref="F33:H33"/>
    <mergeCell ref="I33:M33"/>
    <mergeCell ref="N33:T33"/>
    <mergeCell ref="U33:AE33"/>
    <mergeCell ref="A36:AK36"/>
    <mergeCell ref="A37:E37"/>
    <mergeCell ref="F37:AK37"/>
    <mergeCell ref="A38:AK38"/>
    <mergeCell ref="A39:AK39"/>
    <mergeCell ref="A40:AK40"/>
    <mergeCell ref="A43:F43"/>
    <mergeCell ref="H43:I43"/>
    <mergeCell ref="J43:O43"/>
    <mergeCell ref="Q43:V43"/>
    <mergeCell ref="W43:AA43"/>
    <mergeCell ref="AB43:AF43"/>
    <mergeCell ref="AG43:AH43"/>
    <mergeCell ref="AI43:AM43"/>
    <mergeCell ref="D44:F44"/>
    <mergeCell ref="H44:I44"/>
    <mergeCell ref="M44:N44"/>
    <mergeCell ref="Q44:S44"/>
    <mergeCell ref="T44:V44"/>
    <mergeCell ref="X44:AA44"/>
    <mergeCell ref="AB44:AC44"/>
    <mergeCell ref="AD44:AF44"/>
    <mergeCell ref="AG44:AH44"/>
    <mergeCell ref="AI44:AM44"/>
    <mergeCell ref="AB45:AC45"/>
    <mergeCell ref="AD45:AF45"/>
    <mergeCell ref="AG45:AH45"/>
    <mergeCell ref="AI45:AM45"/>
    <mergeCell ref="D45:F45"/>
    <mergeCell ref="H45:I45"/>
    <mergeCell ref="M45:N45"/>
    <mergeCell ref="Q45:S45"/>
    <mergeCell ref="T45:V45"/>
    <mergeCell ref="H46:I46"/>
    <mergeCell ref="M46:N46"/>
    <mergeCell ref="Q46:S46"/>
    <mergeCell ref="T46:V46"/>
    <mergeCell ref="X45:AA45"/>
    <mergeCell ref="X46:AA46"/>
    <mergeCell ref="AB46:AC46"/>
    <mergeCell ref="AD46:AF46"/>
    <mergeCell ref="AG46:AH46"/>
    <mergeCell ref="AI46:AM46"/>
    <mergeCell ref="A29:E29"/>
    <mergeCell ref="F29:G29"/>
    <mergeCell ref="A48:B48"/>
    <mergeCell ref="F15:G15"/>
    <mergeCell ref="F17:G17"/>
    <mergeCell ref="A21:C21"/>
    <mergeCell ref="E21:G21"/>
    <mergeCell ref="F22:G22"/>
    <mergeCell ref="A23:C23"/>
    <mergeCell ref="F23:G23"/>
    <mergeCell ref="A24:D25"/>
    <mergeCell ref="F24:G25"/>
    <mergeCell ref="F26:G26"/>
    <mergeCell ref="A27:D28"/>
    <mergeCell ref="E27:G28"/>
    <mergeCell ref="D46:F46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Maryuri Macias Mayorca</dc:creator>
  <cp:lastModifiedBy>Lida Mayerly Gonzalez Bohorquez</cp:lastModifiedBy>
  <dcterms:created xsi:type="dcterms:W3CDTF">2024-04-11T18:54:16Z</dcterms:created>
  <dcterms:modified xsi:type="dcterms:W3CDTF">2024-04-16T16:27:52Z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