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4"/>
  <workbookPr defaultThemeVersion="166925"/>
  <mc:AlternateContent xmlns:mc="http://schemas.openxmlformats.org/markup-compatibility/2006">
    <mc:Choice Requires="x15">
      <x15ac:absPath xmlns:x15ac="http://schemas.microsoft.com/office/spreadsheetml/2010/11/ac" url="https://minsaludcol-my.sharepoint.com/personal/dvela_minsalud_gov_co/Documents/CONTRACTUAL 2024/PROCESOS/DIRECTA/PERSONA JURÍDICA/CONVENIOS/FRESNO/"/>
    </mc:Choice>
  </mc:AlternateContent>
  <xr:revisionPtr revIDLastSave="0" documentId="8_{A219C223-690E-4FB3-BF3E-C2730019D7EB}" xr6:coauthVersionLast="36" xr6:coauthVersionMax="36" xr10:uidLastSave="{00000000-0000-0000-0000-000000000000}"/>
  <bookViews>
    <workbookView xWindow="0" yWindow="0" windowWidth="20490" windowHeight="7650" xr2:uid="{00000000-000D-0000-FFFF-FFFF00000000}"/>
  </bookViews>
  <sheets>
    <sheet name="Presupuesto" sheetId="1" r:id="rId1"/>
  </sheets>
  <definedNames>
    <definedName name="_Hlk137723945" localSheetId="0">Presupuesto!$A$2</definedName>
    <definedName name="_xlnm.Print_Area" localSheetId="0">Presupuesto!$A$1:$L$70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4" i="1" l="1"/>
  <c r="G35" i="1" l="1"/>
  <c r="I19" i="1"/>
  <c r="I26" i="1" l="1"/>
  <c r="L26" i="1" s="1"/>
  <c r="L53" i="1"/>
  <c r="H53" i="1"/>
  <c r="L52" i="1"/>
  <c r="H52" i="1"/>
  <c r="L51" i="1"/>
  <c r="H51" i="1"/>
  <c r="L50" i="1"/>
  <c r="H50" i="1"/>
  <c r="L49" i="1"/>
  <c r="H49" i="1"/>
  <c r="L48" i="1"/>
  <c r="H48" i="1"/>
  <c r="L47" i="1"/>
  <c r="H47" i="1"/>
  <c r="L46" i="1"/>
  <c r="H46" i="1"/>
  <c r="L45" i="1"/>
  <c r="H45" i="1"/>
  <c r="L44" i="1"/>
  <c r="H44" i="1"/>
  <c r="K35" i="1"/>
  <c r="J35" i="1"/>
  <c r="L34" i="1"/>
  <c r="H34" i="1"/>
  <c r="L33" i="1"/>
  <c r="H33" i="1"/>
  <c r="L32" i="1"/>
  <c r="H32" i="1"/>
  <c r="L31" i="1"/>
  <c r="H31" i="1"/>
  <c r="L30" i="1"/>
  <c r="H30" i="1"/>
  <c r="L29" i="1"/>
  <c r="H29" i="1"/>
  <c r="L28" i="1"/>
  <c r="H28" i="1"/>
  <c r="L27" i="1"/>
  <c r="L24" i="1"/>
  <c r="J24" i="1"/>
  <c r="H23" i="1"/>
  <c r="H22" i="1"/>
  <c r="H24" i="1" s="1"/>
  <c r="L18" i="1"/>
  <c r="H35" i="1" l="1"/>
  <c r="L17" i="1"/>
  <c r="I35" i="1" l="1"/>
  <c r="L35" i="1"/>
  <c r="L64" i="1"/>
  <c r="K64" i="1"/>
  <c r="J64" i="1"/>
  <c r="I64" i="1"/>
  <c r="G64" i="1"/>
  <c r="K60" i="1"/>
  <c r="J60" i="1"/>
  <c r="I60" i="1"/>
  <c r="G60" i="1"/>
  <c r="L59" i="1"/>
  <c r="L58" i="1"/>
  <c r="L57" i="1"/>
  <c r="H59" i="1"/>
  <c r="H58" i="1"/>
  <c r="L68" i="1"/>
  <c r="K68" i="1"/>
  <c r="J68" i="1"/>
  <c r="I68" i="1"/>
  <c r="G68" i="1"/>
  <c r="H67" i="1"/>
  <c r="H66" i="1"/>
  <c r="H38" i="1"/>
  <c r="H62" i="1"/>
  <c r="H63" i="1"/>
  <c r="H64" i="1" l="1"/>
  <c r="H68" i="1"/>
  <c r="H37" i="1" l="1"/>
  <c r="L56" i="1"/>
  <c r="L60" i="1" s="1"/>
  <c r="H60" i="1"/>
  <c r="L40" i="1"/>
  <c r="L14" i="1"/>
  <c r="L15" i="1"/>
  <c r="L16" i="1"/>
  <c r="J40" i="1"/>
  <c r="J54" i="1"/>
  <c r="J19" i="1"/>
  <c r="I54" i="1"/>
  <c r="I40" i="1"/>
  <c r="G54" i="1"/>
  <c r="K54" i="1"/>
  <c r="H39" i="1"/>
  <c r="H40" i="1" s="1"/>
  <c r="G40" i="1"/>
  <c r="K19" i="1"/>
  <c r="K24" i="1" s="1"/>
  <c r="H14" i="1"/>
  <c r="H19" i="1" s="1"/>
  <c r="G19" i="1"/>
  <c r="B10" i="1"/>
  <c r="L19" i="1" l="1"/>
  <c r="I69" i="1"/>
  <c r="J69" i="1"/>
  <c r="K40" i="1"/>
  <c r="K69" i="1" s="1"/>
  <c r="L54" i="1"/>
  <c r="H54" i="1"/>
  <c r="L69" i="1" l="1"/>
</calcChain>
</file>

<file path=xl/sharedStrings.xml><?xml version="1.0" encoding="utf-8"?>
<sst xmlns="http://schemas.openxmlformats.org/spreadsheetml/2006/main" count="93" uniqueCount="79">
  <si>
    <t>Porcentaje</t>
  </si>
  <si>
    <t>Monto solicitado al FNE</t>
  </si>
  <si>
    <t>Monto entidad gubernamental  (mín. 20%)</t>
  </si>
  <si>
    <t>Otros ¿Cuáles?</t>
  </si>
  <si>
    <r>
      <t>Valor total del proyecto</t>
    </r>
    <r>
      <rPr>
        <sz val="10"/>
        <color theme="1"/>
        <rFont val="Arial Narrow"/>
        <family val="2"/>
      </rPr>
      <t>:</t>
    </r>
  </si>
  <si>
    <t>CONCEPTO</t>
  </si>
  <si>
    <t>DESCRIPCIÓN</t>
  </si>
  <si>
    <t xml:space="preserve">COMPONENTES
*Indique en cuál de los componentes será utilizado cada recurso </t>
  </si>
  <si>
    <t xml:space="preserve">CANTIDAD </t>
  </si>
  <si>
    <t xml:space="preserve">TIEMPO (meses) </t>
  </si>
  <si>
    <t xml:space="preserve">TOTAL CANTIDAD </t>
  </si>
  <si>
    <t>VALOR UNITARIO</t>
  </si>
  <si>
    <t>SUBTOTAL</t>
  </si>
  <si>
    <t xml:space="preserve">Monto a cofinanciar FNE </t>
  </si>
  <si>
    <t xml:space="preserve">Aporte entidad gubernamental </t>
  </si>
  <si>
    <t>Otros aportes ¿Cuáles?</t>
  </si>
  <si>
    <t xml:space="preserve">TOTAL </t>
  </si>
  <si>
    <t xml:space="preserve">Subtotal </t>
  </si>
  <si>
    <t>Subtotal</t>
  </si>
  <si>
    <t>COSTOS INDIRECTOS: en caso que el ente territorial ejecute el proyecto a través de la contratación de un operador prodrán ser cofinanciados costos de adminsitración directamente relacionados con la implementación del proyecto</t>
  </si>
  <si>
    <t>SUBCONTRATOS: Contratos de servicios especializados que el ejecutor no puede realizar de manera directa. Por ej. Evaluación externa.</t>
  </si>
  <si>
    <t>VALOR TOTAL DEL PROYECTO</t>
  </si>
  <si>
    <t>GMTF92</t>
  </si>
  <si>
    <t>RESUMEN PRESUPUESTO PROYECTO</t>
  </si>
  <si>
    <t xml:space="preserve">ANEXO 2. PRESUPUESTO </t>
  </si>
  <si>
    <t>Municipio</t>
  </si>
  <si>
    <t>Departamento</t>
  </si>
  <si>
    <t>Título del proyecto</t>
  </si>
  <si>
    <t>Fecha</t>
  </si>
  <si>
    <t>Naturaleza del proceso:</t>
  </si>
  <si>
    <t>Misional</t>
  </si>
  <si>
    <t>Código:</t>
  </si>
  <si>
    <t>Versión:</t>
  </si>
  <si>
    <r>
      <rPr>
        <b/>
        <sz val="10"/>
        <color theme="0"/>
        <rFont val="Arial Narrow"/>
        <family val="2"/>
      </rPr>
      <t xml:space="preserve">TALENTO HUMANO: </t>
    </r>
    <r>
      <rPr>
        <sz val="10"/>
        <color theme="0"/>
        <rFont val="Arial Narrow"/>
        <family val="2"/>
      </rPr>
      <t>Se trata del recurso humano que desarrolla las acciones del proyecto, tales como talleristas, facilitadores, expertos, consultores, personal de apoyo, etc.</t>
    </r>
  </si>
  <si>
    <r>
      <t xml:space="preserve">VIAJES: </t>
    </r>
    <r>
      <rPr>
        <sz val="10"/>
        <color theme="0"/>
        <rFont val="Arial Narrow"/>
        <family val="2"/>
      </rPr>
      <t>Gastos de viaje y desplazamientos del personal del proyecto para realizar las actividades previstas para el desarrollo del proyecto.</t>
    </r>
  </si>
  <si>
    <r>
      <t>LOGÍSTICA:</t>
    </r>
    <r>
      <rPr>
        <sz val="10"/>
        <color theme="0"/>
        <rFont val="Arial Narrow"/>
        <family val="2"/>
      </rPr>
      <t xml:space="preserve"> Incluye alquileres, refrigerios, almuerzos, equipos audiovisuales, etc.</t>
    </r>
  </si>
  <si>
    <r>
      <t xml:space="preserve">FORMACIÓN O ASISTENCIA TÉCNICA: </t>
    </r>
    <r>
      <rPr>
        <sz val="10"/>
        <color theme="0"/>
        <rFont val="Arial Narrow"/>
        <family val="2"/>
      </rPr>
      <t xml:space="preserve">Procesos de desarrollo de capacidades de las personas, institucionales o comunitarias: conferencias, talleres, encuentros, eventos, etc. </t>
    </r>
  </si>
  <si>
    <r>
      <t xml:space="preserve">MATERIALES: </t>
    </r>
    <r>
      <rPr>
        <sz val="10"/>
        <color theme="0"/>
        <rFont val="Arial Narrow"/>
        <family val="2"/>
      </rPr>
      <t>Insumos, papelería, materiales para el desarrollo de las actividades.</t>
    </r>
  </si>
  <si>
    <r>
      <t>PUBLICACIONES.</t>
    </r>
    <r>
      <rPr>
        <sz val="10"/>
        <color theme="0"/>
        <rFont val="Arial Narrow"/>
        <family val="2"/>
      </rPr>
      <t xml:space="preserve"> Diseño, edición, impresión y reproducción de materiales promocionales y educativos.</t>
    </r>
  </si>
  <si>
    <t>FORMATO PRESUPUESTO DE LA PROPUESTA AMPLIADA PARA LA COFINANCIACIÓN Y APOYO TÉCNICO A PROYECTOS ORIENTADOS A LA REDUCCIÓN DEL CONSUMO DE SPA</t>
  </si>
  <si>
    <t>02</t>
  </si>
  <si>
    <t>Coordinador</t>
  </si>
  <si>
    <t>Profesional Psicologos</t>
  </si>
  <si>
    <t>Profesional Trabajador Social</t>
  </si>
  <si>
    <t>Profesional enfermero</t>
  </si>
  <si>
    <t>Par o líder comunitario</t>
  </si>
  <si>
    <t>Aplica solo para desplazamientos fuera del perimetro urbano y que sea claramente justificado.</t>
  </si>
  <si>
    <t>Materiales para la ejecución de las formaciones.</t>
  </si>
  <si>
    <t>Se solicitará el apoyo de las referentes territoriales, para procesos de fortalecimiento de capacidades (por lo cual no tendrá rubro asignado).</t>
  </si>
  <si>
    <t>Refrigerios (solamente para las personas que conforman la red operativa cuando asistan a las actividades de formación).</t>
  </si>
  <si>
    <t>Equipos (debe soportarse su compra o alquiler).</t>
  </si>
  <si>
    <t>No incluir otros items.</t>
  </si>
  <si>
    <t>impresión de cartillas para NNA. (miembros de la red operativa)</t>
  </si>
  <si>
    <t>Papelería (para impresión de soportes de la ejecución y guía).</t>
  </si>
  <si>
    <t>impresión de folletos para NNA. (miembros de la red operativa)</t>
  </si>
  <si>
    <t>Costos no pueden ser superiores  al 10% del valor total y debe estar debidamente soportado. Verificar la guía técnica.</t>
  </si>
  <si>
    <t>No aplica</t>
  </si>
  <si>
    <t>• Orientar, organizar la ejecución de las actividades.
• Revisar, evaluar y liderar el proceso de ajuste de soportes de ejecución. 
• Mantener actualizados los soportes en la carpeta compartida por el FNE.
• Presentar informes de ejecución.
• Asistir a las reuniones de seguimiento.
• Velar porque las actividades se desarrollen 
• Conformar los equipos que realizaran la ejecución en cada IE.
• Mantener comunicación permanente con la IE.
• Programar y liderar la socialización de avances en las IE.
• Presentar la socialización de resultados al FNE.
• Consolidar la información y construir los informes de ejecución a presentar al FNE.</t>
  </si>
  <si>
    <t>Parte del componente 1 Alistamiento;
Componente 2, Implementación 
Componente; 3, Seguimiento a la implementación, retroalimentación a las instituciones educativas, medición de indicadores, conclusiones y recomendaciones;
Componente; 4, componente transversal durante todo el proceso.</t>
  </si>
  <si>
    <t>• Realiza escucha activa y diligencia el formato correspondiente (formato centro escucha) y acciones de acogida (hoja de primer contacto) a usuarios de la estrategia. 
• Apoya la identificación de necesidades para robustecer el documento de caracterización 
• Identificación y articulación con la red de recursos institucionales, sociales y comunitarios en cada institución educativa, para implementar en la estrategia
• Realiza procesos de capacitación para el fortalecimiento de capacidades individuales y colectivas en temas de comunidad
• Sistematización de la información.
• Elaboración y consolidación de soportes para la construcción de los informes de ejecución de manera permanente.</t>
  </si>
  <si>
    <t>Componente 1 Alistamiento;
Componente 2, Implementación 
Componente; 3, Seguimiento a la implementación, retroalimentación a las instituciones educativas, medición de indicadores, conclusiones y recomendaciones;
Componente; 4, componente transversal durante todo el proceso</t>
  </si>
  <si>
    <t>• Realiza escucha activa y diligencia el formato correspondiente (formato centro escucha) y acciones de acogida (hoja de primer contacto) a usuarios de la estrategia. 
• Realiza acciones de detección oportuna mediante herramientas de tamizaje CRAFFT
• Realiza procesos de capacitación para el fortalecimiento de capacidades individuales y colectivas en temas relacionados con salud mental.
• Implementación de primeros auxilios psicológicos en caso de ser necesario. 
• Apoya la identificación de necesidades para robustecer el documento de caracterización.
• Sistematización de la información
• Fortalecimiento de capacidades para los integrantes de la red operativa.
• Elaboración y consolidación de soportes para la construcción de los informes de ejecución de manera permanente.</t>
  </si>
  <si>
    <t>Componente 1 Alistamiento;
Componente 2, Implementación 
Componente; 3, Seguimiento a la implementación, retroalimentación a las instituciones educativas, medición de indicadores, conclusiones y recomendaciones;
Componente; 4, componente transversal durante todo el proceso.</t>
  </si>
  <si>
    <t>• Realiza escucha activa y diligencia el formato correspondiente (formato centro escucha) y acciones de acogida (hoja de primer contacto) a usuarios de la estrategia. 
• Apoya la identificación de necesidades para robustecer el documento de caracterización 
• Realiza procesos de capacitación para el fortalecimiento de capacidades individuales y colectivas en temas de Salud.
• Sistematización de la información.
• Elaboración y consolidación de soportes para la construcción de los informes de ejecución de manera permanen</t>
  </si>
  <si>
    <t>• Realiza escucha activa y diligencia el formato correspondiente (formato centro escucha) y acciones de acogida (hoja de primer contacto) a usuarios de la estrategia. 
• Dinamiza procesos de articulación con la comunidad.
• Apoya la identificación de recursos comunitarios.
• Apoya la realización de procesos de capacitación para el fortalecimiento de capacidades individuales y colectivas.
• Apoya la identificación de necesidades para robustecer el documento de caracterización</t>
  </si>
  <si>
    <t>Componente 2. Implementación: Puesta en marcha de la estrategia. Componente 3. Seguimiento a la implementación, retroalimentación a las instituciones educativas, medición de indicadores, conclusiones y recomendaciones</t>
  </si>
  <si>
    <t xml:space="preserve">EQUIPO DE COMPUTO, IMPRESORA FOTOCIPIADORA, SILLAS, MESAS, INTERNET, LUZ, AGUA, ESPACIOS LABORALES (OFICINA PARA SU PROCSO LABORAL) A CADA UNO DE LAS PERSONAS CONTRATADS PARA EL PROCESO DE  FORMACION DEL PROYECTO </t>
  </si>
  <si>
    <t>Componente 2. Implementación: Puesta en marcha de la estrategia.</t>
  </si>
  <si>
    <t xml:space="preserve">Componente 2. Implementación: Puesta en marcha de la estrategia. </t>
  </si>
  <si>
    <t xml:space="preserve"> impresión y reproducción de materiales promocionales y educativos.</t>
  </si>
  <si>
    <t>Implementación de la estrategia, Zona de Orientación Escolar -ZOE-, en el municipio de FRESNO.</t>
  </si>
  <si>
    <t>Fresno</t>
  </si>
  <si>
    <t xml:space="preserve">Tolima </t>
  </si>
  <si>
    <t>transporte de desplazamiento para la zona rural  ida y vuelta a donde se requiere  el desplazamiento  de los dos equipos a la vía rural como lo son  el corregimiento de tablazo y el corregimiento de aguas claras específicamente la vereda Mireya  como mínimo 4 días a la semana   durante el mes  dando como resultado 80 desplazamientos por equipo durante los 5 meses,  vigencia del proyecto el día 5 de la semana se serán utilizado en entrega de informes elaboración de acciones para la semana siguiente entrega y sustentación y comité técnico de los procesos a la coordinadora del proceso en garantía del buen funcionamiento del proceso  y que no genere ningún retraso en el proceso y cumplimiento de proyecto</t>
  </si>
  <si>
    <t>Este rubro de gasto de viaje y desplazamiento para el equipo implementador se requiere debido a que en el apartado O. Población del formato GMTF51 se especifica que se priorizó a las instituciones educativas dentro de la zona rural y urbana del Municipio.</t>
  </si>
  <si>
    <t xml:space="preserve">Se incluye el refrigerio y botella con agua para la red operativa durante los 5 meses se hace un presupuesto general para poder hacer las acciones en las instituciones educativas. Trabajo de pares: se constituyen en aquellas acciones de educación que desarrollarán los estudiantes de la red operativa en la jornada académica a la comunidad educativa, con el objetivo de ser multiplicadores de las formaciones recibidas, estas actividades se desarrollarán una vez cada quince días con el acompañamiento del equipo implementador que contara con el área rural de 2 equipo de 30 personas y un equipo urbano de 40 para un total de 100 participantes en las conformaciones de la red operadora, la formación será establecida por 10  módulos de  encuentro en la ejecución de los módulos. </t>
  </si>
  <si>
    <t>bienes y servicios dotación elementos de oficina, servicios y espacios para su ejecución total a las 13 personas que van a realizar el proceso del proyecto, Escuelas ZOE.</t>
  </si>
  <si>
    <t>Insumos, papelería, materiales para el desarrollo de las actividades los insumos requeridos como lo son lapiceros marcadores permanentes y borrables, tablas de apoyo, tijeras, colores, videbeam, telón instalaciones de cable,</t>
  </si>
  <si>
    <t>Insumos, papelería, materiales para el desarrollo de las actividades. Cartulina papel carta y oficio para la elaboración de las actas de la ejecución de las actividades con sus firmas de soportes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</si>
</sst>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3" formatCode="_-* #,##0.00_-;\-* #,##0.00_-;_-* &quot;-&quot;??_-;_-@_-"/>
    <numFmt numFmtId="164" formatCode="_(* #,##0_);_(* \(#,##0\);_(* &quot;-&quot;??_);_(@_)"/>
    <numFmt numFmtId="165" formatCode="_-* #,##0_-;\-* #,##0_-;_-* &quot;-&quot;??_-;_-@_-"/>
  </numFmts>
  <fonts count="14">
    <font>
      <sz val="12"/>
      <color theme="1"/>
      <name val="Calibri"/>
      <family val="2"/>
      <charset val="136"/>
      <scheme val="minor"/>
    </font>
    <font>
      <sz val="10"/>
      <color theme="1"/>
      <name val="Arial Narrow"/>
      <family val="2"/>
    </font>
    <font>
      <b/>
      <sz val="12"/>
      <color theme="1"/>
      <name val="Arial Narrow"/>
      <family val="2"/>
    </font>
    <font>
      <b/>
      <sz val="10"/>
      <color theme="1"/>
      <name val="Arial Narrow"/>
      <family val="2"/>
    </font>
    <font>
      <sz val="12"/>
      <color theme="1"/>
      <name val="Calibri"/>
      <family val="2"/>
      <scheme val="minor"/>
    </font>
    <font>
      <sz val="10"/>
      <color rgb="FF000000"/>
      <name val="Arial Narrow"/>
      <family val="2"/>
    </font>
    <font>
      <sz val="10"/>
      <name val="Arial Narrow"/>
      <family val="2"/>
    </font>
    <font>
      <b/>
      <sz val="10"/>
      <color rgb="FF000000"/>
      <name val="Arial Narrow"/>
      <family val="2"/>
    </font>
    <font>
      <b/>
      <sz val="12"/>
      <color theme="0"/>
      <name val="Arial Narrow"/>
      <family val="2"/>
    </font>
    <font>
      <sz val="12"/>
      <color theme="1"/>
      <name val="Tahoma"/>
      <family val="2"/>
    </font>
    <font>
      <b/>
      <sz val="12"/>
      <color rgb="FFFFFFFF"/>
      <name val="Arial Narrow"/>
      <family val="2"/>
    </font>
    <font>
      <b/>
      <sz val="12"/>
      <color rgb="FF000000"/>
      <name val="Arial Narrow"/>
      <family val="2"/>
    </font>
    <font>
      <b/>
      <sz val="10"/>
      <color theme="0"/>
      <name val="Arial Narrow"/>
      <family val="2"/>
    </font>
    <font>
      <sz val="10"/>
      <color theme="0"/>
      <name val="Arial Narrow"/>
      <family val="2"/>
    </font>
  </fonts>
  <fills count="5">
    <fill>
      <patternFill patternType="none"/>
    </fill>
    <fill>
      <patternFill patternType="gray125"/>
    </fill>
    <fill>
      <patternFill patternType="solid">
        <fgColor theme="0"/>
        <bgColor indexed="64"/>
      </patternFill>
    </fill>
    <fill>
      <patternFill patternType="solid">
        <fgColor rgb="FF73B9AF"/>
        <bgColor indexed="64"/>
      </patternFill>
    </fill>
    <fill>
      <patternFill patternType="solid">
        <fgColor rgb="FF73B7AD"/>
        <bgColor indexed="64"/>
      </patternFill>
    </fill>
  </fills>
  <borders count="11">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style="thin">
        <color rgb="FF73B9AF"/>
      </left>
      <right style="thin">
        <color rgb="FF73B9AF"/>
      </right>
      <top style="thin">
        <color rgb="FF73B9AF"/>
      </top>
      <bottom style="thin">
        <color theme="0"/>
      </bottom>
      <diagonal/>
    </border>
    <border>
      <left style="thin">
        <color rgb="FF73B9AF"/>
      </left>
      <right style="thin">
        <color rgb="FF73B9AF"/>
      </right>
      <top/>
      <bottom style="thin">
        <color rgb="FF73B9AF"/>
      </bottom>
      <diagonal/>
    </border>
  </borders>
  <cellStyleXfs count="4">
    <xf numFmtId="0" fontId="0" fillId="0" borderId="0"/>
    <xf numFmtId="43" fontId="4" fillId="0" borderId="0" applyFont="0" applyFill="0" applyBorder="0" applyAlignment="0" applyProtection="0"/>
    <xf numFmtId="42" fontId="4" fillId="0" borderId="0" applyFont="0" applyFill="0" applyBorder="0" applyAlignment="0" applyProtection="0"/>
    <xf numFmtId="9" fontId="4" fillId="0" borderId="0" applyFont="0" applyFill="0" applyBorder="0" applyAlignment="0" applyProtection="0"/>
  </cellStyleXfs>
  <cellXfs count="125">
    <xf numFmtId="0" fontId="0" fillId="0" borderId="0" xfId="0"/>
    <xf numFmtId="0" fontId="1" fillId="2" borderId="0" xfId="0" applyFont="1" applyFill="1" applyAlignment="1">
      <alignment wrapText="1"/>
    </xf>
    <xf numFmtId="0" fontId="1" fillId="2" borderId="0" xfId="0" applyFont="1" applyFill="1"/>
    <xf numFmtId="0" fontId="1" fillId="2" borderId="0" xfId="0" applyFont="1" applyFill="1" applyAlignment="1">
      <alignment horizontal="center" vertical="center"/>
    </xf>
    <xf numFmtId="0" fontId="2" fillId="2" borderId="0" xfId="0" applyFont="1" applyFill="1" applyAlignment="1">
      <alignment horizontal="center" vertical="center" wrapText="1"/>
    </xf>
    <xf numFmtId="0" fontId="1" fillId="0" borderId="3" xfId="0" applyFont="1" applyBorder="1" applyAlignment="1">
      <alignment horizontal="justify" vertical="center" wrapText="1"/>
    </xf>
    <xf numFmtId="164" fontId="1" fillId="2" borderId="0" xfId="1" applyNumberFormat="1" applyFont="1" applyFill="1" applyAlignment="1">
      <alignment horizontal="center" vertical="center"/>
    </xf>
    <xf numFmtId="0" fontId="3" fillId="0" borderId="3" xfId="0" applyFont="1" applyBorder="1" applyAlignment="1">
      <alignment horizontal="justify" vertical="center" wrapText="1"/>
    </xf>
    <xf numFmtId="0" fontId="5" fillId="0" borderId="3" xfId="0" applyFont="1" applyBorder="1" applyAlignment="1">
      <alignment vertical="center" wrapText="1"/>
    </xf>
    <xf numFmtId="0" fontId="5" fillId="0" borderId="3" xfId="0" applyFont="1" applyBorder="1" applyAlignment="1">
      <alignment horizontal="center" vertical="center" wrapText="1"/>
    </xf>
    <xf numFmtId="0" fontId="1" fillId="2" borderId="3" xfId="0" applyFont="1" applyFill="1" applyBorder="1" applyAlignment="1">
      <alignment horizontal="center" vertical="center" wrapText="1"/>
    </xf>
    <xf numFmtId="42" fontId="5" fillId="0" borderId="3" xfId="2" applyFont="1" applyBorder="1" applyAlignment="1">
      <alignment horizontal="center" vertical="center" wrapText="1"/>
    </xf>
    <xf numFmtId="42" fontId="1" fillId="2" borderId="3" xfId="2" applyFont="1" applyFill="1" applyBorder="1" applyAlignment="1">
      <alignment horizontal="center" vertical="center" wrapText="1"/>
    </xf>
    <xf numFmtId="42" fontId="3" fillId="2" borderId="3" xfId="2" applyFont="1" applyFill="1" applyBorder="1" applyAlignment="1">
      <alignment horizontal="center" vertical="center" wrapText="1"/>
    </xf>
    <xf numFmtId="42" fontId="1" fillId="0" borderId="3" xfId="0" applyNumberFormat="1" applyFont="1" applyBorder="1" applyAlignment="1">
      <alignment horizontal="center" vertical="center"/>
    </xf>
    <xf numFmtId="0" fontId="1" fillId="0" borderId="3" xfId="0" applyFont="1" applyBorder="1" applyAlignment="1">
      <alignment vertical="center" wrapText="1"/>
    </xf>
    <xf numFmtId="0" fontId="5" fillId="0" borderId="3" xfId="0" applyFont="1" applyBorder="1" applyAlignment="1">
      <alignment vertical="top" wrapText="1"/>
    </xf>
    <xf numFmtId="42" fontId="6" fillId="2" borderId="3" xfId="2" applyFont="1" applyFill="1" applyBorder="1" applyAlignment="1">
      <alignment horizontal="center" vertical="center" wrapText="1"/>
    </xf>
    <xf numFmtId="0" fontId="6" fillId="2" borderId="3" xfId="0" applyFont="1" applyFill="1" applyBorder="1" applyAlignment="1">
      <alignment horizontal="left" vertical="center" wrapText="1"/>
    </xf>
    <xf numFmtId="0" fontId="1" fillId="2" borderId="3" xfId="0" applyFont="1" applyFill="1" applyBorder="1" applyAlignment="1">
      <alignment vertical="center" wrapText="1"/>
    </xf>
    <xf numFmtId="0" fontId="1"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6" fillId="0" borderId="3" xfId="0" applyFont="1" applyBorder="1" applyAlignment="1">
      <alignment horizontal="center" vertical="center"/>
    </xf>
    <xf numFmtId="42" fontId="6" fillId="0" borderId="3" xfId="2" applyFont="1" applyBorder="1" applyAlignment="1">
      <alignment horizontal="center" vertical="center"/>
    </xf>
    <xf numFmtId="42" fontId="1" fillId="0" borderId="3" xfId="2" applyFont="1" applyBorder="1" applyAlignment="1">
      <alignment horizontal="center" vertical="center" wrapText="1"/>
    </xf>
    <xf numFmtId="0" fontId="6" fillId="0" borderId="3" xfId="0" applyFont="1" applyBorder="1" applyAlignment="1">
      <alignment vertical="center" wrapText="1"/>
    </xf>
    <xf numFmtId="42" fontId="1" fillId="0" borderId="3" xfId="2" applyFont="1" applyBorder="1" applyAlignment="1">
      <alignment horizontal="center" vertical="center"/>
    </xf>
    <xf numFmtId="42" fontId="5" fillId="2" borderId="3" xfId="2" applyFont="1" applyFill="1" applyBorder="1" applyAlignment="1">
      <alignment horizontal="center" vertical="center" wrapText="1"/>
    </xf>
    <xf numFmtId="0" fontId="6" fillId="0" borderId="3" xfId="0" applyFont="1" applyBorder="1" applyAlignment="1">
      <alignment vertical="center"/>
    </xf>
    <xf numFmtId="3" fontId="6" fillId="0" borderId="3" xfId="0" applyNumberFormat="1" applyFont="1" applyBorder="1" applyAlignment="1">
      <alignment horizontal="center" vertical="center"/>
    </xf>
    <xf numFmtId="0" fontId="6" fillId="2" borderId="3" xfId="0" applyFont="1" applyFill="1" applyBorder="1" applyAlignment="1">
      <alignment vertical="center" wrapText="1"/>
    </xf>
    <xf numFmtId="0" fontId="1" fillId="0" borderId="3" xfId="0" applyFont="1" applyBorder="1"/>
    <xf numFmtId="0" fontId="6" fillId="0" borderId="5" xfId="0" applyFont="1" applyBorder="1" applyAlignment="1">
      <alignment vertical="center" wrapText="1"/>
    </xf>
    <xf numFmtId="0" fontId="1" fillId="2" borderId="5" xfId="0" applyFont="1" applyFill="1" applyBorder="1" applyAlignment="1">
      <alignment vertical="center" wrapText="1"/>
    </xf>
    <xf numFmtId="0" fontId="1" fillId="2" borderId="5" xfId="0" applyFont="1" applyFill="1" applyBorder="1" applyAlignment="1">
      <alignment horizontal="center" vertical="center"/>
    </xf>
    <xf numFmtId="164" fontId="6" fillId="0" borderId="5" xfId="1" applyNumberFormat="1" applyFont="1" applyBorder="1" applyAlignment="1">
      <alignment horizontal="center" vertical="center"/>
    </xf>
    <xf numFmtId="0" fontId="6" fillId="0" borderId="5" xfId="0" applyFont="1" applyBorder="1" applyAlignment="1">
      <alignment horizontal="center" vertical="center"/>
    </xf>
    <xf numFmtId="0" fontId="5" fillId="0" borderId="5" xfId="0" applyFont="1" applyBorder="1" applyAlignment="1">
      <alignment horizontal="center" vertical="center" wrapText="1"/>
    </xf>
    <xf numFmtId="42" fontId="6" fillId="0" borderId="5" xfId="2" applyFont="1" applyBorder="1" applyAlignment="1">
      <alignment horizontal="center" vertical="center"/>
    </xf>
    <xf numFmtId="42" fontId="5" fillId="0" borderId="5" xfId="2" applyFont="1" applyBorder="1" applyAlignment="1">
      <alignment horizontal="center" vertical="center" wrapText="1"/>
    </xf>
    <xf numFmtId="42" fontId="3" fillId="2" borderId="5" xfId="2" applyFont="1" applyFill="1" applyBorder="1" applyAlignment="1">
      <alignment horizontal="center" vertical="center" wrapText="1"/>
    </xf>
    <xf numFmtId="42" fontId="5" fillId="2" borderId="5" xfId="2" applyFont="1" applyFill="1" applyBorder="1" applyAlignment="1">
      <alignment horizontal="center" vertical="center" wrapText="1"/>
    </xf>
    <xf numFmtId="42" fontId="1" fillId="0" borderId="5" xfId="0" applyNumberFormat="1" applyFont="1" applyBorder="1" applyAlignment="1">
      <alignment horizontal="center" vertical="center"/>
    </xf>
    <xf numFmtId="42" fontId="1" fillId="2" borderId="3" xfId="2" applyFont="1" applyFill="1" applyBorder="1" applyAlignment="1">
      <alignment horizontal="center" vertical="center"/>
    </xf>
    <xf numFmtId="0" fontId="1" fillId="0" borderId="0" xfId="0" applyFont="1" applyAlignment="1">
      <alignment wrapText="1"/>
    </xf>
    <xf numFmtId="0" fontId="1" fillId="0" borderId="3" xfId="0" applyFont="1" applyBorder="1" applyAlignment="1">
      <alignment horizontal="center" vertical="center"/>
    </xf>
    <xf numFmtId="165" fontId="1" fillId="0" borderId="0" xfId="0" applyNumberFormat="1" applyFont="1" applyAlignment="1">
      <alignment horizontal="center" vertical="center"/>
    </xf>
    <xf numFmtId="42" fontId="1" fillId="0" borderId="0" xfId="0" applyNumberFormat="1" applyFont="1" applyAlignment="1">
      <alignment horizontal="center" vertical="center"/>
    </xf>
    <xf numFmtId="0" fontId="1" fillId="0" borderId="0" xfId="0" applyFont="1" applyAlignment="1">
      <alignment horizontal="center" vertical="center"/>
    </xf>
    <xf numFmtId="165" fontId="1" fillId="0" borderId="0" xfId="1" applyNumberFormat="1" applyFont="1" applyAlignment="1">
      <alignment horizontal="center" vertical="center"/>
    </xf>
    <xf numFmtId="43" fontId="1" fillId="0" borderId="0" xfId="1" applyFont="1" applyAlignment="1">
      <alignment horizontal="center" vertical="center"/>
    </xf>
    <xf numFmtId="0" fontId="1" fillId="0" borderId="0" xfId="0" applyFont="1"/>
    <xf numFmtId="0" fontId="1" fillId="0" borderId="3" xfId="0" applyFont="1" applyBorder="1" applyAlignment="1">
      <alignment vertical="center"/>
    </xf>
    <xf numFmtId="42" fontId="3" fillId="2" borderId="3" xfId="0" applyNumberFormat="1" applyFont="1" applyFill="1" applyBorder="1" applyAlignment="1">
      <alignment horizontal="center" vertical="center"/>
    </xf>
    <xf numFmtId="0" fontId="3" fillId="2" borderId="3" xfId="0" applyFont="1" applyFill="1" applyBorder="1" applyAlignment="1">
      <alignment horizontal="center" vertical="center" wrapText="1"/>
    </xf>
    <xf numFmtId="42" fontId="7" fillId="2" borderId="3" xfId="2" applyFont="1" applyFill="1" applyBorder="1" applyAlignment="1">
      <alignment horizontal="center" vertical="center" wrapText="1"/>
    </xf>
    <xf numFmtId="165" fontId="1" fillId="2" borderId="0" xfId="0" applyNumberFormat="1" applyFont="1" applyFill="1" applyAlignment="1">
      <alignment horizontal="center" vertical="center"/>
    </xf>
    <xf numFmtId="165" fontId="1" fillId="2" borderId="0" xfId="1" applyNumberFormat="1" applyFont="1" applyFill="1" applyAlignment="1">
      <alignment horizontal="center" vertical="center"/>
    </xf>
    <xf numFmtId="42" fontId="1" fillId="2" borderId="0" xfId="0" applyNumberFormat="1" applyFont="1" applyFill="1" applyAlignment="1">
      <alignment horizontal="center" vertical="center"/>
    </xf>
    <xf numFmtId="43" fontId="1" fillId="2" borderId="0" xfId="1" applyFont="1" applyFill="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0" fillId="2" borderId="0" xfId="0" applyFill="1"/>
    <xf numFmtId="0" fontId="8"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3" borderId="4" xfId="0" applyFont="1" applyFill="1" applyBorder="1" applyAlignment="1">
      <alignment horizontal="left" vertical="center"/>
    </xf>
    <xf numFmtId="0" fontId="12" fillId="3" borderId="2" xfId="0" applyFont="1" applyFill="1" applyBorder="1" applyAlignment="1">
      <alignment horizontal="left" vertical="center"/>
    </xf>
    <xf numFmtId="0" fontId="12" fillId="3" borderId="1" xfId="0" applyFont="1" applyFill="1" applyBorder="1" applyAlignment="1">
      <alignment horizontal="center" vertical="center" wrapText="1"/>
    </xf>
    <xf numFmtId="0" fontId="13" fillId="3" borderId="3" xfId="0" applyFont="1" applyFill="1" applyBorder="1" applyAlignment="1">
      <alignment horizontal="center" vertical="center" wrapText="1"/>
    </xf>
    <xf numFmtId="42" fontId="12" fillId="3" borderId="3" xfId="2" applyFont="1" applyFill="1" applyBorder="1" applyAlignment="1">
      <alignment horizontal="center" vertical="center" wrapText="1"/>
    </xf>
    <xf numFmtId="42" fontId="12" fillId="3" borderId="3" xfId="0" applyNumberFormat="1" applyFont="1" applyFill="1" applyBorder="1" applyAlignment="1">
      <alignment horizontal="center" vertical="center" wrapText="1"/>
    </xf>
    <xf numFmtId="42" fontId="12" fillId="3" borderId="3" xfId="0" applyNumberFormat="1" applyFont="1" applyFill="1" applyBorder="1" applyAlignment="1">
      <alignment horizontal="center" vertical="center"/>
    </xf>
    <xf numFmtId="0" fontId="10" fillId="3" borderId="10" xfId="0" applyFont="1" applyFill="1" applyBorder="1" applyAlignment="1">
      <alignment horizontal="center" vertical="center" wrapText="1"/>
    </xf>
    <xf numFmtId="0" fontId="1" fillId="0" borderId="3" xfId="0" applyFont="1" applyBorder="1" applyAlignment="1">
      <alignment horizontal="center" vertical="center" wrapText="1"/>
    </xf>
    <xf numFmtId="3" fontId="1" fillId="2" borderId="3" xfId="0" applyNumberFormat="1" applyFont="1" applyFill="1" applyBorder="1" applyAlignment="1">
      <alignment horizontal="center" vertical="center"/>
    </xf>
    <xf numFmtId="42" fontId="6" fillId="0" borderId="5" xfId="2" applyFont="1" applyFill="1" applyBorder="1" applyAlignment="1">
      <alignment horizontal="center" vertical="center"/>
    </xf>
    <xf numFmtId="42" fontId="5" fillId="0" borderId="5" xfId="2" applyFont="1" applyFill="1" applyBorder="1" applyAlignment="1">
      <alignment horizontal="center" vertical="center" wrapText="1"/>
    </xf>
    <xf numFmtId="42" fontId="1" fillId="0" borderId="5" xfId="2" applyFont="1" applyFill="1" applyBorder="1" applyAlignment="1">
      <alignment horizontal="center" vertical="center" wrapText="1"/>
    </xf>
    <xf numFmtId="42" fontId="3" fillId="0" borderId="5" xfId="2" applyFont="1" applyFill="1" applyBorder="1" applyAlignment="1">
      <alignment horizontal="center" vertical="center" wrapText="1"/>
    </xf>
    <xf numFmtId="42" fontId="6" fillId="0" borderId="3" xfId="2" applyFont="1" applyFill="1" applyBorder="1" applyAlignment="1">
      <alignment horizontal="center" vertical="center"/>
    </xf>
    <xf numFmtId="42" fontId="5" fillId="0" borderId="3" xfId="2" applyFont="1" applyFill="1" applyBorder="1" applyAlignment="1">
      <alignment horizontal="center" vertical="center" wrapText="1"/>
    </xf>
    <xf numFmtId="42" fontId="1" fillId="0" borderId="3" xfId="2" applyFont="1" applyFill="1" applyBorder="1" applyAlignment="1">
      <alignment horizontal="center" vertical="center" wrapText="1"/>
    </xf>
    <xf numFmtId="42" fontId="3" fillId="0" borderId="3" xfId="2" applyFont="1" applyFill="1" applyBorder="1" applyAlignment="1">
      <alignment horizontal="center" vertical="center" wrapText="1"/>
    </xf>
    <xf numFmtId="42" fontId="1" fillId="0" borderId="3" xfId="0" applyNumberFormat="1" applyFont="1" applyFill="1" applyBorder="1" applyAlignment="1">
      <alignment horizontal="center" vertical="center"/>
    </xf>
    <xf numFmtId="42" fontId="1" fillId="0" borderId="3" xfId="2" applyFont="1" applyFill="1" applyBorder="1" applyAlignment="1">
      <alignment horizontal="center" vertical="center"/>
    </xf>
    <xf numFmtId="3" fontId="0" fillId="0" borderId="0" xfId="0" applyNumberFormat="1"/>
    <xf numFmtId="42" fontId="6" fillId="2" borderId="3" xfId="2" applyFont="1" applyFill="1" applyBorder="1" applyAlignment="1">
      <alignment horizontal="center" vertical="center"/>
    </xf>
    <xf numFmtId="42" fontId="1" fillId="2" borderId="3" xfId="0" applyNumberFormat="1" applyFont="1" applyFill="1" applyBorder="1" applyAlignment="1">
      <alignment horizontal="center" vertical="center"/>
    </xf>
    <xf numFmtId="164" fontId="6" fillId="2" borderId="5" xfId="1" applyNumberFormat="1" applyFont="1" applyFill="1" applyBorder="1" applyAlignment="1">
      <alignment horizontal="center" vertical="center"/>
    </xf>
    <xf numFmtId="0" fontId="1" fillId="2" borderId="5" xfId="0" applyFont="1" applyFill="1" applyBorder="1" applyAlignment="1">
      <alignment horizontal="center" vertical="center" wrapText="1"/>
    </xf>
    <xf numFmtId="3" fontId="6" fillId="2" borderId="3" xfId="0" applyNumberFormat="1" applyFont="1" applyFill="1" applyBorder="1" applyAlignment="1">
      <alignment horizontal="center" vertical="center"/>
    </xf>
    <xf numFmtId="3" fontId="5" fillId="2" borderId="3" xfId="0" applyNumberFormat="1" applyFont="1" applyFill="1" applyBorder="1" applyAlignment="1">
      <alignment horizontal="center" vertical="center" wrapText="1"/>
    </xf>
    <xf numFmtId="42" fontId="3" fillId="0" borderId="3" xfId="2" applyFont="1" applyFill="1" applyBorder="1" applyAlignment="1">
      <alignment horizontal="right" vertical="center" wrapText="1"/>
    </xf>
    <xf numFmtId="9" fontId="3" fillId="0" borderId="3" xfId="3" applyNumberFormat="1" applyFont="1" applyFill="1" applyBorder="1" applyAlignment="1">
      <alignment horizontal="center" vertical="center" wrapText="1"/>
    </xf>
    <xf numFmtId="10" fontId="3" fillId="0" borderId="3" xfId="3" applyNumberFormat="1"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10" fillId="3" borderId="9" xfId="0" applyFont="1" applyFill="1" applyBorder="1" applyAlignment="1">
      <alignment horizontal="center" vertical="center" wrapText="1"/>
    </xf>
    <xf numFmtId="49" fontId="11" fillId="0" borderId="10"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10" fillId="4" borderId="10" xfId="0" applyFont="1" applyFill="1" applyBorder="1" applyAlignment="1">
      <alignment horizontal="center" vertical="center" wrapText="1"/>
    </xf>
    <xf numFmtId="0" fontId="11" fillId="0" borderId="10" xfId="0" applyFont="1" applyBorder="1" applyAlignment="1">
      <alignment horizontal="center" vertical="center" wrapText="1"/>
    </xf>
    <xf numFmtId="0" fontId="12" fillId="3" borderId="4" xfId="0" applyFont="1" applyFill="1" applyBorder="1" applyAlignment="1">
      <alignment horizontal="center" vertical="center"/>
    </xf>
    <xf numFmtId="0" fontId="12" fillId="3" borderId="2" xfId="0" applyFont="1" applyFill="1" applyBorder="1" applyAlignment="1">
      <alignment horizontal="center" vertical="center"/>
    </xf>
    <xf numFmtId="0" fontId="12" fillId="3" borderId="1" xfId="0" applyFont="1" applyFill="1" applyBorder="1" applyAlignment="1">
      <alignment horizontal="left" vertical="top" wrapText="1"/>
    </xf>
    <xf numFmtId="0" fontId="12" fillId="3" borderId="4" xfId="0" applyFont="1" applyFill="1" applyBorder="1" applyAlignment="1">
      <alignment horizontal="left" vertical="top" wrapText="1"/>
    </xf>
    <xf numFmtId="0" fontId="12" fillId="3" borderId="4" xfId="0" applyFont="1" applyFill="1" applyBorder="1" applyAlignment="1">
      <alignment horizontal="left" vertical="center" wrapText="1"/>
    </xf>
    <xf numFmtId="0" fontId="12" fillId="3" borderId="1" xfId="0" applyFont="1" applyFill="1" applyBorder="1" applyAlignment="1">
      <alignment horizontal="left" vertical="center" wrapText="1"/>
    </xf>
    <xf numFmtId="0" fontId="13" fillId="3" borderId="1" xfId="0" applyFont="1" applyFill="1" applyBorder="1" applyAlignment="1">
      <alignment horizontal="left" vertical="top" wrapText="1"/>
    </xf>
    <xf numFmtId="0" fontId="13" fillId="3" borderId="4" xfId="0" applyFont="1" applyFill="1" applyBorder="1" applyAlignment="1">
      <alignment horizontal="left" vertical="top" wrapText="1"/>
    </xf>
    <xf numFmtId="0" fontId="12" fillId="3" borderId="1" xfId="0" applyFont="1" applyFill="1" applyBorder="1" applyAlignment="1">
      <alignment horizontal="center" vertical="center"/>
    </xf>
    <xf numFmtId="0" fontId="12" fillId="3" borderId="1" xfId="0" applyFont="1" applyFill="1" applyBorder="1" applyAlignment="1">
      <alignment horizontal="left" vertical="center"/>
    </xf>
    <xf numFmtId="0" fontId="12" fillId="3" borderId="4" xfId="0" applyFont="1" applyFill="1" applyBorder="1" applyAlignment="1">
      <alignment horizontal="left" vertical="center"/>
    </xf>
    <xf numFmtId="0" fontId="12" fillId="3" borderId="2" xfId="0" applyFont="1" applyFill="1" applyBorder="1" applyAlignment="1">
      <alignment horizontal="left" vertical="center"/>
    </xf>
    <xf numFmtId="0" fontId="8" fillId="3" borderId="1" xfId="0" applyFont="1" applyFill="1" applyBorder="1" applyAlignment="1">
      <alignment horizontal="center" vertical="top" wrapText="1"/>
    </xf>
    <xf numFmtId="0" fontId="8" fillId="3" borderId="2" xfId="0" applyFont="1" applyFill="1" applyBorder="1" applyAlignment="1">
      <alignment horizontal="center" vertical="top" wrapText="1"/>
    </xf>
    <xf numFmtId="0" fontId="8" fillId="3" borderId="3" xfId="0" applyFont="1" applyFill="1" applyBorder="1" applyAlignment="1">
      <alignment horizontal="center"/>
    </xf>
    <xf numFmtId="0" fontId="8" fillId="3" borderId="3" xfId="0" applyFont="1" applyFill="1" applyBorder="1" applyAlignment="1">
      <alignment horizontal="left" vertical="center"/>
    </xf>
    <xf numFmtId="0" fontId="1" fillId="2" borderId="3" xfId="0" applyFont="1" applyFill="1" applyBorder="1" applyAlignment="1">
      <alignment horizontal="left" vertical="center"/>
    </xf>
    <xf numFmtId="14" fontId="1" fillId="2" borderId="1" xfId="0" applyNumberFormat="1" applyFont="1" applyFill="1" applyBorder="1" applyAlignment="1">
      <alignment horizontal="left" vertical="center"/>
    </xf>
    <xf numFmtId="0" fontId="1" fillId="2" borderId="4" xfId="0" applyFont="1" applyFill="1" applyBorder="1" applyAlignment="1">
      <alignment horizontal="left" vertical="center"/>
    </xf>
  </cellXfs>
  <cellStyles count="4">
    <cellStyle name="Millares" xfId="1" builtinId="3"/>
    <cellStyle name="Moneda [0]" xfId="2" builtinId="7"/>
    <cellStyle name="Normal" xfId="0" builtinId="0"/>
    <cellStyle name="Porcentaje" xfId="3" builtinId="5"/>
  </cellStyles>
  <dxfs count="0"/>
  <tableStyles count="0" defaultTableStyle="TableStyleMedium2" defaultPivotStyle="PivotStyleLight16"/>
  <colors>
    <mruColors>
      <color rgb="FF73B9AF"/>
      <color rgb="FF1F489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201083</xdr:colOff>
      <xdr:row>1</xdr:row>
      <xdr:rowOff>52917</xdr:rowOff>
    </xdr:from>
    <xdr:to>
      <xdr:col>0</xdr:col>
      <xdr:colOff>1195917</xdr:colOff>
      <xdr:row>1</xdr:row>
      <xdr:rowOff>508001</xdr:rowOff>
    </xdr:to>
    <xdr:pic>
      <xdr:nvPicPr>
        <xdr:cNvPr id="4" name="Imagen 3">
          <a:extLst>
            <a:ext uri="{FF2B5EF4-FFF2-40B4-BE49-F238E27FC236}">
              <a16:creationId xmlns:a16="http://schemas.microsoft.com/office/drawing/2014/main" id="{516EE93A-0564-432F-A453-6DC0FC9C0DC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083" y="169334"/>
          <a:ext cx="994834" cy="455084"/>
        </a:xfrm>
        <a:prstGeom prst="rect">
          <a:avLst/>
        </a:prstGeom>
        <a:noFill/>
        <a:ln>
          <a:noFill/>
        </a:ln>
      </xdr:spPr>
    </xdr:pic>
    <xdr:clientData/>
  </xdr:twoCellAnchor>
  <xdr:twoCellAnchor editAs="oneCell">
    <xdr:from>
      <xdr:col>10</xdr:col>
      <xdr:colOff>828676</xdr:colOff>
      <xdr:row>1</xdr:row>
      <xdr:rowOff>166158</xdr:rowOff>
    </xdr:from>
    <xdr:to>
      <xdr:col>11</xdr:col>
      <xdr:colOff>772584</xdr:colOff>
      <xdr:row>1</xdr:row>
      <xdr:rowOff>486833</xdr:rowOff>
    </xdr:to>
    <xdr:pic>
      <xdr:nvPicPr>
        <xdr:cNvPr id="5" name="Imagen 4">
          <a:extLst>
            <a:ext uri="{FF2B5EF4-FFF2-40B4-BE49-F238E27FC236}">
              <a16:creationId xmlns:a16="http://schemas.microsoft.com/office/drawing/2014/main" id="{5702DB46-1E80-46D4-A248-663F0820EAC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475509" y="282575"/>
          <a:ext cx="779992" cy="3206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6"/>
  <sheetViews>
    <sheetView tabSelected="1" topLeftCell="A54" zoomScale="80" zoomScaleNormal="80" zoomScaleSheetLayoutView="90" workbookViewId="0">
      <selection activeCell="L71" sqref="L71"/>
    </sheetView>
  </sheetViews>
  <sheetFormatPr baseColWidth="10" defaultRowHeight="15.75"/>
  <cols>
    <col min="1" max="1" width="23.5" style="44" customWidth="1"/>
    <col min="2" max="2" width="29.625" style="51" customWidth="1"/>
    <col min="3" max="3" width="22.25" style="48" customWidth="1"/>
    <col min="4" max="4" width="8.5" style="48" bestFit="1" customWidth="1"/>
    <col min="5" max="5" width="7.875" style="48" bestFit="1" customWidth="1"/>
    <col min="6" max="6" width="11" style="48" bestFit="1" customWidth="1"/>
    <col min="7" max="7" width="15.5" style="48" customWidth="1"/>
    <col min="8" max="8" width="16.5" style="48" customWidth="1"/>
    <col min="9" max="9" width="19" style="3" customWidth="1"/>
    <col min="10" max="10" width="14.625" style="48" customWidth="1"/>
    <col min="11" max="11" width="11" style="48"/>
    <col min="12" max="12" width="15" style="48" customWidth="1"/>
    <col min="13" max="13" width="18.125" customWidth="1"/>
  </cols>
  <sheetData>
    <row r="1" spans="1:12" ht="9" customHeight="1"/>
    <row r="2" spans="1:12" ht="45.75" customHeight="1">
      <c r="A2" s="98"/>
      <c r="B2" s="99"/>
      <c r="C2" s="99"/>
      <c r="D2" s="99"/>
      <c r="E2" s="99"/>
      <c r="F2" s="99"/>
      <c r="G2" s="99"/>
      <c r="H2" s="99"/>
      <c r="I2" s="99"/>
      <c r="J2" s="99"/>
      <c r="K2" s="99"/>
      <c r="L2" s="100"/>
    </row>
    <row r="3" spans="1:12" ht="32.25" customHeight="1">
      <c r="A3" s="101" t="s">
        <v>39</v>
      </c>
      <c r="B3" s="101"/>
      <c r="C3" s="101"/>
      <c r="D3" s="101"/>
      <c r="E3" s="101"/>
      <c r="F3" s="101"/>
      <c r="G3" s="101"/>
      <c r="H3" s="101"/>
      <c r="I3" s="101"/>
      <c r="J3" s="101"/>
      <c r="K3" s="101"/>
      <c r="L3" s="101"/>
    </row>
    <row r="4" spans="1:12" ht="29.25" customHeight="1">
      <c r="A4" s="104" t="s">
        <v>29</v>
      </c>
      <c r="B4" s="104"/>
      <c r="C4" s="104"/>
      <c r="D4" s="105" t="s">
        <v>30</v>
      </c>
      <c r="E4" s="105"/>
      <c r="F4" s="104" t="s">
        <v>31</v>
      </c>
      <c r="G4" s="104"/>
      <c r="H4" s="103" t="s">
        <v>22</v>
      </c>
      <c r="I4" s="103"/>
      <c r="J4" s="75" t="s">
        <v>32</v>
      </c>
      <c r="K4" s="102" t="s">
        <v>40</v>
      </c>
      <c r="L4" s="102"/>
    </row>
    <row r="5" spans="1:12">
      <c r="A5" s="1"/>
      <c r="B5" s="2"/>
      <c r="C5" s="3"/>
      <c r="D5" s="3"/>
      <c r="E5" s="3"/>
      <c r="F5" s="3"/>
      <c r="G5" s="3"/>
      <c r="H5" s="3"/>
      <c r="J5" s="3"/>
      <c r="K5" s="3"/>
      <c r="L5" s="3"/>
    </row>
    <row r="6" spans="1:12">
      <c r="A6" s="118" t="s">
        <v>23</v>
      </c>
      <c r="B6" s="119"/>
      <c r="C6" s="64" t="s">
        <v>0</v>
      </c>
      <c r="D6" s="4"/>
      <c r="E6" s="120" t="s">
        <v>24</v>
      </c>
      <c r="F6" s="120"/>
      <c r="G6" s="120"/>
      <c r="H6" s="120"/>
      <c r="I6" s="120"/>
      <c r="J6" s="120"/>
      <c r="K6" s="120"/>
      <c r="L6" s="120"/>
    </row>
    <row r="7" spans="1:12">
      <c r="A7" s="5" t="s">
        <v>1</v>
      </c>
      <c r="B7" s="95">
        <v>200000000</v>
      </c>
      <c r="C7" s="96">
        <v>0.8</v>
      </c>
      <c r="D7" s="6"/>
      <c r="E7" s="121" t="s">
        <v>28</v>
      </c>
      <c r="F7" s="121"/>
      <c r="G7" s="123">
        <v>45335</v>
      </c>
      <c r="H7" s="124"/>
      <c r="I7" s="124"/>
      <c r="J7" s="124"/>
      <c r="K7" s="124"/>
      <c r="L7" s="124"/>
    </row>
    <row r="8" spans="1:12" ht="23.25" customHeight="1">
      <c r="A8" s="5" t="s">
        <v>2</v>
      </c>
      <c r="B8" s="95">
        <v>40000000</v>
      </c>
      <c r="C8" s="96">
        <v>0.2</v>
      </c>
      <c r="D8" s="6"/>
      <c r="E8" s="121" t="s">
        <v>27</v>
      </c>
      <c r="F8" s="121"/>
      <c r="G8" s="122" t="s">
        <v>70</v>
      </c>
      <c r="H8" s="122"/>
      <c r="I8" s="122"/>
      <c r="J8" s="122"/>
      <c r="K8" s="122"/>
      <c r="L8" s="122"/>
    </row>
    <row r="9" spans="1:12">
      <c r="A9" s="5" t="s">
        <v>3</v>
      </c>
      <c r="B9" s="95">
        <v>0</v>
      </c>
      <c r="C9" s="97"/>
      <c r="D9" s="3"/>
      <c r="E9" s="121" t="s">
        <v>25</v>
      </c>
      <c r="F9" s="121"/>
      <c r="G9" s="122" t="s">
        <v>71</v>
      </c>
      <c r="H9" s="122"/>
      <c r="I9" s="122"/>
      <c r="J9" s="122"/>
      <c r="K9" s="122"/>
      <c r="L9" s="122"/>
    </row>
    <row r="10" spans="1:12">
      <c r="A10" s="7" t="s">
        <v>4</v>
      </c>
      <c r="B10" s="95">
        <f>B7+B8+B9</f>
        <v>240000000</v>
      </c>
      <c r="C10" s="96">
        <v>1</v>
      </c>
      <c r="D10" s="3"/>
      <c r="E10" s="121" t="s">
        <v>26</v>
      </c>
      <c r="F10" s="121"/>
      <c r="G10" s="122" t="s">
        <v>72</v>
      </c>
      <c r="H10" s="122"/>
      <c r="I10" s="122"/>
      <c r="J10" s="122"/>
      <c r="K10" s="122"/>
      <c r="L10" s="122"/>
    </row>
    <row r="11" spans="1:12">
      <c r="A11" s="1"/>
      <c r="B11" s="2"/>
      <c r="C11" s="3"/>
      <c r="D11" s="3"/>
      <c r="E11" s="3"/>
      <c r="F11" s="3"/>
      <c r="G11" s="3"/>
      <c r="H11" s="3"/>
      <c r="J11" s="3"/>
      <c r="K11" s="3"/>
      <c r="L11" s="3"/>
    </row>
    <row r="12" spans="1:12" ht="59.25" customHeight="1">
      <c r="A12" s="65" t="s">
        <v>5</v>
      </c>
      <c r="B12" s="65" t="s">
        <v>6</v>
      </c>
      <c r="C12" s="65" t="s">
        <v>7</v>
      </c>
      <c r="D12" s="65" t="s">
        <v>8</v>
      </c>
      <c r="E12" s="65" t="s">
        <v>9</v>
      </c>
      <c r="F12" s="65" t="s">
        <v>10</v>
      </c>
      <c r="G12" s="65" t="s">
        <v>11</v>
      </c>
      <c r="H12" s="65" t="s">
        <v>12</v>
      </c>
      <c r="I12" s="65" t="s">
        <v>13</v>
      </c>
      <c r="J12" s="65" t="s">
        <v>14</v>
      </c>
      <c r="K12" s="65" t="s">
        <v>15</v>
      </c>
      <c r="L12" s="65" t="s">
        <v>16</v>
      </c>
    </row>
    <row r="13" spans="1:12" ht="27" customHeight="1">
      <c r="A13" s="112" t="s">
        <v>33</v>
      </c>
      <c r="B13" s="113"/>
      <c r="C13" s="106"/>
      <c r="D13" s="106"/>
      <c r="E13" s="106"/>
      <c r="F13" s="106"/>
      <c r="G13" s="106"/>
      <c r="H13" s="106"/>
      <c r="I13" s="106"/>
      <c r="J13" s="106"/>
      <c r="K13" s="106"/>
      <c r="L13" s="107"/>
    </row>
    <row r="14" spans="1:12" ht="229.5">
      <c r="A14" s="8" t="s">
        <v>41</v>
      </c>
      <c r="B14" s="8" t="s">
        <v>57</v>
      </c>
      <c r="C14" s="9" t="s">
        <v>58</v>
      </c>
      <c r="D14" s="10">
        <v>1</v>
      </c>
      <c r="E14" s="9">
        <v>5</v>
      </c>
      <c r="F14" s="9">
        <v>1</v>
      </c>
      <c r="G14" s="11">
        <v>3400000</v>
      </c>
      <c r="H14" s="11">
        <f>G14*E14</f>
        <v>17000000</v>
      </c>
      <c r="I14" s="12">
        <v>17000000</v>
      </c>
      <c r="J14" s="13">
        <v>0</v>
      </c>
      <c r="K14" s="13">
        <v>0</v>
      </c>
      <c r="L14" s="90">
        <f>I14+J14+K14</f>
        <v>17000000</v>
      </c>
    </row>
    <row r="15" spans="1:12" ht="255">
      <c r="A15" s="15" t="s">
        <v>42</v>
      </c>
      <c r="B15" s="16" t="s">
        <v>61</v>
      </c>
      <c r="C15" s="9" t="s">
        <v>60</v>
      </c>
      <c r="D15" s="10">
        <v>3</v>
      </c>
      <c r="E15" s="9">
        <v>5</v>
      </c>
      <c r="F15" s="9">
        <v>3</v>
      </c>
      <c r="G15" s="17">
        <v>3000000</v>
      </c>
      <c r="H15" s="17">
        <v>45000000</v>
      </c>
      <c r="I15" s="12">
        <v>45000000</v>
      </c>
      <c r="J15" s="13">
        <v>0</v>
      </c>
      <c r="K15" s="13">
        <v>0</v>
      </c>
      <c r="L15" s="14">
        <f t="shared" ref="L15:L18" si="0">I15+J15+K15</f>
        <v>45000000</v>
      </c>
    </row>
    <row r="16" spans="1:12" ht="216.75">
      <c r="A16" s="15" t="s">
        <v>43</v>
      </c>
      <c r="B16" s="8" t="s">
        <v>59</v>
      </c>
      <c r="C16" s="9" t="s">
        <v>62</v>
      </c>
      <c r="D16" s="10">
        <v>3</v>
      </c>
      <c r="E16" s="9">
        <v>5</v>
      </c>
      <c r="F16" s="9">
        <v>3</v>
      </c>
      <c r="G16" s="27">
        <v>3000000</v>
      </c>
      <c r="H16" s="17">
        <v>45000000</v>
      </c>
      <c r="I16" s="12">
        <v>45000000</v>
      </c>
      <c r="J16" s="13">
        <v>0</v>
      </c>
      <c r="K16" s="13">
        <v>0</v>
      </c>
      <c r="L16" s="14">
        <f t="shared" si="0"/>
        <v>45000000</v>
      </c>
    </row>
    <row r="17" spans="1:12" ht="175.5" customHeight="1">
      <c r="A17" s="8" t="s">
        <v>44</v>
      </c>
      <c r="B17" s="8" t="s">
        <v>63</v>
      </c>
      <c r="C17" s="9" t="s">
        <v>62</v>
      </c>
      <c r="D17" s="10">
        <v>3</v>
      </c>
      <c r="E17" s="9">
        <v>5</v>
      </c>
      <c r="F17" s="9">
        <v>3</v>
      </c>
      <c r="G17" s="27">
        <v>3000000</v>
      </c>
      <c r="H17" s="17">
        <v>45000000</v>
      </c>
      <c r="I17" s="12">
        <v>45000000</v>
      </c>
      <c r="J17" s="13">
        <v>0</v>
      </c>
      <c r="K17" s="13">
        <v>0</v>
      </c>
      <c r="L17" s="14">
        <f t="shared" ref="L17" si="1">I17+J17+K17</f>
        <v>45000000</v>
      </c>
    </row>
    <row r="18" spans="1:12" ht="165.75">
      <c r="A18" s="8" t="s">
        <v>45</v>
      </c>
      <c r="B18" s="8" t="s">
        <v>64</v>
      </c>
      <c r="C18" s="9" t="s">
        <v>62</v>
      </c>
      <c r="D18" s="10">
        <v>3</v>
      </c>
      <c r="E18" s="9">
        <v>5</v>
      </c>
      <c r="F18" s="9">
        <v>3</v>
      </c>
      <c r="G18" s="11">
        <v>2100000</v>
      </c>
      <c r="H18" s="11">
        <v>31500000</v>
      </c>
      <c r="I18" s="12">
        <v>31500000</v>
      </c>
      <c r="J18" s="13">
        <v>0</v>
      </c>
      <c r="K18" s="13">
        <v>0</v>
      </c>
      <c r="L18" s="14">
        <f t="shared" si="0"/>
        <v>31500000</v>
      </c>
    </row>
    <row r="19" spans="1:12" s="63" customFormat="1">
      <c r="A19" s="60" t="s">
        <v>17</v>
      </c>
      <c r="B19" s="61"/>
      <c r="C19" s="54"/>
      <c r="D19" s="10"/>
      <c r="E19" s="62"/>
      <c r="F19" s="62"/>
      <c r="G19" s="55">
        <f t="shared" ref="G19:K19" si="2">SUM(G14:G18)</f>
        <v>14500000</v>
      </c>
      <c r="H19" s="55">
        <f>SUM(H14:H18)</f>
        <v>183500000</v>
      </c>
      <c r="I19" s="53">
        <f>SUM(I14:I18)</f>
        <v>183500000</v>
      </c>
      <c r="J19" s="53">
        <f t="shared" si="2"/>
        <v>0</v>
      </c>
      <c r="K19" s="53">
        <f t="shared" si="2"/>
        <v>0</v>
      </c>
      <c r="L19" s="53">
        <f>SUM(L14:L18)</f>
        <v>183500000</v>
      </c>
    </row>
    <row r="20" spans="1:12" ht="27.75" customHeight="1">
      <c r="A20" s="108" t="s">
        <v>34</v>
      </c>
      <c r="B20" s="109"/>
      <c r="C20" s="66"/>
      <c r="D20" s="66"/>
      <c r="E20" s="66"/>
      <c r="F20" s="66"/>
      <c r="G20" s="66"/>
      <c r="H20" s="66"/>
      <c r="I20" s="66"/>
      <c r="J20" s="66"/>
      <c r="K20" s="66"/>
      <c r="L20" s="67"/>
    </row>
    <row r="21" spans="1:12" ht="369" customHeight="1">
      <c r="A21" s="32" t="s">
        <v>46</v>
      </c>
      <c r="B21" s="33" t="s">
        <v>74</v>
      </c>
      <c r="C21" s="92" t="s">
        <v>73</v>
      </c>
      <c r="D21" s="91">
        <v>80</v>
      </c>
      <c r="E21" s="36">
        <v>5</v>
      </c>
      <c r="F21" s="37">
        <v>80</v>
      </c>
      <c r="G21" s="78">
        <v>56250</v>
      </c>
      <c r="H21" s="79">
        <v>4500000</v>
      </c>
      <c r="I21" s="80">
        <v>4500000</v>
      </c>
      <c r="J21" s="79">
        <v>0</v>
      </c>
      <c r="K21" s="81">
        <v>0</v>
      </c>
      <c r="L21" s="79">
        <v>4500000</v>
      </c>
    </row>
    <row r="22" spans="1:12">
      <c r="A22" s="32"/>
      <c r="B22" s="33"/>
      <c r="C22" s="34"/>
      <c r="D22" s="35"/>
      <c r="E22" s="36"/>
      <c r="F22" s="37"/>
      <c r="G22" s="38">
        <v>0</v>
      </c>
      <c r="H22" s="39">
        <f t="shared" ref="H22:H23" si="3">G22*D22</f>
        <v>0</v>
      </c>
      <c r="I22" s="40">
        <v>0</v>
      </c>
      <c r="J22" s="41">
        <v>0</v>
      </c>
      <c r="K22" s="40">
        <v>0</v>
      </c>
      <c r="L22" s="42">
        <v>0</v>
      </c>
    </row>
    <row r="23" spans="1:12">
      <c r="A23" s="32"/>
      <c r="B23" s="33"/>
      <c r="C23" s="34"/>
      <c r="D23" s="35"/>
      <c r="E23" s="36"/>
      <c r="F23" s="37"/>
      <c r="G23" s="38">
        <v>0</v>
      </c>
      <c r="H23" s="39">
        <f t="shared" si="3"/>
        <v>0</v>
      </c>
      <c r="I23" s="40">
        <v>0</v>
      </c>
      <c r="J23" s="41">
        <v>0</v>
      </c>
      <c r="K23" s="40">
        <v>0</v>
      </c>
      <c r="L23" s="42">
        <v>0</v>
      </c>
    </row>
    <row r="24" spans="1:12" s="63" customFormat="1">
      <c r="A24" s="54" t="s">
        <v>17</v>
      </c>
      <c r="B24" s="54"/>
      <c r="C24" s="54"/>
      <c r="D24" s="10"/>
      <c r="E24" s="62"/>
      <c r="F24" s="62"/>
      <c r="G24" s="53">
        <f>SUM(G21:G23)</f>
        <v>56250</v>
      </c>
      <c r="H24" s="53">
        <f>SUM(H21:H23)</f>
        <v>4500000</v>
      </c>
      <c r="I24" s="81">
        <v>4500000</v>
      </c>
      <c r="J24" s="53">
        <f>SUM(J23:J23)</f>
        <v>0</v>
      </c>
      <c r="K24" s="53">
        <f>SUM(K5:K23)</f>
        <v>0</v>
      </c>
      <c r="L24" s="53">
        <f>+L21</f>
        <v>4500000</v>
      </c>
    </row>
    <row r="25" spans="1:12">
      <c r="A25" s="68" t="s">
        <v>35</v>
      </c>
      <c r="B25" s="69"/>
      <c r="C25" s="114"/>
      <c r="D25" s="106"/>
      <c r="E25" s="106"/>
      <c r="F25" s="106"/>
      <c r="G25" s="106"/>
      <c r="H25" s="106"/>
      <c r="I25" s="106"/>
      <c r="J25" s="106"/>
      <c r="K25" s="106"/>
      <c r="L25" s="107"/>
    </row>
    <row r="26" spans="1:12" ht="279.75" customHeight="1">
      <c r="A26" s="18" t="s">
        <v>49</v>
      </c>
      <c r="B26" s="19" t="s">
        <v>75</v>
      </c>
      <c r="C26" s="10" t="s">
        <v>65</v>
      </c>
      <c r="D26" s="93">
        <v>1000</v>
      </c>
      <c r="E26" s="21">
        <v>10</v>
      </c>
      <c r="F26" s="94">
        <v>1000</v>
      </c>
      <c r="G26" s="38">
        <v>7000</v>
      </c>
      <c r="H26" s="41">
        <v>7000000</v>
      </c>
      <c r="I26" s="41">
        <f>+H26</f>
        <v>7000000</v>
      </c>
      <c r="J26" s="24">
        <v>0</v>
      </c>
      <c r="K26" s="13">
        <v>0</v>
      </c>
      <c r="L26" s="39">
        <f>+I26</f>
        <v>7000000</v>
      </c>
    </row>
    <row r="27" spans="1:12" ht="120" customHeight="1">
      <c r="A27" s="25" t="s">
        <v>50</v>
      </c>
      <c r="B27" s="25" t="s">
        <v>66</v>
      </c>
      <c r="C27" s="25" t="s">
        <v>76</v>
      </c>
      <c r="D27" s="21">
        <v>13</v>
      </c>
      <c r="E27" s="22">
        <v>5</v>
      </c>
      <c r="F27" s="9">
        <v>13</v>
      </c>
      <c r="G27" s="89">
        <v>8000000</v>
      </c>
      <c r="H27" s="83"/>
      <c r="I27" s="84">
        <v>0</v>
      </c>
      <c r="J27" s="83">
        <v>40000000</v>
      </c>
      <c r="K27" s="85">
        <v>0</v>
      </c>
      <c r="L27" s="86">
        <f t="shared" ref="L27:L34" si="4">I27+J27+K27</f>
        <v>40000000</v>
      </c>
    </row>
    <row r="28" spans="1:12">
      <c r="A28" s="25" t="s">
        <v>51</v>
      </c>
      <c r="B28" s="25"/>
      <c r="C28" s="25"/>
      <c r="D28" s="21"/>
      <c r="E28" s="22"/>
      <c r="F28" s="9"/>
      <c r="G28" s="23">
        <v>0</v>
      </c>
      <c r="H28" s="11">
        <f t="shared" ref="H28:H34" si="5">G28*D28</f>
        <v>0</v>
      </c>
      <c r="I28" s="12">
        <v>0</v>
      </c>
      <c r="J28" s="13">
        <v>0</v>
      </c>
      <c r="K28" s="13">
        <v>0</v>
      </c>
      <c r="L28" s="14">
        <f t="shared" si="4"/>
        <v>0</v>
      </c>
    </row>
    <row r="29" spans="1:12">
      <c r="A29" s="25"/>
      <c r="B29" s="25"/>
      <c r="C29" s="25"/>
      <c r="D29" s="21"/>
      <c r="E29" s="22"/>
      <c r="F29" s="9"/>
      <c r="G29" s="23">
        <v>0</v>
      </c>
      <c r="H29" s="11">
        <f t="shared" si="5"/>
        <v>0</v>
      </c>
      <c r="I29" s="12">
        <v>0</v>
      </c>
      <c r="J29" s="13">
        <v>0</v>
      </c>
      <c r="K29" s="13">
        <v>0</v>
      </c>
      <c r="L29" s="14">
        <f t="shared" si="4"/>
        <v>0</v>
      </c>
    </row>
    <row r="30" spans="1:12">
      <c r="A30" s="25"/>
      <c r="B30" s="25"/>
      <c r="C30" s="25"/>
      <c r="D30" s="21"/>
      <c r="E30" s="22"/>
      <c r="F30" s="9"/>
      <c r="G30" s="23">
        <v>0</v>
      </c>
      <c r="H30" s="11">
        <f t="shared" si="5"/>
        <v>0</v>
      </c>
      <c r="I30" s="12">
        <v>0</v>
      </c>
      <c r="J30" s="13">
        <v>0</v>
      </c>
      <c r="K30" s="13">
        <v>0</v>
      </c>
      <c r="L30" s="14">
        <f t="shared" si="4"/>
        <v>0</v>
      </c>
    </row>
    <row r="31" spans="1:12">
      <c r="A31" s="25"/>
      <c r="B31" s="25"/>
      <c r="C31" s="25"/>
      <c r="D31" s="21"/>
      <c r="E31" s="22"/>
      <c r="F31" s="9"/>
      <c r="G31" s="23">
        <v>0</v>
      </c>
      <c r="H31" s="11">
        <f t="shared" si="5"/>
        <v>0</v>
      </c>
      <c r="I31" s="12">
        <v>0</v>
      </c>
      <c r="J31" s="13">
        <v>0</v>
      </c>
      <c r="K31" s="13">
        <v>0</v>
      </c>
      <c r="L31" s="14">
        <f t="shared" si="4"/>
        <v>0</v>
      </c>
    </row>
    <row r="32" spans="1:12">
      <c r="A32" s="25"/>
      <c r="B32" s="25"/>
      <c r="C32" s="25"/>
      <c r="D32" s="21"/>
      <c r="E32" s="22"/>
      <c r="F32" s="9"/>
      <c r="G32" s="23">
        <v>0</v>
      </c>
      <c r="H32" s="11">
        <f t="shared" si="5"/>
        <v>0</v>
      </c>
      <c r="I32" s="12">
        <v>0</v>
      </c>
      <c r="J32" s="13">
        <v>0</v>
      </c>
      <c r="K32" s="13">
        <v>0</v>
      </c>
      <c r="L32" s="14">
        <f t="shared" si="4"/>
        <v>0</v>
      </c>
    </row>
    <row r="33" spans="1:13">
      <c r="A33" s="25"/>
      <c r="B33" s="25"/>
      <c r="C33" s="25"/>
      <c r="D33" s="21"/>
      <c r="E33" s="22"/>
      <c r="F33" s="9"/>
      <c r="G33" s="23">
        <v>0</v>
      </c>
      <c r="H33" s="11">
        <f t="shared" si="5"/>
        <v>0</v>
      </c>
      <c r="I33" s="12">
        <v>0</v>
      </c>
      <c r="J33" s="13">
        <v>0</v>
      </c>
      <c r="K33" s="13">
        <v>0</v>
      </c>
      <c r="L33" s="14">
        <f t="shared" si="4"/>
        <v>0</v>
      </c>
    </row>
    <row r="34" spans="1:13">
      <c r="A34" s="25"/>
      <c r="B34" s="25"/>
      <c r="C34" s="25"/>
      <c r="D34" s="21"/>
      <c r="E34" s="22"/>
      <c r="F34" s="9"/>
      <c r="G34" s="23">
        <v>0</v>
      </c>
      <c r="H34" s="11">
        <f t="shared" si="5"/>
        <v>0</v>
      </c>
      <c r="I34" s="12">
        <v>0</v>
      </c>
      <c r="J34" s="13">
        <v>0</v>
      </c>
      <c r="K34" s="13">
        <v>0</v>
      </c>
      <c r="L34" s="14">
        <f t="shared" si="4"/>
        <v>0</v>
      </c>
    </row>
    <row r="35" spans="1:13" s="63" customFormat="1">
      <c r="A35" s="54" t="s">
        <v>17</v>
      </c>
      <c r="B35" s="54"/>
      <c r="C35" s="54"/>
      <c r="D35" s="10"/>
      <c r="E35" s="62"/>
      <c r="F35" s="62"/>
      <c r="G35" s="55">
        <f>SUM(G26:G34)</f>
        <v>8007000</v>
      </c>
      <c r="H35" s="55">
        <f t="shared" ref="H35:L35" si="6">SUM(H26:H34)</f>
        <v>7000000</v>
      </c>
      <c r="I35" s="55">
        <f t="shared" si="6"/>
        <v>7000000</v>
      </c>
      <c r="J35" s="55">
        <f t="shared" si="6"/>
        <v>40000000</v>
      </c>
      <c r="K35" s="55">
        <f t="shared" si="6"/>
        <v>0</v>
      </c>
      <c r="L35" s="55">
        <f t="shared" si="6"/>
        <v>47000000</v>
      </c>
    </row>
    <row r="36" spans="1:13" ht="42.75" customHeight="1">
      <c r="A36" s="108" t="s">
        <v>36</v>
      </c>
      <c r="B36" s="109"/>
      <c r="C36" s="66"/>
      <c r="D36" s="66"/>
      <c r="E36" s="66"/>
      <c r="F36" s="66"/>
      <c r="G36" s="66"/>
      <c r="H36" s="66"/>
      <c r="I36" s="66"/>
      <c r="J36" s="66"/>
      <c r="K36" s="66"/>
      <c r="L36" s="67"/>
    </row>
    <row r="37" spans="1:13" ht="64.5" customHeight="1">
      <c r="A37" s="32" t="s">
        <v>48</v>
      </c>
      <c r="B37" s="33"/>
      <c r="C37" s="34"/>
      <c r="D37" s="35"/>
      <c r="E37" s="36"/>
      <c r="F37" s="37"/>
      <c r="G37" s="38">
        <v>0</v>
      </c>
      <c r="H37" s="39">
        <f t="shared" ref="H37" si="7">G37*D37</f>
        <v>0</v>
      </c>
      <c r="I37" s="40">
        <v>0</v>
      </c>
      <c r="J37" s="41">
        <v>0</v>
      </c>
      <c r="K37" s="40">
        <v>0</v>
      </c>
      <c r="L37" s="42">
        <v>0</v>
      </c>
    </row>
    <row r="38" spans="1:13">
      <c r="A38" s="25" t="s">
        <v>51</v>
      </c>
      <c r="B38" s="33"/>
      <c r="C38" s="34"/>
      <c r="D38" s="35"/>
      <c r="E38" s="36"/>
      <c r="F38" s="37"/>
      <c r="G38" s="38">
        <v>0</v>
      </c>
      <c r="H38" s="39">
        <f t="shared" ref="H38" si="8">G38*D38</f>
        <v>0</v>
      </c>
      <c r="I38" s="40">
        <v>0</v>
      </c>
      <c r="J38" s="41">
        <v>0</v>
      </c>
      <c r="K38" s="40">
        <v>0</v>
      </c>
      <c r="L38" s="42">
        <v>0</v>
      </c>
    </row>
    <row r="39" spans="1:13">
      <c r="A39" s="32"/>
      <c r="B39" s="33"/>
      <c r="C39" s="34"/>
      <c r="D39" s="35"/>
      <c r="E39" s="36"/>
      <c r="F39" s="37"/>
      <c r="G39" s="38">
        <v>0</v>
      </c>
      <c r="H39" s="39">
        <f t="shared" ref="H39" si="9">G39*D39</f>
        <v>0</v>
      </c>
      <c r="I39" s="40">
        <v>0</v>
      </c>
      <c r="J39" s="41">
        <v>0</v>
      </c>
      <c r="K39" s="40">
        <v>0</v>
      </c>
      <c r="L39" s="42">
        <v>0</v>
      </c>
    </row>
    <row r="40" spans="1:13" s="63" customFormat="1">
      <c r="A40" s="54" t="s">
        <v>17</v>
      </c>
      <c r="B40" s="54"/>
      <c r="C40" s="54"/>
      <c r="D40" s="10"/>
      <c r="E40" s="62"/>
      <c r="F40" s="62"/>
      <c r="G40" s="53">
        <f>SUM(G39:G39)</f>
        <v>0</v>
      </c>
      <c r="H40" s="53">
        <f>SUM(H39:H39)</f>
        <v>0</v>
      </c>
      <c r="I40" s="53">
        <f>SUM(I39:I39)</f>
        <v>0</v>
      </c>
      <c r="J40" s="53">
        <f>SUM(J39:J39)</f>
        <v>0</v>
      </c>
      <c r="K40" s="53">
        <f>SUM(K26:K39)</f>
        <v>0</v>
      </c>
      <c r="L40" s="53">
        <f>SUM(L39:L39)</f>
        <v>0</v>
      </c>
    </row>
    <row r="41" spans="1:13" ht="30.75" customHeight="1">
      <c r="A41" s="111" t="s">
        <v>37</v>
      </c>
      <c r="B41" s="110"/>
      <c r="C41" s="66"/>
      <c r="D41" s="66"/>
      <c r="E41" s="66"/>
      <c r="F41" s="66"/>
      <c r="G41" s="66"/>
      <c r="H41" s="66"/>
      <c r="I41" s="66"/>
      <c r="J41" s="66"/>
      <c r="K41" s="66"/>
      <c r="L41" s="67"/>
    </row>
    <row r="42" spans="1:13" ht="111" customHeight="1">
      <c r="A42" s="30" t="s">
        <v>47</v>
      </c>
      <c r="B42" s="30" t="s">
        <v>77</v>
      </c>
      <c r="C42" s="19" t="s">
        <v>67</v>
      </c>
      <c r="D42" s="93"/>
      <c r="E42" s="20">
        <v>5</v>
      </c>
      <c r="F42" s="20"/>
      <c r="G42" s="82">
        <v>300000</v>
      </c>
      <c r="H42" s="87">
        <v>1500000</v>
      </c>
      <c r="I42" s="87">
        <v>1500000</v>
      </c>
      <c r="J42" s="83">
        <v>0</v>
      </c>
      <c r="K42" s="85">
        <v>0</v>
      </c>
      <c r="L42" s="87">
        <v>1500000</v>
      </c>
      <c r="M42" s="88"/>
    </row>
    <row r="43" spans="1:13" ht="87" customHeight="1">
      <c r="A43" s="30" t="s">
        <v>53</v>
      </c>
      <c r="B43" s="30" t="s">
        <v>78</v>
      </c>
      <c r="C43" s="19" t="s">
        <v>68</v>
      </c>
      <c r="D43" s="93"/>
      <c r="E43" s="20">
        <v>5</v>
      </c>
      <c r="F43" s="20"/>
      <c r="G43" s="82">
        <v>300000</v>
      </c>
      <c r="H43" s="87">
        <v>1500000</v>
      </c>
      <c r="I43" s="87">
        <v>1500000</v>
      </c>
      <c r="J43" s="83">
        <v>0</v>
      </c>
      <c r="K43" s="85">
        <v>0</v>
      </c>
      <c r="L43" s="87">
        <v>1500000</v>
      </c>
      <c r="M43" s="88"/>
    </row>
    <row r="44" spans="1:13">
      <c r="A44" s="25" t="s">
        <v>51</v>
      </c>
      <c r="B44" s="28"/>
      <c r="C44" s="52"/>
      <c r="D44" s="29"/>
      <c r="E44" s="20"/>
      <c r="F44" s="20"/>
      <c r="G44" s="23">
        <v>0</v>
      </c>
      <c r="H44" s="43">
        <f t="shared" ref="H44:H53" si="10">D44*E44*G44</f>
        <v>0</v>
      </c>
      <c r="I44" s="27">
        <v>0</v>
      </c>
      <c r="J44" s="27">
        <v>0</v>
      </c>
      <c r="K44" s="13">
        <v>0</v>
      </c>
      <c r="L44" s="14">
        <f t="shared" ref="L44:L53" si="11">I44+J44+K44</f>
        <v>0</v>
      </c>
    </row>
    <row r="45" spans="1:13">
      <c r="A45" s="25"/>
      <c r="B45" s="28"/>
      <c r="C45" s="52"/>
      <c r="D45" s="29"/>
      <c r="E45" s="20"/>
      <c r="F45" s="20"/>
      <c r="G45" s="23">
        <v>0</v>
      </c>
      <c r="H45" s="43">
        <f t="shared" si="10"/>
        <v>0</v>
      </c>
      <c r="I45" s="27">
        <v>0</v>
      </c>
      <c r="J45" s="27">
        <v>0</v>
      </c>
      <c r="K45" s="13">
        <v>0</v>
      </c>
      <c r="L45" s="14">
        <f t="shared" si="11"/>
        <v>0</v>
      </c>
    </row>
    <row r="46" spans="1:13">
      <c r="A46" s="25"/>
      <c r="B46" s="28"/>
      <c r="C46" s="52"/>
      <c r="D46" s="29"/>
      <c r="E46" s="20"/>
      <c r="F46" s="20"/>
      <c r="G46" s="23">
        <v>0</v>
      </c>
      <c r="H46" s="43">
        <f t="shared" si="10"/>
        <v>0</v>
      </c>
      <c r="I46" s="27">
        <v>0</v>
      </c>
      <c r="J46" s="27">
        <v>0</v>
      </c>
      <c r="K46" s="13">
        <v>0</v>
      </c>
      <c r="L46" s="14">
        <f t="shared" si="11"/>
        <v>0</v>
      </c>
    </row>
    <row r="47" spans="1:13">
      <c r="A47" s="25"/>
      <c r="B47" s="28"/>
      <c r="C47" s="52"/>
      <c r="D47" s="29"/>
      <c r="E47" s="20"/>
      <c r="F47" s="20"/>
      <c r="G47" s="23">
        <v>0</v>
      </c>
      <c r="H47" s="43">
        <f t="shared" si="10"/>
        <v>0</v>
      </c>
      <c r="I47" s="27">
        <v>0</v>
      </c>
      <c r="J47" s="27">
        <v>0</v>
      </c>
      <c r="K47" s="13">
        <v>0</v>
      </c>
      <c r="L47" s="14">
        <f t="shared" si="11"/>
        <v>0</v>
      </c>
    </row>
    <row r="48" spans="1:13">
      <c r="A48" s="25"/>
      <c r="B48" s="28"/>
      <c r="C48" s="52"/>
      <c r="D48" s="29"/>
      <c r="E48" s="20"/>
      <c r="F48" s="20"/>
      <c r="G48" s="23">
        <v>0</v>
      </c>
      <c r="H48" s="43">
        <f t="shared" si="10"/>
        <v>0</v>
      </c>
      <c r="I48" s="27">
        <v>0</v>
      </c>
      <c r="J48" s="27">
        <v>0</v>
      </c>
      <c r="K48" s="13">
        <v>0</v>
      </c>
      <c r="L48" s="14">
        <f t="shared" si="11"/>
        <v>0</v>
      </c>
    </row>
    <row r="49" spans="1:12">
      <c r="A49" s="25"/>
      <c r="B49" s="28"/>
      <c r="C49" s="52"/>
      <c r="D49" s="29"/>
      <c r="E49" s="20"/>
      <c r="F49" s="20"/>
      <c r="G49" s="23">
        <v>0</v>
      </c>
      <c r="H49" s="43">
        <f t="shared" si="10"/>
        <v>0</v>
      </c>
      <c r="I49" s="27">
        <v>0</v>
      </c>
      <c r="J49" s="27">
        <v>0</v>
      </c>
      <c r="K49" s="13">
        <v>0</v>
      </c>
      <c r="L49" s="14">
        <f t="shared" si="11"/>
        <v>0</v>
      </c>
    </row>
    <row r="50" spans="1:12">
      <c r="A50" s="25"/>
      <c r="B50" s="28"/>
      <c r="C50" s="52"/>
      <c r="D50" s="29"/>
      <c r="E50" s="20"/>
      <c r="F50" s="20"/>
      <c r="G50" s="23">
        <v>0</v>
      </c>
      <c r="H50" s="43">
        <f t="shared" si="10"/>
        <v>0</v>
      </c>
      <c r="I50" s="27">
        <v>0</v>
      </c>
      <c r="J50" s="27">
        <v>0</v>
      </c>
      <c r="K50" s="13">
        <v>0</v>
      </c>
      <c r="L50" s="14">
        <f t="shared" si="11"/>
        <v>0</v>
      </c>
    </row>
    <row r="51" spans="1:12">
      <c r="A51" s="25"/>
      <c r="B51" s="28"/>
      <c r="C51" s="52"/>
      <c r="D51" s="29"/>
      <c r="E51" s="20"/>
      <c r="F51" s="20"/>
      <c r="G51" s="23">
        <v>0</v>
      </c>
      <c r="H51" s="43">
        <f t="shared" si="10"/>
        <v>0</v>
      </c>
      <c r="I51" s="27">
        <v>0</v>
      </c>
      <c r="J51" s="27">
        <v>0</v>
      </c>
      <c r="K51" s="13">
        <v>0</v>
      </c>
      <c r="L51" s="14">
        <f t="shared" si="11"/>
        <v>0</v>
      </c>
    </row>
    <row r="52" spans="1:12">
      <c r="A52" s="25"/>
      <c r="B52" s="28"/>
      <c r="C52" s="52"/>
      <c r="D52" s="29"/>
      <c r="E52" s="20"/>
      <c r="F52" s="20"/>
      <c r="G52" s="23">
        <v>0</v>
      </c>
      <c r="H52" s="43">
        <f t="shared" si="10"/>
        <v>0</v>
      </c>
      <c r="I52" s="27">
        <v>0</v>
      </c>
      <c r="J52" s="27">
        <v>0</v>
      </c>
      <c r="K52" s="13">
        <v>0</v>
      </c>
      <c r="L52" s="14">
        <f t="shared" si="11"/>
        <v>0</v>
      </c>
    </row>
    <row r="53" spans="1:12">
      <c r="A53" s="25"/>
      <c r="B53" s="28"/>
      <c r="C53" s="52"/>
      <c r="D53" s="29"/>
      <c r="E53" s="20"/>
      <c r="F53" s="20"/>
      <c r="G53" s="23">
        <v>0</v>
      </c>
      <c r="H53" s="43">
        <f t="shared" si="10"/>
        <v>0</v>
      </c>
      <c r="I53" s="27">
        <v>0</v>
      </c>
      <c r="J53" s="27">
        <v>0</v>
      </c>
      <c r="K53" s="13">
        <v>0</v>
      </c>
      <c r="L53" s="14">
        <f t="shared" si="11"/>
        <v>0</v>
      </c>
    </row>
    <row r="54" spans="1:12">
      <c r="A54" s="70" t="s">
        <v>17</v>
      </c>
      <c r="B54" s="67"/>
      <c r="C54" s="65"/>
      <c r="D54" s="71"/>
      <c r="E54" s="71"/>
      <c r="F54" s="71"/>
      <c r="G54" s="72">
        <f t="shared" ref="G54:L54" si="12">SUM(G42:G53)</f>
        <v>600000</v>
      </c>
      <c r="H54" s="72">
        <f t="shared" si="12"/>
        <v>3000000</v>
      </c>
      <c r="I54" s="72">
        <f t="shared" si="12"/>
        <v>3000000</v>
      </c>
      <c r="J54" s="72">
        <f t="shared" si="12"/>
        <v>0</v>
      </c>
      <c r="K54" s="72">
        <f t="shared" si="12"/>
        <v>0</v>
      </c>
      <c r="L54" s="72">
        <f t="shared" si="12"/>
        <v>3000000</v>
      </c>
    </row>
    <row r="55" spans="1:12">
      <c r="A55" s="115" t="s">
        <v>38</v>
      </c>
      <c r="B55" s="116"/>
      <c r="C55" s="116"/>
      <c r="D55" s="116"/>
      <c r="E55" s="116"/>
      <c r="F55" s="116"/>
      <c r="G55" s="116"/>
      <c r="H55" s="116"/>
      <c r="I55" s="116"/>
      <c r="J55" s="116"/>
      <c r="K55" s="116"/>
      <c r="L55" s="117"/>
    </row>
    <row r="56" spans="1:12" ht="25.5">
      <c r="A56" s="30" t="s">
        <v>52</v>
      </c>
      <c r="B56" s="76" t="s">
        <v>69</v>
      </c>
      <c r="C56" s="10" t="s">
        <v>68</v>
      </c>
      <c r="D56" s="93">
        <v>100</v>
      </c>
      <c r="E56" s="22">
        <v>5</v>
      </c>
      <c r="F56" s="77">
        <v>100</v>
      </c>
      <c r="G56" s="23">
        <v>10000</v>
      </c>
      <c r="H56" s="87">
        <v>1000000</v>
      </c>
      <c r="I56" s="83">
        <v>1000000</v>
      </c>
      <c r="J56" s="27">
        <v>0</v>
      </c>
      <c r="K56" s="13">
        <v>0</v>
      </c>
      <c r="L56" s="14">
        <f>I56+J56+K56</f>
        <v>1000000</v>
      </c>
    </row>
    <row r="57" spans="1:12" ht="52.5" customHeight="1">
      <c r="A57" s="25" t="s">
        <v>54</v>
      </c>
      <c r="B57" s="76" t="s">
        <v>69</v>
      </c>
      <c r="C57" s="10" t="s">
        <v>68</v>
      </c>
      <c r="D57" s="93">
        <v>1000</v>
      </c>
      <c r="E57" s="22">
        <v>5</v>
      </c>
      <c r="F57" s="77">
        <v>1000</v>
      </c>
      <c r="G57" s="23">
        <v>1000</v>
      </c>
      <c r="H57" s="43">
        <v>1000000</v>
      </c>
      <c r="I57" s="27">
        <v>1000000</v>
      </c>
      <c r="J57" s="27">
        <v>0</v>
      </c>
      <c r="K57" s="13">
        <v>0</v>
      </c>
      <c r="L57" s="14">
        <f t="shared" ref="L57:L59" si="13">I57+J57+K57</f>
        <v>1000000</v>
      </c>
    </row>
    <row r="58" spans="1:12">
      <c r="A58" s="25" t="s">
        <v>51</v>
      </c>
      <c r="B58" s="31"/>
      <c r="C58" s="10"/>
      <c r="D58" s="22"/>
      <c r="E58" s="22"/>
      <c r="F58" s="20"/>
      <c r="G58" s="23">
        <v>0</v>
      </c>
      <c r="H58" s="26">
        <f t="shared" ref="H58:H59" si="14">D58*E58*G58</f>
        <v>0</v>
      </c>
      <c r="I58" s="27">
        <v>0</v>
      </c>
      <c r="J58" s="27">
        <v>0</v>
      </c>
      <c r="K58" s="13">
        <v>0</v>
      </c>
      <c r="L58" s="14">
        <f t="shared" si="13"/>
        <v>0</v>
      </c>
    </row>
    <row r="59" spans="1:12">
      <c r="A59" s="30"/>
      <c r="B59" s="31"/>
      <c r="C59" s="10"/>
      <c r="D59" s="22"/>
      <c r="E59" s="22"/>
      <c r="F59" s="20"/>
      <c r="G59" s="23">
        <v>0</v>
      </c>
      <c r="H59" s="26">
        <f t="shared" si="14"/>
        <v>0</v>
      </c>
      <c r="I59" s="27">
        <v>0</v>
      </c>
      <c r="J59" s="27">
        <v>0</v>
      </c>
      <c r="K59" s="13">
        <v>0</v>
      </c>
      <c r="L59" s="14">
        <f t="shared" si="13"/>
        <v>0</v>
      </c>
    </row>
    <row r="60" spans="1:12">
      <c r="A60" s="65" t="s">
        <v>17</v>
      </c>
      <c r="B60" s="65"/>
      <c r="C60" s="65"/>
      <c r="D60" s="71"/>
      <c r="E60" s="71"/>
      <c r="F60" s="71"/>
      <c r="G60" s="72">
        <f t="shared" ref="G60:L60" si="15">SUM(G56:G59)</f>
        <v>11000</v>
      </c>
      <c r="H60" s="72">
        <f t="shared" si="15"/>
        <v>2000000</v>
      </c>
      <c r="I60" s="72">
        <f t="shared" si="15"/>
        <v>2000000</v>
      </c>
      <c r="J60" s="72">
        <f t="shared" si="15"/>
        <v>0</v>
      </c>
      <c r="K60" s="72">
        <f t="shared" si="15"/>
        <v>0</v>
      </c>
      <c r="L60" s="72">
        <f t="shared" si="15"/>
        <v>2000000</v>
      </c>
    </row>
    <row r="61" spans="1:12" ht="46.5" customHeight="1">
      <c r="A61" s="110" t="s">
        <v>19</v>
      </c>
      <c r="B61" s="110"/>
      <c r="C61" s="66"/>
      <c r="D61" s="66"/>
      <c r="E61" s="66"/>
      <c r="F61" s="66"/>
      <c r="G61" s="66"/>
      <c r="H61" s="66"/>
      <c r="I61" s="66"/>
      <c r="J61" s="66"/>
      <c r="K61" s="66"/>
      <c r="L61" s="67"/>
    </row>
    <row r="62" spans="1:12" ht="51">
      <c r="A62" s="32" t="s">
        <v>55</v>
      </c>
      <c r="B62" s="33"/>
      <c r="C62" s="34"/>
      <c r="D62" s="35"/>
      <c r="E62" s="36"/>
      <c r="F62" s="37"/>
      <c r="G62" s="38">
        <v>0</v>
      </c>
      <c r="H62" s="39">
        <f t="shared" ref="H62" si="16">G62*D62</f>
        <v>0</v>
      </c>
      <c r="I62" s="40">
        <v>0</v>
      </c>
      <c r="J62" s="41">
        <v>0</v>
      </c>
      <c r="K62" s="40">
        <v>0</v>
      </c>
      <c r="L62" s="42">
        <v>0</v>
      </c>
    </row>
    <row r="63" spans="1:12">
      <c r="A63" s="32"/>
      <c r="B63" s="33"/>
      <c r="C63" s="34"/>
      <c r="D63" s="35"/>
      <c r="E63" s="36"/>
      <c r="F63" s="37"/>
      <c r="G63" s="38">
        <v>0</v>
      </c>
      <c r="H63" s="39">
        <f t="shared" ref="H63" si="17">G63*D63</f>
        <v>0</v>
      </c>
      <c r="I63" s="40">
        <v>0</v>
      </c>
      <c r="J63" s="41">
        <v>0</v>
      </c>
      <c r="K63" s="40">
        <v>0</v>
      </c>
      <c r="L63" s="42">
        <v>0</v>
      </c>
    </row>
    <row r="64" spans="1:12">
      <c r="A64" s="65" t="s">
        <v>18</v>
      </c>
      <c r="B64" s="65"/>
      <c r="C64" s="65"/>
      <c r="D64" s="65"/>
      <c r="E64" s="65"/>
      <c r="F64" s="73"/>
      <c r="G64" s="72">
        <f t="shared" ref="G64:L64" si="18">SUM(G62:G63)</f>
        <v>0</v>
      </c>
      <c r="H64" s="72">
        <f t="shared" si="18"/>
        <v>0</v>
      </c>
      <c r="I64" s="72">
        <f t="shared" si="18"/>
        <v>0</v>
      </c>
      <c r="J64" s="72">
        <f t="shared" si="18"/>
        <v>0</v>
      </c>
      <c r="K64" s="72">
        <f t="shared" si="18"/>
        <v>0</v>
      </c>
      <c r="L64" s="72">
        <f t="shared" si="18"/>
        <v>0</v>
      </c>
    </row>
    <row r="65" spans="1:13" ht="27" customHeight="1">
      <c r="A65" s="108" t="s">
        <v>20</v>
      </c>
      <c r="B65" s="109"/>
      <c r="C65" s="66"/>
      <c r="D65" s="66"/>
      <c r="E65" s="66"/>
      <c r="F65" s="66"/>
      <c r="G65" s="66"/>
      <c r="H65" s="66"/>
      <c r="I65" s="66"/>
      <c r="J65" s="66"/>
      <c r="K65" s="66"/>
      <c r="L65" s="67"/>
    </row>
    <row r="66" spans="1:13">
      <c r="A66" s="32" t="s">
        <v>56</v>
      </c>
      <c r="B66" s="33"/>
      <c r="C66" s="34"/>
      <c r="D66" s="35"/>
      <c r="E66" s="36"/>
      <c r="F66" s="37"/>
      <c r="G66" s="38">
        <v>0</v>
      </c>
      <c r="H66" s="39">
        <f t="shared" ref="H66:H67" si="19">G66*D66</f>
        <v>0</v>
      </c>
      <c r="I66" s="40">
        <v>0</v>
      </c>
      <c r="J66" s="41">
        <v>0</v>
      </c>
      <c r="K66" s="40">
        <v>0</v>
      </c>
      <c r="L66" s="42">
        <v>0</v>
      </c>
    </row>
    <row r="67" spans="1:13">
      <c r="A67" s="32"/>
      <c r="B67" s="33"/>
      <c r="C67" s="34"/>
      <c r="D67" s="35"/>
      <c r="E67" s="36"/>
      <c r="F67" s="37"/>
      <c r="G67" s="38">
        <v>0</v>
      </c>
      <c r="H67" s="39">
        <f t="shared" si="19"/>
        <v>0</v>
      </c>
      <c r="I67" s="40">
        <v>0</v>
      </c>
      <c r="J67" s="41">
        <v>0</v>
      </c>
      <c r="K67" s="40">
        <v>0</v>
      </c>
      <c r="L67" s="42">
        <v>0</v>
      </c>
    </row>
    <row r="68" spans="1:13">
      <c r="A68" s="65" t="s">
        <v>18</v>
      </c>
      <c r="B68" s="65"/>
      <c r="C68" s="65"/>
      <c r="D68" s="65"/>
      <c r="E68" s="65"/>
      <c r="F68" s="73"/>
      <c r="G68" s="72">
        <f>SUM(G66+G67)</f>
        <v>0</v>
      </c>
      <c r="H68" s="72">
        <f t="shared" ref="H68:L68" si="20">SUM(H66+H67)</f>
        <v>0</v>
      </c>
      <c r="I68" s="72">
        <f t="shared" si="20"/>
        <v>0</v>
      </c>
      <c r="J68" s="72">
        <f t="shared" si="20"/>
        <v>0</v>
      </c>
      <c r="K68" s="72">
        <f t="shared" si="20"/>
        <v>0</v>
      </c>
      <c r="L68" s="72">
        <f t="shared" si="20"/>
        <v>0</v>
      </c>
    </row>
    <row r="69" spans="1:13" ht="29.25" customHeight="1">
      <c r="A69" s="7" t="s">
        <v>21</v>
      </c>
      <c r="B69" s="31"/>
      <c r="C69" s="45"/>
      <c r="D69" s="45"/>
      <c r="E69" s="45"/>
      <c r="F69" s="45"/>
      <c r="G69" s="45"/>
      <c r="H69" s="45"/>
      <c r="I69" s="74">
        <f>SUM(I19+I24+I35+I40+I54+I60+I64+I68)</f>
        <v>200000000</v>
      </c>
      <c r="J69" s="74">
        <f>SUM(J19+J24+J35+J40+J54+J60+J64+J68)</f>
        <v>40000000</v>
      </c>
      <c r="K69" s="74">
        <f>SUM(K19+K24+K35+K40+K54+K60+K64+K68)</f>
        <v>0</v>
      </c>
      <c r="L69" s="74">
        <f>SUM(L19+L24+L35+L40+L54+L60+L64+L68)</f>
        <v>240000000</v>
      </c>
      <c r="M69" s="88"/>
    </row>
    <row r="70" spans="1:13">
      <c r="I70" s="56"/>
      <c r="J70" s="47"/>
    </row>
    <row r="71" spans="1:13">
      <c r="L71" s="47"/>
    </row>
    <row r="72" spans="1:13">
      <c r="I72" s="57"/>
      <c r="J72" s="49"/>
    </row>
    <row r="73" spans="1:13">
      <c r="I73" s="58"/>
      <c r="J73" s="47"/>
    </row>
    <row r="75" spans="1:13">
      <c r="I75" s="59"/>
      <c r="K75" s="46"/>
    </row>
    <row r="76" spans="1:13">
      <c r="K76" s="50"/>
    </row>
  </sheetData>
  <mergeCells count="26">
    <mergeCell ref="A6:B6"/>
    <mergeCell ref="E6:L6"/>
    <mergeCell ref="E8:F8"/>
    <mergeCell ref="E9:F9"/>
    <mergeCell ref="E10:F10"/>
    <mergeCell ref="G8:L8"/>
    <mergeCell ref="G9:L9"/>
    <mergeCell ref="G10:L10"/>
    <mergeCell ref="E7:F7"/>
    <mergeCell ref="G7:L7"/>
    <mergeCell ref="C13:L13"/>
    <mergeCell ref="A65:B65"/>
    <mergeCell ref="A61:B61"/>
    <mergeCell ref="A36:B36"/>
    <mergeCell ref="A41:B41"/>
    <mergeCell ref="A13:B13"/>
    <mergeCell ref="C25:L25"/>
    <mergeCell ref="A20:B20"/>
    <mergeCell ref="A55:L55"/>
    <mergeCell ref="A2:L2"/>
    <mergeCell ref="A3:L3"/>
    <mergeCell ref="K4:L4"/>
    <mergeCell ref="H4:I4"/>
    <mergeCell ref="F4:G4"/>
    <mergeCell ref="D4:E4"/>
    <mergeCell ref="A4:C4"/>
  </mergeCells>
  <pageMargins left="0.74803149606299213" right="0.74803149606299213" top="0.98425196850393704" bottom="0.98425196850393704" header="0.51181102362204722" footer="0.51181102362204722"/>
  <pageSetup scale="49" orientation="portrait" horizontalDpi="4294967292" verticalDpi="4294967292" r:id="rId1"/>
  <headerFooter>
    <oddFooter>&amp;R&amp;7Fecha de versión: 05 de noviembre de 2021</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33b9a20-a83b-4b95-b368-11a8b41a0a4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6D89F3BB7F9954CB0FB7E87A085184F" ma:contentTypeVersion="17" ma:contentTypeDescription="Crear nuevo documento." ma:contentTypeScope="" ma:versionID="15588dd9df52f0e3bd106bd613cb49e4">
  <xsd:schema xmlns:xsd="http://www.w3.org/2001/XMLSchema" xmlns:xs="http://www.w3.org/2001/XMLSchema" xmlns:p="http://schemas.microsoft.com/office/2006/metadata/properties" xmlns:ns3="0f9e3c42-6e81-420b-9a2f-b58b129f20da" xmlns:ns4="733b9a20-a83b-4b95-b368-11a8b41a0a40" targetNamespace="http://schemas.microsoft.com/office/2006/metadata/properties" ma:root="true" ma:fieldsID="c288e14a83f22750cc4306ac1b616644" ns3:_="" ns4:_="">
    <xsd:import namespace="0f9e3c42-6e81-420b-9a2f-b58b129f20da"/>
    <xsd:import namespace="733b9a20-a83b-4b95-b368-11a8b41a0a40"/>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KeyPoints" minOccurs="0"/>
                <xsd:element ref="ns4:MediaServiceKeyPoints" minOccurs="0"/>
                <xsd:element ref="ns4:MediaServiceAutoTags" minOccurs="0"/>
                <xsd:element ref="ns4:MediaServiceGenerationTime" minOccurs="0"/>
                <xsd:element ref="ns4:MediaServiceEventHashCode" minOccurs="0"/>
                <xsd:element ref="ns4:MediaServiceOCR"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9e3c42-6e81-420b-9a2f-b58b129f20d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3b9a20-a83b-4b95-b368-11a8b41a0a40"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A6C668-8B07-4514-BE79-208FD5205520}">
  <ds:schemaRefs>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elements/1.1/"/>
    <ds:schemaRef ds:uri="http://purl.org/dc/terms/"/>
    <ds:schemaRef ds:uri="733b9a20-a83b-4b95-b368-11a8b41a0a40"/>
    <ds:schemaRef ds:uri="0f9e3c42-6e81-420b-9a2f-b58b129f20da"/>
    <ds:schemaRef ds:uri="http://purl.org/dc/dcmitype/"/>
  </ds:schemaRefs>
</ds:datastoreItem>
</file>

<file path=customXml/itemProps2.xml><?xml version="1.0" encoding="utf-8"?>
<ds:datastoreItem xmlns:ds="http://schemas.openxmlformats.org/officeDocument/2006/customXml" ds:itemID="{07F57A71-3D60-4C50-9A12-1734DD48A114}">
  <ds:schemaRefs>
    <ds:schemaRef ds:uri="http://schemas.microsoft.com/sharepoint/v3/contenttype/forms"/>
  </ds:schemaRefs>
</ds:datastoreItem>
</file>

<file path=customXml/itemProps3.xml><?xml version="1.0" encoding="utf-8"?>
<ds:datastoreItem xmlns:ds="http://schemas.openxmlformats.org/officeDocument/2006/customXml" ds:itemID="{8B9CB219-F55C-4507-8937-0380A2FA04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9e3c42-6e81-420b-9a2f-b58b129f20da"/>
    <ds:schemaRef ds:uri="733b9a20-a83b-4b95-b368-11a8b41a0a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vt:lpstr>
      <vt:lpstr>Presupuesto!_Hlk137723945</vt:lpstr>
      <vt:lpstr>Presupuesto!Área_de_impresión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GMTF92 Presupuesto de la propuesta ampliada para la cofinanciación y apoyo técnico a proyectos orientados a la reducción del consumo de SPA</dc:title>
  <dc:creator>Lorena A. Duque Rincón</dc:creator>
  <cp:lastModifiedBy>Diego Alexander Vela Tocora</cp:lastModifiedBy>
  <cp:lastPrinted>2022-07-12T18:28:21Z</cp:lastPrinted>
  <dcterms:created xsi:type="dcterms:W3CDTF">2020-07-03T00:16:07Z</dcterms:created>
  <dcterms:modified xsi:type="dcterms:W3CDTF">2024-04-17T17:45:04Z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0x01010036D89F3BB7F9954CB0FB7E87A085184F</vt:lpwstr>
  </property>
  <property fmtid="{D5CDD505-2E9C-101B-9397-08002B2CF9AE}" pid="3" name="Tipo de documento">
    <vt:lpwstr>127;#Formatos|05e792ff-4853-47b9-bc29-3d55e58ea193</vt:lpwstr>
  </property>
  <property fmtid="{D5CDD505-2E9C-101B-9397-08002B2CF9AE}" pid="4" name="Nombre del proceso">
    <vt:lpwstr>141;#Gestión de medicamentos y tecnologías en salud|aadf75b3-4e24-47e1-b4eb-152b7ed702c6</vt:lpwstr>
  </property>
  <property fmtid="{D5CDD505-2E9C-101B-9397-08002B2CF9AE}" pid="5" name="Tipo de proceso">
    <vt:lpwstr>122;#Misionales|386e167b-6591-4bbb-972b-6211a8157895</vt:lpwstr>
  </property>
  <property fmtid="{D5CDD505-2E9C-101B-9397-08002B2CF9AE}" pid="6" name="_dlc_DocIdItemGuid">
    <vt:lpwstr>74806aa2-4bd9-40ed-8e3a-dd4da6968be9</vt:lpwstr>
  </property>
</Properties>
</file>