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jmvanegas\Desktop\CM 3  modulos\"/>
    </mc:Choice>
  </mc:AlternateContent>
  <bookViews>
    <workbookView xWindow="0" yWindow="0" windowWidth="14370" windowHeight="11460" tabRatio="793" firstSheet="1" activeTab="2"/>
  </bookViews>
  <sheets>
    <sheet name="FORMULARIO No. 1 CURAZAO SAN FR" sheetId="11" r:id="rId1"/>
    <sheet name="FORMULARIO No. 1 VILLAMARIA LLA" sheetId="12" r:id="rId2"/>
    <sheet name="FORMULARIO No. 1 SUPIA HOJAS AN" sheetId="13" r:id="rId3"/>
    <sheet name="Formulario Experiencia" sheetId="4" r:id="rId4"/>
    <sheet name="Discapacitados" sheetId="5" r:id="rId5"/>
  </sheets>
  <externalReferences>
    <externalReference r:id="rId6"/>
    <externalReference r:id="rId7"/>
    <externalReference r:id="rId8"/>
    <externalReference r:id="rId9"/>
    <externalReference r:id="rId10"/>
    <externalReference r:id="rId11"/>
  </externalReferences>
  <definedNames>
    <definedName name="\b">[1]INSUMOS!#REF!</definedName>
    <definedName name="\i">[1]INSUMOS!#REF!</definedName>
    <definedName name="\m">[1]INSUMOS!#REF!</definedName>
    <definedName name="\r">[1]INSUMOS!#REF!</definedName>
    <definedName name="\t">[1]INSUMOS!#REF!</definedName>
    <definedName name="\x">[1]INSUMOS!#REF!</definedName>
    <definedName name="_ANA1">[2]EXTLUB!#REF!</definedName>
    <definedName name="_ANA2">[2]EXTLUB!#REF!</definedName>
    <definedName name="_Key1" hidden="1">[1]INSUMOS!#REF!</definedName>
    <definedName name="_Order1" hidden="1">255</definedName>
    <definedName name="_Sort" hidden="1">[1]INSUMOS!#REF!</definedName>
    <definedName name="a">[3]Planilla!$C$58</definedName>
    <definedName name="A_impresión_IM" localSheetId="0">#REF!</definedName>
    <definedName name="A_impresión_IM" localSheetId="2">#REF!</definedName>
    <definedName name="A_impresión_IM" localSheetId="1">#REF!</definedName>
    <definedName name="A_impresión_IM">#REF!</definedName>
    <definedName name="AAAAAAA" localSheetId="0">[2]EXTLUB!#REF!</definedName>
    <definedName name="AAAAAAA" localSheetId="2">[2]EXTLUB!#REF!</definedName>
    <definedName name="AAAAAAA" localSheetId="1">[2]EXTLUB!#REF!</definedName>
    <definedName name="AAAAAAA">[2]EXTLUB!#REF!</definedName>
    <definedName name="ANA" localSheetId="0">[2]EXTLUB!#REF!</definedName>
    <definedName name="ANA" localSheetId="2">[2]EXTLUB!#REF!</definedName>
    <definedName name="ANA" localSheetId="1">[2]EXTLUB!#REF!</definedName>
    <definedName name="ANA">[2]EXTLUB!#REF!</definedName>
    <definedName name="ap">[3]Planilla!$D$58</definedName>
    <definedName name="_xlnm.Print_Area" localSheetId="4">Discapacitados!$B$1:$G$34</definedName>
    <definedName name="_xlnm.Print_Area" localSheetId="3">'Formulario Experiencia'!$B$1:$Q$37</definedName>
    <definedName name="_xlnm.Print_Area" localSheetId="0">'FORMULARIO No. 1 CURAZAO SAN FR'!$A$1:$G$65</definedName>
    <definedName name="_xlnm.Print_Area" localSheetId="2">'FORMULARIO No. 1 SUPIA HOJAS AN'!$A$1:$G$65</definedName>
    <definedName name="_xlnm.Print_Area" localSheetId="1">'FORMULARIO No. 1 VILLAMARIA LLA'!$A$1:$G$65</definedName>
    <definedName name="B" localSheetId="0">#REF!</definedName>
    <definedName name="B" localSheetId="2">#REF!</definedName>
    <definedName name="B" localSheetId="1">#REF!</definedName>
    <definedName name="B">#REF!</definedName>
    <definedName name="BORDE1">#N/A</definedName>
    <definedName name="CALDAS" localSheetId="0">#REF!</definedName>
    <definedName name="CALDAS" localSheetId="2">#REF!</definedName>
    <definedName name="CALDAS" localSheetId="1">#REF!</definedName>
    <definedName name="CALDAS">#REF!</definedName>
    <definedName name="CALDAS1232" localSheetId="0">#REF!</definedName>
    <definedName name="CALDAS1232" localSheetId="2">#REF!</definedName>
    <definedName name="CALDAS1232" localSheetId="1">#REF!</definedName>
    <definedName name="CALDAS1232">#REF!</definedName>
    <definedName name="_xlnm.Criteria" localSheetId="0">[1]INSUMOS!#REF!</definedName>
    <definedName name="_xlnm.Criteria" localSheetId="2">[1]INSUMOS!#REF!</definedName>
    <definedName name="_xlnm.Criteria" localSheetId="1">[1]INSUMOS!#REF!</definedName>
    <definedName name="_xlnm.Criteria">[1]INSUMOS!#REF!</definedName>
    <definedName name="Criterios_IM" localSheetId="0">[1]INSUMOS!#REF!</definedName>
    <definedName name="Criterios_IM" localSheetId="2">[1]INSUMOS!#REF!</definedName>
    <definedName name="Criterios_IM" localSheetId="1">[1]INSUMOS!#REF!</definedName>
    <definedName name="Criterios_IM">[1]INSUMOS!#REF!</definedName>
    <definedName name="CUMWART_Zeit_1.000Bh" localSheetId="0">#REF!</definedName>
    <definedName name="CUMWART_Zeit_1.000Bh" localSheetId="2">#REF!</definedName>
    <definedName name="CUMWART_Zeit_1.000Bh" localSheetId="1">#REF!</definedName>
    <definedName name="CUMWART_Zeit_1.000Bh">#REF!</definedName>
    <definedName name="CUMWART_Zeit_10.000Bh" localSheetId="0">#REF!</definedName>
    <definedName name="CUMWART_Zeit_10.000Bh" localSheetId="2">#REF!</definedName>
    <definedName name="CUMWART_Zeit_10.000Bh" localSheetId="1">#REF!</definedName>
    <definedName name="CUMWART_Zeit_10.000Bh">#REF!</definedName>
    <definedName name="CUMWART_Zeit_100Bh" localSheetId="0">#REF!</definedName>
    <definedName name="CUMWART_Zeit_100Bh" localSheetId="2">#REF!</definedName>
    <definedName name="CUMWART_Zeit_100Bh" localSheetId="1">#REF!</definedName>
    <definedName name="CUMWART_Zeit_100Bh">#REF!</definedName>
    <definedName name="CUMWART_Zeit_10Bh">#REF!</definedName>
    <definedName name="CUMWART_Zeit_15.000Bh">#REF!</definedName>
    <definedName name="CUMWART_Zeit_20.000Bh">#REF!</definedName>
    <definedName name="CUMWART_Zeit_250Bh">#REF!</definedName>
    <definedName name="CUMWART_Zeit_3.000Bh">#REF!</definedName>
    <definedName name="CUMWART_Zeit_30.000Bh">#REF!</definedName>
    <definedName name="CUMWART_Zeit_5.000Bh">#REF!</definedName>
    <definedName name="CUMWART_Zeit_500Bh">#REF!</definedName>
    <definedName name="CUMWART_Zeit_7.500Bh">#REF!</definedName>
    <definedName name="D">#REF!</definedName>
    <definedName name="E">#REF!</definedName>
    <definedName name="ELEKTR_Zeit_1.000Bh">#REF!</definedName>
    <definedName name="ELEKTR_Zeit_10.000Bh">#REF!</definedName>
    <definedName name="ELEKTR_Zeit_100Bh">#REF!</definedName>
    <definedName name="ELEKTR_Zeit_10Bh">#REF!</definedName>
    <definedName name="ELEKTR_Zeit_15.000Bh">#REF!</definedName>
    <definedName name="ELEKTR_Zeit_20.000Bh">#REF!</definedName>
    <definedName name="ELEKTR_Zeit_250Bh">#REF!</definedName>
    <definedName name="ELEKTR_Zeit_3.000Bh">#REF!</definedName>
    <definedName name="ELEKTR_Zeit_30.000Bh">#REF!</definedName>
    <definedName name="ELEKTR_Zeit_5.000Bh">#REF!</definedName>
    <definedName name="ELEKTR_Zeit_500Bh">#REF!</definedName>
    <definedName name="ELEKTR_Zeit_7.500Bh">#REF!</definedName>
    <definedName name="Ensayos" localSheetId="0">[1]INSUMOS!#REF!</definedName>
    <definedName name="Ensayos" localSheetId="2">[1]INSUMOS!#REF!</definedName>
    <definedName name="Ensayos" localSheetId="1">[1]INSUMOS!#REF!</definedName>
    <definedName name="Ensayos">[1]INSUMOS!#REF!</definedName>
    <definedName name="FETTE_1.000Bh" localSheetId="0">#REF!</definedName>
    <definedName name="FETTE_1.000Bh" localSheetId="2">#REF!</definedName>
    <definedName name="FETTE_1.000Bh" localSheetId="1">#REF!</definedName>
    <definedName name="FETTE_1.000Bh">#REF!</definedName>
    <definedName name="FETTE_10.000Bh" localSheetId="0">#REF!</definedName>
    <definedName name="FETTE_10.000Bh" localSheetId="2">#REF!</definedName>
    <definedName name="FETTE_10.000Bh" localSheetId="1">#REF!</definedName>
    <definedName name="FETTE_10.000Bh">#REF!</definedName>
    <definedName name="FETTE_100Bh" localSheetId="0">#REF!</definedName>
    <definedName name="FETTE_100Bh" localSheetId="2">#REF!</definedName>
    <definedName name="FETTE_100Bh" localSheetId="1">#REF!</definedName>
    <definedName name="FETTE_100Bh">#REF!</definedName>
    <definedName name="FETTE_10Bh">#REF!</definedName>
    <definedName name="FETTE_15.000Bh">#REF!</definedName>
    <definedName name="FETTE_20.000Bh">#REF!</definedName>
    <definedName name="FETTE_250Bh">#REF!</definedName>
    <definedName name="FETTE_3.000Bh">#REF!</definedName>
    <definedName name="FETTE_30.000Bh">#REF!</definedName>
    <definedName name="FETTE_5.000Bh">#REF!</definedName>
    <definedName name="FETTE_500Bh">#REF!</definedName>
    <definedName name="FETTE_7.500Bh">#REF!</definedName>
    <definedName name="FREMDL_Zeit_1.000Bh">#REF!</definedName>
    <definedName name="FREMDL_Zeit_10.000Bh">#REF!</definedName>
    <definedName name="FREMDL_Zeit_100Bh">#REF!</definedName>
    <definedName name="FREMDL_Zeit_10Bh">#REF!</definedName>
    <definedName name="FREMDL_Zeit_15.000Bh">#REF!</definedName>
    <definedName name="FREMDL_Zeit_20.000Bh">#REF!</definedName>
    <definedName name="FREMDL_Zeit_250Bh">#REF!</definedName>
    <definedName name="FREMDL_Zeit_3.000Bh">#REF!</definedName>
    <definedName name="FREMDL_Zeit_30.000Bh">#REF!</definedName>
    <definedName name="FREMDL_Zeit_5.000Bh">#REF!</definedName>
    <definedName name="FREMDL_Zeit_500Bh">#REF!</definedName>
    <definedName name="FREMDL_Zeit_7.500Bh">#REF!</definedName>
    <definedName name="G">#REF!</definedName>
    <definedName name="GETROEL_1.000Bh">#REF!</definedName>
    <definedName name="GETROEL_10.000Bh">#REF!</definedName>
    <definedName name="GETROEL_100Bh">#REF!</definedName>
    <definedName name="GETROEL_10Bh">#REF!</definedName>
    <definedName name="GETROEL_15.000Bh">#REF!</definedName>
    <definedName name="GETROEL_20.000Bh">#REF!</definedName>
    <definedName name="GETROEL_250Bh">#REF!</definedName>
    <definedName name="GETROEL_3.000Bh">#REF!</definedName>
    <definedName name="GETROEL_30.000Bh">#REF!</definedName>
    <definedName name="GETROEL_5.000Bh">#REF!</definedName>
    <definedName name="GETROEL_500Bh">#REF!</definedName>
    <definedName name="GETROEL_7.500Bh">#REF!</definedName>
    <definedName name="GRAB_Zeit_1.000Bh">#REF!</definedName>
    <definedName name="GRAB_Zeit_10.000Bh">#REF!</definedName>
    <definedName name="GRAB_Zeit_100Bh">#REF!</definedName>
    <definedName name="GRAB_Zeit_10Bh">#REF!</definedName>
    <definedName name="GRAB_Zeit_15.000Bh">#REF!</definedName>
    <definedName name="GRAB_Zeit_20.000Bh">#REF!</definedName>
    <definedName name="GRAB_Zeit_250Bh">#REF!</definedName>
    <definedName name="GRAB_Zeit_3.000Bh">#REF!</definedName>
    <definedName name="GRAB_Zeit_30.000Bh">#REF!</definedName>
    <definedName name="GRAB_Zeit_5.000Bh">#REF!</definedName>
    <definedName name="GRAB_Zeit_500Bh">#REF!</definedName>
    <definedName name="GRAB_Zeit_7.500Bh">#REF!</definedName>
    <definedName name="H">#REF!</definedName>
    <definedName name="HYDROEL_1.000Bh">#REF!</definedName>
    <definedName name="HYDROEL_10.000Bh">#REF!</definedName>
    <definedName name="HYDROEL_100Bh">#REF!</definedName>
    <definedName name="HYDROEL_10Bh">#REF!</definedName>
    <definedName name="HYDROEL_15.000Bh">#REF!</definedName>
    <definedName name="HYDROEL_20.000Bh">#REF!</definedName>
    <definedName name="HYDROEL_250Bh">#REF!</definedName>
    <definedName name="HYDROEL_3.000Bh">#REF!</definedName>
    <definedName name="HYDROEL_30.000Bh">#REF!</definedName>
    <definedName name="HYDROEL_5.000Bh">#REF!</definedName>
    <definedName name="HYDROEL_500Bh">#REF!</definedName>
    <definedName name="HYDROEL_7.500Bh">#REF!</definedName>
    <definedName name="I">#REF!</definedName>
    <definedName name="inf">#REF!</definedName>
    <definedName name="INSUMOS">#N/A</definedName>
    <definedName name="IR" localSheetId="0">#REF!</definedName>
    <definedName name="IR" localSheetId="2">#REF!</definedName>
    <definedName name="IR" localSheetId="1">#REF!</definedName>
    <definedName name="IR">#REF!</definedName>
    <definedName name="IR_CUMMIN_1.000Bh" localSheetId="0">#REF!</definedName>
    <definedName name="IR_CUMMIN_1.000Bh" localSheetId="2">#REF!</definedName>
    <definedName name="IR_CUMMIN_1.000Bh" localSheetId="1">#REF!</definedName>
    <definedName name="IR_CUMMIN_1.000Bh">#REF!</definedName>
    <definedName name="IR_CUMMIN_10.000Bh" localSheetId="0">#REF!</definedName>
    <definedName name="IR_CUMMIN_10.000Bh" localSheetId="2">#REF!</definedName>
    <definedName name="IR_CUMMIN_10.000Bh" localSheetId="1">#REF!</definedName>
    <definedName name="IR_CUMMIN_10.000Bh">#REF!</definedName>
    <definedName name="IR_CUMMIN_100Bh">#REF!</definedName>
    <definedName name="IR_CUMMIN_10Bh">#REF!</definedName>
    <definedName name="IR_CUMMIN_15.000Bh">#REF!</definedName>
    <definedName name="IR_CUMMIN_20.000Bh">#REF!</definedName>
    <definedName name="IR_CUMMIN_250Bh">#REF!</definedName>
    <definedName name="IR_CUMMIN_3.000Bh">#REF!</definedName>
    <definedName name="IR_CUMMIN_30.000Bh">#REF!</definedName>
    <definedName name="IR_CUMMIN_5.000Bh">#REF!</definedName>
    <definedName name="IR_CUMMIN_500Bh">#REF!</definedName>
    <definedName name="IR_CUMMIN_7.500Bh">#REF!</definedName>
    <definedName name="IR_ELEKTR_1.000Bh">#REF!</definedName>
    <definedName name="IR_ELEKTR_10.000Bh">#REF!</definedName>
    <definedName name="IR_ELEKTR_100Bh">#REF!</definedName>
    <definedName name="IR_ELEKTR_10Bh">#REF!</definedName>
    <definedName name="IR_ELEKTR_15.000Bh">#REF!</definedName>
    <definedName name="IR_ELEKTR_20.000Bh">#REF!</definedName>
    <definedName name="IR_ELEKTR_250Bh">#REF!</definedName>
    <definedName name="IR_ELEKTR_3.000Bh">#REF!</definedName>
    <definedName name="IR_ELEKTR_30.000Bh">#REF!</definedName>
    <definedName name="IR_ELEKTR_5.000Bh">#REF!</definedName>
    <definedName name="IR_ELEKTR_500Bh">#REF!</definedName>
    <definedName name="IR_ELEKTR_7.500Bh">#REF!</definedName>
    <definedName name="IR_FILTER_OuK_10.000Bh">#REF!</definedName>
    <definedName name="IR_FILTER_OuK_1000Bh">#REF!</definedName>
    <definedName name="IR_FILTER_OuK_100Bh">#REF!</definedName>
    <definedName name="IR_FILTER_OuK_10Bh">#REF!</definedName>
    <definedName name="IR_FILTER_OuK_15.000Bh">#REF!</definedName>
    <definedName name="IR_FILTER_OuK_20.000Bh">#REF!</definedName>
    <definedName name="IR_FILTER_OuK_250Bh">#REF!</definedName>
    <definedName name="IR_FILTER_OuK_30.000Bh">#REF!</definedName>
    <definedName name="IR_FILTER_OuK_3000Bh">#REF!</definedName>
    <definedName name="IR_FILTER_OuK_5000Bh">#REF!</definedName>
    <definedName name="IR_FILTER_OuK_500Bh">#REF!</definedName>
    <definedName name="IR_FILTER_OuK_7500Bh">#REF!</definedName>
    <definedName name="IR_FREMDL_1.000Bh">#REF!</definedName>
    <definedName name="IR_FREMDL_10.000Bh">#REF!</definedName>
    <definedName name="IR_FREMDL_100Bh">#REF!</definedName>
    <definedName name="IR_FREMDL_10Bh">#REF!</definedName>
    <definedName name="IR_FREMDL_15.000Bh">#REF!</definedName>
    <definedName name="IR_FREMDL_20.000Bh">#REF!</definedName>
    <definedName name="IR_FREMDL_250Bh">#REF!</definedName>
    <definedName name="IR_FREMDL_3.000Bh">#REF!</definedName>
    <definedName name="IR_FREMDL_5.000Bh">#REF!</definedName>
    <definedName name="IR_FREMDL_500Bh">#REF!</definedName>
    <definedName name="IR_FREMDL_7.500Bh">#REF!</definedName>
    <definedName name="IR_LAUFW_1.000Bh">#REF!</definedName>
    <definedName name="IR_LAUFW_10.000Bh">#REF!</definedName>
    <definedName name="IR_LAUFW_100Bh">#REF!</definedName>
    <definedName name="IR_LAUFW_10Bh">#REF!</definedName>
    <definedName name="IR_LAUFW_15.000Bh">#REF!</definedName>
    <definedName name="IR_LAUFW_20.000Bh">#REF!</definedName>
    <definedName name="IR_LAUFW_250Bh">#REF!</definedName>
    <definedName name="IR_LAUFW_3.000Bh">#REF!</definedName>
    <definedName name="IR_LAUFW_30.000Bh">#REF!</definedName>
    <definedName name="IR_LAUFW_5.000Bh">#REF!</definedName>
    <definedName name="IR_LAUFW_500Bh">#REF!</definedName>
    <definedName name="IR_LAUFW_7.500Bh">#REF!</definedName>
    <definedName name="IR_OK_CUM_10">#REF!</definedName>
    <definedName name="IR_OK_CUM_100">#REF!</definedName>
    <definedName name="IR_OK_CUM_1000">#REF!</definedName>
    <definedName name="IR_OK_CUM_10000">#REF!</definedName>
    <definedName name="IR_OK_CUM_101">#REF!</definedName>
    <definedName name="IR_OK_CUM_10Bh">#REF!</definedName>
    <definedName name="IR_OK_CUM_11">#REF!</definedName>
    <definedName name="IR_OK_CUM_15000">#REF!</definedName>
    <definedName name="IR_OK_CUM_20000">#REF!</definedName>
    <definedName name="IR_OK_CUM_250">#REF!</definedName>
    <definedName name="IR_OK_CUM_3000">#REF!</definedName>
    <definedName name="IR_OK_CUM_30000">#REF!</definedName>
    <definedName name="IR_OK_CUM_500">#REF!</definedName>
    <definedName name="IR_OK_CUM_5000">#REF!</definedName>
    <definedName name="IR_OK_CUM_7500">#REF!</definedName>
    <definedName name="IRCUM_Zeit_1.000Bh">#REF!</definedName>
    <definedName name="IRCUM_Zeit_10.000Bh">#REF!</definedName>
    <definedName name="IRCUM_Zeit_100Bh">#REF!</definedName>
    <definedName name="IRCUM_Zeit_10Bh">#REF!</definedName>
    <definedName name="IRCUM_Zeit_15.000Bh">#REF!</definedName>
    <definedName name="IRCUM_Zeit_20.000Bh">#REF!</definedName>
    <definedName name="IRCUM_Zeit_250Bh">#REF!</definedName>
    <definedName name="IRCUM_Zeit_3.000Bh">#REF!</definedName>
    <definedName name="IRCUM_Zeit_30.000Bh">#REF!</definedName>
    <definedName name="IRCUM_Zeit_5.000Bh">#REF!</definedName>
    <definedName name="IRCUM_Zeit_500Bh">#REF!</definedName>
    <definedName name="IRCUM_Zeit_7.500Bh">#REF!</definedName>
    <definedName name="IRFILT_OK_Zeit_1.000Bh">#REF!</definedName>
    <definedName name="IRFILT_OK_Zeit_10.000Bh">#REF!</definedName>
    <definedName name="IRFILT_OK_Zeit_100Bh">#REF!</definedName>
    <definedName name="IRFILT_OK_Zeit_10Bh">#REF!</definedName>
    <definedName name="IRFILT_OK_Zeit_15.000Bh">#REF!</definedName>
    <definedName name="IRFILT_OK_Zeit_20.000Bh">#REF!</definedName>
    <definedName name="IRFILT_OK_Zeit_250Bh">#REF!</definedName>
    <definedName name="IRFILT_OK_Zeit_3.000Bh">#REF!</definedName>
    <definedName name="IRFILT_OK_Zeit_30.000Bh">#REF!</definedName>
    <definedName name="IRFILT_OK_Zeit_5.000Bh">#REF!</definedName>
    <definedName name="IRFILT_OK_Zeit_500Bh">#REF!</definedName>
    <definedName name="IRFILT_OK_Zeit_7.500Bh">#REF!</definedName>
    <definedName name="IRFILTCU_1.000Bh">#REF!</definedName>
    <definedName name="IRFILTCU_10.000Bh">#REF!</definedName>
    <definedName name="IRFILTCU_100Bh">#REF!</definedName>
    <definedName name="IRFILTCU_10Bh">#REF!</definedName>
    <definedName name="IRFILTCU_15.000Bh">#REF!</definedName>
    <definedName name="IRFILTCU_20.000Bh">#REF!</definedName>
    <definedName name="IRFILTCU_250Bh">#REF!</definedName>
    <definedName name="IRFILTCU_3.000Bh">#REF!</definedName>
    <definedName name="IRFILTCU_30.000Bh">#REF!</definedName>
    <definedName name="IRFILTCU_5.000Bh">#REF!</definedName>
    <definedName name="IRFILTCU_500Bh">#REF!</definedName>
    <definedName name="IRFILTCU_7.500Bh">#REF!</definedName>
    <definedName name="IROuK_1.000Bh">#REF!</definedName>
    <definedName name="IROuK_10.000Bh">#REF!</definedName>
    <definedName name="IROuK_100Bh">#REF!</definedName>
    <definedName name="IROuK_10Bh">#REF!</definedName>
    <definedName name="IROuK_15.000Bh">#REF!</definedName>
    <definedName name="IROuK_20.000Bh">#REF!</definedName>
    <definedName name="IROuK_250Bh">#REF!</definedName>
    <definedName name="IROuK_3.000Bh">#REF!</definedName>
    <definedName name="IROuK_30.000Bh">#REF!</definedName>
    <definedName name="IROuK_5.000Bh">#REF!</definedName>
    <definedName name="IROuK_500Bh">#REF!</definedName>
    <definedName name="IROuK_7.500Bh">#REF!</definedName>
    <definedName name="IROuK_Zeit_1.000Bh">#REF!</definedName>
    <definedName name="IROuK_Zeit_10.000Bh">#REF!</definedName>
    <definedName name="IROuK_Zeit_100Bh">#REF!</definedName>
    <definedName name="IROuK_Zeit_10Bh">#REF!</definedName>
    <definedName name="IROuK_Zeit_15.000Bh">#REF!</definedName>
    <definedName name="IROuK_Zeit_20.000Bh">#REF!</definedName>
    <definedName name="IROuK_Zeit_250Bh">#REF!</definedName>
    <definedName name="IROuK_Zeit_3.000Bh">#REF!</definedName>
    <definedName name="IROuK_Zeit_30.000Bh">#REF!</definedName>
    <definedName name="IROuK_Zeit_5.000Bh">#REF!</definedName>
    <definedName name="IROuK_Zeit_500Bh">#REF!</definedName>
    <definedName name="IROuK_Zeit_7.500Bh">#REF!</definedName>
    <definedName name="IRVERSCH_GRAB_1.000Bh">#REF!</definedName>
    <definedName name="IRVERSCH_GRAB_10.000Bh">#REF!</definedName>
    <definedName name="IRVERSCH_GRAB_100Bh">#REF!</definedName>
    <definedName name="IRVERSCH_GRAB_10Bh">#REF!</definedName>
    <definedName name="IRVERSCH_GRAB_15.000Bh">#REF!</definedName>
    <definedName name="IRVERSCH_GRAB_20.000Bh">#REF!</definedName>
    <definedName name="IRVERSCH_GRAB_250Bh">#REF!</definedName>
    <definedName name="IRVERSCH_GRAB_3.000Bh">#REF!</definedName>
    <definedName name="IRVERSCH_GRAB_30.000Bh">#REF!</definedName>
    <definedName name="IRVERSCH_GRAB_5.000Bh">#REF!</definedName>
    <definedName name="IRVERSCH_GRAB_500Bh">#REF!</definedName>
    <definedName name="IRVERSCH_GRAB_7.500Bh">#REF!</definedName>
    <definedName name="J">#REF!</definedName>
    <definedName name="K">#REF!</definedName>
    <definedName name="L">#REF!</definedName>
    <definedName name="LAUFW_Zeit_1.000Bh">#REF!</definedName>
    <definedName name="LAUFW_Zeit_10.000Bh">#REF!</definedName>
    <definedName name="LAUFW_Zeit_100Bh">#REF!</definedName>
    <definedName name="LAUFW_Zeit_10Bh">#REF!</definedName>
    <definedName name="LAUFW_Zeit_15.000Bh">#REF!</definedName>
    <definedName name="LAUFW_Zeit_20.000Bh">#REF!</definedName>
    <definedName name="LAUFW_Zeit_250Bh">#REF!</definedName>
    <definedName name="LAUFW_Zeit_3.000Bh">#REF!</definedName>
    <definedName name="LAUFW_Zeit_30.000Bh">#REF!</definedName>
    <definedName name="LAUFW_Zeit_5.000Bh">#REF!</definedName>
    <definedName name="LAUFW_Zeit_500Bh">#REF!</definedName>
    <definedName name="LAUFW_Zeit_7.500Bh">#REF!</definedName>
    <definedName name="M">#REF!</definedName>
    <definedName name="MOTORÖL_1.000Bh">#REF!</definedName>
    <definedName name="MOTORÖL_10.000Bh">#REF!</definedName>
    <definedName name="MOTORÖL_100Bh">#REF!</definedName>
    <definedName name="MOTORÖL_10Bh">#REF!</definedName>
    <definedName name="MOTORÖL_15.000Bh">#REF!</definedName>
    <definedName name="MOTORÖL_20.000Bh">#REF!</definedName>
    <definedName name="MOTORÖL_250Bh">#REF!</definedName>
    <definedName name="MOTORÖL_3.000Bh">#REF!</definedName>
    <definedName name="MOTORÖL_30.000Bh">#REF!</definedName>
    <definedName name="MOTORÖL_5.000Bh">#REF!</definedName>
    <definedName name="MOTORÖL_500Bh">#REF!</definedName>
    <definedName name="MOTORÖL_7.500Bh">#REF!</definedName>
    <definedName name="N">#REF!</definedName>
    <definedName name="Ñ">#REF!</definedName>
    <definedName name="o">[3]Planilla!$C$60</definedName>
    <definedName name="OK_FILT_CUM_10" localSheetId="0">#REF!</definedName>
    <definedName name="OK_FILT_CUM_10" localSheetId="2">#REF!</definedName>
    <definedName name="OK_FILT_CUM_10" localSheetId="1">#REF!</definedName>
    <definedName name="OK_FILT_CUM_10">#REF!</definedName>
    <definedName name="OK_FILT_CUM_100" localSheetId="0">#REF!</definedName>
    <definedName name="OK_FILT_CUM_100" localSheetId="2">#REF!</definedName>
    <definedName name="OK_FILT_CUM_100" localSheetId="1">#REF!</definedName>
    <definedName name="OK_FILT_CUM_100">#REF!</definedName>
    <definedName name="OK_FILT_CUM_1000" localSheetId="0">#REF!</definedName>
    <definedName name="OK_FILT_CUM_1000" localSheetId="2">#REF!</definedName>
    <definedName name="OK_FILT_CUM_1000" localSheetId="1">#REF!</definedName>
    <definedName name="OK_FILT_CUM_1000">#REF!</definedName>
    <definedName name="OK_FILT_CUM_10000">#REF!</definedName>
    <definedName name="OK_FILT_CUM_15000">#REF!</definedName>
    <definedName name="OK_FILT_CUM_20000">#REF!</definedName>
    <definedName name="OK_FILT_CUM_250">#REF!</definedName>
    <definedName name="OK_FILT_CUM_3000">#REF!</definedName>
    <definedName name="OK_FILT_CUM_30000">#REF!</definedName>
    <definedName name="OK_FILT_CUM_500">#REF!</definedName>
    <definedName name="OK_FILT_CUM_5000">#REF!</definedName>
    <definedName name="OK_FILT_CUM_7500">#REF!</definedName>
    <definedName name="op">[3]Planilla!$D$60</definedName>
    <definedName name="P" localSheetId="0">#REF!</definedName>
    <definedName name="P" localSheetId="2">#REF!</definedName>
    <definedName name="P" localSheetId="1">#REF!</definedName>
    <definedName name="P">#REF!</definedName>
    <definedName name="PEDRO_1" localSheetId="0">#REF!</definedName>
    <definedName name="PEDRO_1" localSheetId="2">#REF!</definedName>
    <definedName name="PEDRO_1" localSheetId="1">#REF!</definedName>
    <definedName name="PEDRO_1">#REF!</definedName>
    <definedName name="Q" localSheetId="0">#REF!</definedName>
    <definedName name="Q" localSheetId="2">#REF!</definedName>
    <definedName name="Q" localSheetId="1">#REF!</definedName>
    <definedName name="Q">#REF!</definedName>
    <definedName name="REP_E_MOT_10">#REF!</definedName>
    <definedName name="REP_E_MOT_100">#REF!</definedName>
    <definedName name="REP_E_MOT_1000">#REF!</definedName>
    <definedName name="REP_E_MOT_10000">#REF!</definedName>
    <definedName name="REP_E_MOT_15000">#REF!</definedName>
    <definedName name="REP_E_MOT_20000">#REF!</definedName>
    <definedName name="REP_E_MOT_250">#REF!</definedName>
    <definedName name="REP_E_MOT_3000">#REF!</definedName>
    <definedName name="REP_E_MOT_30000">#REF!</definedName>
    <definedName name="REP_E_MOT_500">#REF!</definedName>
    <definedName name="REP_E_MOT_5000">#REF!</definedName>
    <definedName name="REP_E_MOT_7500">#REF!</definedName>
    <definedName name="S">#REF!</definedName>
    <definedName name="SERV_OK_CUM_10">#REF!</definedName>
    <definedName name="SERV_OK_CUM_100">#REF!</definedName>
    <definedName name="SERV_OK_CUM_1000">#REF!</definedName>
    <definedName name="SERV_OK_CUM_10000">#REF!</definedName>
    <definedName name="SERV_OK_CUM_15000">#REF!</definedName>
    <definedName name="SERV_OK_CUM_20000">#REF!</definedName>
    <definedName name="SERV_OK_CUM_250">#REF!</definedName>
    <definedName name="SERV_OK_CUM_3000">#REF!</definedName>
    <definedName name="SERV_OK_CUM_30000">#REF!</definedName>
    <definedName name="SERV_OK_CUM_500">#REF!</definedName>
    <definedName name="SERV_OK_CUM_5000">#REF!</definedName>
    <definedName name="SERV_OK_CUM_7500">#REF!</definedName>
    <definedName name="SERVTEILE_E_MOT_10">#REF!</definedName>
    <definedName name="SERVTEILE_E_MOT_100">#REF!</definedName>
    <definedName name="SERVTEILE_E_MOT_1000">#REF!</definedName>
    <definedName name="SERVTEILE_E_MOT_10000">#REF!</definedName>
    <definedName name="SERVTEILE_E_MOT_15000">#REF!</definedName>
    <definedName name="SERVTEILE_E_MOT_20000">#REF!</definedName>
    <definedName name="SERVTEILE_E_MOT_250">#REF!</definedName>
    <definedName name="SERVTEILE_E_MOT_3000">#REF!</definedName>
    <definedName name="SERVTEILE_E_MOT_30000">#REF!</definedName>
    <definedName name="SERVTEILE_E_MOT_3001">#REF!</definedName>
    <definedName name="SERVTEILE_E_MOT_500">#REF!</definedName>
    <definedName name="SERVTEILE_E_MOT_5000">#REF!</definedName>
    <definedName name="SERVTEILE_E_MOT_7500">#REF!</definedName>
    <definedName name="T">#REF!</definedName>
    <definedName name="TEILE_E_MOT_10">#REF!</definedName>
    <definedName name="TEILE_E_MOT_100">#REF!</definedName>
    <definedName name="TEILE_E_MOT_1000">#REF!</definedName>
    <definedName name="TEILE_E_MOT_10000">#REF!</definedName>
    <definedName name="TEILE_E_MOT_15000">#REF!</definedName>
    <definedName name="TEILE_E_MOT_20000">#REF!</definedName>
    <definedName name="TEILE_E_MOT_250">#REF!</definedName>
    <definedName name="TEILE_E_MOT_3000">#REF!</definedName>
    <definedName name="TEILE_E_MOT_30000">#REF!</definedName>
    <definedName name="TEILE_E_MOT_500">#REF!</definedName>
    <definedName name="TEILE_E_MOT_5000">#REF!</definedName>
    <definedName name="TEILE_E_MOT_7500">#REF!</definedName>
    <definedName name="_xlnm.Print_Titles" localSheetId="0">'FORMULARIO No. 1 CURAZAO SAN FR'!$1:$3</definedName>
    <definedName name="_xlnm.Print_Titles" localSheetId="2">'FORMULARIO No. 1 SUPIA HOJAS AN'!$1:$3</definedName>
    <definedName name="_xlnm.Print_Titles" localSheetId="1">'FORMULARIO No. 1 VILLAMARIA LLA'!$1:$3</definedName>
    <definedName name="TRANS" localSheetId="0">#REF!</definedName>
    <definedName name="TRANS" localSheetId="2">#REF!</definedName>
    <definedName name="TRANS" localSheetId="1">#REF!</definedName>
    <definedName name="TRANS">#REF!</definedName>
    <definedName name="U" localSheetId="0">#REF!</definedName>
    <definedName name="U" localSheetId="2">#REF!</definedName>
    <definedName name="U" localSheetId="1">#REF!</definedName>
    <definedName name="U">#REF!</definedName>
    <definedName name="V" localSheetId="0">#REF!</definedName>
    <definedName name="V" localSheetId="2">#REF!</definedName>
    <definedName name="V" localSheetId="1">#REF!</definedName>
    <definedName name="V">#REF!</definedName>
    <definedName name="VV">#REF!</definedName>
    <definedName name="W">#REF!</definedName>
    <definedName name="WART_e_MOT_10">#REF!</definedName>
    <definedName name="WART_E_MOT_100">#REF!</definedName>
    <definedName name="WART_E_MOT_1000">#REF!</definedName>
    <definedName name="WART_E_MOT_10000">#REF!</definedName>
    <definedName name="WART_E_MOT_15000">#REF!</definedName>
    <definedName name="WART_E_MOT_20000">#REF!</definedName>
    <definedName name="WART_E_MOT_250">#REF!</definedName>
    <definedName name="WART_E_MOT_3000">#REF!</definedName>
    <definedName name="WART_E_MOT_30000">#REF!</definedName>
    <definedName name="WART_E_MOT_500">#REF!</definedName>
    <definedName name="WART_E_MOT_5000">#REF!</definedName>
    <definedName name="WART_E_MOT_7500">#REF!</definedName>
    <definedName name="WART_OK_CUM_10">#REF!</definedName>
    <definedName name="WART_OK_CUM_100">#REF!</definedName>
    <definedName name="WART_OK_CUM_1000">#REF!</definedName>
    <definedName name="WART_OK_CUM_10000">#REF!</definedName>
    <definedName name="WART_OK_CUM_15000">#REF!</definedName>
    <definedName name="WART_OK_CUM_20000">#REF!</definedName>
    <definedName name="WART_OK_CUM_250">#REF!</definedName>
    <definedName name="WART_OK_CUM_3000">#REF!</definedName>
    <definedName name="WART_OK_CUM_30000">#REF!</definedName>
    <definedName name="WART_OK_CUM_500">#REF!</definedName>
    <definedName name="WART_OK_CUM_5000">#REF!</definedName>
    <definedName name="WART_OK_CUM_7500">#REF!</definedName>
    <definedName name="X">#REF!</definedName>
    <definedName name="Y">#REF!</definedName>
    <definedName name="Z">#REF!</definedName>
    <definedName name="Zeit10">#REF!</definedName>
    <definedName name="Zeit100">#REF!</definedName>
    <definedName name="Zeit1000">#REF!</definedName>
    <definedName name="Zeit10000">#REF!</definedName>
    <definedName name="Zeit15000">#REF!</definedName>
    <definedName name="Zeit20000">#REF!</definedName>
    <definedName name="Zeit250">#REF!</definedName>
    <definedName name="Zeit3000">#REF!</definedName>
    <definedName name="Zeit30000">#REF!</definedName>
    <definedName name="Zeit500">#REF!</definedName>
    <definedName name="Zeit5000">#REF!</definedName>
    <definedName name="Zeit7500">#REF!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58" i="13" l="1"/>
  <c r="B56" i="13"/>
  <c r="D55" i="13"/>
  <c r="G47" i="13"/>
  <c r="G46" i="13"/>
  <c r="G45" i="13"/>
  <c r="G48" i="13" s="1"/>
  <c r="G50" i="13" s="1"/>
  <c r="G51" i="13" s="1"/>
  <c r="F58" i="13" s="1"/>
  <c r="G36" i="13"/>
  <c r="G35" i="13"/>
  <c r="G34" i="13"/>
  <c r="G33" i="13"/>
  <c r="D57" i="13"/>
  <c r="G23" i="13"/>
  <c r="D56" i="13"/>
  <c r="G13" i="13"/>
  <c r="G12" i="13"/>
  <c r="G11" i="13"/>
  <c r="G10" i="13"/>
  <c r="G9" i="13"/>
  <c r="G8" i="13"/>
  <c r="G7" i="13"/>
  <c r="G6" i="13"/>
  <c r="G22" i="13" l="1"/>
  <c r="G24" i="13" s="1"/>
  <c r="G26" i="13" s="1"/>
  <c r="G27" i="13" s="1"/>
  <c r="G28" i="13" s="1"/>
  <c r="F56" i="13" s="1"/>
  <c r="G14" i="13"/>
  <c r="G16" i="13" s="1"/>
  <c r="D58" i="13"/>
  <c r="D59" i="13" s="1"/>
  <c r="G32" i="13"/>
  <c r="G37" i="13" s="1"/>
  <c r="G39" i="13" s="1"/>
  <c r="G40" i="13" l="1"/>
  <c r="G41" i="13" s="1"/>
  <c r="F57" i="13" s="1"/>
  <c r="G17" i="13"/>
  <c r="G18" i="13" s="1"/>
  <c r="F55" i="13" s="1"/>
  <c r="F59" i="13" s="1"/>
  <c r="B58" i="12" l="1"/>
  <c r="B56" i="12"/>
  <c r="D55" i="12"/>
  <c r="G47" i="12"/>
  <c r="G46" i="12"/>
  <c r="G45" i="12"/>
  <c r="G48" i="12" s="1"/>
  <c r="G50" i="12" s="1"/>
  <c r="G51" i="12" s="1"/>
  <c r="F58" i="12" s="1"/>
  <c r="G36" i="12"/>
  <c r="G35" i="12"/>
  <c r="G34" i="12"/>
  <c r="G33" i="12"/>
  <c r="D57" i="12"/>
  <c r="G23" i="12"/>
  <c r="G22" i="12"/>
  <c r="G13" i="12"/>
  <c r="G12" i="12"/>
  <c r="G11" i="12"/>
  <c r="G10" i="12"/>
  <c r="G9" i="12"/>
  <c r="G8" i="12"/>
  <c r="G7" i="12"/>
  <c r="G6" i="12"/>
  <c r="G24" i="12" l="1"/>
  <c r="G26" i="12" s="1"/>
  <c r="D56" i="12"/>
  <c r="G27" i="12"/>
  <c r="G28" i="12" s="1"/>
  <c r="F56" i="12" s="1"/>
  <c r="G14" i="12"/>
  <c r="G16" i="12" s="1"/>
  <c r="D58" i="12"/>
  <c r="G32" i="12"/>
  <c r="G37" i="12" s="1"/>
  <c r="G39" i="12" s="1"/>
  <c r="D59" i="12" l="1"/>
  <c r="G40" i="12"/>
  <c r="G41" i="12" s="1"/>
  <c r="F57" i="12" s="1"/>
  <c r="G17" i="12"/>
  <c r="G18" i="12"/>
  <c r="F55" i="12" s="1"/>
  <c r="F59" i="12" l="1"/>
  <c r="B58" i="11" l="1"/>
  <c r="B56" i="11"/>
  <c r="D55" i="11"/>
  <c r="G47" i="11"/>
  <c r="G46" i="11"/>
  <c r="D58" i="11"/>
  <c r="G45" i="11"/>
  <c r="G36" i="11"/>
  <c r="G35" i="11"/>
  <c r="G34" i="11"/>
  <c r="G33" i="11"/>
  <c r="D57" i="11"/>
  <c r="G23" i="11"/>
  <c r="G13" i="11"/>
  <c r="G12" i="11"/>
  <c r="G11" i="11"/>
  <c r="G10" i="11"/>
  <c r="G9" i="11"/>
  <c r="G8" i="11"/>
  <c r="G7" i="11"/>
  <c r="G6" i="11"/>
  <c r="G48" i="11" l="1"/>
  <c r="G50" i="11" s="1"/>
  <c r="G51" i="11" s="1"/>
  <c r="F58" i="11" s="1"/>
  <c r="D56" i="11"/>
  <c r="D59" i="11" s="1"/>
  <c r="G22" i="11"/>
  <c r="G24" i="11" s="1"/>
  <c r="G26" i="11" s="1"/>
  <c r="G14" i="11"/>
  <c r="G16" i="11" s="1"/>
  <c r="G27" i="11"/>
  <c r="G28" i="11" s="1"/>
  <c r="F56" i="11" s="1"/>
  <c r="G32" i="11"/>
  <c r="G37" i="11" s="1"/>
  <c r="G39" i="11" s="1"/>
  <c r="G17" i="11" l="1"/>
  <c r="G18" i="11" s="1"/>
  <c r="F55" i="11" s="1"/>
  <c r="G40" i="11"/>
  <c r="G41" i="11" s="1"/>
  <c r="F57" i="11" s="1"/>
  <c r="G59" i="11" l="1"/>
  <c r="B3" i="5" l="1"/>
  <c r="B2" i="5"/>
  <c r="B1" i="5"/>
</calcChain>
</file>

<file path=xl/sharedStrings.xml><?xml version="1.0" encoding="utf-8"?>
<sst xmlns="http://schemas.openxmlformats.org/spreadsheetml/2006/main" count="435" uniqueCount="116">
  <si>
    <t>PROVISION COSTOS DE PERSONAL</t>
  </si>
  <si>
    <t>PERSONAL</t>
  </si>
  <si>
    <t>SALARIO MENSUAL</t>
  </si>
  <si>
    <t>APLICACIÓN MES</t>
  </si>
  <si>
    <t>PLAZO</t>
  </si>
  <si>
    <t>VALOR PARCIAL</t>
  </si>
  <si>
    <t>-</t>
  </si>
  <si>
    <t>INGENIERO DIRECTOR DE INTERVENTORIA</t>
  </si>
  <si>
    <t>INGENIERO RESIDENTE</t>
  </si>
  <si>
    <t>Nivel 1</t>
  </si>
  <si>
    <t>INGENIERO AUXILIAR</t>
  </si>
  <si>
    <t>Nivel 4</t>
  </si>
  <si>
    <t>PROFESIONAL AMBIENTAL</t>
  </si>
  <si>
    <t>PROFESIONAL SOCIAL - SYSO</t>
  </si>
  <si>
    <t>TOPOGRAFO - INSPECTOR</t>
  </si>
  <si>
    <t>CADENEROS</t>
  </si>
  <si>
    <t>Secretaria 1</t>
  </si>
  <si>
    <t>SUMA</t>
  </si>
  <si>
    <t>A</t>
  </si>
  <si>
    <t>FACTOR MULTIPLICADOR</t>
  </si>
  <si>
    <t>B</t>
  </si>
  <si>
    <t>COSTO BASICO (SIN IVA)</t>
  </si>
  <si>
    <t>C=A*B</t>
  </si>
  <si>
    <t>VALOR DEL IVA</t>
  </si>
  <si>
    <t>D=0,19*C</t>
  </si>
  <si>
    <t>VALOR PROVISION COSTOS DE PERSONAL (CON IVA)</t>
  </si>
  <si>
    <t>E=C+D</t>
  </si>
  <si>
    <t>PROVISIÓN PRIMAS DE LOCALIZACIÓN</t>
  </si>
  <si>
    <t>CONCEPTO</t>
  </si>
  <si>
    <t>VALOR  MES</t>
  </si>
  <si>
    <t>Prima Categoría 1 (Profesionales de Nivel 1 a 3)</t>
  </si>
  <si>
    <t>Prima Categoría 2 (Funcionarios de Nivel 4 a 6)</t>
  </si>
  <si>
    <t>VALOR TOTAL</t>
  </si>
  <si>
    <t>PROVISION OTROS COSTOS DIRECTOS FIJOS</t>
  </si>
  <si>
    <t>RECURSO</t>
  </si>
  <si>
    <t>UN</t>
  </si>
  <si>
    <t>VALOR</t>
  </si>
  <si>
    <t>APLICACIÓN</t>
  </si>
  <si>
    <t>Equipos de Computación con licencias de software básico (windows, office y antivirus)</t>
  </si>
  <si>
    <t>Mes</t>
  </si>
  <si>
    <t>Edición de informes</t>
  </si>
  <si>
    <t>Papelería, reproducción documentos, fotografías, videos, impresión de planos</t>
  </si>
  <si>
    <t>Comunicaciones (teléfono,fax,correos)</t>
  </si>
  <si>
    <t>Oficina, Dotación y Servicios Públicos</t>
  </si>
  <si>
    <t>VALOR PROVISION OCD (CON IVA)</t>
  </si>
  <si>
    <t>PROVISION OTROS GASTOS REEMBOLSABLES</t>
  </si>
  <si>
    <t>Ensayos de Laboratorio</t>
  </si>
  <si>
    <t>Topografía (incluye Tránsito, nivel y elementos complementarios)</t>
  </si>
  <si>
    <t>VALOR PROVISION OGR (CON IVA)</t>
  </si>
  <si>
    <t>C</t>
  </si>
  <si>
    <t>VALOR ESTIMADO DE LA INTERVENTORIA.
ETAPA DE EJECUCIÓN DE OBRAS</t>
  </si>
  <si>
    <t>VALOR MENSUAL</t>
  </si>
  <si>
    <t>PROVISION OTROS COSTOS DIRECTOS</t>
  </si>
  <si>
    <t xml:space="preserve">VALOR TOTAL </t>
  </si>
  <si>
    <t xml:space="preserve">FORMULARIO DE  EXPERIENCIA REQUERIDA </t>
  </si>
  <si>
    <t>No. de</t>
  </si>
  <si>
    <r>
      <t>Número consecutivo del reporte del contrato ejecutado en el RUP (</t>
    </r>
    <r>
      <rPr>
        <b/>
        <sz val="8"/>
        <color indexed="10"/>
        <rFont val="Arial Narrow"/>
        <family val="2"/>
      </rPr>
      <t>para personas naturales o juridicas nacionales y extranjeras domiciliadas con sucursal en Colombia)</t>
    </r>
  </si>
  <si>
    <t>Entidad Contratante</t>
  </si>
  <si>
    <t>Contrato o Resolución</t>
  </si>
  <si>
    <t>FORMAS DE EJECUCION REPORTADO EN EL RUP</t>
  </si>
  <si>
    <t xml:space="preserve">Experiencia </t>
  </si>
  <si>
    <t>Integrante que aporta experiencia</t>
  </si>
  <si>
    <t>Fecha de Iniciacion
(Dia-mes-año)</t>
  </si>
  <si>
    <t>Tiempo de Suspension en Meses</t>
  </si>
  <si>
    <t>Fecha de Terminacion
(Dia-mes-año)</t>
  </si>
  <si>
    <t>Tiempo Total de ejecucion del contrato (Meses)</t>
  </si>
  <si>
    <t xml:space="preserve">VALOR TOTAL DEL CONTRATO EN SMMLV </t>
  </si>
  <si>
    <t xml:space="preserve">VALOR TOTAL DEL CONTRATO EN SMMLV AFECTADO POR EL PORCENTAJE DE PARTICIPACION </t>
  </si>
  <si>
    <t>Orden</t>
  </si>
  <si>
    <t>No.</t>
  </si>
  <si>
    <t>Objeto</t>
  </si>
  <si>
    <t>I,C,UT, OTRA</t>
  </si>
  <si>
    <t>%</t>
  </si>
  <si>
    <r>
      <t xml:space="preserve">VALOR TOTAL REPORTADO EN EL RUP </t>
    </r>
    <r>
      <rPr>
        <b/>
        <sz val="8"/>
        <color indexed="10"/>
        <rFont val="Arial Narrow"/>
        <family val="2"/>
      </rPr>
      <t>(para personas naturales o juridicas nacionales y extranjeras domiciliadas con sucursal en Colombia)</t>
    </r>
  </si>
  <si>
    <r>
      <t xml:space="preserve">VALOR TOTAL DEL CONTRATO EN SMMLV de conformidad el proceso de conversion de moneda establecido en los requisitos tecnicos del pliego de condiciones </t>
    </r>
    <r>
      <rPr>
        <b/>
        <sz val="8"/>
        <color indexed="10"/>
        <rFont val="Arial Narrow"/>
        <family val="2"/>
      </rPr>
      <t xml:space="preserve">(para personas naturales o juridicas sin domicilio o sucursal en Colombia) </t>
    </r>
  </si>
  <si>
    <t>NO USAR</t>
  </si>
  <si>
    <t>LA INFORMACIÓN INCLUIDA EN ESTE FORMULARIO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</si>
  <si>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</si>
  <si>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</si>
  <si>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EXPRESARSE EN PESOS COLOMBIANOS.</t>
  </si>
  <si>
    <t>NOTA No. 4: PARA LA ACREDITACION DEL CRITERIO DE EXPERIENCIA SE TOMARAN UNICAMENTE MINIMO CUATRO (4) HASTA MAXIMO SEIS (6)  CONTRATOS RELACIONADOS EN EL PRESENTE FORMULARIO.</t>
  </si>
  <si>
    <t>NOTA No. 5: PARA CONSORCIO O UNIONES TEMPORALES SE DEBE INFORMAR QUE INTEGRANTE APORTA LA EXPERIENCIA.</t>
  </si>
  <si>
    <t>NOTA No. 6: PARA EL VALOR TOTAL SERA EL INDICADO EN EL PLIEGO DE CONDICIONES</t>
  </si>
  <si>
    <t>NOTA No. 7: PARA LOS CONTRATOS FACTURADOS EN MONEDA DIFERENTE AL PESO COLOMBIANO, DEBE PRESENTARSE UN CUADRO DE CONVERSION DE VALORES DE MONEDA EXTRANJERA DE CONFORMIDAD CON LO ESTABLECIDO EN EL CAPITULO CUARTO DEL PLIEGO DE CONDICIONES.</t>
  </si>
  <si>
    <t>RAZON SOCIAL DEL PROPONENTE   _____________________________</t>
  </si>
  <si>
    <t>REPRESENTANTE LEGAL DEL PROPONENTE  (nombre y firma): _____________________________</t>
  </si>
  <si>
    <t>NOTA: Toda la información suministrada por el proponente deberá ser veraz y estará sujeta a verificación de acuerdo con lo estipulado en estos pliegos de condiciones.</t>
  </si>
  <si>
    <t>GOBERNACIÓN DE CALDAS</t>
  </si>
  <si>
    <t>SECRETARÍA DE INFRAESTRUCTURA</t>
  </si>
  <si>
    <t>CONCURSO DE MERITOS ABIERTO No CM-SI-XXX-20XX</t>
  </si>
  <si>
    <t>OBJETO: XXXXXXXXXXXXXXXXXXXXXXXXXX</t>
  </si>
  <si>
    <t>FORMATO DE ACREDITACION DE PERSONAL CON LIMITACIONES</t>
  </si>
  <si>
    <t>Acreditación de Vinculación Laboral de personas en condiciones de Discapacidad</t>
  </si>
  <si>
    <t>Nombre del miembro la Estructura Plural o del Proponente Precalificado :</t>
  </si>
  <si>
    <t>Yo, _____________________________, identificado bajo la cedúla de ciudadanía número _________________ expedida en ______________, en mi calidad de representante legal de (indicar nombre de la Empresa )____________________________, declaro bajo la gravedad de juramento, que se entiende prestado con la firma del presente documento, que el prersonal que se relaciona a continuación, se encuentra vinculado a mi empresa, así:</t>
  </si>
  <si>
    <t xml:space="preserve">Razón Social de la Empresa contratante </t>
  </si>
  <si>
    <t>Nombre del Personal discapacitado vínculado a la Empresa</t>
  </si>
  <si>
    <t>Fecha de Vinculación</t>
  </si>
  <si>
    <t>Número de Empleados vínculado a la Empresa</t>
  </si>
  <si>
    <t>Número de personal discapacitado vínculado</t>
  </si>
  <si>
    <t>Porcentaje que representa el personal con discapacidad respecto del personal vínculado a la Empresa</t>
  </si>
  <si>
    <t>Así mismo, manifiesto que, en el evento de resultar adjudicatario del proceso de selección, me comprometo a mantener vinculado al personal antes relacionado, por un lapso igual al del plazo del contrato adjudicado.</t>
  </si>
  <si>
    <t>De acuerdo con lo previsto en el Pliego de Condiciones esta información debe presentarla el Representante Legal y el Revisor Físcal o Contador Público.</t>
  </si>
  <si>
    <t>_______________________________________</t>
  </si>
  <si>
    <t xml:space="preserve">Firma del Representante Legal de la persona natural o jurídica que acredita vinculación de personal con limitación </t>
  </si>
  <si>
    <t>Firma del Revisor Fiscal o Contador Público</t>
  </si>
  <si>
    <t>Cedúla de Ciudadanía ______________, expedida en ___________</t>
  </si>
  <si>
    <t xml:space="preserve">T.P. No. </t>
  </si>
  <si>
    <t>PRESUPUESTO ESTIMADO INTERVENTORÍA</t>
  </si>
  <si>
    <r>
      <t xml:space="preserve">Vehículo </t>
    </r>
    <r>
      <rPr>
        <u/>
        <sz val="10"/>
        <rFont val="Arial"/>
        <family val="2"/>
      </rPr>
      <t>con conductor</t>
    </r>
    <r>
      <rPr>
        <sz val="10"/>
        <rFont val="Arial"/>
        <family val="2"/>
      </rPr>
      <t xml:space="preserve"> y gastos de operación (4x4 de mas de 2,000 cc)</t>
    </r>
  </si>
  <si>
    <t>Elaboró</t>
  </si>
  <si>
    <t>JAVIER MAURICIO VANEGAS VANEGAS</t>
  </si>
  <si>
    <t>Profesional especializado Unidad de Proyectos Especiales</t>
  </si>
  <si>
    <t>RECONSTRUCCIÓN, AMPLIACIÓN, PAVIMENTACIÓN Y/O REPAVIMENTACIÓN DE LA VÍA CURAZAO - SAN FRANCISCO</t>
  </si>
  <si>
    <t>RECONSTRUCCIÓN, AMPLIACIÓN, PAVIMENTACIÓN Y/O REPAVIMENTACIÓN DE LA VÍA VILLAMARIA - LLANITOS</t>
  </si>
  <si>
    <t>RECONSTRUCCIÓN, AMPLIACIÓN, PAVIMENTACIÓN Y/O REPAVIMENTACIÓN DE LA VÍA SUPIA - HOJAS ANCHAS</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</si>
</sst>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164" formatCode="_(&quot;$&quot;* #,##0_);_(&quot;$&quot;* \(#,##0\);_(&quot;$&quot;* &quot;-&quot;_);_(@_)"/>
    <numFmt numFmtId="165" formatCode="_(&quot;$&quot;* #,##0.00_);_(&quot;$&quot;* \(#,##0.00\);_(&quot;$&quot;* &quot;-&quot;??_);_(@_)"/>
    <numFmt numFmtId="166" formatCode="_(* #,##0.00_);_(* \(#,##0.00\);_(* &quot;-&quot;??_);_(@_)"/>
    <numFmt numFmtId="167" formatCode="_(&quot;$&quot;\ * #,##0.00_);_(&quot;$&quot;\ * \(#,##0.00\);_(&quot;$&quot;\ * &quot;-&quot;??_);_(@_)"/>
    <numFmt numFmtId="168" formatCode="_(&quot;$&quot;\ * #,##0_);_(&quot;$&quot;\ * \(#,##0\);_(&quot;$&quot;\ * &quot;-&quot;??_);_(@_)"/>
    <numFmt numFmtId="169" formatCode="#,##0.0"/>
    <numFmt numFmtId="170" formatCode="[$$-240A]\ #,##0"/>
    <numFmt numFmtId="171" formatCode="#,##0.000"/>
    <numFmt numFmtId="173" formatCode="&quot;No. &quot;#,##0"/>
    <numFmt numFmtId="174" formatCode="0.0"/>
    <numFmt numFmtId="175" formatCode="_ &quot;$&quot;\ * #,##0.00_ ;_ &quot;$&quot;\ * \-#,##0.00_ ;_ &quot;$&quot;\ * &quot;-&quot;??_ ;_ @_ "/>
    <numFmt numFmtId="179" formatCode="&quot;$&quot;#,##0;[Red]\-&quot;$&quot;#,##0"/>
  </numFmts>
  <fonts count="40" x14ac:knownFonts="1">
    <font>
      <sz val="10"/>
      <name val="Arial"/>
    </font>
    <font>
      <sz val="11"/>
      <color theme="1"/>
      <name val="Calibri"/>
      <family val="2"/>
      <scheme val="minor"/>
    </font>
    <font>
      <b/>
      <sz val="18"/>
      <name val="Arial"/>
      <family val="2"/>
    </font>
    <font>
      <sz val="10"/>
      <name val="Arial"/>
      <family val="2"/>
    </font>
    <font>
      <b/>
      <sz val="10"/>
      <color indexed="32"/>
      <name val="Arial"/>
      <family val="2"/>
    </font>
    <font>
      <sz val="10"/>
      <color indexed="32"/>
      <name val="Arial"/>
      <family val="2"/>
    </font>
    <font>
      <sz val="8"/>
      <name val="Arial"/>
      <family val="2"/>
    </font>
    <font>
      <sz val="10"/>
      <color indexed="39"/>
      <name val="Arial"/>
      <family val="2"/>
    </font>
    <font>
      <b/>
      <sz val="10"/>
      <name val="Arial"/>
      <family val="2"/>
    </font>
    <font>
      <b/>
      <sz val="10"/>
      <color indexed="18"/>
      <name val="Arial"/>
      <family val="2"/>
    </font>
    <font>
      <b/>
      <sz val="10"/>
      <color indexed="8"/>
      <name val="Arial"/>
      <family val="2"/>
    </font>
    <font>
      <b/>
      <sz val="10"/>
      <color indexed="38"/>
      <name val="Arial"/>
      <family val="2"/>
    </font>
    <font>
      <sz val="10"/>
      <color indexed="8"/>
      <name val="Arial"/>
      <family val="2"/>
    </font>
    <font>
      <sz val="10"/>
      <name val="Arial"/>
      <family val="2"/>
    </font>
    <font>
      <sz val="12"/>
      <color indexed="8"/>
      <name val="Calibri"/>
      <family val="2"/>
    </font>
    <font>
      <b/>
      <sz val="10"/>
      <name val="Arial Narrow"/>
      <family val="2"/>
    </font>
    <font>
      <sz val="12"/>
      <color indexed="8"/>
      <name val="Arial Narrow"/>
      <family val="2"/>
    </font>
    <font>
      <b/>
      <sz val="14"/>
      <name val="Arial Narrow"/>
      <family val="2"/>
    </font>
    <font>
      <b/>
      <sz val="12"/>
      <color rgb="FFFF0000"/>
      <name val="Arial Narrow"/>
      <family val="2"/>
    </font>
    <font>
      <b/>
      <sz val="10"/>
      <color rgb="FFFF0000"/>
      <name val="Arial Narrow"/>
      <family val="2"/>
    </font>
    <font>
      <b/>
      <sz val="16"/>
      <name val="Arial Narrow"/>
      <family val="2"/>
    </font>
    <font>
      <b/>
      <sz val="20"/>
      <name val="Arial Narrow"/>
      <family val="2"/>
    </font>
    <font>
      <sz val="10"/>
      <color indexed="9"/>
      <name val="Arial Narrow"/>
      <family val="2"/>
    </font>
    <font>
      <b/>
      <sz val="8"/>
      <name val="Arial Narrow"/>
      <family val="2"/>
    </font>
    <font>
      <b/>
      <sz val="8"/>
      <color indexed="10"/>
      <name val="Arial Narrow"/>
      <family val="2"/>
    </font>
    <font>
      <sz val="10"/>
      <name val="Arial Narrow"/>
      <family val="2"/>
    </font>
    <font>
      <sz val="8"/>
      <name val="Arial Narrow"/>
      <family val="2"/>
    </font>
    <font>
      <b/>
      <sz val="5"/>
      <name val="Arial Narrow"/>
      <family val="2"/>
    </font>
    <font>
      <b/>
      <sz val="9"/>
      <name val="Arial Narrow"/>
      <family val="2"/>
    </font>
    <font>
      <sz val="9"/>
      <name val="Arial Narrow"/>
      <family val="2"/>
    </font>
    <font>
      <b/>
      <sz val="12"/>
      <name val="Arial Narrow"/>
      <family val="2"/>
    </font>
    <font>
      <b/>
      <sz val="14"/>
      <name val="Arial"/>
      <family val="2"/>
    </font>
    <font>
      <b/>
      <sz val="12"/>
      <name val="Arial"/>
      <family val="2"/>
    </font>
    <font>
      <sz val="11"/>
      <color indexed="8"/>
      <name val="Calibri"/>
      <family val="2"/>
    </font>
    <font>
      <sz val="11"/>
      <color indexed="8"/>
      <name val="Arial"/>
      <family val="2"/>
    </font>
    <font>
      <b/>
      <u/>
      <sz val="11"/>
      <color indexed="8"/>
      <name val="Arial"/>
      <family val="2"/>
    </font>
    <font>
      <b/>
      <sz val="11"/>
      <color indexed="8"/>
      <name val="Arial"/>
      <family val="2"/>
    </font>
    <font>
      <u/>
      <sz val="10"/>
      <name val="Arial"/>
      <family val="2"/>
    </font>
    <font>
      <sz val="9"/>
      <name val="Arial"/>
      <family val="2"/>
    </font>
    <font>
      <b/>
      <sz val="9"/>
      <name val="Arial"/>
      <family val="2"/>
    </font>
  </fonts>
  <fills count="4">
    <fill>
      <patternFill patternType="none"/>
    </fill>
    <fill>
      <patternFill patternType="gray125"/>
    </fill>
    <fill>
      <patternFill patternType="solid">
        <fgColor indexed="22"/>
        <bgColor indexed="9"/>
      </patternFill>
    </fill>
    <fill>
      <patternFill patternType="solid">
        <fgColor indexed="9"/>
        <bgColor indexed="64"/>
      </patternFill>
    </fill>
  </fills>
  <borders count="85">
    <border>
      <left/>
      <right/>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double">
        <color indexed="64"/>
      </right>
      <top style="hair">
        <color indexed="64"/>
      </top>
      <bottom style="hair">
        <color indexed="64"/>
      </bottom>
      <diagonal/>
    </border>
    <border>
      <left/>
      <right/>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double">
        <color indexed="64"/>
      </right>
      <top style="hair">
        <color indexed="64"/>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uble">
        <color indexed="64"/>
      </right>
      <top/>
      <bottom style="hair">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right style="thin">
        <color indexed="64"/>
      </right>
      <top style="thin">
        <color indexed="64"/>
      </top>
      <bottom style="hair">
        <color indexed="64"/>
      </bottom>
      <diagonal/>
    </border>
    <border>
      <left style="thin">
        <color indexed="64"/>
      </left>
      <right style="double">
        <color indexed="64"/>
      </right>
      <top style="thin">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double">
        <color indexed="64"/>
      </left>
      <right/>
      <top style="double">
        <color indexed="64"/>
      </top>
      <bottom style="thin">
        <color indexed="64"/>
      </bottom>
      <diagonal/>
    </border>
    <border>
      <left/>
      <right style="thin">
        <color indexed="64"/>
      </right>
      <top style="double">
        <color indexed="64"/>
      </top>
      <bottom style="thin">
        <color indexed="64"/>
      </bottom>
      <diagonal/>
    </border>
    <border>
      <left style="double">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bottom style="hair">
        <color indexed="64"/>
      </bottom>
      <diagonal/>
    </border>
    <border>
      <left style="thin">
        <color indexed="64"/>
      </left>
      <right/>
      <top style="thin">
        <color indexed="64"/>
      </top>
      <bottom/>
      <diagonal/>
    </border>
    <border>
      <left style="thin">
        <color indexed="64"/>
      </left>
      <right style="double">
        <color indexed="64"/>
      </right>
      <top style="hair">
        <color indexed="64"/>
      </top>
      <bottom/>
      <diagonal/>
    </border>
    <border>
      <left style="double">
        <color indexed="64"/>
      </left>
      <right/>
      <top style="thin">
        <color indexed="64"/>
      </top>
      <bottom style="hair">
        <color indexed="64"/>
      </bottom>
      <diagonal/>
    </border>
    <border>
      <left/>
      <right/>
      <top style="thin">
        <color indexed="64"/>
      </top>
      <bottom style="hair">
        <color indexed="64"/>
      </bottom>
      <diagonal/>
    </border>
    <border>
      <left style="double">
        <color indexed="64"/>
      </left>
      <right/>
      <top style="hair">
        <color indexed="64"/>
      </top>
      <bottom style="thin">
        <color indexed="64"/>
      </bottom>
      <diagonal/>
    </border>
    <border>
      <left/>
      <right/>
      <top style="hair">
        <color indexed="64"/>
      </top>
      <bottom style="thin">
        <color indexed="64"/>
      </bottom>
      <diagonal/>
    </border>
    <border>
      <left style="thin">
        <color indexed="64"/>
      </left>
      <right/>
      <top style="double">
        <color indexed="64"/>
      </top>
      <bottom style="thin">
        <color indexed="64"/>
      </bottom>
      <diagonal/>
    </border>
    <border>
      <left/>
      <right style="double">
        <color indexed="64"/>
      </right>
      <top style="double">
        <color indexed="64"/>
      </top>
      <bottom style="thin">
        <color indexed="64"/>
      </bottom>
      <diagonal/>
    </border>
    <border>
      <left/>
      <right style="double">
        <color indexed="64"/>
      </right>
      <top style="thin">
        <color indexed="64"/>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right style="double">
        <color indexed="64"/>
      </right>
      <top style="hair">
        <color indexed="64"/>
      </top>
      <bottom style="hair">
        <color indexed="64"/>
      </bottom>
      <diagonal/>
    </border>
    <border>
      <left/>
      <right style="double">
        <color indexed="64"/>
      </right>
      <top/>
      <bottom style="hair">
        <color indexed="64"/>
      </bottom>
      <diagonal/>
    </border>
    <border>
      <left/>
      <right/>
      <top/>
      <bottom style="double">
        <color indexed="64"/>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double">
        <color indexed="64"/>
      </top>
      <bottom/>
      <diagonal/>
    </border>
    <border>
      <left style="double">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bottom style="double">
        <color indexed="64"/>
      </bottom>
      <diagonal/>
    </border>
    <border>
      <left style="double">
        <color indexed="64"/>
      </left>
      <right/>
      <top style="double">
        <color indexed="64"/>
      </top>
      <bottom/>
      <diagonal/>
    </border>
    <border>
      <left/>
      <right/>
      <top style="double">
        <color indexed="64"/>
      </top>
      <bottom/>
      <diagonal/>
    </border>
    <border>
      <left style="double">
        <color indexed="64"/>
      </left>
      <right style="thin">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double">
        <color indexed="64"/>
      </right>
      <top style="dotted">
        <color indexed="64"/>
      </top>
      <bottom style="dotted">
        <color indexed="64"/>
      </bottom>
      <diagonal/>
    </border>
    <border>
      <left style="double">
        <color indexed="64"/>
      </left>
      <right/>
      <top style="dotted">
        <color indexed="64"/>
      </top>
      <bottom style="double">
        <color indexed="64"/>
      </bottom>
      <diagonal/>
    </border>
    <border>
      <left/>
      <right/>
      <top style="dotted">
        <color indexed="64"/>
      </top>
      <bottom style="double">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style="thin">
        <color indexed="64"/>
      </left>
      <right/>
      <top/>
      <bottom/>
      <diagonal/>
    </border>
  </borders>
  <cellStyleXfs count="14">
    <xf numFmtId="0" fontId="0" fillId="0" borderId="0"/>
    <xf numFmtId="167" fontId="3" fillId="0" borderId="0" applyFont="0" applyFill="0" applyBorder="0" applyAlignment="0" applyProtection="0"/>
    <xf numFmtId="9" fontId="3" fillId="0" borderId="0" applyFont="0" applyFill="0" applyBorder="0" applyAlignment="0" applyProtection="0"/>
    <xf numFmtId="0" fontId="3" fillId="0" borderId="0"/>
    <xf numFmtId="0" fontId="1" fillId="0" borderId="0"/>
    <xf numFmtId="165" fontId="1" fillId="0" borderId="0" applyFont="0" applyFill="0" applyBorder="0" applyAlignment="0" applyProtection="0"/>
    <xf numFmtId="9" fontId="1" fillId="0" borderId="0" applyFont="0" applyFill="0" applyBorder="0" applyAlignment="0" applyProtection="0"/>
    <xf numFmtId="0" fontId="14" fillId="0" borderId="0"/>
    <xf numFmtId="0" fontId="13" fillId="0" borderId="0"/>
    <xf numFmtId="9" fontId="13" fillId="0" borderId="0" applyFont="0" applyFill="0" applyBorder="0" applyAlignment="0" applyProtection="0"/>
    <xf numFmtId="175" fontId="13" fillId="0" borderId="0" applyFont="0" applyFill="0" applyBorder="0" applyAlignment="0" applyProtection="0"/>
    <xf numFmtId="0" fontId="33" fillId="0" borderId="0"/>
    <xf numFmtId="0" fontId="13" fillId="0" borderId="0" applyFont="0" applyFill="0" applyBorder="0" applyAlignment="0" applyProtection="0"/>
    <xf numFmtId="164" fontId="3" fillId="0" borderId="0" applyFont="0" applyFill="0" applyBorder="0" applyAlignment="0" applyProtection="0"/>
  </cellStyleXfs>
  <cellXfs count="251">
    <xf numFmtId="0" fontId="0" fillId="0" borderId="0" xfId="0"/>
    <xf numFmtId="0" fontId="3" fillId="0" borderId="0" xfId="0" applyFont="1"/>
    <xf numFmtId="0" fontId="4" fillId="0" borderId="5"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7" xfId="0" applyFont="1" applyFill="1" applyBorder="1" applyAlignment="1">
      <alignment horizontal="center" vertical="center"/>
    </xf>
    <xf numFmtId="0" fontId="5" fillId="0" borderId="8" xfId="0" applyFont="1" applyFill="1" applyBorder="1" applyAlignment="1">
      <alignment vertical="center"/>
    </xf>
    <xf numFmtId="0" fontId="6" fillId="0" borderId="10" xfId="0" applyFont="1" applyFill="1" applyBorder="1" applyAlignment="1">
      <alignment vertical="center"/>
    </xf>
    <xf numFmtId="168" fontId="3" fillId="0" borderId="11" xfId="1" applyNumberFormat="1" applyFont="1" applyFill="1" applyBorder="1" applyAlignment="1">
      <alignment vertical="center"/>
    </xf>
    <xf numFmtId="4" fontId="3" fillId="0" borderId="12" xfId="3" applyNumberFormat="1" applyFont="1" applyFill="1" applyBorder="1" applyAlignment="1">
      <alignment horizontal="center" vertical="center"/>
    </xf>
    <xf numFmtId="169" fontId="3" fillId="0" borderId="13" xfId="3" applyNumberFormat="1" applyFont="1" applyFill="1" applyBorder="1" applyAlignment="1">
      <alignment horizontal="center" vertical="center"/>
    </xf>
    <xf numFmtId="168" fontId="3" fillId="0" borderId="14" xfId="1" applyNumberFormat="1" applyFont="1" applyFill="1" applyBorder="1" applyAlignment="1">
      <alignment vertical="center"/>
    </xf>
    <xf numFmtId="168" fontId="3" fillId="0" borderId="12" xfId="1" applyNumberFormat="1" applyFont="1" applyFill="1" applyBorder="1" applyAlignment="1">
      <alignment vertical="center"/>
    </xf>
    <xf numFmtId="169" fontId="3" fillId="0" borderId="12" xfId="3" applyNumberFormat="1" applyFont="1" applyFill="1" applyBorder="1" applyAlignment="1">
      <alignment horizontal="center" vertical="center"/>
    </xf>
    <xf numFmtId="0" fontId="5" fillId="0" borderId="8" xfId="0" applyFont="1" applyFill="1" applyBorder="1" applyAlignment="1">
      <alignment horizontal="left" vertical="center"/>
    </xf>
    <xf numFmtId="0" fontId="5" fillId="0" borderId="4" xfId="0" applyFont="1" applyFill="1" applyBorder="1" applyAlignment="1">
      <alignment vertical="center"/>
    </xf>
    <xf numFmtId="0" fontId="6" fillId="0" borderId="15" xfId="0" applyFont="1" applyFill="1" applyBorder="1" applyAlignment="1">
      <alignment vertical="center"/>
    </xf>
    <xf numFmtId="168" fontId="3" fillId="0" borderId="5" xfId="1" applyNumberFormat="1" applyFont="1" applyFill="1" applyBorder="1" applyAlignment="1">
      <alignment vertical="center"/>
    </xf>
    <xf numFmtId="169" fontId="3" fillId="0" borderId="16" xfId="3" applyNumberFormat="1" applyFont="1" applyFill="1" applyBorder="1" applyAlignment="1">
      <alignment horizontal="center" vertical="center"/>
    </xf>
    <xf numFmtId="168" fontId="3" fillId="0" borderId="18" xfId="1" applyNumberFormat="1" applyFont="1" applyFill="1" applyBorder="1" applyAlignment="1">
      <alignment vertical="center"/>
    </xf>
    <xf numFmtId="168" fontId="8" fillId="0" borderId="23" xfId="1" applyNumberFormat="1" applyFont="1" applyFill="1" applyBorder="1" applyAlignment="1">
      <alignment vertical="center"/>
    </xf>
    <xf numFmtId="169" fontId="8" fillId="0" borderId="26" xfId="0" applyNumberFormat="1" applyFont="1" applyFill="1" applyBorder="1" applyAlignment="1">
      <alignment horizontal="center" vertical="center"/>
    </xf>
    <xf numFmtId="168" fontId="10" fillId="0" borderId="26" xfId="1" applyNumberFormat="1" applyFont="1" applyFill="1" applyBorder="1" applyAlignment="1">
      <alignment vertical="center"/>
    </xf>
    <xf numFmtId="168" fontId="9" fillId="2" borderId="31" xfId="1" applyNumberFormat="1" applyFont="1" applyFill="1" applyBorder="1" applyAlignment="1">
      <alignment vertical="center"/>
    </xf>
    <xf numFmtId="0" fontId="9" fillId="0" borderId="0" xfId="0" quotePrefix="1" applyFont="1" applyFill="1" applyBorder="1" applyAlignment="1">
      <alignment horizontal="right" vertical="center" wrapText="1"/>
    </xf>
    <xf numFmtId="0" fontId="9" fillId="0" borderId="0" xfId="0" applyFont="1" applyFill="1" applyBorder="1" applyAlignment="1">
      <alignment horizontal="center" vertical="center"/>
    </xf>
    <xf numFmtId="10" fontId="9" fillId="0" borderId="0" xfId="2" applyNumberFormat="1" applyFont="1" applyFill="1" applyBorder="1" applyAlignment="1">
      <alignment horizontal="center" vertical="center"/>
    </xf>
    <xf numFmtId="170" fontId="9" fillId="0" borderId="0" xfId="0" applyNumberFormat="1" applyFont="1" applyFill="1" applyBorder="1" applyAlignment="1">
      <alignment vertical="center"/>
    </xf>
    <xf numFmtId="0" fontId="3" fillId="0" borderId="0" xfId="0" applyFont="1" applyFill="1"/>
    <xf numFmtId="0" fontId="4" fillId="0" borderId="7" xfId="0" applyFont="1" applyFill="1" applyBorder="1" applyAlignment="1">
      <alignment horizontal="center" vertical="center" wrapText="1"/>
    </xf>
    <xf numFmtId="0" fontId="3" fillId="0" borderId="0" xfId="0" applyFont="1" applyFill="1" applyAlignment="1">
      <alignment wrapText="1"/>
    </xf>
    <xf numFmtId="2" fontId="3" fillId="0" borderId="11" xfId="0" applyNumberFormat="1" applyFont="1" applyFill="1" applyBorder="1" applyAlignment="1">
      <alignment horizontal="center" vertical="center"/>
    </xf>
    <xf numFmtId="168" fontId="3" fillId="0" borderId="33" xfId="1" applyNumberFormat="1" applyFont="1" applyFill="1" applyBorder="1" applyAlignment="1">
      <alignment vertical="center"/>
    </xf>
    <xf numFmtId="0" fontId="5" fillId="0" borderId="34" xfId="0" applyFont="1" applyFill="1" applyBorder="1" applyAlignment="1">
      <alignment vertical="center"/>
    </xf>
    <xf numFmtId="2" fontId="3" fillId="0" borderId="5" xfId="0" applyNumberFormat="1" applyFont="1" applyFill="1" applyBorder="1" applyAlignment="1">
      <alignment horizontal="center" vertical="center"/>
    </xf>
    <xf numFmtId="168" fontId="3" fillId="0" borderId="7" xfId="1" applyNumberFormat="1" applyFont="1" applyFill="1" applyBorder="1" applyAlignment="1">
      <alignment vertical="center"/>
    </xf>
    <xf numFmtId="168" fontId="8" fillId="0" borderId="7" xfId="1" applyNumberFormat="1" applyFont="1" applyFill="1" applyBorder="1" applyAlignment="1">
      <alignment vertical="center"/>
    </xf>
    <xf numFmtId="170" fontId="3" fillId="0" borderId="0" xfId="0" applyNumberFormat="1" applyFont="1"/>
    <xf numFmtId="171" fontId="8" fillId="0" borderId="26" xfId="0" applyNumberFormat="1" applyFont="1" applyFill="1" applyBorder="1" applyAlignment="1">
      <alignment vertical="center"/>
    </xf>
    <xf numFmtId="0" fontId="3" fillId="0" borderId="0" xfId="0" applyFont="1" applyAlignment="1">
      <alignment wrapText="1"/>
    </xf>
    <xf numFmtId="0" fontId="7" fillId="0" borderId="8" xfId="0" applyFont="1" applyFill="1" applyBorder="1" applyAlignment="1">
      <alignment horizontal="center" vertical="center"/>
    </xf>
    <xf numFmtId="0" fontId="3" fillId="0" borderId="9" xfId="0" quotePrefix="1" applyFont="1" applyFill="1" applyBorder="1" applyAlignment="1">
      <alignment vertical="center" wrapText="1"/>
    </xf>
    <xf numFmtId="0" fontId="6" fillId="0" borderId="11" xfId="0" applyFont="1" applyFill="1" applyBorder="1" applyAlignment="1">
      <alignment horizontal="center" vertical="center"/>
    </xf>
    <xf numFmtId="168" fontId="3" fillId="0" borderId="11" xfId="1" applyNumberFormat="1" applyFont="1" applyFill="1" applyBorder="1" applyAlignment="1">
      <alignment horizontal="center" vertical="center"/>
    </xf>
    <xf numFmtId="168" fontId="3" fillId="0" borderId="33" xfId="1" applyNumberFormat="1" applyFont="1" applyFill="1" applyBorder="1" applyAlignment="1">
      <alignment horizontal="center" vertical="center"/>
    </xf>
    <xf numFmtId="0" fontId="6" fillId="0" borderId="12" xfId="0" applyFont="1" applyFill="1" applyBorder="1" applyAlignment="1">
      <alignment horizontal="center" vertical="center"/>
    </xf>
    <xf numFmtId="168" fontId="3" fillId="0" borderId="12" xfId="1" applyNumberFormat="1" applyFont="1" applyFill="1" applyBorder="1" applyAlignment="1">
      <alignment horizontal="center" vertical="center"/>
    </xf>
    <xf numFmtId="2" fontId="3" fillId="0" borderId="12" xfId="0" applyNumberFormat="1" applyFont="1" applyFill="1" applyBorder="1" applyAlignment="1">
      <alignment horizontal="center" vertical="center"/>
    </xf>
    <xf numFmtId="0" fontId="3" fillId="0" borderId="13" xfId="0" quotePrefix="1" applyFont="1" applyFill="1" applyBorder="1" applyAlignment="1">
      <alignment vertical="center" wrapText="1"/>
    </xf>
    <xf numFmtId="168" fontId="3" fillId="0" borderId="5" xfId="1" applyNumberFormat="1" applyFont="1" applyFill="1" applyBorder="1" applyAlignment="1">
      <alignment horizontal="center" vertical="center"/>
    </xf>
    <xf numFmtId="168" fontId="3" fillId="0" borderId="23" xfId="1" applyNumberFormat="1" applyFont="1" applyFill="1" applyBorder="1" applyAlignment="1">
      <alignment vertical="center"/>
    </xf>
    <xf numFmtId="168" fontId="8" fillId="0" borderId="26" xfId="1" applyNumberFormat="1" applyFont="1" applyFill="1" applyBorder="1" applyAlignment="1">
      <alignment vertical="center"/>
    </xf>
    <xf numFmtId="168" fontId="10" fillId="0" borderId="7" xfId="1" applyNumberFormat="1" applyFont="1" applyFill="1" applyBorder="1" applyAlignment="1">
      <alignment vertical="center"/>
    </xf>
    <xf numFmtId="168" fontId="10" fillId="0" borderId="41" xfId="1" applyNumberFormat="1" applyFont="1" applyFill="1" applyBorder="1" applyAlignment="1">
      <alignment vertical="center"/>
    </xf>
    <xf numFmtId="0" fontId="7" fillId="0" borderId="42" xfId="0" applyFont="1" applyFill="1" applyBorder="1" applyAlignment="1">
      <alignment horizontal="center" vertical="center"/>
    </xf>
    <xf numFmtId="0" fontId="6" fillId="0" borderId="12" xfId="0" applyFont="1" applyFill="1" applyBorder="1" applyAlignment="1">
      <alignment horizontal="center" vertical="center" wrapText="1"/>
    </xf>
    <xf numFmtId="168" fontId="3" fillId="0" borderId="11" xfId="1" applyNumberFormat="1" applyFont="1" applyFill="1" applyBorder="1" applyAlignment="1">
      <alignment horizontal="right" vertical="center"/>
    </xf>
    <xf numFmtId="168" fontId="3" fillId="0" borderId="41" xfId="1" applyNumberFormat="1" applyFont="1" applyFill="1" applyBorder="1" applyAlignment="1">
      <alignment vertical="center"/>
    </xf>
    <xf numFmtId="170" fontId="3" fillId="0" borderId="12" xfId="0" applyNumberFormat="1" applyFont="1" applyFill="1" applyBorder="1" applyAlignment="1">
      <alignment horizontal="right" vertical="center"/>
    </xf>
    <xf numFmtId="168" fontId="3" fillId="0" borderId="44" xfId="1" applyNumberFormat="1" applyFont="1" applyFill="1" applyBorder="1" applyAlignment="1">
      <alignment vertical="center"/>
    </xf>
    <xf numFmtId="0" fontId="3" fillId="0" borderId="17" xfId="0" applyFont="1" applyFill="1" applyBorder="1" applyAlignment="1">
      <alignment vertical="center" wrapText="1"/>
    </xf>
    <xf numFmtId="0" fontId="11" fillId="0" borderId="0" xfId="0" quotePrefix="1" applyFont="1" applyFill="1" applyBorder="1" applyAlignment="1">
      <alignment horizontal="right" vertical="center"/>
    </xf>
    <xf numFmtId="0" fontId="10" fillId="0" borderId="0" xfId="0" applyFont="1" applyFill="1" applyBorder="1" applyAlignment="1">
      <alignment vertical="center"/>
    </xf>
    <xf numFmtId="10" fontId="12" fillId="0" borderId="0" xfId="2" applyNumberFormat="1" applyFont="1" applyFill="1" applyBorder="1" applyAlignment="1">
      <alignment horizontal="center" vertical="center"/>
    </xf>
    <xf numFmtId="170" fontId="10" fillId="0" borderId="0" xfId="0" applyNumberFormat="1" applyFont="1" applyFill="1" applyBorder="1" applyAlignment="1">
      <alignment vertical="center"/>
    </xf>
    <xf numFmtId="9" fontId="3" fillId="0" borderId="0" xfId="2" applyFont="1"/>
    <xf numFmtId="168" fontId="3" fillId="0" borderId="0" xfId="0" applyNumberFormat="1" applyFont="1"/>
    <xf numFmtId="0" fontId="15" fillId="0" borderId="0" xfId="7" applyFont="1" applyAlignment="1">
      <alignment horizontal="centerContinuous" vertical="center" wrapText="1"/>
    </xf>
    <xf numFmtId="0" fontId="16" fillId="0" borderId="0" xfId="7" applyFont="1" applyAlignment="1">
      <alignment horizontal="centerContinuous" wrapText="1"/>
    </xf>
    <xf numFmtId="0" fontId="16" fillId="0" borderId="0" xfId="7" applyFont="1"/>
    <xf numFmtId="0" fontId="17" fillId="0" borderId="0" xfId="7" applyFont="1" applyAlignment="1">
      <alignment horizontal="centerContinuous" vertical="center" wrapText="1"/>
    </xf>
    <xf numFmtId="0" fontId="18" fillId="0" borderId="0" xfId="7" applyFont="1" applyAlignment="1">
      <alignment horizontal="centerContinuous" vertical="center" wrapText="1"/>
    </xf>
    <xf numFmtId="0" fontId="19" fillId="0" borderId="0" xfId="7" applyFont="1" applyAlignment="1">
      <alignment horizontal="centerContinuous" vertical="center" wrapText="1"/>
    </xf>
    <xf numFmtId="0" fontId="20" fillId="0" borderId="0" xfId="7" applyFont="1" applyAlignment="1">
      <alignment horizontal="centerContinuous" vertical="center" wrapText="1"/>
    </xf>
    <xf numFmtId="173" fontId="21" fillId="0" borderId="0" xfId="8" applyNumberFormat="1" applyFont="1" applyFill="1" applyAlignment="1">
      <alignment horizontal="centerContinuous" wrapText="1"/>
    </xf>
    <xf numFmtId="0" fontId="20" fillId="0" borderId="0" xfId="8" applyFont="1" applyFill="1" applyAlignment="1">
      <alignment horizontal="centerContinuous" vertical="center" wrapText="1"/>
    </xf>
    <xf numFmtId="0" fontId="22" fillId="0" borderId="0" xfId="8" applyFont="1" applyFill="1" applyAlignment="1">
      <alignment horizontal="centerContinuous" wrapText="1"/>
    </xf>
    <xf numFmtId="0" fontId="22" fillId="0" borderId="0" xfId="8" applyFont="1" applyAlignment="1">
      <alignment horizontal="centerContinuous" wrapText="1"/>
    </xf>
    <xf numFmtId="0" fontId="22" fillId="0" borderId="0" xfId="8" applyFont="1" applyAlignment="1">
      <alignment horizontal="centerContinuous" vertical="center" wrapText="1"/>
    </xf>
    <xf numFmtId="0" fontId="22" fillId="0" borderId="0" xfId="8" applyFont="1" applyAlignment="1">
      <alignment horizontal="centerContinuous" vertical="center"/>
    </xf>
    <xf numFmtId="0" fontId="22" fillId="0" borderId="0" xfId="8" applyFont="1"/>
    <xf numFmtId="0" fontId="23" fillId="0" borderId="57" xfId="8" applyFont="1" applyFill="1" applyBorder="1" applyAlignment="1">
      <alignment horizontal="center" vertical="center"/>
    </xf>
    <xf numFmtId="0" fontId="23" fillId="0" borderId="49" xfId="8" applyFont="1" applyFill="1" applyBorder="1" applyAlignment="1">
      <alignment horizontal="centerContinuous" vertical="center"/>
    </xf>
    <xf numFmtId="0" fontId="23" fillId="0" borderId="37" xfId="8" applyFont="1" applyFill="1" applyBorder="1" applyAlignment="1">
      <alignment horizontal="centerContinuous" vertical="center"/>
    </xf>
    <xf numFmtId="0" fontId="25" fillId="0" borderId="0" xfId="8" applyFont="1"/>
    <xf numFmtId="0" fontId="23" fillId="0" borderId="63" xfId="8" applyFont="1" applyFill="1" applyBorder="1" applyAlignment="1">
      <alignment horizontal="center" vertical="center"/>
    </xf>
    <xf numFmtId="0" fontId="23" fillId="0" borderId="64" xfId="8" applyFont="1" applyFill="1" applyBorder="1" applyAlignment="1">
      <alignment horizontal="center" vertical="center"/>
    </xf>
    <xf numFmtId="0" fontId="23" fillId="0" borderId="65" xfId="8" applyFont="1" applyFill="1" applyBorder="1" applyAlignment="1">
      <alignment horizontal="center" vertical="center" wrapText="1"/>
    </xf>
    <xf numFmtId="9" fontId="23" fillId="0" borderId="65" xfId="9" applyFont="1" applyFill="1" applyBorder="1" applyAlignment="1">
      <alignment horizontal="center" vertical="center" wrapText="1"/>
    </xf>
    <xf numFmtId="0" fontId="23" fillId="0" borderId="61" xfId="8" applyFont="1" applyFill="1" applyBorder="1" applyAlignment="1">
      <alignment horizontal="center" vertical="center" wrapText="1"/>
    </xf>
    <xf numFmtId="0" fontId="26" fillId="3" borderId="69" xfId="8" applyFont="1" applyFill="1" applyBorder="1" applyAlignment="1">
      <alignment horizontal="center" vertical="center"/>
    </xf>
    <xf numFmtId="0" fontId="26" fillId="3" borderId="70" xfId="8" applyFont="1" applyFill="1" applyBorder="1" applyAlignment="1">
      <alignment horizontal="center" vertical="center"/>
    </xf>
    <xf numFmtId="0" fontId="23" fillId="0" borderId="70" xfId="8" applyFont="1" applyFill="1" applyBorder="1" applyAlignment="1">
      <alignment horizontal="center" vertical="center" wrapText="1"/>
    </xf>
    <xf numFmtId="0" fontId="23" fillId="0" borderId="70" xfId="8" applyFont="1" applyFill="1" applyBorder="1" applyAlignment="1">
      <alignment horizontal="justify" vertical="top" wrapText="1"/>
    </xf>
    <xf numFmtId="9" fontId="23" fillId="0" borderId="70" xfId="9" applyFont="1" applyFill="1" applyBorder="1" applyAlignment="1">
      <alignment horizontal="center" vertical="center" wrapText="1"/>
    </xf>
    <xf numFmtId="9" fontId="27" fillId="3" borderId="70" xfId="9" applyFont="1" applyFill="1" applyBorder="1" applyAlignment="1">
      <alignment horizontal="center" vertical="center" wrapText="1"/>
    </xf>
    <xf numFmtId="15" fontId="23" fillId="0" borderId="71" xfId="8" applyNumberFormat="1" applyFont="1" applyFill="1" applyBorder="1" applyAlignment="1">
      <alignment horizontal="center" vertical="center" wrapText="1"/>
    </xf>
    <xf numFmtId="174" fontId="23" fillId="0" borderId="71" xfId="8" quotePrefix="1" applyNumberFormat="1" applyFont="1" applyFill="1" applyBorder="1" applyAlignment="1">
      <alignment horizontal="center" vertical="center" wrapText="1"/>
    </xf>
    <xf numFmtId="169" fontId="23" fillId="0" borderId="71" xfId="8" applyNumberFormat="1" applyFont="1" applyFill="1" applyBorder="1" applyAlignment="1">
      <alignment horizontal="center" vertical="center" wrapText="1"/>
    </xf>
    <xf numFmtId="175" fontId="23" fillId="0" borderId="71" xfId="10" applyFont="1" applyFill="1" applyBorder="1" applyAlignment="1">
      <alignment horizontal="right" wrapText="1"/>
    </xf>
    <xf numFmtId="175" fontId="23" fillId="0" borderId="72" xfId="10" applyFont="1" applyFill="1" applyBorder="1" applyAlignment="1">
      <alignment horizontal="right" wrapText="1"/>
    </xf>
    <xf numFmtId="0" fontId="25" fillId="0" borderId="0" xfId="8" applyFont="1" applyAlignment="1">
      <alignment vertical="center"/>
    </xf>
    <xf numFmtId="174" fontId="23" fillId="0" borderId="71" xfId="8" applyNumberFormat="1" applyFont="1" applyFill="1" applyBorder="1" applyAlignment="1">
      <alignment horizontal="center" vertical="center" wrapText="1"/>
    </xf>
    <xf numFmtId="0" fontId="16" fillId="0" borderId="0" xfId="7" applyFont="1" applyBorder="1"/>
    <xf numFmtId="0" fontId="16" fillId="0" borderId="0" xfId="7" applyFont="1" applyAlignment="1">
      <alignment horizontal="left" vertical="center"/>
    </xf>
    <xf numFmtId="0" fontId="29" fillId="0" borderId="0" xfId="7" applyFont="1" applyAlignment="1"/>
    <xf numFmtId="0" fontId="29" fillId="0" borderId="0" xfId="7" applyFont="1"/>
    <xf numFmtId="0" fontId="16" fillId="0" borderId="0" xfId="7" applyFont="1" applyAlignment="1">
      <alignment horizontal="centerContinuous" vertical="center" wrapText="1"/>
    </xf>
    <xf numFmtId="0" fontId="14" fillId="0" borderId="0" xfId="7"/>
    <xf numFmtId="0" fontId="8" fillId="0" borderId="0" xfId="7" applyFont="1" applyAlignment="1">
      <alignment horizontal="centerContinuous" vertical="center" wrapText="1"/>
    </xf>
    <xf numFmtId="0" fontId="31" fillId="0" borderId="0" xfId="7" applyFont="1" applyAlignment="1">
      <alignment horizontal="centerContinuous" vertical="center" wrapText="1"/>
    </xf>
    <xf numFmtId="0" fontId="13" fillId="0" borderId="0" xfId="8"/>
    <xf numFmtId="0" fontId="34" fillId="3" borderId="0" xfId="11" applyFont="1" applyFill="1"/>
    <xf numFmtId="0" fontId="35" fillId="3" borderId="0" xfId="11" applyFont="1" applyFill="1" applyAlignment="1">
      <alignment horizontal="center"/>
    </xf>
    <xf numFmtId="0" fontId="35" fillId="3" borderId="15" xfId="11" applyFont="1" applyFill="1" applyBorder="1" applyAlignment="1">
      <alignment horizontal="center"/>
    </xf>
    <xf numFmtId="0" fontId="35" fillId="3" borderId="0" xfId="11" applyFont="1" applyFill="1" applyBorder="1" applyAlignment="1">
      <alignment horizontal="center"/>
    </xf>
    <xf numFmtId="0" fontId="36" fillId="3" borderId="0" xfId="11" applyFont="1" applyFill="1" applyAlignment="1">
      <alignment vertical="center" wrapText="1"/>
    </xf>
    <xf numFmtId="0" fontId="36" fillId="3" borderId="0" xfId="11" applyFont="1" applyFill="1" applyAlignment="1">
      <alignment horizontal="center" vertical="center" wrapText="1"/>
    </xf>
    <xf numFmtId="0" fontId="36" fillId="3" borderId="0" xfId="11" applyFont="1" applyFill="1"/>
    <xf numFmtId="0" fontId="36" fillId="3" borderId="75" xfId="11" applyFont="1" applyFill="1" applyBorder="1" applyAlignment="1">
      <alignment horizontal="center" vertical="center" wrapText="1"/>
    </xf>
    <xf numFmtId="0" fontId="36" fillId="3" borderId="76" xfId="11" applyFont="1" applyFill="1" applyBorder="1" applyAlignment="1">
      <alignment horizontal="center" vertical="center" wrapText="1"/>
    </xf>
    <xf numFmtId="0" fontId="36" fillId="3" borderId="77" xfId="11" applyFont="1" applyFill="1" applyBorder="1" applyAlignment="1">
      <alignment horizontal="center" vertical="center" wrapText="1"/>
    </xf>
    <xf numFmtId="0" fontId="34" fillId="3" borderId="78" xfId="11" applyFont="1" applyFill="1" applyBorder="1"/>
    <xf numFmtId="0" fontId="34" fillId="3" borderId="20" xfId="11" applyFont="1" applyFill="1" applyBorder="1"/>
    <xf numFmtId="0" fontId="34" fillId="3" borderId="5" xfId="11" applyFont="1" applyFill="1" applyBorder="1"/>
    <xf numFmtId="0" fontId="34" fillId="3" borderId="79" xfId="11" applyFont="1" applyFill="1" applyBorder="1"/>
    <xf numFmtId="0" fontId="34" fillId="3" borderId="22" xfId="11" applyFont="1" applyFill="1" applyBorder="1"/>
    <xf numFmtId="0" fontId="34" fillId="3" borderId="61" xfId="11" applyFont="1" applyFill="1" applyBorder="1"/>
    <xf numFmtId="0" fontId="34" fillId="3" borderId="80" xfId="11" applyFont="1" applyFill="1" applyBorder="1"/>
    <xf numFmtId="0" fontId="34" fillId="3" borderId="81" xfId="11" applyFont="1" applyFill="1" applyBorder="1"/>
    <xf numFmtId="0" fontId="34" fillId="3" borderId="82" xfId="11" applyFont="1" applyFill="1" applyBorder="1"/>
    <xf numFmtId="0" fontId="34" fillId="3" borderId="0" xfId="11" applyFont="1" applyFill="1" applyBorder="1"/>
    <xf numFmtId="0" fontId="34" fillId="3" borderId="83" xfId="11" applyFont="1" applyFill="1" applyBorder="1"/>
    <xf numFmtId="166" fontId="34" fillId="3" borderId="0" xfId="12" applyNumberFormat="1" applyFont="1" applyFill="1"/>
    <xf numFmtId="166" fontId="34" fillId="3" borderId="0" xfId="11" applyNumberFormat="1" applyFont="1" applyFill="1"/>
    <xf numFmtId="0" fontId="3" fillId="0" borderId="13" xfId="0" applyFont="1" applyFill="1" applyBorder="1" applyAlignment="1">
      <alignment vertical="center"/>
    </xf>
    <xf numFmtId="0" fontId="3" fillId="0" borderId="15" xfId="0" applyFont="1" applyFill="1" applyBorder="1" applyAlignment="1">
      <alignment vertical="center"/>
    </xf>
    <xf numFmtId="0" fontId="3" fillId="0" borderId="13" xfId="0" quotePrefix="1" applyFont="1" applyFill="1" applyBorder="1" applyAlignment="1">
      <alignment vertical="center"/>
    </xf>
    <xf numFmtId="0" fontId="3" fillId="0" borderId="17" xfId="0" quotePrefix="1" applyFont="1" applyFill="1" applyBorder="1" applyAlignment="1">
      <alignment vertical="center"/>
    </xf>
    <xf numFmtId="165" fontId="3" fillId="0" borderId="0" xfId="0" applyNumberFormat="1" applyFont="1"/>
    <xf numFmtId="164" fontId="3" fillId="0" borderId="0" xfId="13" applyFont="1"/>
    <xf numFmtId="0" fontId="38" fillId="0" borderId="0" xfId="0" applyFont="1" applyAlignment="1" applyProtection="1">
      <alignment horizontal="center" vertical="center"/>
      <protection locked="0"/>
    </xf>
    <xf numFmtId="0" fontId="38" fillId="0" borderId="0" xfId="0" applyNumberFormat="1" applyFont="1" applyAlignment="1" applyProtection="1">
      <alignment horizontal="center" vertical="center"/>
      <protection locked="0"/>
    </xf>
    <xf numFmtId="0" fontId="38" fillId="0" borderId="0" xfId="0" applyFont="1" applyFill="1" applyAlignment="1" applyProtection="1">
      <alignment vertical="center"/>
      <protection locked="0"/>
    </xf>
    <xf numFmtId="4" fontId="38" fillId="0" borderId="0" xfId="0" applyNumberFormat="1" applyFont="1" applyAlignment="1" applyProtection="1">
      <alignment vertical="center"/>
      <protection locked="0"/>
    </xf>
    <xf numFmtId="170" fontId="38" fillId="0" borderId="0" xfId="0" applyNumberFormat="1" applyFont="1" applyAlignment="1" applyProtection="1">
      <alignment horizontal="right" vertical="center"/>
      <protection locked="0"/>
    </xf>
    <xf numFmtId="170" fontId="38" fillId="0" borderId="0" xfId="0" applyNumberFormat="1" applyFont="1" applyAlignment="1" applyProtection="1">
      <alignment vertical="center"/>
      <protection locked="0"/>
    </xf>
    <xf numFmtId="0" fontId="38" fillId="0" borderId="0" xfId="0" applyFont="1" applyAlignment="1">
      <alignment vertical="center"/>
    </xf>
    <xf numFmtId="0" fontId="3" fillId="0" borderId="0" xfId="0" applyFont="1" applyAlignment="1" applyProtection="1">
      <alignment horizontal="left" vertical="center"/>
      <protection locked="0"/>
    </xf>
    <xf numFmtId="179" fontId="3" fillId="0" borderId="0" xfId="0" applyNumberFormat="1" applyFont="1" applyFill="1" applyAlignment="1" applyProtection="1">
      <alignment vertical="center"/>
      <protection locked="0"/>
    </xf>
    <xf numFmtId="0" fontId="3" fillId="0" borderId="9" xfId="0" applyFont="1" applyFill="1" applyBorder="1" applyAlignment="1">
      <alignment vertical="center"/>
    </xf>
    <xf numFmtId="0" fontId="2" fillId="0" borderId="0" xfId="0" applyFont="1" applyAlignment="1">
      <alignment horizontal="center"/>
    </xf>
    <xf numFmtId="0" fontId="2" fillId="0" borderId="0" xfId="0" applyFont="1" applyAlignment="1">
      <alignment horizontal="center"/>
    </xf>
    <xf numFmtId="0" fontId="3" fillId="0" borderId="0" xfId="0" applyFont="1" applyAlignment="1">
      <alignment horizontal="center" vertical="center" wrapText="1"/>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5" xfId="0" applyFont="1" applyFill="1" applyBorder="1" applyAlignment="1">
      <alignment horizontal="center" vertical="center"/>
    </xf>
    <xf numFmtId="0" fontId="8" fillId="0" borderId="19" xfId="0" applyFont="1" applyFill="1" applyBorder="1" applyAlignment="1">
      <alignment horizontal="right" vertical="center" wrapText="1"/>
    </xf>
    <xf numFmtId="0" fontId="8" fillId="0" borderId="15" xfId="0" applyFont="1" applyFill="1" applyBorder="1" applyAlignment="1">
      <alignment horizontal="right" vertical="center" wrapText="1"/>
    </xf>
    <xf numFmtId="0" fontId="8" fillId="0" borderId="20" xfId="0" applyFont="1" applyFill="1" applyBorder="1" applyAlignment="1">
      <alignment horizontal="right" vertical="center" wrapText="1"/>
    </xf>
    <xf numFmtId="169" fontId="9" fillId="0" borderId="21" xfId="0" applyNumberFormat="1" applyFont="1" applyFill="1" applyBorder="1" applyAlignment="1">
      <alignment horizontal="center" vertical="center"/>
    </xf>
    <xf numFmtId="169" fontId="9" fillId="0" borderId="22" xfId="0" applyNumberFormat="1" applyFont="1" applyFill="1" applyBorder="1" applyAlignment="1">
      <alignment horizontal="center" vertical="center"/>
    </xf>
    <xf numFmtId="0" fontId="3" fillId="0" borderId="17" xfId="0" applyFont="1" applyFill="1" applyBorder="1" applyAlignment="1">
      <alignment vertical="center"/>
    </xf>
    <xf numFmtId="0" fontId="3" fillId="0" borderId="35" xfId="0" applyFont="1" applyFill="1" applyBorder="1" applyAlignment="1">
      <alignment vertical="center"/>
    </xf>
    <xf numFmtId="0" fontId="8" fillId="0" borderId="24" xfId="0" applyFont="1" applyFill="1" applyBorder="1" applyAlignment="1">
      <alignment horizontal="right" vertical="center" wrapText="1"/>
    </xf>
    <xf numFmtId="0" fontId="8" fillId="0" borderId="25" xfId="0" applyFont="1" applyFill="1" applyBorder="1" applyAlignment="1">
      <alignment horizontal="right" vertical="center" wrapText="1"/>
    </xf>
    <xf numFmtId="0" fontId="8" fillId="0" borderId="22" xfId="0" applyFont="1" applyFill="1" applyBorder="1" applyAlignment="1">
      <alignment horizontal="right" vertical="center" wrapText="1"/>
    </xf>
    <xf numFmtId="2" fontId="9" fillId="0" borderId="21" xfId="0" applyNumberFormat="1" applyFont="1" applyFill="1" applyBorder="1" applyAlignment="1">
      <alignment horizontal="center" vertical="center"/>
    </xf>
    <xf numFmtId="2" fontId="9" fillId="0" borderId="22" xfId="0" applyNumberFormat="1" applyFont="1" applyFill="1" applyBorder="1" applyAlignment="1">
      <alignment horizontal="center" vertical="center"/>
    </xf>
    <xf numFmtId="0" fontId="10" fillId="0" borderId="24" xfId="0" applyFont="1" applyFill="1" applyBorder="1" applyAlignment="1">
      <alignment horizontal="right" vertical="center" wrapText="1"/>
    </xf>
    <xf numFmtId="0" fontId="10" fillId="0" borderId="25" xfId="0" applyFont="1" applyFill="1" applyBorder="1" applyAlignment="1">
      <alignment horizontal="right" vertical="center" wrapText="1"/>
    </xf>
    <xf numFmtId="0" fontId="10" fillId="0" borderId="22" xfId="0" applyFont="1" applyFill="1" applyBorder="1" applyAlignment="1">
      <alignment horizontal="right" vertical="center" wrapText="1"/>
    </xf>
    <xf numFmtId="0" fontId="9" fillId="0" borderId="21" xfId="0" applyFont="1" applyFill="1" applyBorder="1" applyAlignment="1">
      <alignment horizontal="center" vertical="center"/>
    </xf>
    <xf numFmtId="0" fontId="9" fillId="0" borderId="22" xfId="0" applyFont="1" applyFill="1" applyBorder="1" applyAlignment="1">
      <alignment horizontal="center" vertical="center"/>
    </xf>
    <xf numFmtId="0" fontId="9" fillId="2" borderId="27" xfId="0" quotePrefix="1" applyFont="1" applyFill="1" applyBorder="1" applyAlignment="1">
      <alignment horizontal="left" vertical="center" wrapText="1"/>
    </xf>
    <xf numFmtId="0" fontId="9" fillId="2" borderId="28" xfId="0" quotePrefix="1" applyFont="1" applyFill="1" applyBorder="1" applyAlignment="1">
      <alignment horizontal="left" vertical="center" wrapText="1"/>
    </xf>
    <xf numFmtId="0" fontId="9" fillId="2" borderId="29" xfId="0" quotePrefix="1" applyFont="1" applyFill="1" applyBorder="1" applyAlignment="1">
      <alignment horizontal="left" vertical="center" wrapText="1"/>
    </xf>
    <xf numFmtId="0" fontId="9" fillId="2" borderId="30" xfId="0" applyFont="1" applyFill="1" applyBorder="1" applyAlignment="1">
      <alignment horizontal="center" vertical="center"/>
    </xf>
    <xf numFmtId="0" fontId="9" fillId="2" borderId="29" xfId="0" applyFont="1" applyFill="1" applyBorder="1" applyAlignment="1">
      <alignment horizontal="center" vertical="center"/>
    </xf>
    <xf numFmtId="0" fontId="4" fillId="0" borderId="19"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20" xfId="0" applyFont="1" applyFill="1" applyBorder="1" applyAlignment="1">
      <alignment horizontal="center" vertical="center" wrapText="1"/>
    </xf>
    <xf numFmtId="0" fontId="3" fillId="0" borderId="9" xfId="0" applyFont="1" applyFill="1" applyBorder="1" applyAlignment="1">
      <alignment vertical="center"/>
    </xf>
    <xf numFmtId="0" fontId="3" fillId="0" borderId="32" xfId="0" applyFont="1" applyFill="1" applyBorder="1" applyAlignment="1">
      <alignment vertical="center"/>
    </xf>
    <xf numFmtId="0" fontId="4" fillId="0" borderId="36" xfId="0" applyFont="1" applyFill="1" applyBorder="1" applyAlignment="1">
      <alignment horizontal="center" vertical="center" wrapText="1"/>
    </xf>
    <xf numFmtId="0" fontId="4" fillId="0" borderId="37" xfId="0" applyFont="1" applyFill="1" applyBorder="1" applyAlignment="1">
      <alignment horizontal="center" vertical="center" wrapText="1"/>
    </xf>
    <xf numFmtId="0" fontId="9" fillId="2" borderId="27" xfId="0" quotePrefix="1" applyFont="1" applyFill="1" applyBorder="1" applyAlignment="1">
      <alignment horizontal="right" vertical="center" wrapText="1"/>
    </xf>
    <xf numFmtId="0" fontId="9" fillId="2" borderId="28" xfId="0" quotePrefix="1" applyFont="1" applyFill="1" applyBorder="1" applyAlignment="1">
      <alignment horizontal="right" vertical="center" wrapText="1"/>
    </xf>
    <xf numFmtId="0" fontId="9" fillId="2" borderId="29" xfId="0" quotePrefix="1" applyFont="1" applyFill="1" applyBorder="1" applyAlignment="1">
      <alignment horizontal="right" vertical="center" wrapText="1"/>
    </xf>
    <xf numFmtId="0" fontId="10" fillId="0" borderId="38" xfId="0" applyFont="1" applyFill="1" applyBorder="1" applyAlignment="1">
      <alignment horizontal="right" vertical="center" wrapText="1"/>
    </xf>
    <xf numFmtId="0" fontId="10" fillId="0" borderId="39" xfId="0" applyFont="1" applyFill="1" applyBorder="1" applyAlignment="1">
      <alignment horizontal="right" vertical="center" wrapText="1"/>
    </xf>
    <xf numFmtId="0" fontId="10" fillId="0" borderId="40" xfId="0" applyFont="1" applyFill="1" applyBorder="1" applyAlignment="1">
      <alignment horizontal="right" vertical="center" wrapText="1"/>
    </xf>
    <xf numFmtId="0" fontId="8" fillId="0" borderId="45" xfId="0" applyFont="1" applyFill="1" applyBorder="1" applyAlignment="1">
      <alignment horizontal="right" vertical="center" wrapText="1"/>
    </xf>
    <xf numFmtId="0" fontId="8" fillId="0" borderId="46" xfId="0" applyFont="1" applyFill="1" applyBorder="1" applyAlignment="1">
      <alignment horizontal="right" vertical="center" wrapText="1"/>
    </xf>
    <xf numFmtId="0" fontId="8" fillId="0" borderId="32" xfId="0" applyFont="1" applyFill="1" applyBorder="1" applyAlignment="1">
      <alignment horizontal="right" vertical="center" wrapText="1"/>
    </xf>
    <xf numFmtId="0" fontId="8" fillId="0" borderId="47" xfId="0" applyFont="1" applyFill="1" applyBorder="1" applyAlignment="1">
      <alignment horizontal="right" vertical="center" wrapText="1"/>
    </xf>
    <xf numFmtId="0" fontId="8" fillId="0" borderId="48" xfId="0" applyFont="1" applyFill="1" applyBorder="1" applyAlignment="1">
      <alignment horizontal="right" vertical="center" wrapText="1"/>
    </xf>
    <xf numFmtId="0" fontId="8" fillId="0" borderId="35" xfId="0" applyFont="1" applyFill="1" applyBorder="1" applyAlignment="1">
      <alignment horizontal="right" vertical="center" wrapText="1"/>
    </xf>
    <xf numFmtId="0" fontId="4" fillId="0" borderId="19" xfId="0" applyFont="1" applyFill="1" applyBorder="1" applyAlignment="1">
      <alignment horizontal="center" vertical="center"/>
    </xf>
    <xf numFmtId="0" fontId="4" fillId="0" borderId="15" xfId="0" applyFont="1" applyFill="1" applyBorder="1" applyAlignment="1">
      <alignment horizontal="center" vertical="center"/>
    </xf>
    <xf numFmtId="0" fontId="4" fillId="0" borderId="20" xfId="0" applyFont="1" applyFill="1" applyBorder="1" applyAlignment="1">
      <alignment horizontal="center" vertical="center"/>
    </xf>
    <xf numFmtId="0" fontId="4" fillId="0" borderId="49" xfId="0" applyFont="1" applyFill="1" applyBorder="1" applyAlignment="1">
      <alignment horizontal="center" vertical="center" wrapText="1"/>
    </xf>
    <xf numFmtId="0" fontId="4" fillId="0" borderId="50" xfId="0" applyFont="1" applyFill="1" applyBorder="1" applyAlignment="1">
      <alignment horizontal="center" vertical="center" wrapText="1"/>
    </xf>
    <xf numFmtId="0" fontId="8" fillId="0" borderId="9" xfId="0" applyFont="1" applyFill="1" applyBorder="1" applyAlignment="1">
      <alignment horizontal="left" vertical="center"/>
    </xf>
    <xf numFmtId="0" fontId="8" fillId="0" borderId="32" xfId="0" quotePrefix="1" applyFont="1" applyFill="1" applyBorder="1" applyAlignment="1">
      <alignment horizontal="left" vertical="center"/>
    </xf>
    <xf numFmtId="168" fontId="8" fillId="0" borderId="43" xfId="1" applyNumberFormat="1" applyFont="1" applyFill="1" applyBorder="1" applyAlignment="1">
      <alignment horizontal="center" vertical="center"/>
    </xf>
    <xf numFmtId="168" fontId="8" fillId="0" borderId="40" xfId="1" applyNumberFormat="1" applyFont="1" applyFill="1" applyBorder="1" applyAlignment="1">
      <alignment horizontal="center" vertical="center"/>
    </xf>
    <xf numFmtId="168" fontId="8" fillId="0" borderId="9" xfId="1" applyNumberFormat="1" applyFont="1" applyFill="1" applyBorder="1" applyAlignment="1">
      <alignment horizontal="center" vertical="center"/>
    </xf>
    <xf numFmtId="168" fontId="8" fillId="0" borderId="51" xfId="1" applyNumberFormat="1" applyFont="1" applyFill="1" applyBorder="1" applyAlignment="1">
      <alignment horizontal="center" vertical="center"/>
    </xf>
    <xf numFmtId="0" fontId="8" fillId="0" borderId="52" xfId="0" applyFont="1" applyFill="1" applyBorder="1" applyAlignment="1">
      <alignment horizontal="left" vertical="center"/>
    </xf>
    <xf numFmtId="0" fontId="8" fillId="0" borderId="53" xfId="0" quotePrefix="1" applyFont="1" applyFill="1" applyBorder="1" applyAlignment="1">
      <alignment horizontal="left" vertical="center"/>
    </xf>
    <xf numFmtId="168" fontId="8" fillId="0" borderId="13" xfId="1" applyNumberFormat="1" applyFont="1" applyFill="1" applyBorder="1" applyAlignment="1">
      <alignment horizontal="center" vertical="center"/>
    </xf>
    <xf numFmtId="168" fontId="8" fillId="0" borderId="10" xfId="1" applyNumberFormat="1" applyFont="1" applyFill="1" applyBorder="1" applyAlignment="1">
      <alignment horizontal="center" vertical="center"/>
    </xf>
    <xf numFmtId="168" fontId="8" fillId="0" borderId="54" xfId="1" applyNumberFormat="1" applyFont="1" applyFill="1" applyBorder="1" applyAlignment="1">
      <alignment horizontal="center" vertical="center"/>
    </xf>
    <xf numFmtId="168" fontId="8" fillId="0" borderId="52" xfId="1" applyNumberFormat="1" applyFont="1" applyFill="1" applyBorder="1" applyAlignment="1">
      <alignment horizontal="center" vertical="center"/>
    </xf>
    <xf numFmtId="168" fontId="8" fillId="0" borderId="53" xfId="1" applyNumberFormat="1" applyFont="1" applyFill="1" applyBorder="1" applyAlignment="1">
      <alignment horizontal="center" vertical="center"/>
    </xf>
    <xf numFmtId="168" fontId="8" fillId="0" borderId="55" xfId="1" applyNumberFormat="1" applyFont="1" applyFill="1" applyBorder="1" applyAlignment="1">
      <alignment horizontal="center" vertical="center"/>
    </xf>
    <xf numFmtId="0" fontId="9" fillId="2" borderId="27" xfId="0" applyFont="1" applyFill="1" applyBorder="1" applyAlignment="1">
      <alignment horizontal="right" vertical="center"/>
    </xf>
    <xf numFmtId="0" fontId="9" fillId="2" borderId="28" xfId="0" quotePrefix="1" applyFont="1" applyFill="1" applyBorder="1" applyAlignment="1">
      <alignment horizontal="right" vertical="center"/>
    </xf>
    <xf numFmtId="0" fontId="9" fillId="2" borderId="29" xfId="0" quotePrefix="1" applyFont="1" applyFill="1" applyBorder="1" applyAlignment="1">
      <alignment horizontal="right" vertical="center"/>
    </xf>
    <xf numFmtId="168" fontId="9" fillId="2" borderId="30" xfId="1" applyNumberFormat="1" applyFont="1" applyFill="1" applyBorder="1" applyAlignment="1">
      <alignment horizontal="center" vertical="center"/>
    </xf>
    <xf numFmtId="168" fontId="9" fillId="2" borderId="29" xfId="1" applyNumberFormat="1" applyFont="1" applyFill="1" applyBorder="1" applyAlignment="1">
      <alignment horizontal="center" vertical="center"/>
    </xf>
    <xf numFmtId="0" fontId="3" fillId="0" borderId="0" xfId="0" applyFont="1" applyAlignment="1" applyProtection="1">
      <alignment horizontal="center" vertical="center"/>
      <protection locked="0"/>
    </xf>
    <xf numFmtId="0" fontId="39" fillId="0" borderId="0" xfId="0" applyFont="1" applyAlignment="1" applyProtection="1">
      <alignment horizontal="left" vertical="center"/>
      <protection locked="0"/>
    </xf>
    <xf numFmtId="0" fontId="38" fillId="0" borderId="0" xfId="0" applyFont="1" applyAlignment="1" applyProtection="1">
      <alignment horizontal="left" vertical="center"/>
      <protection locked="0"/>
    </xf>
    <xf numFmtId="0" fontId="29" fillId="0" borderId="0" xfId="7" applyFont="1" applyAlignment="1">
      <alignment horizontal="left" vertical="center" wrapText="1"/>
    </xf>
    <xf numFmtId="0" fontId="28" fillId="0" borderId="0" xfId="7" applyFont="1" applyAlignment="1">
      <alignment horizontal="left" vertical="center" wrapText="1"/>
    </xf>
    <xf numFmtId="0" fontId="30" fillId="0" borderId="0" xfId="7" applyFont="1" applyAlignment="1">
      <alignment horizontal="left" vertical="center" wrapText="1"/>
    </xf>
    <xf numFmtId="0" fontId="23" fillId="0" borderId="58" xfId="8" applyFont="1" applyFill="1" applyBorder="1" applyAlignment="1">
      <alignment horizontal="center" vertical="center" wrapText="1"/>
    </xf>
    <xf numFmtId="0" fontId="23" fillId="0" borderId="64" xfId="8" applyFont="1" applyFill="1" applyBorder="1" applyAlignment="1">
      <alignment horizontal="center" vertical="center" wrapText="1"/>
    </xf>
    <xf numFmtId="15" fontId="23" fillId="0" borderId="58" xfId="8" applyNumberFormat="1" applyFont="1" applyFill="1" applyBorder="1" applyAlignment="1">
      <alignment horizontal="center" vertical="center" wrapText="1"/>
    </xf>
    <xf numFmtId="15" fontId="23" fillId="0" borderId="64" xfId="8" applyNumberFormat="1" applyFont="1" applyFill="1" applyBorder="1" applyAlignment="1">
      <alignment horizontal="center" vertical="center" wrapText="1"/>
    </xf>
    <xf numFmtId="0" fontId="23" fillId="0" borderId="61" xfId="8" applyFont="1" applyFill="1" applyBorder="1" applyAlignment="1">
      <alignment horizontal="center" vertical="center" wrapText="1"/>
    </xf>
    <xf numFmtId="0" fontId="23" fillId="0" borderId="62" xfId="8" applyFont="1" applyFill="1" applyBorder="1" applyAlignment="1">
      <alignment horizontal="center" vertical="center" wrapText="1"/>
    </xf>
    <xf numFmtId="0" fontId="23" fillId="0" borderId="66" xfId="8" applyFont="1" applyFill="1" applyBorder="1" applyAlignment="1">
      <alignment horizontal="center" vertical="center" wrapText="1"/>
    </xf>
    <xf numFmtId="0" fontId="26" fillId="0" borderId="67" xfId="8" applyFont="1" applyBorder="1" applyAlignment="1">
      <alignment horizontal="center" vertical="center"/>
    </xf>
    <xf numFmtId="0" fontId="26" fillId="0" borderId="68" xfId="8" applyFont="1" applyBorder="1" applyAlignment="1">
      <alignment horizontal="center" vertical="center"/>
    </xf>
    <xf numFmtId="0" fontId="26" fillId="0" borderId="0" xfId="8" applyFont="1" applyBorder="1" applyAlignment="1">
      <alignment horizontal="center" vertical="center"/>
    </xf>
    <xf numFmtId="0" fontId="26" fillId="0" borderId="73" xfId="8" applyFont="1" applyBorder="1" applyAlignment="1">
      <alignment horizontal="center"/>
    </xf>
    <xf numFmtId="0" fontId="26" fillId="0" borderId="74" xfId="8" applyFont="1" applyBorder="1" applyAlignment="1">
      <alignment horizontal="center"/>
    </xf>
    <xf numFmtId="0" fontId="28" fillId="0" borderId="0" xfId="7" applyFont="1" applyAlignment="1">
      <alignment vertical="center"/>
    </xf>
    <xf numFmtId="0" fontId="29" fillId="0" borderId="0" xfId="0" applyFont="1" applyAlignment="1">
      <alignment horizontal="left" vertical="center" wrapText="1"/>
    </xf>
    <xf numFmtId="0" fontId="20" fillId="0" borderId="56" xfId="8" applyFont="1" applyFill="1" applyBorder="1" applyAlignment="1">
      <alignment horizontal="center" wrapText="1"/>
    </xf>
    <xf numFmtId="9" fontId="23" fillId="0" borderId="59" xfId="9" applyFont="1" applyFill="1" applyBorder="1" applyAlignment="1">
      <alignment horizontal="center" vertical="center" wrapText="1"/>
    </xf>
    <xf numFmtId="9" fontId="23" fillId="0" borderId="60" xfId="9" applyFont="1" applyFill="1" applyBorder="1" applyAlignment="1">
      <alignment horizontal="center" vertical="center" wrapText="1"/>
    </xf>
    <xf numFmtId="0" fontId="34" fillId="3" borderId="0" xfId="11" applyFont="1" applyFill="1" applyAlignment="1">
      <alignment horizontal="left" vertical="top" wrapText="1"/>
    </xf>
    <xf numFmtId="0" fontId="32" fillId="0" borderId="0" xfId="8" applyFont="1" applyFill="1" applyBorder="1" applyAlignment="1">
      <alignment horizontal="center" vertical="center"/>
    </xf>
    <xf numFmtId="0" fontId="36" fillId="3" borderId="0" xfId="11" applyFont="1" applyFill="1" applyAlignment="1">
      <alignment horizontal="right" vertical="center" wrapText="1"/>
    </xf>
    <xf numFmtId="0" fontId="36" fillId="3" borderId="0" xfId="11" applyFont="1" applyFill="1" applyAlignment="1">
      <alignment horizontal="center" vertical="justify" wrapText="1"/>
    </xf>
    <xf numFmtId="168" fontId="9" fillId="2" borderId="84" xfId="1" applyNumberFormat="1" applyFont="1" applyFill="1" applyBorder="1" applyAlignment="1">
      <alignment vertical="center"/>
    </xf>
  </cellXfs>
  <cellStyles count="14">
    <cellStyle name="Millares 2" xfId="12"/>
    <cellStyle name="Moneda" xfId="1" builtinId="4"/>
    <cellStyle name="Moneda [0] 2" xfId="13"/>
    <cellStyle name="Moneda 2" xfId="5"/>
    <cellStyle name="Moneda 3" xfId="10"/>
    <cellStyle name="Normal" xfId="0" builtinId="0"/>
    <cellStyle name="Normal 2" xfId="3"/>
    <cellStyle name="Normal 2 2" xfId="8"/>
    <cellStyle name="Normal 3" xfId="4"/>
    <cellStyle name="Normal 3_Formato 7 Multas y Sanciones" xfId="11"/>
    <cellStyle name="Normal_FORMULARIO EXPERIENCIA" xfId="7"/>
    <cellStyle name="Porcentaje" xfId="2" builtinId="5"/>
    <cellStyle name="Porcentaje 2" xfId="6"/>
    <cellStyle name="Porcentual 2" xfId="9"/>
  </cellStyles>
  <dxfs count="3">
    <dxf>
      <fill>
        <patternFill>
          <bgColor indexed="43"/>
        </patternFill>
      </fill>
    </dxf>
    <dxf>
      <fill>
        <patternFill>
          <bgColor indexed="43"/>
        </patternFill>
      </fill>
    </dxf>
    <dxf>
      <fill>
        <patternFill>
          <bgColor indexed="4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9</xdr:col>
      <xdr:colOff>742950</xdr:colOff>
      <xdr:row>0</xdr:row>
      <xdr:rowOff>0</xdr:rowOff>
    </xdr:from>
    <xdr:to>
      <xdr:col>10</xdr:col>
      <xdr:colOff>504825</xdr:colOff>
      <xdr:row>0</xdr:row>
      <xdr:rowOff>0</xdr:rowOff>
    </xdr:to>
    <xdr:pic>
      <xdr:nvPicPr>
        <xdr:cNvPr id="2" name="Picture 1">
          <a:extLst>
            <a:ext uri="{FF2B5EF4-FFF2-40B4-BE49-F238E27FC236}">
              <a16:creationId xmlns=""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39050" y="0"/>
          <a:ext cx="1057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0</xdr:rowOff>
    </xdr:from>
    <xdr:to>
      <xdr:col>12</xdr:col>
      <xdr:colOff>714375</xdr:colOff>
      <xdr:row>0</xdr:row>
      <xdr:rowOff>0</xdr:rowOff>
    </xdr:to>
    <xdr:pic>
      <xdr:nvPicPr>
        <xdr:cNvPr id="3" name="Picture 3" descr="LOGO">
          <a:extLst>
            <a:ext uri="{FF2B5EF4-FFF2-40B4-BE49-F238E27FC236}">
              <a16:creationId xmlns=""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953625" y="0"/>
          <a:ext cx="714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504825</xdr:colOff>
          <xdr:row>0</xdr:row>
          <xdr:rowOff>0</xdr:rowOff>
        </xdr:from>
        <xdr:to>
          <xdr:col>12</xdr:col>
          <xdr:colOff>0</xdr:colOff>
          <xdr:row>0</xdr:row>
          <xdr:rowOff>0</xdr:rowOff>
        </xdr:to>
        <xdr:sp macro="" textlink="">
          <xdr:nvSpPr>
            <xdr:cNvPr id="1025" name="Object 1" hidden="1">
              <a:extLst>
                <a:ext uri="{63B3BB69-23CF-44E3-9099-C40C66FF867C}">
                  <a14:compatExt spid="_x0000_s1025"/>
                </a:ext>
                <a:ext uri="{FF2B5EF4-FFF2-40B4-BE49-F238E27FC236}">
                  <a16:creationId xmlns="" xmlns:a16="http://schemas.microsoft.com/office/drawing/2014/main" id="{00000000-0008-0000-04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c3\mis%20documentos\CHEC\ANALISIS%20precios%20%20200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ntos/JJMA/MAINTENANCE%20SYSTEMS%202/PRESUPUESTOS/CDJ/PRE2007-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c3\mis%20documentos\Mauricio%20cardona\presupuestos\COSTOS%20UNITARIOS%20monach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esupuesto%20Interventor&#237;a%20C-SF.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Presupuesto%20Interventor&#237;a%20V-LL.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Presupuesto%20Interventor&#237;a%20S-H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2)"/>
      <sheetName val="ITEM"/>
      <sheetName val="INSUMOS"/>
      <sheetName val="MO"/>
      <sheetName val="Hoja1"/>
    </sheetNames>
    <sheetDataSet>
      <sheetData sheetId="0"/>
      <sheetData sheetId="1"/>
      <sheetData sheetId="2"/>
      <sheetData sheetId="3"/>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TLUB"/>
      <sheetName val="SUPLUB"/>
      <sheetName val="GR ENGTOOL"/>
      <sheetName val="MAJMINREP"/>
      <sheetName val="BUDTOTAL"/>
      <sheetName val="RH120E Diesel Cat"/>
      <sheetName val="RH120E Diesel Cummins"/>
      <sheetName val="777D"/>
      <sheetName val="777F"/>
      <sheetName val="16H"/>
      <sheetName val="834H"/>
      <sheetName val="D9T"/>
      <sheetName val="330CL"/>
      <sheetName val="GR ENG TOOL RH120E"/>
      <sheetName val="Parts - Comp IR"/>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la"/>
      <sheetName val="Desmonte y Limpieza"/>
      <sheetName val="Excavación - Explanación"/>
      <sheetName val="Excavaciones Varias"/>
      <sheetName val="Terraplenes"/>
      <sheetName val="Mejoramiento Subrasante"/>
      <sheetName val="Rellenos Estructuras"/>
      <sheetName val="Filtros"/>
      <sheetName val="Tubería"/>
      <sheetName val="Concreto C"/>
      <sheetName val="Concreto F"/>
      <sheetName val="Muro Contención"/>
      <sheetName val="Afirmado"/>
      <sheetName val="Base estabilizada"/>
      <sheetName val="Base"/>
      <sheetName val="Mezcla"/>
      <sheetName val="Imprimación"/>
      <sheetName val="Cunetas"/>
      <sheetName val="Líneas Demarcación"/>
      <sheetName val="Marca Vial"/>
      <sheetName val="Tachas Reflectivas"/>
      <sheetName val="Señales Verticales"/>
      <sheetName val="Postes Kilometraje"/>
      <sheetName val="Defensas Metálicas"/>
      <sheetName val="Captafaros"/>
      <sheetName val="Transporte Materiales"/>
      <sheetName val="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ventoría"/>
      <sheetName val="FACTOR MULTIPLICADOR"/>
      <sheetName val="Ensayos de Laboratorio"/>
    </sheetNames>
    <sheetDataSet>
      <sheetData sheetId="0"/>
      <sheetData sheetId="1" refreshError="1"/>
      <sheetData sheetId="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ventoría"/>
      <sheetName val="FACTOR MULTIPLICADOR"/>
      <sheetName val="Ensayos de Laboratorio"/>
    </sheetNames>
    <sheetDataSet>
      <sheetData sheetId="0"/>
      <sheetData sheetId="1" refreshError="1"/>
      <sheetData sheetId="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ventoría"/>
      <sheetName val="FACTOR MULTIPLICADOR"/>
      <sheetName val="Ensayos de Laboratorio"/>
    </sheetNames>
    <sheetDataSet>
      <sheetData sheetId="0"/>
      <sheetData sheetId="1" refreshError="1"/>
      <sheetData sheetId="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4.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5"/>
  <sheetViews>
    <sheetView view="pageBreakPreview" topLeftCell="A43" zoomScale="90" zoomScaleNormal="100" zoomScaleSheetLayoutView="90" workbookViewId="0">
      <selection activeCell="G69" sqref="G69"/>
    </sheetView>
  </sheetViews>
  <sheetFormatPr baseColWidth="10" defaultRowHeight="12.75" x14ac:dyDescent="0.2"/>
  <cols>
    <col min="1" max="1" width="1.5703125" style="1" bestFit="1" customWidth="1"/>
    <col min="2" max="2" width="46.7109375" style="1" customWidth="1"/>
    <col min="3" max="3" width="5.85546875" style="1" bestFit="1" customWidth="1"/>
    <col min="4" max="4" width="14" style="1" customWidth="1"/>
    <col min="5" max="5" width="12.85546875" style="1" bestFit="1" customWidth="1"/>
    <col min="6" max="6" width="7.140625" style="1" bestFit="1" customWidth="1"/>
    <col min="7" max="7" width="16.28515625" style="1" bestFit="1" customWidth="1"/>
    <col min="8" max="8" width="15" style="1" bestFit="1" customWidth="1"/>
    <col min="9" max="9" width="15.85546875" style="1" bestFit="1" customWidth="1"/>
    <col min="10" max="16384" width="11.42578125" style="1"/>
  </cols>
  <sheetData>
    <row r="1" spans="1:7" ht="23.25" x14ac:dyDescent="0.35">
      <c r="A1" s="151" t="s">
        <v>108</v>
      </c>
      <c r="B1" s="151"/>
      <c r="C1" s="151"/>
      <c r="D1" s="151"/>
      <c r="E1" s="151"/>
      <c r="F1" s="151"/>
      <c r="G1" s="151"/>
    </row>
    <row r="2" spans="1:7" ht="9" customHeight="1" x14ac:dyDescent="0.35">
      <c r="A2" s="150"/>
      <c r="B2" s="150"/>
      <c r="C2" s="150"/>
      <c r="D2" s="150"/>
      <c r="E2" s="150"/>
      <c r="F2" s="150"/>
      <c r="G2" s="150"/>
    </row>
    <row r="3" spans="1:7" ht="31.5" customHeight="1" thickBot="1" x14ac:dyDescent="0.25">
      <c r="A3" s="152" t="s">
        <v>113</v>
      </c>
      <c r="B3" s="152"/>
      <c r="C3" s="152"/>
      <c r="D3" s="152"/>
      <c r="E3" s="152"/>
      <c r="F3" s="152"/>
      <c r="G3" s="152"/>
    </row>
    <row r="4" spans="1:7" ht="20.25" customHeight="1" thickTop="1" thickBot="1" x14ac:dyDescent="0.25">
      <c r="A4" s="153" t="s">
        <v>0</v>
      </c>
      <c r="B4" s="154"/>
      <c r="C4" s="154"/>
      <c r="D4" s="154"/>
      <c r="E4" s="154"/>
      <c r="F4" s="154"/>
      <c r="G4" s="155"/>
    </row>
    <row r="5" spans="1:7" ht="26.25" thickTop="1" x14ac:dyDescent="0.2">
      <c r="A5" s="156" t="s">
        <v>1</v>
      </c>
      <c r="B5" s="157"/>
      <c r="C5" s="157"/>
      <c r="D5" s="2" t="s">
        <v>2</v>
      </c>
      <c r="E5" s="2" t="s">
        <v>3</v>
      </c>
      <c r="F5" s="3" t="s">
        <v>4</v>
      </c>
      <c r="G5" s="4" t="s">
        <v>5</v>
      </c>
    </row>
    <row r="6" spans="1:7" ht="13.5" customHeight="1" x14ac:dyDescent="0.2">
      <c r="A6" s="5" t="s">
        <v>6</v>
      </c>
      <c r="B6" s="149" t="s">
        <v>7</v>
      </c>
      <c r="C6" s="6"/>
      <c r="D6" s="7">
        <v>5150000</v>
      </c>
      <c r="E6" s="8">
        <v>0.2</v>
      </c>
      <c r="F6" s="9">
        <v>5</v>
      </c>
      <c r="G6" s="10">
        <f>ROUND(D6*E6*F6,0)</f>
        <v>5150000</v>
      </c>
    </row>
    <row r="7" spans="1:7" ht="13.5" customHeight="1" x14ac:dyDescent="0.2">
      <c r="A7" s="5" t="s">
        <v>6</v>
      </c>
      <c r="B7" s="134" t="s">
        <v>8</v>
      </c>
      <c r="C7" s="6" t="s">
        <v>9</v>
      </c>
      <c r="D7" s="11">
        <v>3640000</v>
      </c>
      <c r="E7" s="12">
        <v>1</v>
      </c>
      <c r="F7" s="9">
        <v>5</v>
      </c>
      <c r="G7" s="10">
        <f t="shared" ref="G7:G13" si="0">ROUND(D7*E7*F7,0)</f>
        <v>18200000</v>
      </c>
    </row>
    <row r="8" spans="1:7" ht="13.5" customHeight="1" x14ac:dyDescent="0.2">
      <c r="A8" s="5" t="s">
        <v>6</v>
      </c>
      <c r="B8" s="134" t="s">
        <v>10</v>
      </c>
      <c r="C8" s="6" t="s">
        <v>11</v>
      </c>
      <c r="D8" s="11">
        <v>2080000</v>
      </c>
      <c r="E8" s="12">
        <v>1</v>
      </c>
      <c r="F8" s="9">
        <v>4</v>
      </c>
      <c r="G8" s="10">
        <f t="shared" si="0"/>
        <v>8320000</v>
      </c>
    </row>
    <row r="9" spans="1:7" ht="13.5" customHeight="1" x14ac:dyDescent="0.2">
      <c r="A9" s="13" t="s">
        <v>6</v>
      </c>
      <c r="B9" s="134" t="s">
        <v>12</v>
      </c>
      <c r="C9" s="6" t="s">
        <v>11</v>
      </c>
      <c r="D9" s="11">
        <v>2080000</v>
      </c>
      <c r="E9" s="12">
        <v>1</v>
      </c>
      <c r="F9" s="9">
        <v>4</v>
      </c>
      <c r="G9" s="10">
        <f t="shared" si="0"/>
        <v>8320000</v>
      </c>
    </row>
    <row r="10" spans="1:7" ht="13.5" customHeight="1" x14ac:dyDescent="0.2">
      <c r="A10" s="13" t="s">
        <v>6</v>
      </c>
      <c r="B10" s="134" t="s">
        <v>13</v>
      </c>
      <c r="C10" s="6" t="s">
        <v>11</v>
      </c>
      <c r="D10" s="11">
        <v>2080000</v>
      </c>
      <c r="E10" s="12">
        <v>1</v>
      </c>
      <c r="F10" s="9">
        <v>4</v>
      </c>
      <c r="G10" s="10">
        <f t="shared" si="0"/>
        <v>8320000</v>
      </c>
    </row>
    <row r="11" spans="1:7" ht="13.5" customHeight="1" x14ac:dyDescent="0.2">
      <c r="A11" s="5" t="s">
        <v>6</v>
      </c>
      <c r="B11" s="134" t="s">
        <v>14</v>
      </c>
      <c r="C11" s="6"/>
      <c r="D11" s="11">
        <v>1560000</v>
      </c>
      <c r="E11" s="12">
        <v>1</v>
      </c>
      <c r="F11" s="9">
        <v>4</v>
      </c>
      <c r="G11" s="10">
        <f t="shared" si="0"/>
        <v>6240000</v>
      </c>
    </row>
    <row r="12" spans="1:7" ht="13.5" customHeight="1" x14ac:dyDescent="0.2">
      <c r="A12" s="5" t="s">
        <v>6</v>
      </c>
      <c r="B12" s="134" t="s">
        <v>15</v>
      </c>
      <c r="C12" s="6"/>
      <c r="D12" s="11">
        <v>828116</v>
      </c>
      <c r="E12" s="12">
        <v>2</v>
      </c>
      <c r="F12" s="9">
        <v>4</v>
      </c>
      <c r="G12" s="10">
        <f t="shared" si="0"/>
        <v>6624928</v>
      </c>
    </row>
    <row r="13" spans="1:7" ht="13.5" customHeight="1" x14ac:dyDescent="0.2">
      <c r="A13" s="14" t="s">
        <v>6</v>
      </c>
      <c r="B13" s="135" t="s">
        <v>16</v>
      </c>
      <c r="C13" s="15"/>
      <c r="D13" s="16">
        <v>828116</v>
      </c>
      <c r="E13" s="17">
        <v>1</v>
      </c>
      <c r="F13" s="9">
        <v>5</v>
      </c>
      <c r="G13" s="18">
        <f t="shared" si="0"/>
        <v>4140580</v>
      </c>
    </row>
    <row r="14" spans="1:7" ht="15" customHeight="1" x14ac:dyDescent="0.2">
      <c r="A14" s="158" t="s">
        <v>17</v>
      </c>
      <c r="B14" s="159"/>
      <c r="C14" s="159"/>
      <c r="D14" s="160"/>
      <c r="E14" s="161" t="s">
        <v>18</v>
      </c>
      <c r="F14" s="162"/>
      <c r="G14" s="19">
        <f>SUM(G6:G13)</f>
        <v>65315508</v>
      </c>
    </row>
    <row r="15" spans="1:7" ht="15" customHeight="1" x14ac:dyDescent="0.2">
      <c r="A15" s="165" t="s">
        <v>19</v>
      </c>
      <c r="B15" s="166"/>
      <c r="C15" s="166"/>
      <c r="D15" s="167"/>
      <c r="E15" s="168" t="s">
        <v>20</v>
      </c>
      <c r="F15" s="169"/>
      <c r="G15" s="20">
        <v>2.2000000000000002</v>
      </c>
    </row>
    <row r="16" spans="1:7" ht="15" customHeight="1" x14ac:dyDescent="0.2">
      <c r="A16" s="165" t="s">
        <v>21</v>
      </c>
      <c r="B16" s="166"/>
      <c r="C16" s="166"/>
      <c r="D16" s="167"/>
      <c r="E16" s="168" t="s">
        <v>22</v>
      </c>
      <c r="F16" s="169"/>
      <c r="G16" s="21">
        <f>ROUND(G14*G15,0)</f>
        <v>143694118</v>
      </c>
    </row>
    <row r="17" spans="1:9" ht="15" customHeight="1" x14ac:dyDescent="0.2">
      <c r="A17" s="170" t="s">
        <v>23</v>
      </c>
      <c r="B17" s="171"/>
      <c r="C17" s="171"/>
      <c r="D17" s="172"/>
      <c r="E17" s="173" t="s">
        <v>24</v>
      </c>
      <c r="F17" s="174"/>
      <c r="G17" s="21">
        <f>ROUND(G16*0.19,0)</f>
        <v>27301882</v>
      </c>
    </row>
    <row r="18" spans="1:9" ht="15" customHeight="1" thickBot="1" x14ac:dyDescent="0.25">
      <c r="A18" s="175" t="s">
        <v>25</v>
      </c>
      <c r="B18" s="176"/>
      <c r="C18" s="176"/>
      <c r="D18" s="177"/>
      <c r="E18" s="178" t="s">
        <v>26</v>
      </c>
      <c r="F18" s="179"/>
      <c r="G18" s="22">
        <f>G16+G17</f>
        <v>170996000</v>
      </c>
      <c r="H18" s="139"/>
    </row>
    <row r="19" spans="1:9" ht="14.25" thickTop="1" thickBot="1" x14ac:dyDescent="0.25">
      <c r="A19" s="23"/>
      <c r="B19" s="23"/>
      <c r="C19" s="23"/>
      <c r="D19" s="23"/>
      <c r="E19" s="24"/>
      <c r="F19" s="24"/>
      <c r="G19" s="25"/>
      <c r="H19" s="26"/>
      <c r="I19" s="27"/>
    </row>
    <row r="20" spans="1:9" ht="20.25" customHeight="1" thickTop="1" thickBot="1" x14ac:dyDescent="0.25">
      <c r="A20" s="153" t="s">
        <v>27</v>
      </c>
      <c r="B20" s="154"/>
      <c r="C20" s="154"/>
      <c r="D20" s="154"/>
      <c r="E20" s="154"/>
      <c r="F20" s="154"/>
      <c r="G20" s="155"/>
    </row>
    <row r="21" spans="1:9" ht="26.25" thickTop="1" x14ac:dyDescent="0.2">
      <c r="A21" s="180" t="s">
        <v>28</v>
      </c>
      <c r="B21" s="181"/>
      <c r="C21" s="182"/>
      <c r="D21" s="2" t="s">
        <v>29</v>
      </c>
      <c r="E21" s="2" t="s">
        <v>3</v>
      </c>
      <c r="F21" s="3" t="s">
        <v>4</v>
      </c>
      <c r="G21" s="28" t="s">
        <v>5</v>
      </c>
      <c r="H21" s="29"/>
      <c r="I21" s="29"/>
    </row>
    <row r="22" spans="1:9" ht="13.5" customHeight="1" x14ac:dyDescent="0.2">
      <c r="A22" s="5" t="s">
        <v>6</v>
      </c>
      <c r="B22" s="183" t="s">
        <v>30</v>
      </c>
      <c r="C22" s="184"/>
      <c r="D22" s="7">
        <v>1200000</v>
      </c>
      <c r="E22" s="30">
        <v>1</v>
      </c>
      <c r="F22" s="9">
        <v>4</v>
      </c>
      <c r="G22" s="31">
        <f t="shared" ref="G22:G23" si="1">ROUND(D22*E22*F22,0)</f>
        <v>4800000</v>
      </c>
    </row>
    <row r="23" spans="1:9" ht="13.5" customHeight="1" x14ac:dyDescent="0.2">
      <c r="A23" s="32" t="s">
        <v>6</v>
      </c>
      <c r="B23" s="163" t="s">
        <v>31</v>
      </c>
      <c r="C23" s="164"/>
      <c r="D23" s="16">
        <v>900000</v>
      </c>
      <c r="E23" s="33">
        <v>4</v>
      </c>
      <c r="F23" s="9">
        <v>4</v>
      </c>
      <c r="G23" s="34">
        <f t="shared" si="1"/>
        <v>14400000</v>
      </c>
    </row>
    <row r="24" spans="1:9" ht="15" customHeight="1" x14ac:dyDescent="0.2">
      <c r="A24" s="158" t="s">
        <v>32</v>
      </c>
      <c r="B24" s="159"/>
      <c r="C24" s="159"/>
      <c r="D24" s="160"/>
      <c r="E24" s="161" t="s">
        <v>18</v>
      </c>
      <c r="F24" s="162"/>
      <c r="G24" s="35">
        <f>SUM(G22:G23)</f>
        <v>19200000</v>
      </c>
      <c r="H24" s="36"/>
    </row>
    <row r="25" spans="1:9" ht="15" customHeight="1" x14ac:dyDescent="0.2">
      <c r="A25" s="165" t="s">
        <v>19</v>
      </c>
      <c r="B25" s="166"/>
      <c r="C25" s="166"/>
      <c r="D25" s="167"/>
      <c r="E25" s="168" t="s">
        <v>20</v>
      </c>
      <c r="F25" s="169"/>
      <c r="G25" s="37">
        <v>1</v>
      </c>
      <c r="H25" s="36"/>
    </row>
    <row r="26" spans="1:9" ht="15" customHeight="1" x14ac:dyDescent="0.2">
      <c r="A26" s="165" t="s">
        <v>21</v>
      </c>
      <c r="B26" s="166"/>
      <c r="C26" s="166"/>
      <c r="D26" s="167"/>
      <c r="E26" s="168" t="s">
        <v>22</v>
      </c>
      <c r="F26" s="169"/>
      <c r="G26" s="21">
        <f>ROUND(G24*G25,0)</f>
        <v>19200000</v>
      </c>
      <c r="H26" s="36"/>
    </row>
    <row r="27" spans="1:9" ht="15" customHeight="1" x14ac:dyDescent="0.2">
      <c r="A27" s="170" t="s">
        <v>23</v>
      </c>
      <c r="B27" s="171"/>
      <c r="C27" s="171"/>
      <c r="D27" s="172"/>
      <c r="E27" s="173" t="s">
        <v>24</v>
      </c>
      <c r="F27" s="174"/>
      <c r="G27" s="21">
        <f>ROUND(G26*0.19,0)</f>
        <v>3648000</v>
      </c>
      <c r="H27" s="36"/>
    </row>
    <row r="28" spans="1:9" ht="15" customHeight="1" thickBot="1" x14ac:dyDescent="0.25">
      <c r="A28" s="187" t="s">
        <v>25</v>
      </c>
      <c r="B28" s="188"/>
      <c r="C28" s="188"/>
      <c r="D28" s="189"/>
      <c r="E28" s="178" t="s">
        <v>26</v>
      </c>
      <c r="F28" s="179"/>
      <c r="G28" s="22">
        <f>+G26+G27</f>
        <v>22848000</v>
      </c>
      <c r="H28" s="36"/>
    </row>
    <row r="29" spans="1:9" ht="14.25" thickTop="1" thickBot="1" x14ac:dyDescent="0.25">
      <c r="G29" s="36"/>
      <c r="H29" s="36"/>
      <c r="I29" s="36"/>
    </row>
    <row r="30" spans="1:9" ht="20.25" customHeight="1" thickTop="1" thickBot="1" x14ac:dyDescent="0.25">
      <c r="A30" s="153" t="s">
        <v>33</v>
      </c>
      <c r="B30" s="154"/>
      <c r="C30" s="154"/>
      <c r="D30" s="154"/>
      <c r="E30" s="154"/>
      <c r="F30" s="154"/>
      <c r="G30" s="155"/>
    </row>
    <row r="31" spans="1:9" ht="25.5" customHeight="1" thickTop="1" x14ac:dyDescent="0.2">
      <c r="A31" s="185" t="s">
        <v>34</v>
      </c>
      <c r="B31" s="186"/>
      <c r="C31" s="2" t="s">
        <v>35</v>
      </c>
      <c r="D31" s="2" t="s">
        <v>36</v>
      </c>
      <c r="E31" s="2" t="s">
        <v>37</v>
      </c>
      <c r="F31" s="3" t="s">
        <v>4</v>
      </c>
      <c r="G31" s="28" t="s">
        <v>5</v>
      </c>
      <c r="H31" s="38"/>
    </row>
    <row r="32" spans="1:9" ht="24.95" customHeight="1" x14ac:dyDescent="0.2">
      <c r="A32" s="39" t="s">
        <v>6</v>
      </c>
      <c r="B32" s="40" t="s">
        <v>38</v>
      </c>
      <c r="C32" s="41" t="s">
        <v>39</v>
      </c>
      <c r="D32" s="42">
        <v>100000</v>
      </c>
      <c r="E32" s="30">
        <v>4</v>
      </c>
      <c r="F32" s="9">
        <v>5</v>
      </c>
      <c r="G32" s="43">
        <f t="shared" ref="G32:G36" si="2">ROUND(D32*E32*F32,0)</f>
        <v>2000000</v>
      </c>
    </row>
    <row r="33" spans="1:9" ht="24.95" customHeight="1" x14ac:dyDescent="0.2">
      <c r="A33" s="39" t="s">
        <v>6</v>
      </c>
      <c r="B33" s="136" t="s">
        <v>40</v>
      </c>
      <c r="C33" s="44" t="s">
        <v>39</v>
      </c>
      <c r="D33" s="45">
        <v>150000</v>
      </c>
      <c r="E33" s="46">
        <v>1</v>
      </c>
      <c r="F33" s="9">
        <v>5</v>
      </c>
      <c r="G33" s="10">
        <f t="shared" si="2"/>
        <v>750000</v>
      </c>
    </row>
    <row r="34" spans="1:9" ht="24.95" customHeight="1" x14ac:dyDescent="0.2">
      <c r="A34" s="39" t="s">
        <v>6</v>
      </c>
      <c r="B34" s="47" t="s">
        <v>41</v>
      </c>
      <c r="C34" s="44" t="s">
        <v>39</v>
      </c>
      <c r="D34" s="45">
        <v>100000</v>
      </c>
      <c r="E34" s="46">
        <v>1</v>
      </c>
      <c r="F34" s="9">
        <v>5</v>
      </c>
      <c r="G34" s="10">
        <f t="shared" si="2"/>
        <v>500000</v>
      </c>
    </row>
    <row r="35" spans="1:9" ht="24.95" customHeight="1" x14ac:dyDescent="0.2">
      <c r="A35" s="39" t="s">
        <v>6</v>
      </c>
      <c r="B35" s="136" t="s">
        <v>42</v>
      </c>
      <c r="C35" s="44" t="s">
        <v>39</v>
      </c>
      <c r="D35" s="45">
        <v>100000</v>
      </c>
      <c r="E35" s="46">
        <v>1</v>
      </c>
      <c r="F35" s="9">
        <v>5</v>
      </c>
      <c r="G35" s="10">
        <f t="shared" si="2"/>
        <v>500000</v>
      </c>
    </row>
    <row r="36" spans="1:9" ht="24.95" customHeight="1" x14ac:dyDescent="0.2">
      <c r="A36" s="39" t="s">
        <v>6</v>
      </c>
      <c r="B36" s="137" t="s">
        <v>43</v>
      </c>
      <c r="C36" s="44" t="s">
        <v>39</v>
      </c>
      <c r="D36" s="48">
        <v>1500000</v>
      </c>
      <c r="E36" s="33">
        <v>1</v>
      </c>
      <c r="F36" s="9">
        <v>5</v>
      </c>
      <c r="G36" s="49">
        <f t="shared" si="2"/>
        <v>7500000</v>
      </c>
    </row>
    <row r="37" spans="1:9" ht="15" customHeight="1" x14ac:dyDescent="0.2">
      <c r="A37" s="165" t="s">
        <v>17</v>
      </c>
      <c r="B37" s="166"/>
      <c r="C37" s="166"/>
      <c r="D37" s="167"/>
      <c r="E37" s="161" t="s">
        <v>18</v>
      </c>
      <c r="F37" s="162"/>
      <c r="G37" s="50">
        <f>SUM(G32:G36)</f>
        <v>11250000</v>
      </c>
    </row>
    <row r="38" spans="1:9" ht="15" customHeight="1" x14ac:dyDescent="0.2">
      <c r="A38" s="165" t="s">
        <v>19</v>
      </c>
      <c r="B38" s="166"/>
      <c r="C38" s="166"/>
      <c r="D38" s="167"/>
      <c r="E38" s="168" t="s">
        <v>20</v>
      </c>
      <c r="F38" s="169"/>
      <c r="G38" s="37">
        <v>1</v>
      </c>
    </row>
    <row r="39" spans="1:9" ht="15" customHeight="1" x14ac:dyDescent="0.2">
      <c r="A39" s="158" t="s">
        <v>21</v>
      </c>
      <c r="B39" s="159"/>
      <c r="C39" s="159"/>
      <c r="D39" s="160"/>
      <c r="E39" s="168" t="s">
        <v>22</v>
      </c>
      <c r="F39" s="169"/>
      <c r="G39" s="51">
        <f>ROUND(G37*G38,0)</f>
        <v>11250000</v>
      </c>
    </row>
    <row r="40" spans="1:9" ht="15" customHeight="1" x14ac:dyDescent="0.2">
      <c r="A40" s="190" t="s">
        <v>23</v>
      </c>
      <c r="B40" s="191"/>
      <c r="C40" s="191"/>
      <c r="D40" s="192"/>
      <c r="E40" s="173" t="s">
        <v>24</v>
      </c>
      <c r="F40" s="174"/>
      <c r="G40" s="52">
        <f>ROUND(G39*0.19,0)</f>
        <v>2137500</v>
      </c>
    </row>
    <row r="41" spans="1:9" ht="15" customHeight="1" thickBot="1" x14ac:dyDescent="0.25">
      <c r="A41" s="187" t="s">
        <v>44</v>
      </c>
      <c r="B41" s="188"/>
      <c r="C41" s="188"/>
      <c r="D41" s="189"/>
      <c r="E41" s="178" t="s">
        <v>26</v>
      </c>
      <c r="F41" s="179"/>
      <c r="G41" s="22">
        <f>G39+G40</f>
        <v>13387500</v>
      </c>
      <c r="H41" s="36"/>
    </row>
    <row r="42" spans="1:9" ht="14.25" thickTop="1" thickBot="1" x14ac:dyDescent="0.25">
      <c r="G42" s="36"/>
      <c r="H42" s="36"/>
      <c r="I42" s="36"/>
    </row>
    <row r="43" spans="1:9" ht="20.25" customHeight="1" thickTop="1" thickBot="1" x14ac:dyDescent="0.25">
      <c r="A43" s="153" t="s">
        <v>45</v>
      </c>
      <c r="B43" s="154"/>
      <c r="C43" s="154"/>
      <c r="D43" s="154"/>
      <c r="E43" s="154"/>
      <c r="F43" s="154"/>
      <c r="G43" s="155"/>
    </row>
    <row r="44" spans="1:9" ht="25.5" customHeight="1" thickTop="1" x14ac:dyDescent="0.2">
      <c r="A44" s="185" t="s">
        <v>34</v>
      </c>
      <c r="B44" s="186"/>
      <c r="C44" s="2" t="s">
        <v>35</v>
      </c>
      <c r="D44" s="2" t="s">
        <v>36</v>
      </c>
      <c r="E44" s="2" t="s">
        <v>37</v>
      </c>
      <c r="F44" s="3" t="s">
        <v>4</v>
      </c>
      <c r="G44" s="28" t="s">
        <v>5</v>
      </c>
      <c r="H44" s="38"/>
    </row>
    <row r="45" spans="1:9" ht="30" customHeight="1" x14ac:dyDescent="0.2">
      <c r="A45" s="53" t="s">
        <v>6</v>
      </c>
      <c r="B45" s="40" t="s">
        <v>109</v>
      </c>
      <c r="C45" s="54" t="s">
        <v>39</v>
      </c>
      <c r="D45" s="55">
        <v>5000000</v>
      </c>
      <c r="E45" s="30">
        <v>1</v>
      </c>
      <c r="F45" s="9">
        <v>4</v>
      </c>
      <c r="G45" s="56">
        <f t="shared" ref="G45:G47" si="3">ROUND(D45*E45*F45,0)</f>
        <v>20000000</v>
      </c>
    </row>
    <row r="46" spans="1:9" ht="30" customHeight="1" x14ac:dyDescent="0.2">
      <c r="A46" s="39" t="s">
        <v>6</v>
      </c>
      <c r="B46" s="134" t="s">
        <v>46</v>
      </c>
      <c r="C46" s="54" t="s">
        <v>39</v>
      </c>
      <c r="D46" s="57">
        <v>3186750</v>
      </c>
      <c r="E46" s="46">
        <v>1</v>
      </c>
      <c r="F46" s="9">
        <v>4</v>
      </c>
      <c r="G46" s="58">
        <f t="shared" si="3"/>
        <v>12747000</v>
      </c>
    </row>
    <row r="47" spans="1:9" ht="30" customHeight="1" x14ac:dyDescent="0.2">
      <c r="A47" s="39" t="s">
        <v>6</v>
      </c>
      <c r="B47" s="59" t="s">
        <v>47</v>
      </c>
      <c r="C47" s="54" t="s">
        <v>39</v>
      </c>
      <c r="D47" s="57">
        <v>2500000</v>
      </c>
      <c r="E47" s="46">
        <v>1</v>
      </c>
      <c r="F47" s="9">
        <v>4</v>
      </c>
      <c r="G47" s="18">
        <f t="shared" si="3"/>
        <v>10000000</v>
      </c>
    </row>
    <row r="48" spans="1:9" ht="15" customHeight="1" x14ac:dyDescent="0.2">
      <c r="A48" s="165" t="s">
        <v>17</v>
      </c>
      <c r="B48" s="166"/>
      <c r="C48" s="166"/>
      <c r="D48" s="167"/>
      <c r="E48" s="161" t="s">
        <v>18</v>
      </c>
      <c r="F48" s="162"/>
      <c r="G48" s="50">
        <f>SUM(G45:G47)</f>
        <v>42747000</v>
      </c>
    </row>
    <row r="49" spans="1:10" ht="15" customHeight="1" x14ac:dyDescent="0.2">
      <c r="A49" s="193" t="s">
        <v>19</v>
      </c>
      <c r="B49" s="194"/>
      <c r="C49" s="194"/>
      <c r="D49" s="195"/>
      <c r="E49" s="168" t="s">
        <v>20</v>
      </c>
      <c r="F49" s="169"/>
      <c r="G49" s="37">
        <v>1</v>
      </c>
    </row>
    <row r="50" spans="1:10" ht="15" customHeight="1" x14ac:dyDescent="0.2">
      <c r="A50" s="196" t="s">
        <v>21</v>
      </c>
      <c r="B50" s="197"/>
      <c r="C50" s="197"/>
      <c r="D50" s="198"/>
      <c r="E50" s="168" t="s">
        <v>22</v>
      </c>
      <c r="F50" s="169"/>
      <c r="G50" s="51">
        <f>ROUND(G48*G49,0)</f>
        <v>42747000</v>
      </c>
    </row>
    <row r="51" spans="1:10" ht="15" customHeight="1" thickBot="1" x14ac:dyDescent="0.25">
      <c r="A51" s="187" t="s">
        <v>48</v>
      </c>
      <c r="B51" s="188"/>
      <c r="C51" s="188"/>
      <c r="D51" s="189"/>
      <c r="E51" s="178" t="s">
        <v>49</v>
      </c>
      <c r="F51" s="179"/>
      <c r="G51" s="22">
        <f>G50</f>
        <v>42747000</v>
      </c>
    </row>
    <row r="52" spans="1:10" ht="14.25" thickTop="1" thickBot="1" x14ac:dyDescent="0.25">
      <c r="B52" s="60"/>
      <c r="C52" s="60"/>
      <c r="D52" s="61"/>
      <c r="E52" s="61"/>
      <c r="F52" s="61"/>
      <c r="G52" s="62"/>
      <c r="H52" s="62"/>
      <c r="I52" s="63"/>
    </row>
    <row r="53" spans="1:10" ht="20.25" customHeight="1" thickTop="1" thickBot="1" x14ac:dyDescent="0.25">
      <c r="A53" s="153" t="s">
        <v>50</v>
      </c>
      <c r="B53" s="154"/>
      <c r="C53" s="154"/>
      <c r="D53" s="154"/>
      <c r="E53" s="154"/>
      <c r="F53" s="154"/>
      <c r="G53" s="155"/>
    </row>
    <row r="54" spans="1:10" ht="25.5" customHeight="1" thickTop="1" x14ac:dyDescent="0.2">
      <c r="A54" s="199" t="s">
        <v>28</v>
      </c>
      <c r="B54" s="200"/>
      <c r="C54" s="201"/>
      <c r="D54" s="202" t="s">
        <v>51</v>
      </c>
      <c r="E54" s="186"/>
      <c r="F54" s="202" t="s">
        <v>32</v>
      </c>
      <c r="G54" s="203"/>
    </row>
    <row r="55" spans="1:10" ht="15" customHeight="1" x14ac:dyDescent="0.2">
      <c r="A55" s="39"/>
      <c r="B55" s="204" t="s">
        <v>0</v>
      </c>
      <c r="C55" s="205"/>
      <c r="D55" s="206">
        <f>SUMPRODUCT(D6:D13,E6:E13)*2.2*1.19</f>
        <v>39150483.064000003</v>
      </c>
      <c r="E55" s="207"/>
      <c r="F55" s="208">
        <f>G18</f>
        <v>170996000</v>
      </c>
      <c r="G55" s="209"/>
    </row>
    <row r="56" spans="1:10" ht="15" customHeight="1" x14ac:dyDescent="0.2">
      <c r="A56" s="39"/>
      <c r="B56" s="210" t="str">
        <f>+A20</f>
        <v>PROVISIÓN PRIMAS DE LOCALIZACIÓN</v>
      </c>
      <c r="C56" s="211"/>
      <c r="D56" s="212">
        <f>SUMPRODUCT(D22:D23,E22:E23)*1*1.19</f>
        <v>5712000</v>
      </c>
      <c r="E56" s="213"/>
      <c r="F56" s="212">
        <f>G28</f>
        <v>22848000</v>
      </c>
      <c r="G56" s="214"/>
    </row>
    <row r="57" spans="1:10" ht="15" customHeight="1" x14ac:dyDescent="0.2">
      <c r="A57" s="39"/>
      <c r="B57" s="210" t="s">
        <v>52</v>
      </c>
      <c r="C57" s="211"/>
      <c r="D57" s="215">
        <f>SUMPRODUCT(D32:D36,E32:E36)*1*1.19</f>
        <v>2677500</v>
      </c>
      <c r="E57" s="216"/>
      <c r="F57" s="212">
        <f>G41</f>
        <v>13387500</v>
      </c>
      <c r="G57" s="214"/>
    </row>
    <row r="58" spans="1:10" ht="15" customHeight="1" x14ac:dyDescent="0.2">
      <c r="A58" s="39"/>
      <c r="B58" s="210" t="str">
        <f>+A43</f>
        <v>PROVISION OTROS GASTOS REEMBOLSABLES</v>
      </c>
      <c r="C58" s="211"/>
      <c r="D58" s="215">
        <f>SUMPRODUCT(D45:D47,E45:E47)</f>
        <v>10686750</v>
      </c>
      <c r="E58" s="216"/>
      <c r="F58" s="215">
        <f>G51</f>
        <v>42747000</v>
      </c>
      <c r="G58" s="217"/>
    </row>
    <row r="59" spans="1:10" ht="15" customHeight="1" thickBot="1" x14ac:dyDescent="0.25">
      <c r="A59" s="218" t="s">
        <v>53</v>
      </c>
      <c r="B59" s="219"/>
      <c r="C59" s="220"/>
      <c r="D59" s="221">
        <f>SUM(D55:E58)</f>
        <v>58226733.064000003</v>
      </c>
      <c r="E59" s="222"/>
      <c r="G59" s="250">
        <f>SUM(F55:G58)</f>
        <v>249978500</v>
      </c>
      <c r="H59" s="65"/>
      <c r="I59" s="138"/>
      <c r="J59" s="64"/>
    </row>
    <row r="60" spans="1:10" ht="13.5" thickTop="1" x14ac:dyDescent="0.2"/>
    <row r="62" spans="1:10" s="146" customFormat="1" ht="12" x14ac:dyDescent="0.2">
      <c r="A62" s="140"/>
      <c r="B62" s="141"/>
      <c r="C62" s="140"/>
      <c r="D62" s="140"/>
      <c r="E62" s="140"/>
      <c r="F62" s="142"/>
      <c r="G62" s="140"/>
      <c r="H62" s="143"/>
      <c r="I62" s="144"/>
      <c r="J62" s="145"/>
    </row>
    <row r="63" spans="1:10" s="146" customFormat="1" x14ac:dyDescent="0.2">
      <c r="A63" s="147"/>
      <c r="B63" s="141"/>
      <c r="C63" s="140"/>
      <c r="D63" s="140"/>
      <c r="E63" s="140"/>
      <c r="F63" s="148"/>
      <c r="G63" s="140"/>
      <c r="H63" s="143"/>
      <c r="I63" s="144"/>
      <c r="J63" s="145"/>
    </row>
    <row r="64" spans="1:10" s="146" customFormat="1" x14ac:dyDescent="0.2">
      <c r="A64" s="223" t="s">
        <v>110</v>
      </c>
      <c r="B64" s="223"/>
      <c r="C64" s="224" t="s">
        <v>111</v>
      </c>
      <c r="D64" s="224"/>
      <c r="E64" s="224"/>
      <c r="F64" s="224"/>
      <c r="G64" s="140"/>
      <c r="H64" s="143"/>
      <c r="I64" s="144"/>
      <c r="J64" s="145"/>
    </row>
    <row r="65" spans="1:10" s="146" customFormat="1" ht="12" x14ac:dyDescent="0.2">
      <c r="A65" s="140"/>
      <c r="B65" s="141"/>
      <c r="C65" s="225" t="s">
        <v>112</v>
      </c>
      <c r="D65" s="225"/>
      <c r="E65" s="225"/>
      <c r="F65" s="225"/>
      <c r="G65" s="140"/>
      <c r="H65" s="143"/>
      <c r="I65" s="144"/>
      <c r="J65" s="145"/>
    </row>
  </sheetData>
  <mergeCells count="71">
    <mergeCell ref="A59:C59"/>
    <mergeCell ref="D59:E59"/>
    <mergeCell ref="A64:B64"/>
    <mergeCell ref="C64:F64"/>
    <mergeCell ref="C65:F65"/>
    <mergeCell ref="B57:C57"/>
    <mergeCell ref="D57:E57"/>
    <mergeCell ref="F57:G57"/>
    <mergeCell ref="B58:C58"/>
    <mergeCell ref="D58:E58"/>
    <mergeCell ref="F58:G58"/>
    <mergeCell ref="B55:C55"/>
    <mergeCell ref="D55:E55"/>
    <mergeCell ref="F55:G55"/>
    <mergeCell ref="B56:C56"/>
    <mergeCell ref="D56:E56"/>
    <mergeCell ref="F56:G56"/>
    <mergeCell ref="A51:D51"/>
    <mergeCell ref="E51:F51"/>
    <mergeCell ref="A53:G53"/>
    <mergeCell ref="A54:C54"/>
    <mergeCell ref="D54:E54"/>
    <mergeCell ref="F54:G54"/>
    <mergeCell ref="A48:D48"/>
    <mergeCell ref="E48:F48"/>
    <mergeCell ref="A49:D49"/>
    <mergeCell ref="E49:F49"/>
    <mergeCell ref="A50:D50"/>
    <mergeCell ref="E50:F50"/>
    <mergeCell ref="A40:D40"/>
    <mergeCell ref="E40:F40"/>
    <mergeCell ref="A41:D41"/>
    <mergeCell ref="E41:F41"/>
    <mergeCell ref="A43:G43"/>
    <mergeCell ref="A44:B44"/>
    <mergeCell ref="A37:D37"/>
    <mergeCell ref="E37:F37"/>
    <mergeCell ref="A38:D38"/>
    <mergeCell ref="E38:F38"/>
    <mergeCell ref="A39:D39"/>
    <mergeCell ref="E39:F39"/>
    <mergeCell ref="A27:D27"/>
    <mergeCell ref="E27:F27"/>
    <mergeCell ref="A28:D28"/>
    <mergeCell ref="E28:F28"/>
    <mergeCell ref="A30:G30"/>
    <mergeCell ref="A31:B31"/>
    <mergeCell ref="A24:D24"/>
    <mergeCell ref="E24:F24"/>
    <mergeCell ref="A25:D25"/>
    <mergeCell ref="E25:F25"/>
    <mergeCell ref="A26:D26"/>
    <mergeCell ref="E26:F26"/>
    <mergeCell ref="A18:D18"/>
    <mergeCell ref="E18:F18"/>
    <mergeCell ref="A20:G20"/>
    <mergeCell ref="A21:C21"/>
    <mergeCell ref="B22:C22"/>
    <mergeCell ref="B23:C23"/>
    <mergeCell ref="A15:D15"/>
    <mergeCell ref="E15:F15"/>
    <mergeCell ref="A16:D16"/>
    <mergeCell ref="E16:F16"/>
    <mergeCell ref="A17:D17"/>
    <mergeCell ref="E17:F17"/>
    <mergeCell ref="A1:G1"/>
    <mergeCell ref="A3:G3"/>
    <mergeCell ref="A4:G4"/>
    <mergeCell ref="A5:C5"/>
    <mergeCell ref="A14:D14"/>
    <mergeCell ref="E14:F14"/>
  </mergeCells>
  <conditionalFormatting sqref="D17 D15">
    <cfRule type="expression" dxfId="2" priority="1" stopIfTrue="1">
      <formula>$C15=0</formula>
    </cfRule>
  </conditionalFormatting>
  <printOptions horizontalCentered="1"/>
  <pageMargins left="0.78740157480314965" right="0.39370078740157483" top="0.39370078740157483" bottom="0.39370078740157483" header="0.31496062992125984" footer="0.31496062992125984"/>
  <pageSetup scale="78" fitToHeight="2" orientation="portrait" r:id="rId1"/>
  <rowBreaks count="1" manualBreakCount="1">
    <brk id="42" max="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5"/>
  <sheetViews>
    <sheetView view="pageBreakPreview" zoomScale="90" zoomScaleNormal="100" zoomScaleSheetLayoutView="90" workbookViewId="0">
      <selection activeCell="F59" sqref="F59:G59"/>
    </sheetView>
  </sheetViews>
  <sheetFormatPr baseColWidth="10" defaultRowHeight="12.75" x14ac:dyDescent="0.2"/>
  <cols>
    <col min="1" max="1" width="1.5703125" style="1" bestFit="1" customWidth="1"/>
    <col min="2" max="2" width="46.7109375" style="1" customWidth="1"/>
    <col min="3" max="3" width="5.85546875" style="1" bestFit="1" customWidth="1"/>
    <col min="4" max="4" width="14" style="1" customWidth="1"/>
    <col min="5" max="5" width="12.85546875" style="1" bestFit="1" customWidth="1"/>
    <col min="6" max="6" width="7.140625" style="1" bestFit="1" customWidth="1"/>
    <col min="7" max="7" width="16.28515625" style="1" bestFit="1" customWidth="1"/>
    <col min="8" max="8" width="15" style="1" bestFit="1" customWidth="1"/>
    <col min="9" max="9" width="15.85546875" style="1" bestFit="1" customWidth="1"/>
    <col min="10" max="16384" width="11.42578125" style="1"/>
  </cols>
  <sheetData>
    <row r="1" spans="1:7" ht="23.25" x14ac:dyDescent="0.35">
      <c r="A1" s="151" t="s">
        <v>108</v>
      </c>
      <c r="B1" s="151"/>
      <c r="C1" s="151"/>
      <c r="D1" s="151"/>
      <c r="E1" s="151"/>
      <c r="F1" s="151"/>
      <c r="G1" s="151"/>
    </row>
    <row r="2" spans="1:7" ht="9" customHeight="1" x14ac:dyDescent="0.35">
      <c r="A2" s="150"/>
      <c r="B2" s="150"/>
      <c r="C2" s="150"/>
      <c r="D2" s="150"/>
      <c r="E2" s="150"/>
      <c r="F2" s="150"/>
      <c r="G2" s="150"/>
    </row>
    <row r="3" spans="1:7" ht="31.5" customHeight="1" thickBot="1" x14ac:dyDescent="0.25">
      <c r="A3" s="152" t="s">
        <v>114</v>
      </c>
      <c r="B3" s="152"/>
      <c r="C3" s="152"/>
      <c r="D3" s="152"/>
      <c r="E3" s="152"/>
      <c r="F3" s="152"/>
      <c r="G3" s="152"/>
    </row>
    <row r="4" spans="1:7" ht="20.25" customHeight="1" thickTop="1" thickBot="1" x14ac:dyDescent="0.25">
      <c r="A4" s="153" t="s">
        <v>0</v>
      </c>
      <c r="B4" s="154"/>
      <c r="C4" s="154"/>
      <c r="D4" s="154"/>
      <c r="E4" s="154"/>
      <c r="F4" s="154"/>
      <c r="G4" s="155"/>
    </row>
    <row r="5" spans="1:7" ht="26.25" thickTop="1" x14ac:dyDescent="0.2">
      <c r="A5" s="156" t="s">
        <v>1</v>
      </c>
      <c r="B5" s="157"/>
      <c r="C5" s="157"/>
      <c r="D5" s="2" t="s">
        <v>2</v>
      </c>
      <c r="E5" s="2" t="s">
        <v>3</v>
      </c>
      <c r="F5" s="3" t="s">
        <v>4</v>
      </c>
      <c r="G5" s="4" t="s">
        <v>5</v>
      </c>
    </row>
    <row r="6" spans="1:7" ht="13.5" customHeight="1" x14ac:dyDescent="0.2">
      <c r="A6" s="5" t="s">
        <v>6</v>
      </c>
      <c r="B6" s="149" t="s">
        <v>7</v>
      </c>
      <c r="C6" s="6"/>
      <c r="D6" s="7">
        <v>5150000</v>
      </c>
      <c r="E6" s="8">
        <v>0.2</v>
      </c>
      <c r="F6" s="9">
        <v>5</v>
      </c>
      <c r="G6" s="10">
        <f>ROUND(D6*E6*F6,0)</f>
        <v>5150000</v>
      </c>
    </row>
    <row r="7" spans="1:7" ht="13.5" customHeight="1" x14ac:dyDescent="0.2">
      <c r="A7" s="5" t="s">
        <v>6</v>
      </c>
      <c r="B7" s="134" t="s">
        <v>8</v>
      </c>
      <c r="C7" s="6" t="s">
        <v>9</v>
      </c>
      <c r="D7" s="11">
        <v>3640000</v>
      </c>
      <c r="E7" s="12">
        <v>1</v>
      </c>
      <c r="F7" s="9">
        <v>4</v>
      </c>
      <c r="G7" s="10">
        <f t="shared" ref="G7:G13" si="0">ROUND(D7*E7*F7,0)</f>
        <v>14560000</v>
      </c>
    </row>
    <row r="8" spans="1:7" ht="13.5" customHeight="1" x14ac:dyDescent="0.2">
      <c r="A8" s="5" t="s">
        <v>6</v>
      </c>
      <c r="B8" s="134" t="s">
        <v>10</v>
      </c>
      <c r="C8" s="6" t="s">
        <v>11</v>
      </c>
      <c r="D8" s="11">
        <v>2080000</v>
      </c>
      <c r="E8" s="12">
        <v>1</v>
      </c>
      <c r="F8" s="9">
        <v>4</v>
      </c>
      <c r="G8" s="10">
        <f>ROUND(D8*E8*F8,0)</f>
        <v>8320000</v>
      </c>
    </row>
    <row r="9" spans="1:7" ht="13.5" customHeight="1" x14ac:dyDescent="0.2">
      <c r="A9" s="13" t="s">
        <v>6</v>
      </c>
      <c r="B9" s="134" t="s">
        <v>12</v>
      </c>
      <c r="C9" s="6" t="s">
        <v>11</v>
      </c>
      <c r="D9" s="11">
        <v>2080000</v>
      </c>
      <c r="E9" s="12">
        <v>1</v>
      </c>
      <c r="F9" s="9">
        <v>4</v>
      </c>
      <c r="G9" s="10">
        <f t="shared" si="0"/>
        <v>8320000</v>
      </c>
    </row>
    <row r="10" spans="1:7" ht="13.5" customHeight="1" x14ac:dyDescent="0.2">
      <c r="A10" s="13" t="s">
        <v>6</v>
      </c>
      <c r="B10" s="134" t="s">
        <v>13</v>
      </c>
      <c r="C10" s="6" t="s">
        <v>11</v>
      </c>
      <c r="D10" s="11">
        <v>2080000</v>
      </c>
      <c r="E10" s="12">
        <v>1</v>
      </c>
      <c r="F10" s="9">
        <v>4</v>
      </c>
      <c r="G10" s="10">
        <f t="shared" si="0"/>
        <v>8320000</v>
      </c>
    </row>
    <row r="11" spans="1:7" ht="13.5" customHeight="1" x14ac:dyDescent="0.2">
      <c r="A11" s="5" t="s">
        <v>6</v>
      </c>
      <c r="B11" s="134" t="s">
        <v>14</v>
      </c>
      <c r="C11" s="6"/>
      <c r="D11" s="11">
        <v>1560000</v>
      </c>
      <c r="E11" s="12">
        <v>1</v>
      </c>
      <c r="F11" s="9">
        <v>4</v>
      </c>
      <c r="G11" s="10">
        <f t="shared" si="0"/>
        <v>6240000</v>
      </c>
    </row>
    <row r="12" spans="1:7" ht="13.5" customHeight="1" x14ac:dyDescent="0.2">
      <c r="A12" s="5" t="s">
        <v>6</v>
      </c>
      <c r="B12" s="134" t="s">
        <v>15</v>
      </c>
      <c r="C12" s="6"/>
      <c r="D12" s="11">
        <v>828116</v>
      </c>
      <c r="E12" s="12">
        <v>2</v>
      </c>
      <c r="F12" s="9">
        <v>4</v>
      </c>
      <c r="G12" s="10">
        <f t="shared" si="0"/>
        <v>6624928</v>
      </c>
    </row>
    <row r="13" spans="1:7" ht="13.5" customHeight="1" x14ac:dyDescent="0.2">
      <c r="A13" s="14" t="s">
        <v>6</v>
      </c>
      <c r="B13" s="135" t="s">
        <v>16</v>
      </c>
      <c r="C13" s="15"/>
      <c r="D13" s="16">
        <v>828116</v>
      </c>
      <c r="E13" s="17">
        <v>1</v>
      </c>
      <c r="F13" s="9">
        <v>5</v>
      </c>
      <c r="G13" s="18">
        <f t="shared" si="0"/>
        <v>4140580</v>
      </c>
    </row>
    <row r="14" spans="1:7" ht="15" customHeight="1" x14ac:dyDescent="0.2">
      <c r="A14" s="158" t="s">
        <v>17</v>
      </c>
      <c r="B14" s="159"/>
      <c r="C14" s="159"/>
      <c r="D14" s="160"/>
      <c r="E14" s="161" t="s">
        <v>18</v>
      </c>
      <c r="F14" s="162"/>
      <c r="G14" s="19">
        <f>SUM(G6:G13)</f>
        <v>61675508</v>
      </c>
    </row>
    <row r="15" spans="1:7" ht="15" customHeight="1" x14ac:dyDescent="0.2">
      <c r="A15" s="165" t="s">
        <v>19</v>
      </c>
      <c r="B15" s="166"/>
      <c r="C15" s="166"/>
      <c r="D15" s="167"/>
      <c r="E15" s="168" t="s">
        <v>20</v>
      </c>
      <c r="F15" s="169"/>
      <c r="G15" s="20">
        <v>2.2000000000000002</v>
      </c>
    </row>
    <row r="16" spans="1:7" ht="15" customHeight="1" x14ac:dyDescent="0.2">
      <c r="A16" s="165" t="s">
        <v>21</v>
      </c>
      <c r="B16" s="166"/>
      <c r="C16" s="166"/>
      <c r="D16" s="167"/>
      <c r="E16" s="168" t="s">
        <v>22</v>
      </c>
      <c r="F16" s="169"/>
      <c r="G16" s="21">
        <f>ROUND(G14*G15,0)</f>
        <v>135686118</v>
      </c>
    </row>
    <row r="17" spans="1:9" ht="15" customHeight="1" x14ac:dyDescent="0.2">
      <c r="A17" s="170" t="s">
        <v>23</v>
      </c>
      <c r="B17" s="171"/>
      <c r="C17" s="171"/>
      <c r="D17" s="172"/>
      <c r="E17" s="173" t="s">
        <v>24</v>
      </c>
      <c r="F17" s="174"/>
      <c r="G17" s="21">
        <f>ROUND(G16*0.19,0)</f>
        <v>25780362</v>
      </c>
    </row>
    <row r="18" spans="1:9" ht="15" customHeight="1" thickBot="1" x14ac:dyDescent="0.25">
      <c r="A18" s="175" t="s">
        <v>25</v>
      </c>
      <c r="B18" s="176"/>
      <c r="C18" s="176"/>
      <c r="D18" s="177"/>
      <c r="E18" s="178" t="s">
        <v>26</v>
      </c>
      <c r="F18" s="179"/>
      <c r="G18" s="22">
        <f>G16+G17</f>
        <v>161466480</v>
      </c>
      <c r="H18" s="139"/>
    </row>
    <row r="19" spans="1:9" ht="14.25" thickTop="1" thickBot="1" x14ac:dyDescent="0.25">
      <c r="A19" s="23"/>
      <c r="B19" s="23"/>
      <c r="C19" s="23"/>
      <c r="D19" s="23"/>
      <c r="E19" s="24"/>
      <c r="F19" s="24"/>
      <c r="G19" s="25"/>
      <c r="H19" s="26"/>
      <c r="I19" s="27"/>
    </row>
    <row r="20" spans="1:9" ht="20.25" customHeight="1" thickTop="1" thickBot="1" x14ac:dyDescent="0.25">
      <c r="A20" s="153" t="s">
        <v>27</v>
      </c>
      <c r="B20" s="154"/>
      <c r="C20" s="154"/>
      <c r="D20" s="154"/>
      <c r="E20" s="154"/>
      <c r="F20" s="154"/>
      <c r="G20" s="155"/>
    </row>
    <row r="21" spans="1:9" ht="26.25" thickTop="1" x14ac:dyDescent="0.2">
      <c r="A21" s="180" t="s">
        <v>28</v>
      </c>
      <c r="B21" s="181"/>
      <c r="C21" s="182"/>
      <c r="D21" s="2" t="s">
        <v>29</v>
      </c>
      <c r="E21" s="2" t="s">
        <v>3</v>
      </c>
      <c r="F21" s="3" t="s">
        <v>4</v>
      </c>
      <c r="G21" s="28" t="s">
        <v>5</v>
      </c>
      <c r="H21" s="29"/>
      <c r="I21" s="29"/>
    </row>
    <row r="22" spans="1:9" ht="13.5" customHeight="1" x14ac:dyDescent="0.2">
      <c r="A22" s="5" t="s">
        <v>6</v>
      </c>
      <c r="B22" s="183" t="s">
        <v>30</v>
      </c>
      <c r="C22" s="184"/>
      <c r="D22" s="7">
        <v>1200000</v>
      </c>
      <c r="E22" s="30">
        <v>1</v>
      </c>
      <c r="F22" s="9">
        <v>4</v>
      </c>
      <c r="G22" s="31">
        <f t="shared" ref="G22:G23" si="1">ROUND(D22*E22*F22,0)</f>
        <v>4800000</v>
      </c>
    </row>
    <row r="23" spans="1:9" ht="13.5" customHeight="1" x14ac:dyDescent="0.2">
      <c r="A23" s="32" t="s">
        <v>6</v>
      </c>
      <c r="B23" s="163" t="s">
        <v>31</v>
      </c>
      <c r="C23" s="164"/>
      <c r="D23" s="16">
        <v>900000</v>
      </c>
      <c r="E23" s="33">
        <v>4</v>
      </c>
      <c r="F23" s="9">
        <v>4</v>
      </c>
      <c r="G23" s="34">
        <f t="shared" si="1"/>
        <v>14400000</v>
      </c>
    </row>
    <row r="24" spans="1:9" ht="15" customHeight="1" x14ac:dyDescent="0.2">
      <c r="A24" s="158" t="s">
        <v>32</v>
      </c>
      <c r="B24" s="159"/>
      <c r="C24" s="159"/>
      <c r="D24" s="160"/>
      <c r="E24" s="161" t="s">
        <v>18</v>
      </c>
      <c r="F24" s="162"/>
      <c r="G24" s="35">
        <f>SUM(G22:G23)</f>
        <v>19200000</v>
      </c>
      <c r="H24" s="36"/>
    </row>
    <row r="25" spans="1:9" ht="15" customHeight="1" x14ac:dyDescent="0.2">
      <c r="A25" s="165" t="s">
        <v>19</v>
      </c>
      <c r="B25" s="166"/>
      <c r="C25" s="166"/>
      <c r="D25" s="167"/>
      <c r="E25" s="168" t="s">
        <v>20</v>
      </c>
      <c r="F25" s="169"/>
      <c r="G25" s="37">
        <v>1</v>
      </c>
      <c r="H25" s="36"/>
    </row>
    <row r="26" spans="1:9" ht="15" customHeight="1" x14ac:dyDescent="0.2">
      <c r="A26" s="165" t="s">
        <v>21</v>
      </c>
      <c r="B26" s="166"/>
      <c r="C26" s="166"/>
      <c r="D26" s="167"/>
      <c r="E26" s="168" t="s">
        <v>22</v>
      </c>
      <c r="F26" s="169"/>
      <c r="G26" s="21">
        <f>ROUND(G24*G25,0)</f>
        <v>19200000</v>
      </c>
      <c r="H26" s="36"/>
    </row>
    <row r="27" spans="1:9" ht="15" customHeight="1" x14ac:dyDescent="0.2">
      <c r="A27" s="170" t="s">
        <v>23</v>
      </c>
      <c r="B27" s="171"/>
      <c r="C27" s="171"/>
      <c r="D27" s="172"/>
      <c r="E27" s="173" t="s">
        <v>24</v>
      </c>
      <c r="F27" s="174"/>
      <c r="G27" s="21">
        <f>ROUND(G26*0.19,0)</f>
        <v>3648000</v>
      </c>
      <c r="H27" s="36"/>
    </row>
    <row r="28" spans="1:9" ht="15" customHeight="1" thickBot="1" x14ac:dyDescent="0.25">
      <c r="A28" s="187" t="s">
        <v>25</v>
      </c>
      <c r="B28" s="188"/>
      <c r="C28" s="188"/>
      <c r="D28" s="189"/>
      <c r="E28" s="178" t="s">
        <v>26</v>
      </c>
      <c r="F28" s="179"/>
      <c r="G28" s="22">
        <f>+G26+G27</f>
        <v>22848000</v>
      </c>
      <c r="H28" s="36"/>
    </row>
    <row r="29" spans="1:9" ht="14.25" thickTop="1" thickBot="1" x14ac:dyDescent="0.25">
      <c r="G29" s="36"/>
      <c r="H29" s="36"/>
      <c r="I29" s="36"/>
    </row>
    <row r="30" spans="1:9" ht="20.25" customHeight="1" thickTop="1" thickBot="1" x14ac:dyDescent="0.25">
      <c r="A30" s="153" t="s">
        <v>33</v>
      </c>
      <c r="B30" s="154"/>
      <c r="C30" s="154"/>
      <c r="D30" s="154"/>
      <c r="E30" s="154"/>
      <c r="F30" s="154"/>
      <c r="G30" s="155"/>
    </row>
    <row r="31" spans="1:9" ht="25.5" customHeight="1" thickTop="1" x14ac:dyDescent="0.2">
      <c r="A31" s="185" t="s">
        <v>34</v>
      </c>
      <c r="B31" s="186"/>
      <c r="C31" s="2" t="s">
        <v>35</v>
      </c>
      <c r="D31" s="2" t="s">
        <v>36</v>
      </c>
      <c r="E31" s="2" t="s">
        <v>37</v>
      </c>
      <c r="F31" s="3" t="s">
        <v>4</v>
      </c>
      <c r="G31" s="28" t="s">
        <v>5</v>
      </c>
      <c r="H31" s="38"/>
    </row>
    <row r="32" spans="1:9" ht="24.95" customHeight="1" x14ac:dyDescent="0.2">
      <c r="A32" s="39" t="s">
        <v>6</v>
      </c>
      <c r="B32" s="40" t="s">
        <v>38</v>
      </c>
      <c r="C32" s="41" t="s">
        <v>39</v>
      </c>
      <c r="D32" s="42">
        <v>100000</v>
      </c>
      <c r="E32" s="30">
        <v>4</v>
      </c>
      <c r="F32" s="9">
        <v>5</v>
      </c>
      <c r="G32" s="43">
        <f t="shared" ref="G32:G36" si="2">ROUND(D32*E32*F32,0)</f>
        <v>2000000</v>
      </c>
    </row>
    <row r="33" spans="1:9" ht="24.95" customHeight="1" x14ac:dyDescent="0.2">
      <c r="A33" s="39" t="s">
        <v>6</v>
      </c>
      <c r="B33" s="136" t="s">
        <v>40</v>
      </c>
      <c r="C33" s="44" t="s">
        <v>39</v>
      </c>
      <c r="D33" s="45">
        <v>150000</v>
      </c>
      <c r="E33" s="46">
        <v>1</v>
      </c>
      <c r="F33" s="9">
        <v>5</v>
      </c>
      <c r="G33" s="10">
        <f t="shared" si="2"/>
        <v>750000</v>
      </c>
    </row>
    <row r="34" spans="1:9" ht="24.95" customHeight="1" x14ac:dyDescent="0.2">
      <c r="A34" s="39" t="s">
        <v>6</v>
      </c>
      <c r="B34" s="47" t="s">
        <v>41</v>
      </c>
      <c r="C34" s="44" t="s">
        <v>39</v>
      </c>
      <c r="D34" s="45">
        <v>100000</v>
      </c>
      <c r="E34" s="46">
        <v>1</v>
      </c>
      <c r="F34" s="9">
        <v>5</v>
      </c>
      <c r="G34" s="10">
        <f t="shared" si="2"/>
        <v>500000</v>
      </c>
    </row>
    <row r="35" spans="1:9" ht="24.95" customHeight="1" x14ac:dyDescent="0.2">
      <c r="A35" s="39" t="s">
        <v>6</v>
      </c>
      <c r="B35" s="136" t="s">
        <v>42</v>
      </c>
      <c r="C35" s="44" t="s">
        <v>39</v>
      </c>
      <c r="D35" s="45">
        <v>100000</v>
      </c>
      <c r="E35" s="46">
        <v>1</v>
      </c>
      <c r="F35" s="9">
        <v>5</v>
      </c>
      <c r="G35" s="10">
        <f t="shared" si="2"/>
        <v>500000</v>
      </c>
    </row>
    <row r="36" spans="1:9" ht="24.95" customHeight="1" x14ac:dyDescent="0.2">
      <c r="A36" s="39" t="s">
        <v>6</v>
      </c>
      <c r="B36" s="137" t="s">
        <v>43</v>
      </c>
      <c r="C36" s="44" t="s">
        <v>39</v>
      </c>
      <c r="D36" s="48">
        <v>1500000</v>
      </c>
      <c r="E36" s="33">
        <v>1</v>
      </c>
      <c r="F36" s="9">
        <v>5</v>
      </c>
      <c r="G36" s="49">
        <f t="shared" si="2"/>
        <v>7500000</v>
      </c>
    </row>
    <row r="37" spans="1:9" ht="15" customHeight="1" x14ac:dyDescent="0.2">
      <c r="A37" s="165" t="s">
        <v>17</v>
      </c>
      <c r="B37" s="166"/>
      <c r="C37" s="166"/>
      <c r="D37" s="167"/>
      <c r="E37" s="161" t="s">
        <v>18</v>
      </c>
      <c r="F37" s="162"/>
      <c r="G37" s="50">
        <f>SUM(G32:G36)</f>
        <v>11250000</v>
      </c>
    </row>
    <row r="38" spans="1:9" ht="15" customHeight="1" x14ac:dyDescent="0.2">
      <c r="A38" s="165" t="s">
        <v>19</v>
      </c>
      <c r="B38" s="166"/>
      <c r="C38" s="166"/>
      <c r="D38" s="167"/>
      <c r="E38" s="168" t="s">
        <v>20</v>
      </c>
      <c r="F38" s="169"/>
      <c r="G38" s="37">
        <v>1</v>
      </c>
    </row>
    <row r="39" spans="1:9" ht="15" customHeight="1" x14ac:dyDescent="0.2">
      <c r="A39" s="158" t="s">
        <v>21</v>
      </c>
      <c r="B39" s="159"/>
      <c r="C39" s="159"/>
      <c r="D39" s="160"/>
      <c r="E39" s="168" t="s">
        <v>22</v>
      </c>
      <c r="F39" s="169"/>
      <c r="G39" s="51">
        <f>ROUND(G37*G38,0)</f>
        <v>11250000</v>
      </c>
    </row>
    <row r="40" spans="1:9" ht="15" customHeight="1" x14ac:dyDescent="0.2">
      <c r="A40" s="190" t="s">
        <v>23</v>
      </c>
      <c r="B40" s="191"/>
      <c r="C40" s="191"/>
      <c r="D40" s="192"/>
      <c r="E40" s="173" t="s">
        <v>24</v>
      </c>
      <c r="F40" s="174"/>
      <c r="G40" s="52">
        <f>ROUND(G39*0.19,0)</f>
        <v>2137500</v>
      </c>
    </row>
    <row r="41" spans="1:9" ht="15" customHeight="1" thickBot="1" x14ac:dyDescent="0.25">
      <c r="A41" s="187" t="s">
        <v>44</v>
      </c>
      <c r="B41" s="188"/>
      <c r="C41" s="188"/>
      <c r="D41" s="189"/>
      <c r="E41" s="178" t="s">
        <v>26</v>
      </c>
      <c r="F41" s="179"/>
      <c r="G41" s="22">
        <f>G39+G40</f>
        <v>13387500</v>
      </c>
      <c r="H41" s="36"/>
    </row>
    <row r="42" spans="1:9" ht="14.25" thickTop="1" thickBot="1" x14ac:dyDescent="0.25">
      <c r="G42" s="36"/>
      <c r="H42" s="36"/>
      <c r="I42" s="36"/>
    </row>
    <row r="43" spans="1:9" ht="20.25" customHeight="1" thickTop="1" thickBot="1" x14ac:dyDescent="0.25">
      <c r="A43" s="153" t="s">
        <v>45</v>
      </c>
      <c r="B43" s="154"/>
      <c r="C43" s="154"/>
      <c r="D43" s="154"/>
      <c r="E43" s="154"/>
      <c r="F43" s="154"/>
      <c r="G43" s="155"/>
    </row>
    <row r="44" spans="1:9" ht="25.5" customHeight="1" thickTop="1" x14ac:dyDescent="0.2">
      <c r="A44" s="185" t="s">
        <v>34</v>
      </c>
      <c r="B44" s="186"/>
      <c r="C44" s="2" t="s">
        <v>35</v>
      </c>
      <c r="D44" s="2" t="s">
        <v>36</v>
      </c>
      <c r="E44" s="2" t="s">
        <v>37</v>
      </c>
      <c r="F44" s="3" t="s">
        <v>4</v>
      </c>
      <c r="G44" s="28" t="s">
        <v>5</v>
      </c>
      <c r="H44" s="38"/>
    </row>
    <row r="45" spans="1:9" ht="30" customHeight="1" x14ac:dyDescent="0.2">
      <c r="A45" s="53" t="s">
        <v>6</v>
      </c>
      <c r="B45" s="40" t="s">
        <v>109</v>
      </c>
      <c r="C45" s="54" t="s">
        <v>39</v>
      </c>
      <c r="D45" s="55">
        <v>5000000</v>
      </c>
      <c r="E45" s="30">
        <v>1</v>
      </c>
      <c r="F45" s="9">
        <v>4</v>
      </c>
      <c r="G45" s="56">
        <f t="shared" ref="G45:G47" si="3">ROUND(D45*E45*F45,0)</f>
        <v>20000000</v>
      </c>
    </row>
    <row r="46" spans="1:9" ht="30" customHeight="1" x14ac:dyDescent="0.2">
      <c r="A46" s="39" t="s">
        <v>6</v>
      </c>
      <c r="B46" s="134" t="s">
        <v>46</v>
      </c>
      <c r="C46" s="54" t="s">
        <v>39</v>
      </c>
      <c r="D46" s="57">
        <v>2420250</v>
      </c>
      <c r="E46" s="46">
        <v>1</v>
      </c>
      <c r="F46" s="9">
        <v>4</v>
      </c>
      <c r="G46" s="58">
        <f t="shared" si="3"/>
        <v>9681000</v>
      </c>
    </row>
    <row r="47" spans="1:9" ht="30" customHeight="1" x14ac:dyDescent="0.2">
      <c r="A47" s="39" t="s">
        <v>6</v>
      </c>
      <c r="B47" s="59" t="s">
        <v>47</v>
      </c>
      <c r="C47" s="54" t="s">
        <v>39</v>
      </c>
      <c r="D47" s="57">
        <v>2500000</v>
      </c>
      <c r="E47" s="46">
        <v>1</v>
      </c>
      <c r="F47" s="9">
        <v>4</v>
      </c>
      <c r="G47" s="18">
        <f t="shared" si="3"/>
        <v>10000000</v>
      </c>
    </row>
    <row r="48" spans="1:9" ht="15" customHeight="1" x14ac:dyDescent="0.2">
      <c r="A48" s="165" t="s">
        <v>17</v>
      </c>
      <c r="B48" s="166"/>
      <c r="C48" s="166"/>
      <c r="D48" s="167"/>
      <c r="E48" s="161" t="s">
        <v>18</v>
      </c>
      <c r="F48" s="162"/>
      <c r="G48" s="50">
        <f>SUM(G45:G47)</f>
        <v>39681000</v>
      </c>
    </row>
    <row r="49" spans="1:10" ht="15" customHeight="1" x14ac:dyDescent="0.2">
      <c r="A49" s="193" t="s">
        <v>19</v>
      </c>
      <c r="B49" s="194"/>
      <c r="C49" s="194"/>
      <c r="D49" s="195"/>
      <c r="E49" s="168" t="s">
        <v>20</v>
      </c>
      <c r="F49" s="169"/>
      <c r="G49" s="37">
        <v>1</v>
      </c>
    </row>
    <row r="50" spans="1:10" ht="15" customHeight="1" x14ac:dyDescent="0.2">
      <c r="A50" s="196" t="s">
        <v>21</v>
      </c>
      <c r="B50" s="197"/>
      <c r="C50" s="197"/>
      <c r="D50" s="198"/>
      <c r="E50" s="168" t="s">
        <v>22</v>
      </c>
      <c r="F50" s="169"/>
      <c r="G50" s="51">
        <f>ROUND(G48*G49,0)</f>
        <v>39681000</v>
      </c>
    </row>
    <row r="51" spans="1:10" ht="15" customHeight="1" thickBot="1" x14ac:dyDescent="0.25">
      <c r="A51" s="187" t="s">
        <v>48</v>
      </c>
      <c r="B51" s="188"/>
      <c r="C51" s="188"/>
      <c r="D51" s="189"/>
      <c r="E51" s="178" t="s">
        <v>49</v>
      </c>
      <c r="F51" s="179"/>
      <c r="G51" s="22">
        <f>G50</f>
        <v>39681000</v>
      </c>
    </row>
    <row r="52" spans="1:10" ht="14.25" thickTop="1" thickBot="1" x14ac:dyDescent="0.25">
      <c r="B52" s="60"/>
      <c r="C52" s="60"/>
      <c r="D52" s="61"/>
      <c r="E52" s="61"/>
      <c r="F52" s="61"/>
      <c r="G52" s="62"/>
      <c r="H52" s="62"/>
      <c r="I52" s="63"/>
    </row>
    <row r="53" spans="1:10" ht="20.25" customHeight="1" thickTop="1" thickBot="1" x14ac:dyDescent="0.25">
      <c r="A53" s="153" t="s">
        <v>50</v>
      </c>
      <c r="B53" s="154"/>
      <c r="C53" s="154"/>
      <c r="D53" s="154"/>
      <c r="E53" s="154"/>
      <c r="F53" s="154"/>
      <c r="G53" s="155"/>
    </row>
    <row r="54" spans="1:10" ht="25.5" customHeight="1" thickTop="1" x14ac:dyDescent="0.2">
      <c r="A54" s="199" t="s">
        <v>28</v>
      </c>
      <c r="B54" s="200"/>
      <c r="C54" s="201"/>
      <c r="D54" s="202" t="s">
        <v>51</v>
      </c>
      <c r="E54" s="186"/>
      <c r="F54" s="202" t="s">
        <v>32</v>
      </c>
      <c r="G54" s="203"/>
    </row>
    <row r="55" spans="1:10" ht="15" customHeight="1" x14ac:dyDescent="0.2">
      <c r="A55" s="39"/>
      <c r="B55" s="204" t="s">
        <v>0</v>
      </c>
      <c r="C55" s="205"/>
      <c r="D55" s="206">
        <f>SUMPRODUCT(D6:D13,E6:E13)*2.2*1.19</f>
        <v>39150483.064000003</v>
      </c>
      <c r="E55" s="207"/>
      <c r="F55" s="208">
        <f>G18</f>
        <v>161466480</v>
      </c>
      <c r="G55" s="209"/>
    </row>
    <row r="56" spans="1:10" ht="15" customHeight="1" x14ac:dyDescent="0.2">
      <c r="A56" s="39"/>
      <c r="B56" s="210" t="str">
        <f>+A20</f>
        <v>PROVISIÓN PRIMAS DE LOCALIZACIÓN</v>
      </c>
      <c r="C56" s="211"/>
      <c r="D56" s="212">
        <f>SUMPRODUCT(D22:D23,E22:E23)*1*1.19</f>
        <v>5712000</v>
      </c>
      <c r="E56" s="213"/>
      <c r="F56" s="212">
        <f>G28</f>
        <v>22848000</v>
      </c>
      <c r="G56" s="214"/>
    </row>
    <row r="57" spans="1:10" ht="15" customHeight="1" x14ac:dyDescent="0.2">
      <c r="A57" s="39"/>
      <c r="B57" s="210" t="s">
        <v>52</v>
      </c>
      <c r="C57" s="211"/>
      <c r="D57" s="215">
        <f>SUMPRODUCT(D32:D36,E32:E36)*1*1.19</f>
        <v>2677500</v>
      </c>
      <c r="E57" s="216"/>
      <c r="F57" s="212">
        <f>G41</f>
        <v>13387500</v>
      </c>
      <c r="G57" s="214"/>
    </row>
    <row r="58" spans="1:10" ht="15" customHeight="1" x14ac:dyDescent="0.2">
      <c r="A58" s="39"/>
      <c r="B58" s="210" t="str">
        <f>+A43</f>
        <v>PROVISION OTROS GASTOS REEMBOLSABLES</v>
      </c>
      <c r="C58" s="211"/>
      <c r="D58" s="215">
        <f>SUMPRODUCT(D45:D47,E45:E47)</f>
        <v>9920250</v>
      </c>
      <c r="E58" s="216"/>
      <c r="F58" s="215">
        <f>G51</f>
        <v>39681000</v>
      </c>
      <c r="G58" s="217"/>
    </row>
    <row r="59" spans="1:10" ht="15" customHeight="1" thickBot="1" x14ac:dyDescent="0.25">
      <c r="A59" s="218" t="s">
        <v>53</v>
      </c>
      <c r="B59" s="219"/>
      <c r="C59" s="220"/>
      <c r="D59" s="221">
        <f>SUM(D55:E58)</f>
        <v>57460233.064000003</v>
      </c>
      <c r="E59" s="222"/>
      <c r="F59" s="221">
        <f>SUM(F55:G58)</f>
        <v>237382980</v>
      </c>
      <c r="G59" s="222"/>
      <c r="H59" s="65"/>
      <c r="I59" s="138"/>
      <c r="J59" s="64"/>
    </row>
    <row r="60" spans="1:10" ht="13.5" thickTop="1" x14ac:dyDescent="0.2"/>
    <row r="62" spans="1:10" s="146" customFormat="1" ht="12" x14ac:dyDescent="0.2">
      <c r="A62" s="140"/>
      <c r="B62" s="141"/>
      <c r="C62" s="140"/>
      <c r="D62" s="140"/>
      <c r="E62" s="140"/>
      <c r="F62" s="142"/>
      <c r="G62" s="140"/>
      <c r="H62" s="143"/>
      <c r="I62" s="144"/>
      <c r="J62" s="145"/>
    </row>
    <row r="63" spans="1:10" s="146" customFormat="1" x14ac:dyDescent="0.2">
      <c r="A63" s="147"/>
      <c r="B63" s="141"/>
      <c r="C63" s="140"/>
      <c r="D63" s="140"/>
      <c r="E63" s="140"/>
      <c r="F63" s="148"/>
      <c r="G63" s="140"/>
      <c r="H63" s="143"/>
      <c r="I63" s="144"/>
      <c r="J63" s="145"/>
    </row>
    <row r="64" spans="1:10" s="146" customFormat="1" x14ac:dyDescent="0.2">
      <c r="A64" s="223" t="s">
        <v>110</v>
      </c>
      <c r="B64" s="223"/>
      <c r="C64" s="224" t="s">
        <v>111</v>
      </c>
      <c r="D64" s="224"/>
      <c r="E64" s="224"/>
      <c r="F64" s="224"/>
      <c r="G64" s="140"/>
      <c r="H64" s="143"/>
      <c r="I64" s="144"/>
      <c r="J64" s="145"/>
    </row>
    <row r="65" spans="1:10" s="146" customFormat="1" ht="12" x14ac:dyDescent="0.2">
      <c r="A65" s="140"/>
      <c r="B65" s="141"/>
      <c r="C65" s="225" t="s">
        <v>112</v>
      </c>
      <c r="D65" s="225"/>
      <c r="E65" s="225"/>
      <c r="F65" s="225"/>
      <c r="G65" s="140"/>
      <c r="H65" s="143"/>
      <c r="I65" s="144"/>
      <c r="J65" s="145"/>
    </row>
  </sheetData>
  <mergeCells count="72">
    <mergeCell ref="A59:C59"/>
    <mergeCell ref="D59:E59"/>
    <mergeCell ref="F59:G59"/>
    <mergeCell ref="A64:B64"/>
    <mergeCell ref="C64:F64"/>
    <mergeCell ref="C65:F65"/>
    <mergeCell ref="B57:C57"/>
    <mergeCell ref="D57:E57"/>
    <mergeCell ref="F57:G57"/>
    <mergeCell ref="B58:C58"/>
    <mergeCell ref="D58:E58"/>
    <mergeCell ref="F58:G58"/>
    <mergeCell ref="B55:C55"/>
    <mergeCell ref="D55:E55"/>
    <mergeCell ref="F55:G55"/>
    <mergeCell ref="B56:C56"/>
    <mergeCell ref="D56:E56"/>
    <mergeCell ref="F56:G56"/>
    <mergeCell ref="A51:D51"/>
    <mergeCell ref="E51:F51"/>
    <mergeCell ref="A53:G53"/>
    <mergeCell ref="A54:C54"/>
    <mergeCell ref="D54:E54"/>
    <mergeCell ref="F54:G54"/>
    <mergeCell ref="A48:D48"/>
    <mergeCell ref="E48:F48"/>
    <mergeCell ref="A49:D49"/>
    <mergeCell ref="E49:F49"/>
    <mergeCell ref="A50:D50"/>
    <mergeCell ref="E50:F50"/>
    <mergeCell ref="A40:D40"/>
    <mergeCell ref="E40:F40"/>
    <mergeCell ref="A41:D41"/>
    <mergeCell ref="E41:F41"/>
    <mergeCell ref="A43:G43"/>
    <mergeCell ref="A44:B44"/>
    <mergeCell ref="A37:D37"/>
    <mergeCell ref="E37:F37"/>
    <mergeCell ref="A38:D38"/>
    <mergeCell ref="E38:F38"/>
    <mergeCell ref="A39:D39"/>
    <mergeCell ref="E39:F39"/>
    <mergeCell ref="A27:D27"/>
    <mergeCell ref="E27:F27"/>
    <mergeCell ref="A28:D28"/>
    <mergeCell ref="E28:F28"/>
    <mergeCell ref="A30:G30"/>
    <mergeCell ref="A31:B31"/>
    <mergeCell ref="A24:D24"/>
    <mergeCell ref="E24:F24"/>
    <mergeCell ref="A25:D25"/>
    <mergeCell ref="E25:F25"/>
    <mergeCell ref="A26:D26"/>
    <mergeCell ref="E26:F26"/>
    <mergeCell ref="A18:D18"/>
    <mergeCell ref="E18:F18"/>
    <mergeCell ref="A20:G20"/>
    <mergeCell ref="A21:C21"/>
    <mergeCell ref="B22:C22"/>
    <mergeCell ref="B23:C23"/>
    <mergeCell ref="A15:D15"/>
    <mergeCell ref="E15:F15"/>
    <mergeCell ref="A16:D16"/>
    <mergeCell ref="E16:F16"/>
    <mergeCell ref="A17:D17"/>
    <mergeCell ref="E17:F17"/>
    <mergeCell ref="A1:G1"/>
    <mergeCell ref="A3:G3"/>
    <mergeCell ref="A4:G4"/>
    <mergeCell ref="A5:C5"/>
    <mergeCell ref="A14:D14"/>
    <mergeCell ref="E14:F14"/>
  </mergeCells>
  <conditionalFormatting sqref="D17 D15">
    <cfRule type="expression" dxfId="1" priority="1" stopIfTrue="1">
      <formula>$C15=0</formula>
    </cfRule>
  </conditionalFormatting>
  <printOptions horizontalCentered="1"/>
  <pageMargins left="0.78740157480314965" right="0.39370078740157483" top="0.39370078740157483" bottom="0.39370078740157483" header="0.31496062992125984" footer="0.31496062992125984"/>
  <pageSetup scale="78" fitToHeight="2" orientation="portrait" r:id="rId1"/>
  <rowBreaks count="1" manualBreakCount="1">
    <brk id="42" max="6"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5"/>
  <sheetViews>
    <sheetView tabSelected="1" view="pageBreakPreview" zoomScale="90" zoomScaleNormal="100" zoomScaleSheetLayoutView="90" workbookViewId="0">
      <selection activeCell="E11" sqref="E11"/>
    </sheetView>
  </sheetViews>
  <sheetFormatPr baseColWidth="10" defaultRowHeight="12.75" x14ac:dyDescent="0.2"/>
  <cols>
    <col min="1" max="1" width="1.5703125" style="1" bestFit="1" customWidth="1"/>
    <col min="2" max="2" width="46.7109375" style="1" customWidth="1"/>
    <col min="3" max="3" width="5.85546875" style="1" bestFit="1" customWidth="1"/>
    <col min="4" max="4" width="14" style="1" customWidth="1"/>
    <col min="5" max="5" width="12.85546875" style="1" bestFit="1" customWidth="1"/>
    <col min="6" max="6" width="7.140625" style="1" bestFit="1" customWidth="1"/>
    <col min="7" max="7" width="16.28515625" style="1" bestFit="1" customWidth="1"/>
    <col min="8" max="8" width="15" style="1" bestFit="1" customWidth="1"/>
    <col min="9" max="9" width="15.85546875" style="1" bestFit="1" customWidth="1"/>
    <col min="10" max="16384" width="11.42578125" style="1"/>
  </cols>
  <sheetData>
    <row r="1" spans="1:7" ht="23.25" x14ac:dyDescent="0.35">
      <c r="A1" s="151" t="s">
        <v>108</v>
      </c>
      <c r="B1" s="151"/>
      <c r="C1" s="151"/>
      <c r="D1" s="151"/>
      <c r="E1" s="151"/>
      <c r="F1" s="151"/>
      <c r="G1" s="151"/>
    </row>
    <row r="2" spans="1:7" ht="9" customHeight="1" x14ac:dyDescent="0.35">
      <c r="A2" s="150"/>
      <c r="B2" s="150"/>
      <c r="C2" s="150"/>
      <c r="D2" s="150"/>
      <c r="E2" s="150"/>
      <c r="F2" s="150"/>
      <c r="G2" s="150"/>
    </row>
    <row r="3" spans="1:7" ht="31.5" customHeight="1" thickBot="1" x14ac:dyDescent="0.25">
      <c r="A3" s="152" t="s">
        <v>115</v>
      </c>
      <c r="B3" s="152"/>
      <c r="C3" s="152"/>
      <c r="D3" s="152"/>
      <c r="E3" s="152"/>
      <c r="F3" s="152"/>
      <c r="G3" s="152"/>
    </row>
    <row r="4" spans="1:7" ht="20.25" customHeight="1" thickTop="1" thickBot="1" x14ac:dyDescent="0.25">
      <c r="A4" s="153" t="s">
        <v>0</v>
      </c>
      <c r="B4" s="154"/>
      <c r="C4" s="154"/>
      <c r="D4" s="154"/>
      <c r="E4" s="154"/>
      <c r="F4" s="154"/>
      <c r="G4" s="155"/>
    </row>
    <row r="5" spans="1:7" ht="26.25" thickTop="1" x14ac:dyDescent="0.2">
      <c r="A5" s="156" t="s">
        <v>1</v>
      </c>
      <c r="B5" s="157"/>
      <c r="C5" s="157"/>
      <c r="D5" s="2" t="s">
        <v>2</v>
      </c>
      <c r="E5" s="2" t="s">
        <v>3</v>
      </c>
      <c r="F5" s="3" t="s">
        <v>4</v>
      </c>
      <c r="G5" s="4" t="s">
        <v>5</v>
      </c>
    </row>
    <row r="6" spans="1:7" ht="13.5" customHeight="1" x14ac:dyDescent="0.2">
      <c r="A6" s="5" t="s">
        <v>6</v>
      </c>
      <c r="B6" s="149" t="s">
        <v>7</v>
      </c>
      <c r="C6" s="6"/>
      <c r="D6" s="7">
        <v>5150000</v>
      </c>
      <c r="E6" s="8">
        <v>0.2</v>
      </c>
      <c r="F6" s="9">
        <v>5</v>
      </c>
      <c r="G6" s="10">
        <f>ROUND(D6*E6*F6,0)</f>
        <v>5150000</v>
      </c>
    </row>
    <row r="7" spans="1:7" ht="13.5" customHeight="1" x14ac:dyDescent="0.2">
      <c r="A7" s="5" t="s">
        <v>6</v>
      </c>
      <c r="B7" s="134" t="s">
        <v>8</v>
      </c>
      <c r="C7" s="6" t="s">
        <v>9</v>
      </c>
      <c r="D7" s="11">
        <v>3640000</v>
      </c>
      <c r="E7" s="12">
        <v>1</v>
      </c>
      <c r="F7" s="9">
        <v>5</v>
      </c>
      <c r="G7" s="10">
        <f t="shared" ref="G7:G13" si="0">ROUND(D7*E7*F7,0)</f>
        <v>18200000</v>
      </c>
    </row>
    <row r="8" spans="1:7" ht="13.5" customHeight="1" x14ac:dyDescent="0.2">
      <c r="A8" s="5" t="s">
        <v>6</v>
      </c>
      <c r="B8" s="134" t="s">
        <v>10</v>
      </c>
      <c r="C8" s="6" t="s">
        <v>11</v>
      </c>
      <c r="D8" s="11">
        <v>2080000</v>
      </c>
      <c r="E8" s="12">
        <v>1</v>
      </c>
      <c r="F8" s="9">
        <v>4</v>
      </c>
      <c r="G8" s="10">
        <f t="shared" si="0"/>
        <v>8320000</v>
      </c>
    </row>
    <row r="9" spans="1:7" ht="13.5" customHeight="1" x14ac:dyDescent="0.2">
      <c r="A9" s="13" t="s">
        <v>6</v>
      </c>
      <c r="B9" s="134" t="s">
        <v>12</v>
      </c>
      <c r="C9" s="6" t="s">
        <v>11</v>
      </c>
      <c r="D9" s="11">
        <v>2080000</v>
      </c>
      <c r="E9" s="12">
        <v>1</v>
      </c>
      <c r="F9" s="9">
        <v>4</v>
      </c>
      <c r="G9" s="10">
        <f t="shared" si="0"/>
        <v>8320000</v>
      </c>
    </row>
    <row r="10" spans="1:7" ht="13.5" customHeight="1" x14ac:dyDescent="0.2">
      <c r="A10" s="13" t="s">
        <v>6</v>
      </c>
      <c r="B10" s="134" t="s">
        <v>13</v>
      </c>
      <c r="C10" s="6" t="s">
        <v>11</v>
      </c>
      <c r="D10" s="11">
        <v>2080000</v>
      </c>
      <c r="E10" s="12">
        <v>1</v>
      </c>
      <c r="F10" s="9">
        <v>4</v>
      </c>
      <c r="G10" s="10">
        <f t="shared" si="0"/>
        <v>8320000</v>
      </c>
    </row>
    <row r="11" spans="1:7" ht="13.5" customHeight="1" x14ac:dyDescent="0.2">
      <c r="A11" s="5" t="s">
        <v>6</v>
      </c>
      <c r="B11" s="134" t="s">
        <v>14</v>
      </c>
      <c r="C11" s="6"/>
      <c r="D11" s="11">
        <v>1560000</v>
      </c>
      <c r="E11" s="12">
        <v>1</v>
      </c>
      <c r="F11" s="9">
        <v>4</v>
      </c>
      <c r="G11" s="10">
        <f t="shared" si="0"/>
        <v>6240000</v>
      </c>
    </row>
    <row r="12" spans="1:7" ht="13.5" customHeight="1" x14ac:dyDescent="0.2">
      <c r="A12" s="5" t="s">
        <v>6</v>
      </c>
      <c r="B12" s="134" t="s">
        <v>15</v>
      </c>
      <c r="C12" s="6"/>
      <c r="D12" s="11">
        <v>828116</v>
      </c>
      <c r="E12" s="12">
        <v>2</v>
      </c>
      <c r="F12" s="9">
        <v>4</v>
      </c>
      <c r="G12" s="10">
        <f t="shared" si="0"/>
        <v>6624928</v>
      </c>
    </row>
    <row r="13" spans="1:7" ht="13.5" customHeight="1" x14ac:dyDescent="0.2">
      <c r="A13" s="14" t="s">
        <v>6</v>
      </c>
      <c r="B13" s="135" t="s">
        <v>16</v>
      </c>
      <c r="C13" s="15"/>
      <c r="D13" s="16">
        <v>828116</v>
      </c>
      <c r="E13" s="17">
        <v>1</v>
      </c>
      <c r="F13" s="9">
        <v>5</v>
      </c>
      <c r="G13" s="18">
        <f t="shared" si="0"/>
        <v>4140580</v>
      </c>
    </row>
    <row r="14" spans="1:7" ht="15" customHeight="1" x14ac:dyDescent="0.2">
      <c r="A14" s="158" t="s">
        <v>17</v>
      </c>
      <c r="B14" s="159"/>
      <c r="C14" s="159"/>
      <c r="D14" s="160"/>
      <c r="E14" s="161" t="s">
        <v>18</v>
      </c>
      <c r="F14" s="162"/>
      <c r="G14" s="19">
        <f>SUM(G6:G13)</f>
        <v>65315508</v>
      </c>
    </row>
    <row r="15" spans="1:7" ht="15" customHeight="1" x14ac:dyDescent="0.2">
      <c r="A15" s="165" t="s">
        <v>19</v>
      </c>
      <c r="B15" s="166"/>
      <c r="C15" s="166"/>
      <c r="D15" s="167"/>
      <c r="E15" s="168" t="s">
        <v>20</v>
      </c>
      <c r="F15" s="169"/>
      <c r="G15" s="20">
        <v>2.2000000000000002</v>
      </c>
    </row>
    <row r="16" spans="1:7" ht="15" customHeight="1" x14ac:dyDescent="0.2">
      <c r="A16" s="165" t="s">
        <v>21</v>
      </c>
      <c r="B16" s="166"/>
      <c r="C16" s="166"/>
      <c r="D16" s="167"/>
      <c r="E16" s="168" t="s">
        <v>22</v>
      </c>
      <c r="F16" s="169"/>
      <c r="G16" s="21">
        <f>ROUND(G14*G15,0)</f>
        <v>143694118</v>
      </c>
    </row>
    <row r="17" spans="1:9" ht="15" customHeight="1" x14ac:dyDescent="0.2">
      <c r="A17" s="170" t="s">
        <v>23</v>
      </c>
      <c r="B17" s="171"/>
      <c r="C17" s="171"/>
      <c r="D17" s="172"/>
      <c r="E17" s="173" t="s">
        <v>24</v>
      </c>
      <c r="F17" s="174"/>
      <c r="G17" s="21">
        <f>ROUND(G16*0.19,0)</f>
        <v>27301882</v>
      </c>
    </row>
    <row r="18" spans="1:9" ht="15" customHeight="1" thickBot="1" x14ac:dyDescent="0.25">
      <c r="A18" s="175" t="s">
        <v>25</v>
      </c>
      <c r="B18" s="176"/>
      <c r="C18" s="176"/>
      <c r="D18" s="177"/>
      <c r="E18" s="178" t="s">
        <v>26</v>
      </c>
      <c r="F18" s="179"/>
      <c r="G18" s="22">
        <f>G16+G17</f>
        <v>170996000</v>
      </c>
      <c r="H18" s="139"/>
    </row>
    <row r="19" spans="1:9" ht="14.25" thickTop="1" thickBot="1" x14ac:dyDescent="0.25">
      <c r="A19" s="23"/>
      <c r="B19" s="23"/>
      <c r="C19" s="23"/>
      <c r="D19" s="23"/>
      <c r="E19" s="24"/>
      <c r="F19" s="24"/>
      <c r="G19" s="25"/>
      <c r="H19" s="26"/>
      <c r="I19" s="27"/>
    </row>
    <row r="20" spans="1:9" ht="20.25" customHeight="1" thickTop="1" thickBot="1" x14ac:dyDescent="0.25">
      <c r="A20" s="153" t="s">
        <v>27</v>
      </c>
      <c r="B20" s="154"/>
      <c r="C20" s="154"/>
      <c r="D20" s="154"/>
      <c r="E20" s="154"/>
      <c r="F20" s="154"/>
      <c r="G20" s="155"/>
    </row>
    <row r="21" spans="1:9" ht="26.25" thickTop="1" x14ac:dyDescent="0.2">
      <c r="A21" s="180" t="s">
        <v>28</v>
      </c>
      <c r="B21" s="181"/>
      <c r="C21" s="182"/>
      <c r="D21" s="2" t="s">
        <v>29</v>
      </c>
      <c r="E21" s="2" t="s">
        <v>3</v>
      </c>
      <c r="F21" s="3" t="s">
        <v>4</v>
      </c>
      <c r="G21" s="28" t="s">
        <v>5</v>
      </c>
      <c r="H21" s="29"/>
      <c r="I21" s="29"/>
    </row>
    <row r="22" spans="1:9" ht="13.5" customHeight="1" x14ac:dyDescent="0.2">
      <c r="A22" s="5" t="s">
        <v>6</v>
      </c>
      <c r="B22" s="183" t="s">
        <v>30</v>
      </c>
      <c r="C22" s="184"/>
      <c r="D22" s="7">
        <v>1200000</v>
      </c>
      <c r="E22" s="30">
        <v>1</v>
      </c>
      <c r="F22" s="9">
        <v>4</v>
      </c>
      <c r="G22" s="31">
        <f t="shared" ref="G22:G23" si="1">ROUND(D22*E22*F22,0)</f>
        <v>4800000</v>
      </c>
    </row>
    <row r="23" spans="1:9" ht="13.5" customHeight="1" x14ac:dyDescent="0.2">
      <c r="A23" s="32" t="s">
        <v>6</v>
      </c>
      <c r="B23" s="163" t="s">
        <v>31</v>
      </c>
      <c r="C23" s="164"/>
      <c r="D23" s="16">
        <v>900000</v>
      </c>
      <c r="E23" s="33">
        <v>4</v>
      </c>
      <c r="F23" s="9">
        <v>4</v>
      </c>
      <c r="G23" s="34">
        <f t="shared" si="1"/>
        <v>14400000</v>
      </c>
    </row>
    <row r="24" spans="1:9" ht="15" customHeight="1" x14ac:dyDescent="0.2">
      <c r="A24" s="158" t="s">
        <v>32</v>
      </c>
      <c r="B24" s="159"/>
      <c r="C24" s="159"/>
      <c r="D24" s="160"/>
      <c r="E24" s="161" t="s">
        <v>18</v>
      </c>
      <c r="F24" s="162"/>
      <c r="G24" s="35">
        <f>SUM(G22:G23)</f>
        <v>19200000</v>
      </c>
      <c r="H24" s="36"/>
    </row>
    <row r="25" spans="1:9" ht="15" customHeight="1" x14ac:dyDescent="0.2">
      <c r="A25" s="165" t="s">
        <v>19</v>
      </c>
      <c r="B25" s="166"/>
      <c r="C25" s="166"/>
      <c r="D25" s="167"/>
      <c r="E25" s="168" t="s">
        <v>20</v>
      </c>
      <c r="F25" s="169"/>
      <c r="G25" s="37">
        <v>1</v>
      </c>
      <c r="H25" s="36"/>
    </row>
    <row r="26" spans="1:9" ht="15" customHeight="1" x14ac:dyDescent="0.2">
      <c r="A26" s="165" t="s">
        <v>21</v>
      </c>
      <c r="B26" s="166"/>
      <c r="C26" s="166"/>
      <c r="D26" s="167"/>
      <c r="E26" s="168" t="s">
        <v>22</v>
      </c>
      <c r="F26" s="169"/>
      <c r="G26" s="21">
        <f>ROUND(G24*G25,0)</f>
        <v>19200000</v>
      </c>
      <c r="H26" s="36"/>
    </row>
    <row r="27" spans="1:9" ht="15" customHeight="1" x14ac:dyDescent="0.2">
      <c r="A27" s="170" t="s">
        <v>23</v>
      </c>
      <c r="B27" s="171"/>
      <c r="C27" s="171"/>
      <c r="D27" s="172"/>
      <c r="E27" s="173" t="s">
        <v>24</v>
      </c>
      <c r="F27" s="174"/>
      <c r="G27" s="21">
        <f>ROUND(G26*0.19,0)</f>
        <v>3648000</v>
      </c>
      <c r="H27" s="36"/>
    </row>
    <row r="28" spans="1:9" ht="15" customHeight="1" thickBot="1" x14ac:dyDescent="0.25">
      <c r="A28" s="187" t="s">
        <v>25</v>
      </c>
      <c r="B28" s="188"/>
      <c r="C28" s="188"/>
      <c r="D28" s="189"/>
      <c r="E28" s="178" t="s">
        <v>26</v>
      </c>
      <c r="F28" s="179"/>
      <c r="G28" s="22">
        <f>+G26+G27</f>
        <v>22848000</v>
      </c>
      <c r="H28" s="36"/>
    </row>
    <row r="29" spans="1:9" ht="14.25" thickTop="1" thickBot="1" x14ac:dyDescent="0.25">
      <c r="G29" s="36"/>
      <c r="H29" s="36"/>
      <c r="I29" s="36"/>
    </row>
    <row r="30" spans="1:9" ht="20.25" customHeight="1" thickTop="1" thickBot="1" x14ac:dyDescent="0.25">
      <c r="A30" s="153" t="s">
        <v>33</v>
      </c>
      <c r="B30" s="154"/>
      <c r="C30" s="154"/>
      <c r="D30" s="154"/>
      <c r="E30" s="154"/>
      <c r="F30" s="154"/>
      <c r="G30" s="155"/>
    </row>
    <row r="31" spans="1:9" ht="25.5" customHeight="1" thickTop="1" x14ac:dyDescent="0.2">
      <c r="A31" s="185" t="s">
        <v>34</v>
      </c>
      <c r="B31" s="186"/>
      <c r="C31" s="2" t="s">
        <v>35</v>
      </c>
      <c r="D31" s="2" t="s">
        <v>36</v>
      </c>
      <c r="E31" s="2" t="s">
        <v>37</v>
      </c>
      <c r="F31" s="3" t="s">
        <v>4</v>
      </c>
      <c r="G31" s="28" t="s">
        <v>5</v>
      </c>
      <c r="H31" s="38"/>
    </row>
    <row r="32" spans="1:9" ht="24.95" customHeight="1" x14ac:dyDescent="0.2">
      <c r="A32" s="39" t="s">
        <v>6</v>
      </c>
      <c r="B32" s="40" t="s">
        <v>38</v>
      </c>
      <c r="C32" s="41" t="s">
        <v>39</v>
      </c>
      <c r="D32" s="42">
        <v>100000</v>
      </c>
      <c r="E32" s="30">
        <v>4</v>
      </c>
      <c r="F32" s="9">
        <v>5</v>
      </c>
      <c r="G32" s="43">
        <f t="shared" ref="G32:G36" si="2">ROUND(D32*E32*F32,0)</f>
        <v>2000000</v>
      </c>
    </row>
    <row r="33" spans="1:9" ht="24.95" customHeight="1" x14ac:dyDescent="0.2">
      <c r="A33" s="39" t="s">
        <v>6</v>
      </c>
      <c r="B33" s="136" t="s">
        <v>40</v>
      </c>
      <c r="C33" s="44" t="s">
        <v>39</v>
      </c>
      <c r="D33" s="45">
        <v>150000</v>
      </c>
      <c r="E33" s="46">
        <v>1</v>
      </c>
      <c r="F33" s="9">
        <v>5</v>
      </c>
      <c r="G33" s="10">
        <f t="shared" si="2"/>
        <v>750000</v>
      </c>
    </row>
    <row r="34" spans="1:9" ht="24.95" customHeight="1" x14ac:dyDescent="0.2">
      <c r="A34" s="39" t="s">
        <v>6</v>
      </c>
      <c r="B34" s="47" t="s">
        <v>41</v>
      </c>
      <c r="C34" s="44" t="s">
        <v>39</v>
      </c>
      <c r="D34" s="45">
        <v>100000</v>
      </c>
      <c r="E34" s="46">
        <v>1</v>
      </c>
      <c r="F34" s="9">
        <v>5</v>
      </c>
      <c r="G34" s="10">
        <f t="shared" si="2"/>
        <v>500000</v>
      </c>
    </row>
    <row r="35" spans="1:9" ht="24.95" customHeight="1" x14ac:dyDescent="0.2">
      <c r="A35" s="39" t="s">
        <v>6</v>
      </c>
      <c r="B35" s="136" t="s">
        <v>42</v>
      </c>
      <c r="C35" s="44" t="s">
        <v>39</v>
      </c>
      <c r="D35" s="45">
        <v>100000</v>
      </c>
      <c r="E35" s="46">
        <v>1</v>
      </c>
      <c r="F35" s="9">
        <v>5</v>
      </c>
      <c r="G35" s="10">
        <f t="shared" si="2"/>
        <v>500000</v>
      </c>
    </row>
    <row r="36" spans="1:9" ht="24.95" customHeight="1" x14ac:dyDescent="0.2">
      <c r="A36" s="39" t="s">
        <v>6</v>
      </c>
      <c r="B36" s="137" t="s">
        <v>43</v>
      </c>
      <c r="C36" s="44" t="s">
        <v>39</v>
      </c>
      <c r="D36" s="48">
        <v>1500000</v>
      </c>
      <c r="E36" s="33">
        <v>1</v>
      </c>
      <c r="F36" s="9">
        <v>5</v>
      </c>
      <c r="G36" s="49">
        <f t="shared" si="2"/>
        <v>7500000</v>
      </c>
    </row>
    <row r="37" spans="1:9" ht="15" customHeight="1" x14ac:dyDescent="0.2">
      <c r="A37" s="165" t="s">
        <v>17</v>
      </c>
      <c r="B37" s="166"/>
      <c r="C37" s="166"/>
      <c r="D37" s="167"/>
      <c r="E37" s="161" t="s">
        <v>18</v>
      </c>
      <c r="F37" s="162"/>
      <c r="G37" s="50">
        <f>SUM(G32:G36)</f>
        <v>11250000</v>
      </c>
    </row>
    <row r="38" spans="1:9" ht="15" customHeight="1" x14ac:dyDescent="0.2">
      <c r="A38" s="165" t="s">
        <v>19</v>
      </c>
      <c r="B38" s="166"/>
      <c r="C38" s="166"/>
      <c r="D38" s="167"/>
      <c r="E38" s="168" t="s">
        <v>20</v>
      </c>
      <c r="F38" s="169"/>
      <c r="G38" s="37">
        <v>1</v>
      </c>
    </row>
    <row r="39" spans="1:9" ht="15" customHeight="1" x14ac:dyDescent="0.2">
      <c r="A39" s="158" t="s">
        <v>21</v>
      </c>
      <c r="B39" s="159"/>
      <c r="C39" s="159"/>
      <c r="D39" s="160"/>
      <c r="E39" s="168" t="s">
        <v>22</v>
      </c>
      <c r="F39" s="169"/>
      <c r="G39" s="51">
        <f>ROUND(G37*G38,0)</f>
        <v>11250000</v>
      </c>
    </row>
    <row r="40" spans="1:9" ht="15" customHeight="1" x14ac:dyDescent="0.2">
      <c r="A40" s="190" t="s">
        <v>23</v>
      </c>
      <c r="B40" s="191"/>
      <c r="C40" s="191"/>
      <c r="D40" s="192"/>
      <c r="E40" s="173" t="s">
        <v>24</v>
      </c>
      <c r="F40" s="174"/>
      <c r="G40" s="52">
        <f>ROUND(G39*0.19,0)</f>
        <v>2137500</v>
      </c>
    </row>
    <row r="41" spans="1:9" ht="15" customHeight="1" thickBot="1" x14ac:dyDescent="0.25">
      <c r="A41" s="187" t="s">
        <v>44</v>
      </c>
      <c r="B41" s="188"/>
      <c r="C41" s="188"/>
      <c r="D41" s="189"/>
      <c r="E41" s="178" t="s">
        <v>26</v>
      </c>
      <c r="F41" s="179"/>
      <c r="G41" s="22">
        <f>G39+G40</f>
        <v>13387500</v>
      </c>
      <c r="H41" s="36"/>
    </row>
    <row r="42" spans="1:9" ht="14.25" thickTop="1" thickBot="1" x14ac:dyDescent="0.25">
      <c r="G42" s="36"/>
      <c r="H42" s="36"/>
      <c r="I42" s="36"/>
    </row>
    <row r="43" spans="1:9" ht="20.25" customHeight="1" thickTop="1" thickBot="1" x14ac:dyDescent="0.25">
      <c r="A43" s="153" t="s">
        <v>45</v>
      </c>
      <c r="B43" s="154"/>
      <c r="C43" s="154"/>
      <c r="D43" s="154"/>
      <c r="E43" s="154"/>
      <c r="F43" s="154"/>
      <c r="G43" s="155"/>
    </row>
    <row r="44" spans="1:9" ht="25.5" customHeight="1" thickTop="1" x14ac:dyDescent="0.2">
      <c r="A44" s="185" t="s">
        <v>34</v>
      </c>
      <c r="B44" s="186"/>
      <c r="C44" s="2" t="s">
        <v>35</v>
      </c>
      <c r="D44" s="2" t="s">
        <v>36</v>
      </c>
      <c r="E44" s="2" t="s">
        <v>37</v>
      </c>
      <c r="F44" s="3" t="s">
        <v>4</v>
      </c>
      <c r="G44" s="28" t="s">
        <v>5</v>
      </c>
      <c r="H44" s="38"/>
    </row>
    <row r="45" spans="1:9" ht="30" customHeight="1" x14ac:dyDescent="0.2">
      <c r="A45" s="53" t="s">
        <v>6</v>
      </c>
      <c r="B45" s="40" t="s">
        <v>109</v>
      </c>
      <c r="C45" s="54" t="s">
        <v>39</v>
      </c>
      <c r="D45" s="55">
        <v>5000000</v>
      </c>
      <c r="E45" s="30">
        <v>1</v>
      </c>
      <c r="F45" s="9">
        <v>4</v>
      </c>
      <c r="G45" s="56">
        <f t="shared" ref="G45:G47" si="3">ROUND(D45*E45*F45,0)</f>
        <v>20000000</v>
      </c>
    </row>
    <row r="46" spans="1:9" ht="30" customHeight="1" x14ac:dyDescent="0.2">
      <c r="A46" s="39" t="s">
        <v>6</v>
      </c>
      <c r="B46" s="134" t="s">
        <v>46</v>
      </c>
      <c r="C46" s="54" t="s">
        <v>39</v>
      </c>
      <c r="D46" s="57">
        <v>2292500</v>
      </c>
      <c r="E46" s="46">
        <v>1</v>
      </c>
      <c r="F46" s="9">
        <v>4</v>
      </c>
      <c r="G46" s="58">
        <f t="shared" si="3"/>
        <v>9170000</v>
      </c>
    </row>
    <row r="47" spans="1:9" ht="30" customHeight="1" x14ac:dyDescent="0.2">
      <c r="A47" s="39" t="s">
        <v>6</v>
      </c>
      <c r="B47" s="59" t="s">
        <v>47</v>
      </c>
      <c r="C47" s="54" t="s">
        <v>39</v>
      </c>
      <c r="D47" s="57">
        <v>2500000</v>
      </c>
      <c r="E47" s="46">
        <v>1</v>
      </c>
      <c r="F47" s="9">
        <v>4</v>
      </c>
      <c r="G47" s="18">
        <f t="shared" si="3"/>
        <v>10000000</v>
      </c>
    </row>
    <row r="48" spans="1:9" ht="15" customHeight="1" x14ac:dyDescent="0.2">
      <c r="A48" s="165" t="s">
        <v>17</v>
      </c>
      <c r="B48" s="166"/>
      <c r="C48" s="166"/>
      <c r="D48" s="167"/>
      <c r="E48" s="161" t="s">
        <v>18</v>
      </c>
      <c r="F48" s="162"/>
      <c r="G48" s="50">
        <f>SUM(G45:G47)</f>
        <v>39170000</v>
      </c>
    </row>
    <row r="49" spans="1:10" ht="15" customHeight="1" x14ac:dyDescent="0.2">
      <c r="A49" s="193" t="s">
        <v>19</v>
      </c>
      <c r="B49" s="194"/>
      <c r="C49" s="194"/>
      <c r="D49" s="195"/>
      <c r="E49" s="168" t="s">
        <v>20</v>
      </c>
      <c r="F49" s="169"/>
      <c r="G49" s="37">
        <v>1</v>
      </c>
    </row>
    <row r="50" spans="1:10" ht="15" customHeight="1" x14ac:dyDescent="0.2">
      <c r="A50" s="196" t="s">
        <v>21</v>
      </c>
      <c r="B50" s="197"/>
      <c r="C50" s="197"/>
      <c r="D50" s="198"/>
      <c r="E50" s="168" t="s">
        <v>22</v>
      </c>
      <c r="F50" s="169"/>
      <c r="G50" s="51">
        <f>ROUND(G48*G49,0)</f>
        <v>39170000</v>
      </c>
    </row>
    <row r="51" spans="1:10" ht="15" customHeight="1" thickBot="1" x14ac:dyDescent="0.25">
      <c r="A51" s="187" t="s">
        <v>48</v>
      </c>
      <c r="B51" s="188"/>
      <c r="C51" s="188"/>
      <c r="D51" s="189"/>
      <c r="E51" s="178" t="s">
        <v>49</v>
      </c>
      <c r="F51" s="179"/>
      <c r="G51" s="22">
        <f>G50</f>
        <v>39170000</v>
      </c>
    </row>
    <row r="52" spans="1:10" ht="14.25" thickTop="1" thickBot="1" x14ac:dyDescent="0.25">
      <c r="B52" s="60"/>
      <c r="C52" s="60"/>
      <c r="D52" s="61"/>
      <c r="E52" s="61"/>
      <c r="F52" s="61"/>
      <c r="G52" s="62"/>
      <c r="H52" s="62"/>
      <c r="I52" s="63"/>
    </row>
    <row r="53" spans="1:10" ht="20.25" customHeight="1" thickTop="1" thickBot="1" x14ac:dyDescent="0.25">
      <c r="A53" s="153" t="s">
        <v>50</v>
      </c>
      <c r="B53" s="154"/>
      <c r="C53" s="154"/>
      <c r="D53" s="154"/>
      <c r="E53" s="154"/>
      <c r="F53" s="154"/>
      <c r="G53" s="155"/>
    </row>
    <row r="54" spans="1:10" ht="25.5" customHeight="1" thickTop="1" x14ac:dyDescent="0.2">
      <c r="A54" s="199" t="s">
        <v>28</v>
      </c>
      <c r="B54" s="200"/>
      <c r="C54" s="201"/>
      <c r="D54" s="202" t="s">
        <v>51</v>
      </c>
      <c r="E54" s="186"/>
      <c r="F54" s="202" t="s">
        <v>32</v>
      </c>
      <c r="G54" s="203"/>
    </row>
    <row r="55" spans="1:10" ht="15" customHeight="1" x14ac:dyDescent="0.2">
      <c r="A55" s="39"/>
      <c r="B55" s="204" t="s">
        <v>0</v>
      </c>
      <c r="C55" s="205"/>
      <c r="D55" s="206">
        <f>SUMPRODUCT(D6:D13,E6:E13)*2.2*1.19</f>
        <v>39150483.064000003</v>
      </c>
      <c r="E55" s="207"/>
      <c r="F55" s="208">
        <f>G18</f>
        <v>170996000</v>
      </c>
      <c r="G55" s="209"/>
    </row>
    <row r="56" spans="1:10" ht="15" customHeight="1" x14ac:dyDescent="0.2">
      <c r="A56" s="39"/>
      <c r="B56" s="210" t="str">
        <f>+A20</f>
        <v>PROVISIÓN PRIMAS DE LOCALIZACIÓN</v>
      </c>
      <c r="C56" s="211"/>
      <c r="D56" s="212">
        <f>SUMPRODUCT(D22:D23,E22:E23)*1*1.19</f>
        <v>5712000</v>
      </c>
      <c r="E56" s="213"/>
      <c r="F56" s="212">
        <f>G28</f>
        <v>22848000</v>
      </c>
      <c r="G56" s="214"/>
    </row>
    <row r="57" spans="1:10" ht="15" customHeight="1" x14ac:dyDescent="0.2">
      <c r="A57" s="39"/>
      <c r="B57" s="210" t="s">
        <v>52</v>
      </c>
      <c r="C57" s="211"/>
      <c r="D57" s="215">
        <f>SUMPRODUCT(D32:D36,E32:E36)*1*1.19</f>
        <v>2677500</v>
      </c>
      <c r="E57" s="216"/>
      <c r="F57" s="212">
        <f>G41</f>
        <v>13387500</v>
      </c>
      <c r="G57" s="214"/>
    </row>
    <row r="58" spans="1:10" ht="15" customHeight="1" x14ac:dyDescent="0.2">
      <c r="A58" s="39"/>
      <c r="B58" s="210" t="str">
        <f>+A43</f>
        <v>PROVISION OTROS GASTOS REEMBOLSABLES</v>
      </c>
      <c r="C58" s="211"/>
      <c r="D58" s="215">
        <f>SUMPRODUCT(D45:D47,E45:E47)</f>
        <v>9792500</v>
      </c>
      <c r="E58" s="216"/>
      <c r="F58" s="215">
        <f>G51</f>
        <v>39170000</v>
      </c>
      <c r="G58" s="217"/>
    </row>
    <row r="59" spans="1:10" ht="15" customHeight="1" thickBot="1" x14ac:dyDescent="0.25">
      <c r="A59" s="218" t="s">
        <v>53</v>
      </c>
      <c r="B59" s="219"/>
      <c r="C59" s="220"/>
      <c r="D59" s="221">
        <f>SUM(D55:E58)</f>
        <v>57332483.064000003</v>
      </c>
      <c r="E59" s="222"/>
      <c r="F59" s="221">
        <f>SUM(F55:G58)</f>
        <v>246401500</v>
      </c>
      <c r="G59" s="222"/>
      <c r="H59" s="65"/>
      <c r="I59" s="138"/>
      <c r="J59" s="64"/>
    </row>
    <row r="60" spans="1:10" ht="13.5" thickTop="1" x14ac:dyDescent="0.2"/>
    <row r="62" spans="1:10" s="146" customFormat="1" ht="12" x14ac:dyDescent="0.2">
      <c r="A62" s="140"/>
      <c r="B62" s="141"/>
      <c r="C62" s="140"/>
      <c r="D62" s="140"/>
      <c r="E62" s="140"/>
      <c r="F62" s="142"/>
      <c r="G62" s="140"/>
      <c r="H62" s="143"/>
      <c r="I62" s="144"/>
      <c r="J62" s="145"/>
    </row>
    <row r="63" spans="1:10" s="146" customFormat="1" x14ac:dyDescent="0.2">
      <c r="A63" s="147"/>
      <c r="B63" s="141"/>
      <c r="C63" s="140"/>
      <c r="D63" s="140"/>
      <c r="E63" s="140"/>
      <c r="F63" s="148"/>
      <c r="G63" s="140"/>
      <c r="H63" s="143"/>
      <c r="I63" s="144"/>
      <c r="J63" s="145"/>
    </row>
    <row r="64" spans="1:10" s="146" customFormat="1" x14ac:dyDescent="0.2">
      <c r="A64" s="223" t="s">
        <v>110</v>
      </c>
      <c r="B64" s="223"/>
      <c r="C64" s="224" t="s">
        <v>111</v>
      </c>
      <c r="D64" s="224"/>
      <c r="E64" s="224"/>
      <c r="F64" s="224"/>
      <c r="G64" s="140"/>
      <c r="H64" s="143"/>
      <c r="I64" s="144"/>
      <c r="J64" s="145"/>
    </row>
    <row r="65" spans="1:10" s="146" customFormat="1" ht="12" x14ac:dyDescent="0.2">
      <c r="A65" s="140"/>
      <c r="B65" s="141"/>
      <c r="C65" s="225" t="s">
        <v>112</v>
      </c>
      <c r="D65" s="225"/>
      <c r="E65" s="225"/>
      <c r="F65" s="225"/>
      <c r="G65" s="140"/>
      <c r="H65" s="143"/>
      <c r="I65" s="144"/>
      <c r="J65" s="145"/>
    </row>
  </sheetData>
  <mergeCells count="72">
    <mergeCell ref="A59:C59"/>
    <mergeCell ref="D59:E59"/>
    <mergeCell ref="F59:G59"/>
    <mergeCell ref="A64:B64"/>
    <mergeCell ref="C64:F64"/>
    <mergeCell ref="C65:F65"/>
    <mergeCell ref="B57:C57"/>
    <mergeCell ref="D57:E57"/>
    <mergeCell ref="F57:G57"/>
    <mergeCell ref="B58:C58"/>
    <mergeCell ref="D58:E58"/>
    <mergeCell ref="F58:G58"/>
    <mergeCell ref="B55:C55"/>
    <mergeCell ref="D55:E55"/>
    <mergeCell ref="F55:G55"/>
    <mergeCell ref="B56:C56"/>
    <mergeCell ref="D56:E56"/>
    <mergeCell ref="F56:G56"/>
    <mergeCell ref="A51:D51"/>
    <mergeCell ref="E51:F51"/>
    <mergeCell ref="A53:G53"/>
    <mergeCell ref="A54:C54"/>
    <mergeCell ref="D54:E54"/>
    <mergeCell ref="F54:G54"/>
    <mergeCell ref="A48:D48"/>
    <mergeCell ref="E48:F48"/>
    <mergeCell ref="A49:D49"/>
    <mergeCell ref="E49:F49"/>
    <mergeCell ref="A50:D50"/>
    <mergeCell ref="E50:F50"/>
    <mergeCell ref="A40:D40"/>
    <mergeCell ref="E40:F40"/>
    <mergeCell ref="A41:D41"/>
    <mergeCell ref="E41:F41"/>
    <mergeCell ref="A43:G43"/>
    <mergeCell ref="A44:B44"/>
    <mergeCell ref="A37:D37"/>
    <mergeCell ref="E37:F37"/>
    <mergeCell ref="A38:D38"/>
    <mergeCell ref="E38:F38"/>
    <mergeCell ref="A39:D39"/>
    <mergeCell ref="E39:F39"/>
    <mergeCell ref="A27:D27"/>
    <mergeCell ref="E27:F27"/>
    <mergeCell ref="A28:D28"/>
    <mergeCell ref="E28:F28"/>
    <mergeCell ref="A30:G30"/>
    <mergeCell ref="A31:B31"/>
    <mergeCell ref="A24:D24"/>
    <mergeCell ref="E24:F24"/>
    <mergeCell ref="A25:D25"/>
    <mergeCell ref="E25:F25"/>
    <mergeCell ref="A26:D26"/>
    <mergeCell ref="E26:F26"/>
    <mergeCell ref="A18:D18"/>
    <mergeCell ref="E18:F18"/>
    <mergeCell ref="A20:G20"/>
    <mergeCell ref="A21:C21"/>
    <mergeCell ref="B22:C22"/>
    <mergeCell ref="B23:C23"/>
    <mergeCell ref="A15:D15"/>
    <mergeCell ref="E15:F15"/>
    <mergeCell ref="A16:D16"/>
    <mergeCell ref="E16:F16"/>
    <mergeCell ref="A17:D17"/>
    <mergeCell ref="E17:F17"/>
    <mergeCell ref="A1:G1"/>
    <mergeCell ref="A3:G3"/>
    <mergeCell ref="A4:G4"/>
    <mergeCell ref="A5:C5"/>
    <mergeCell ref="A14:D14"/>
    <mergeCell ref="E14:F14"/>
  </mergeCells>
  <conditionalFormatting sqref="D17 D15">
    <cfRule type="expression" dxfId="0" priority="1" stopIfTrue="1">
      <formula>$C15=0</formula>
    </cfRule>
  </conditionalFormatting>
  <printOptions horizontalCentered="1"/>
  <pageMargins left="0.78740157480314965" right="0.39370078740157483" top="0.39370078740157483" bottom="0.39370078740157483" header="0.31496062992125984" footer="0.31496062992125984"/>
  <pageSetup scale="78" fitToHeight="2" orientation="portrait" r:id="rId1"/>
  <rowBreaks count="1" manualBreakCount="1">
    <brk id="42" max="6" man="1"/>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B1:T37"/>
  <sheetViews>
    <sheetView showGridLines="0" topLeftCell="A4" zoomScaleNormal="100" zoomScaleSheetLayoutView="70" workbookViewId="0">
      <selection activeCell="C1" sqref="B1:Q37"/>
    </sheetView>
  </sheetViews>
  <sheetFormatPr baseColWidth="10" defaultColWidth="14.85546875" defaultRowHeight="12.75" x14ac:dyDescent="0.2"/>
  <cols>
    <col min="1" max="1" width="1.42578125" style="83" customWidth="1"/>
    <col min="2" max="2" width="6.85546875" style="83" customWidth="1"/>
    <col min="3" max="3" width="14.140625" style="83" customWidth="1"/>
    <col min="4" max="4" width="12.140625" style="83" customWidth="1"/>
    <col min="5" max="5" width="10.42578125" style="83" customWidth="1"/>
    <col min="6" max="6" width="33.42578125" style="83" customWidth="1"/>
    <col min="7" max="7" width="6.140625" style="83" customWidth="1"/>
    <col min="8" max="8" width="7" style="83" customWidth="1"/>
    <col min="9" max="9" width="11.85546875" style="83" customWidth="1"/>
    <col min="10" max="10" width="19.42578125" style="83" customWidth="1"/>
    <col min="11" max="11" width="14.42578125" style="83" customWidth="1"/>
    <col min="12" max="12" width="12" style="83" customWidth="1"/>
    <col min="13" max="13" width="14.140625" style="83" customWidth="1"/>
    <col min="14" max="14" width="9.85546875" style="83" customWidth="1"/>
    <col min="15" max="16" width="23" style="83" customWidth="1"/>
    <col min="17" max="17" width="19" style="83" customWidth="1"/>
    <col min="18" max="18" width="14.140625" style="83" customWidth="1"/>
    <col min="19" max="19" width="12.7109375" style="83" customWidth="1"/>
    <col min="20" max="256" width="14.85546875" style="83"/>
    <col min="257" max="257" width="1.42578125" style="83" customWidth="1"/>
    <col min="258" max="258" width="6.85546875" style="83" customWidth="1"/>
    <col min="259" max="259" width="14.140625" style="83" customWidth="1"/>
    <col min="260" max="260" width="12.140625" style="83" customWidth="1"/>
    <col min="261" max="261" width="10.42578125" style="83" customWidth="1"/>
    <col min="262" max="262" width="33.42578125" style="83" customWidth="1"/>
    <col min="263" max="263" width="6.140625" style="83" customWidth="1"/>
    <col min="264" max="264" width="7" style="83" customWidth="1"/>
    <col min="265" max="265" width="11.85546875" style="83" customWidth="1"/>
    <col min="266" max="266" width="19.42578125" style="83" customWidth="1"/>
    <col min="267" max="267" width="14.42578125" style="83" customWidth="1"/>
    <col min="268" max="268" width="12" style="83" customWidth="1"/>
    <col min="269" max="269" width="14.140625" style="83" customWidth="1"/>
    <col min="270" max="270" width="9.85546875" style="83" customWidth="1"/>
    <col min="271" max="272" width="23" style="83" customWidth="1"/>
    <col min="273" max="273" width="19" style="83" customWidth="1"/>
    <col min="274" max="274" width="14.140625" style="83" customWidth="1"/>
    <col min="275" max="275" width="12.7109375" style="83" customWidth="1"/>
    <col min="276" max="512" width="14.85546875" style="83"/>
    <col min="513" max="513" width="1.42578125" style="83" customWidth="1"/>
    <col min="514" max="514" width="6.85546875" style="83" customWidth="1"/>
    <col min="515" max="515" width="14.140625" style="83" customWidth="1"/>
    <col min="516" max="516" width="12.140625" style="83" customWidth="1"/>
    <col min="517" max="517" width="10.42578125" style="83" customWidth="1"/>
    <col min="518" max="518" width="33.42578125" style="83" customWidth="1"/>
    <col min="519" max="519" width="6.140625" style="83" customWidth="1"/>
    <col min="520" max="520" width="7" style="83" customWidth="1"/>
    <col min="521" max="521" width="11.85546875" style="83" customWidth="1"/>
    <col min="522" max="522" width="19.42578125" style="83" customWidth="1"/>
    <col min="523" max="523" width="14.42578125" style="83" customWidth="1"/>
    <col min="524" max="524" width="12" style="83" customWidth="1"/>
    <col min="525" max="525" width="14.140625" style="83" customWidth="1"/>
    <col min="526" max="526" width="9.85546875" style="83" customWidth="1"/>
    <col min="527" max="528" width="23" style="83" customWidth="1"/>
    <col min="529" max="529" width="19" style="83" customWidth="1"/>
    <col min="530" max="530" width="14.140625" style="83" customWidth="1"/>
    <col min="531" max="531" width="12.7109375" style="83" customWidth="1"/>
    <col min="532" max="768" width="14.85546875" style="83"/>
    <col min="769" max="769" width="1.42578125" style="83" customWidth="1"/>
    <col min="770" max="770" width="6.85546875" style="83" customWidth="1"/>
    <col min="771" max="771" width="14.140625" style="83" customWidth="1"/>
    <col min="772" max="772" width="12.140625" style="83" customWidth="1"/>
    <col min="773" max="773" width="10.42578125" style="83" customWidth="1"/>
    <col min="774" max="774" width="33.42578125" style="83" customWidth="1"/>
    <col min="775" max="775" width="6.140625" style="83" customWidth="1"/>
    <col min="776" max="776" width="7" style="83" customWidth="1"/>
    <col min="777" max="777" width="11.85546875" style="83" customWidth="1"/>
    <col min="778" max="778" width="19.42578125" style="83" customWidth="1"/>
    <col min="779" max="779" width="14.42578125" style="83" customWidth="1"/>
    <col min="780" max="780" width="12" style="83" customWidth="1"/>
    <col min="781" max="781" width="14.140625" style="83" customWidth="1"/>
    <col min="782" max="782" width="9.85546875" style="83" customWidth="1"/>
    <col min="783" max="784" width="23" style="83" customWidth="1"/>
    <col min="785" max="785" width="19" style="83" customWidth="1"/>
    <col min="786" max="786" width="14.140625" style="83" customWidth="1"/>
    <col min="787" max="787" width="12.7109375" style="83" customWidth="1"/>
    <col min="788" max="1024" width="14.85546875" style="83"/>
    <col min="1025" max="1025" width="1.42578125" style="83" customWidth="1"/>
    <col min="1026" max="1026" width="6.85546875" style="83" customWidth="1"/>
    <col min="1027" max="1027" width="14.140625" style="83" customWidth="1"/>
    <col min="1028" max="1028" width="12.140625" style="83" customWidth="1"/>
    <col min="1029" max="1029" width="10.42578125" style="83" customWidth="1"/>
    <col min="1030" max="1030" width="33.42578125" style="83" customWidth="1"/>
    <col min="1031" max="1031" width="6.140625" style="83" customWidth="1"/>
    <col min="1032" max="1032" width="7" style="83" customWidth="1"/>
    <col min="1033" max="1033" width="11.85546875" style="83" customWidth="1"/>
    <col min="1034" max="1034" width="19.42578125" style="83" customWidth="1"/>
    <col min="1035" max="1035" width="14.42578125" style="83" customWidth="1"/>
    <col min="1036" max="1036" width="12" style="83" customWidth="1"/>
    <col min="1037" max="1037" width="14.140625" style="83" customWidth="1"/>
    <col min="1038" max="1038" width="9.85546875" style="83" customWidth="1"/>
    <col min="1039" max="1040" width="23" style="83" customWidth="1"/>
    <col min="1041" max="1041" width="19" style="83" customWidth="1"/>
    <col min="1042" max="1042" width="14.140625" style="83" customWidth="1"/>
    <col min="1043" max="1043" width="12.7109375" style="83" customWidth="1"/>
    <col min="1044" max="1280" width="14.85546875" style="83"/>
    <col min="1281" max="1281" width="1.42578125" style="83" customWidth="1"/>
    <col min="1282" max="1282" width="6.85546875" style="83" customWidth="1"/>
    <col min="1283" max="1283" width="14.140625" style="83" customWidth="1"/>
    <col min="1284" max="1284" width="12.140625" style="83" customWidth="1"/>
    <col min="1285" max="1285" width="10.42578125" style="83" customWidth="1"/>
    <col min="1286" max="1286" width="33.42578125" style="83" customWidth="1"/>
    <col min="1287" max="1287" width="6.140625" style="83" customWidth="1"/>
    <col min="1288" max="1288" width="7" style="83" customWidth="1"/>
    <col min="1289" max="1289" width="11.85546875" style="83" customWidth="1"/>
    <col min="1290" max="1290" width="19.42578125" style="83" customWidth="1"/>
    <col min="1291" max="1291" width="14.42578125" style="83" customWidth="1"/>
    <col min="1292" max="1292" width="12" style="83" customWidth="1"/>
    <col min="1293" max="1293" width="14.140625" style="83" customWidth="1"/>
    <col min="1294" max="1294" width="9.85546875" style="83" customWidth="1"/>
    <col min="1295" max="1296" width="23" style="83" customWidth="1"/>
    <col min="1297" max="1297" width="19" style="83" customWidth="1"/>
    <col min="1298" max="1298" width="14.140625" style="83" customWidth="1"/>
    <col min="1299" max="1299" width="12.7109375" style="83" customWidth="1"/>
    <col min="1300" max="1536" width="14.85546875" style="83"/>
    <col min="1537" max="1537" width="1.42578125" style="83" customWidth="1"/>
    <col min="1538" max="1538" width="6.85546875" style="83" customWidth="1"/>
    <col min="1539" max="1539" width="14.140625" style="83" customWidth="1"/>
    <col min="1540" max="1540" width="12.140625" style="83" customWidth="1"/>
    <col min="1541" max="1541" width="10.42578125" style="83" customWidth="1"/>
    <col min="1542" max="1542" width="33.42578125" style="83" customWidth="1"/>
    <col min="1543" max="1543" width="6.140625" style="83" customWidth="1"/>
    <col min="1544" max="1544" width="7" style="83" customWidth="1"/>
    <col min="1545" max="1545" width="11.85546875" style="83" customWidth="1"/>
    <col min="1546" max="1546" width="19.42578125" style="83" customWidth="1"/>
    <col min="1547" max="1547" width="14.42578125" style="83" customWidth="1"/>
    <col min="1548" max="1548" width="12" style="83" customWidth="1"/>
    <col min="1549" max="1549" width="14.140625" style="83" customWidth="1"/>
    <col min="1550" max="1550" width="9.85546875" style="83" customWidth="1"/>
    <col min="1551" max="1552" width="23" style="83" customWidth="1"/>
    <col min="1553" max="1553" width="19" style="83" customWidth="1"/>
    <col min="1554" max="1554" width="14.140625" style="83" customWidth="1"/>
    <col min="1555" max="1555" width="12.7109375" style="83" customWidth="1"/>
    <col min="1556" max="1792" width="14.85546875" style="83"/>
    <col min="1793" max="1793" width="1.42578125" style="83" customWidth="1"/>
    <col min="1794" max="1794" width="6.85546875" style="83" customWidth="1"/>
    <col min="1795" max="1795" width="14.140625" style="83" customWidth="1"/>
    <col min="1796" max="1796" width="12.140625" style="83" customWidth="1"/>
    <col min="1797" max="1797" width="10.42578125" style="83" customWidth="1"/>
    <col min="1798" max="1798" width="33.42578125" style="83" customWidth="1"/>
    <col min="1799" max="1799" width="6.140625" style="83" customWidth="1"/>
    <col min="1800" max="1800" width="7" style="83" customWidth="1"/>
    <col min="1801" max="1801" width="11.85546875" style="83" customWidth="1"/>
    <col min="1802" max="1802" width="19.42578125" style="83" customWidth="1"/>
    <col min="1803" max="1803" width="14.42578125" style="83" customWidth="1"/>
    <col min="1804" max="1804" width="12" style="83" customWidth="1"/>
    <col min="1805" max="1805" width="14.140625" style="83" customWidth="1"/>
    <col min="1806" max="1806" width="9.85546875" style="83" customWidth="1"/>
    <col min="1807" max="1808" width="23" style="83" customWidth="1"/>
    <col min="1809" max="1809" width="19" style="83" customWidth="1"/>
    <col min="1810" max="1810" width="14.140625" style="83" customWidth="1"/>
    <col min="1811" max="1811" width="12.7109375" style="83" customWidth="1"/>
    <col min="1812" max="2048" width="14.85546875" style="83"/>
    <col min="2049" max="2049" width="1.42578125" style="83" customWidth="1"/>
    <col min="2050" max="2050" width="6.85546875" style="83" customWidth="1"/>
    <col min="2051" max="2051" width="14.140625" style="83" customWidth="1"/>
    <col min="2052" max="2052" width="12.140625" style="83" customWidth="1"/>
    <col min="2053" max="2053" width="10.42578125" style="83" customWidth="1"/>
    <col min="2054" max="2054" width="33.42578125" style="83" customWidth="1"/>
    <col min="2055" max="2055" width="6.140625" style="83" customWidth="1"/>
    <col min="2056" max="2056" width="7" style="83" customWidth="1"/>
    <col min="2057" max="2057" width="11.85546875" style="83" customWidth="1"/>
    <col min="2058" max="2058" width="19.42578125" style="83" customWidth="1"/>
    <col min="2059" max="2059" width="14.42578125" style="83" customWidth="1"/>
    <col min="2060" max="2060" width="12" style="83" customWidth="1"/>
    <col min="2061" max="2061" width="14.140625" style="83" customWidth="1"/>
    <col min="2062" max="2062" width="9.85546875" style="83" customWidth="1"/>
    <col min="2063" max="2064" width="23" style="83" customWidth="1"/>
    <col min="2065" max="2065" width="19" style="83" customWidth="1"/>
    <col min="2066" max="2066" width="14.140625" style="83" customWidth="1"/>
    <col min="2067" max="2067" width="12.7109375" style="83" customWidth="1"/>
    <col min="2068" max="2304" width="14.85546875" style="83"/>
    <col min="2305" max="2305" width="1.42578125" style="83" customWidth="1"/>
    <col min="2306" max="2306" width="6.85546875" style="83" customWidth="1"/>
    <col min="2307" max="2307" width="14.140625" style="83" customWidth="1"/>
    <col min="2308" max="2308" width="12.140625" style="83" customWidth="1"/>
    <col min="2309" max="2309" width="10.42578125" style="83" customWidth="1"/>
    <col min="2310" max="2310" width="33.42578125" style="83" customWidth="1"/>
    <col min="2311" max="2311" width="6.140625" style="83" customWidth="1"/>
    <col min="2312" max="2312" width="7" style="83" customWidth="1"/>
    <col min="2313" max="2313" width="11.85546875" style="83" customWidth="1"/>
    <col min="2314" max="2314" width="19.42578125" style="83" customWidth="1"/>
    <col min="2315" max="2315" width="14.42578125" style="83" customWidth="1"/>
    <col min="2316" max="2316" width="12" style="83" customWidth="1"/>
    <col min="2317" max="2317" width="14.140625" style="83" customWidth="1"/>
    <col min="2318" max="2318" width="9.85546875" style="83" customWidth="1"/>
    <col min="2319" max="2320" width="23" style="83" customWidth="1"/>
    <col min="2321" max="2321" width="19" style="83" customWidth="1"/>
    <col min="2322" max="2322" width="14.140625" style="83" customWidth="1"/>
    <col min="2323" max="2323" width="12.7109375" style="83" customWidth="1"/>
    <col min="2324" max="2560" width="14.85546875" style="83"/>
    <col min="2561" max="2561" width="1.42578125" style="83" customWidth="1"/>
    <col min="2562" max="2562" width="6.85546875" style="83" customWidth="1"/>
    <col min="2563" max="2563" width="14.140625" style="83" customWidth="1"/>
    <col min="2564" max="2564" width="12.140625" style="83" customWidth="1"/>
    <col min="2565" max="2565" width="10.42578125" style="83" customWidth="1"/>
    <col min="2566" max="2566" width="33.42578125" style="83" customWidth="1"/>
    <col min="2567" max="2567" width="6.140625" style="83" customWidth="1"/>
    <col min="2568" max="2568" width="7" style="83" customWidth="1"/>
    <col min="2569" max="2569" width="11.85546875" style="83" customWidth="1"/>
    <col min="2570" max="2570" width="19.42578125" style="83" customWidth="1"/>
    <col min="2571" max="2571" width="14.42578125" style="83" customWidth="1"/>
    <col min="2572" max="2572" width="12" style="83" customWidth="1"/>
    <col min="2573" max="2573" width="14.140625" style="83" customWidth="1"/>
    <col min="2574" max="2574" width="9.85546875" style="83" customWidth="1"/>
    <col min="2575" max="2576" width="23" style="83" customWidth="1"/>
    <col min="2577" max="2577" width="19" style="83" customWidth="1"/>
    <col min="2578" max="2578" width="14.140625" style="83" customWidth="1"/>
    <col min="2579" max="2579" width="12.7109375" style="83" customWidth="1"/>
    <col min="2580" max="2816" width="14.85546875" style="83"/>
    <col min="2817" max="2817" width="1.42578125" style="83" customWidth="1"/>
    <col min="2818" max="2818" width="6.85546875" style="83" customWidth="1"/>
    <col min="2819" max="2819" width="14.140625" style="83" customWidth="1"/>
    <col min="2820" max="2820" width="12.140625" style="83" customWidth="1"/>
    <col min="2821" max="2821" width="10.42578125" style="83" customWidth="1"/>
    <col min="2822" max="2822" width="33.42578125" style="83" customWidth="1"/>
    <col min="2823" max="2823" width="6.140625" style="83" customWidth="1"/>
    <col min="2824" max="2824" width="7" style="83" customWidth="1"/>
    <col min="2825" max="2825" width="11.85546875" style="83" customWidth="1"/>
    <col min="2826" max="2826" width="19.42578125" style="83" customWidth="1"/>
    <col min="2827" max="2827" width="14.42578125" style="83" customWidth="1"/>
    <col min="2828" max="2828" width="12" style="83" customWidth="1"/>
    <col min="2829" max="2829" width="14.140625" style="83" customWidth="1"/>
    <col min="2830" max="2830" width="9.85546875" style="83" customWidth="1"/>
    <col min="2831" max="2832" width="23" style="83" customWidth="1"/>
    <col min="2833" max="2833" width="19" style="83" customWidth="1"/>
    <col min="2834" max="2834" width="14.140625" style="83" customWidth="1"/>
    <col min="2835" max="2835" width="12.7109375" style="83" customWidth="1"/>
    <col min="2836" max="3072" width="14.85546875" style="83"/>
    <col min="3073" max="3073" width="1.42578125" style="83" customWidth="1"/>
    <col min="3074" max="3074" width="6.85546875" style="83" customWidth="1"/>
    <col min="3075" max="3075" width="14.140625" style="83" customWidth="1"/>
    <col min="3076" max="3076" width="12.140625" style="83" customWidth="1"/>
    <col min="3077" max="3077" width="10.42578125" style="83" customWidth="1"/>
    <col min="3078" max="3078" width="33.42578125" style="83" customWidth="1"/>
    <col min="3079" max="3079" width="6.140625" style="83" customWidth="1"/>
    <col min="3080" max="3080" width="7" style="83" customWidth="1"/>
    <col min="3081" max="3081" width="11.85546875" style="83" customWidth="1"/>
    <col min="3082" max="3082" width="19.42578125" style="83" customWidth="1"/>
    <col min="3083" max="3083" width="14.42578125" style="83" customWidth="1"/>
    <col min="3084" max="3084" width="12" style="83" customWidth="1"/>
    <col min="3085" max="3085" width="14.140625" style="83" customWidth="1"/>
    <col min="3086" max="3086" width="9.85546875" style="83" customWidth="1"/>
    <col min="3087" max="3088" width="23" style="83" customWidth="1"/>
    <col min="3089" max="3089" width="19" style="83" customWidth="1"/>
    <col min="3090" max="3090" width="14.140625" style="83" customWidth="1"/>
    <col min="3091" max="3091" width="12.7109375" style="83" customWidth="1"/>
    <col min="3092" max="3328" width="14.85546875" style="83"/>
    <col min="3329" max="3329" width="1.42578125" style="83" customWidth="1"/>
    <col min="3330" max="3330" width="6.85546875" style="83" customWidth="1"/>
    <col min="3331" max="3331" width="14.140625" style="83" customWidth="1"/>
    <col min="3332" max="3332" width="12.140625" style="83" customWidth="1"/>
    <col min="3333" max="3333" width="10.42578125" style="83" customWidth="1"/>
    <col min="3334" max="3334" width="33.42578125" style="83" customWidth="1"/>
    <col min="3335" max="3335" width="6.140625" style="83" customWidth="1"/>
    <col min="3336" max="3336" width="7" style="83" customWidth="1"/>
    <col min="3337" max="3337" width="11.85546875" style="83" customWidth="1"/>
    <col min="3338" max="3338" width="19.42578125" style="83" customWidth="1"/>
    <col min="3339" max="3339" width="14.42578125" style="83" customWidth="1"/>
    <col min="3340" max="3340" width="12" style="83" customWidth="1"/>
    <col min="3341" max="3341" width="14.140625" style="83" customWidth="1"/>
    <col min="3342" max="3342" width="9.85546875" style="83" customWidth="1"/>
    <col min="3343" max="3344" width="23" style="83" customWidth="1"/>
    <col min="3345" max="3345" width="19" style="83" customWidth="1"/>
    <col min="3346" max="3346" width="14.140625" style="83" customWidth="1"/>
    <col min="3347" max="3347" width="12.7109375" style="83" customWidth="1"/>
    <col min="3348" max="3584" width="14.85546875" style="83"/>
    <col min="3585" max="3585" width="1.42578125" style="83" customWidth="1"/>
    <col min="3586" max="3586" width="6.85546875" style="83" customWidth="1"/>
    <col min="3587" max="3587" width="14.140625" style="83" customWidth="1"/>
    <col min="3588" max="3588" width="12.140625" style="83" customWidth="1"/>
    <col min="3589" max="3589" width="10.42578125" style="83" customWidth="1"/>
    <col min="3590" max="3590" width="33.42578125" style="83" customWidth="1"/>
    <col min="3591" max="3591" width="6.140625" style="83" customWidth="1"/>
    <col min="3592" max="3592" width="7" style="83" customWidth="1"/>
    <col min="3593" max="3593" width="11.85546875" style="83" customWidth="1"/>
    <col min="3594" max="3594" width="19.42578125" style="83" customWidth="1"/>
    <col min="3595" max="3595" width="14.42578125" style="83" customWidth="1"/>
    <col min="3596" max="3596" width="12" style="83" customWidth="1"/>
    <col min="3597" max="3597" width="14.140625" style="83" customWidth="1"/>
    <col min="3598" max="3598" width="9.85546875" style="83" customWidth="1"/>
    <col min="3599" max="3600" width="23" style="83" customWidth="1"/>
    <col min="3601" max="3601" width="19" style="83" customWidth="1"/>
    <col min="3602" max="3602" width="14.140625" style="83" customWidth="1"/>
    <col min="3603" max="3603" width="12.7109375" style="83" customWidth="1"/>
    <col min="3604" max="3840" width="14.85546875" style="83"/>
    <col min="3841" max="3841" width="1.42578125" style="83" customWidth="1"/>
    <col min="3842" max="3842" width="6.85546875" style="83" customWidth="1"/>
    <col min="3843" max="3843" width="14.140625" style="83" customWidth="1"/>
    <col min="3844" max="3844" width="12.140625" style="83" customWidth="1"/>
    <col min="3845" max="3845" width="10.42578125" style="83" customWidth="1"/>
    <col min="3846" max="3846" width="33.42578125" style="83" customWidth="1"/>
    <col min="3847" max="3847" width="6.140625" style="83" customWidth="1"/>
    <col min="3848" max="3848" width="7" style="83" customWidth="1"/>
    <col min="3849" max="3849" width="11.85546875" style="83" customWidth="1"/>
    <col min="3850" max="3850" width="19.42578125" style="83" customWidth="1"/>
    <col min="3851" max="3851" width="14.42578125" style="83" customWidth="1"/>
    <col min="3852" max="3852" width="12" style="83" customWidth="1"/>
    <col min="3853" max="3853" width="14.140625" style="83" customWidth="1"/>
    <col min="3854" max="3854" width="9.85546875" style="83" customWidth="1"/>
    <col min="3855" max="3856" width="23" style="83" customWidth="1"/>
    <col min="3857" max="3857" width="19" style="83" customWidth="1"/>
    <col min="3858" max="3858" width="14.140625" style="83" customWidth="1"/>
    <col min="3859" max="3859" width="12.7109375" style="83" customWidth="1"/>
    <col min="3860" max="4096" width="14.85546875" style="83"/>
    <col min="4097" max="4097" width="1.42578125" style="83" customWidth="1"/>
    <col min="4098" max="4098" width="6.85546875" style="83" customWidth="1"/>
    <col min="4099" max="4099" width="14.140625" style="83" customWidth="1"/>
    <col min="4100" max="4100" width="12.140625" style="83" customWidth="1"/>
    <col min="4101" max="4101" width="10.42578125" style="83" customWidth="1"/>
    <col min="4102" max="4102" width="33.42578125" style="83" customWidth="1"/>
    <col min="4103" max="4103" width="6.140625" style="83" customWidth="1"/>
    <col min="4104" max="4104" width="7" style="83" customWidth="1"/>
    <col min="4105" max="4105" width="11.85546875" style="83" customWidth="1"/>
    <col min="4106" max="4106" width="19.42578125" style="83" customWidth="1"/>
    <col min="4107" max="4107" width="14.42578125" style="83" customWidth="1"/>
    <col min="4108" max="4108" width="12" style="83" customWidth="1"/>
    <col min="4109" max="4109" width="14.140625" style="83" customWidth="1"/>
    <col min="4110" max="4110" width="9.85546875" style="83" customWidth="1"/>
    <col min="4111" max="4112" width="23" style="83" customWidth="1"/>
    <col min="4113" max="4113" width="19" style="83" customWidth="1"/>
    <col min="4114" max="4114" width="14.140625" style="83" customWidth="1"/>
    <col min="4115" max="4115" width="12.7109375" style="83" customWidth="1"/>
    <col min="4116" max="4352" width="14.85546875" style="83"/>
    <col min="4353" max="4353" width="1.42578125" style="83" customWidth="1"/>
    <col min="4354" max="4354" width="6.85546875" style="83" customWidth="1"/>
    <col min="4355" max="4355" width="14.140625" style="83" customWidth="1"/>
    <col min="4356" max="4356" width="12.140625" style="83" customWidth="1"/>
    <col min="4357" max="4357" width="10.42578125" style="83" customWidth="1"/>
    <col min="4358" max="4358" width="33.42578125" style="83" customWidth="1"/>
    <col min="4359" max="4359" width="6.140625" style="83" customWidth="1"/>
    <col min="4360" max="4360" width="7" style="83" customWidth="1"/>
    <col min="4361" max="4361" width="11.85546875" style="83" customWidth="1"/>
    <col min="4362" max="4362" width="19.42578125" style="83" customWidth="1"/>
    <col min="4363" max="4363" width="14.42578125" style="83" customWidth="1"/>
    <col min="4364" max="4364" width="12" style="83" customWidth="1"/>
    <col min="4365" max="4365" width="14.140625" style="83" customWidth="1"/>
    <col min="4366" max="4366" width="9.85546875" style="83" customWidth="1"/>
    <col min="4367" max="4368" width="23" style="83" customWidth="1"/>
    <col min="4369" max="4369" width="19" style="83" customWidth="1"/>
    <col min="4370" max="4370" width="14.140625" style="83" customWidth="1"/>
    <col min="4371" max="4371" width="12.7109375" style="83" customWidth="1"/>
    <col min="4372" max="4608" width="14.85546875" style="83"/>
    <col min="4609" max="4609" width="1.42578125" style="83" customWidth="1"/>
    <col min="4610" max="4610" width="6.85546875" style="83" customWidth="1"/>
    <col min="4611" max="4611" width="14.140625" style="83" customWidth="1"/>
    <col min="4612" max="4612" width="12.140625" style="83" customWidth="1"/>
    <col min="4613" max="4613" width="10.42578125" style="83" customWidth="1"/>
    <col min="4614" max="4614" width="33.42578125" style="83" customWidth="1"/>
    <col min="4615" max="4615" width="6.140625" style="83" customWidth="1"/>
    <col min="4616" max="4616" width="7" style="83" customWidth="1"/>
    <col min="4617" max="4617" width="11.85546875" style="83" customWidth="1"/>
    <col min="4618" max="4618" width="19.42578125" style="83" customWidth="1"/>
    <col min="4619" max="4619" width="14.42578125" style="83" customWidth="1"/>
    <col min="4620" max="4620" width="12" style="83" customWidth="1"/>
    <col min="4621" max="4621" width="14.140625" style="83" customWidth="1"/>
    <col min="4622" max="4622" width="9.85546875" style="83" customWidth="1"/>
    <col min="4623" max="4624" width="23" style="83" customWidth="1"/>
    <col min="4625" max="4625" width="19" style="83" customWidth="1"/>
    <col min="4626" max="4626" width="14.140625" style="83" customWidth="1"/>
    <col min="4627" max="4627" width="12.7109375" style="83" customWidth="1"/>
    <col min="4628" max="4864" width="14.85546875" style="83"/>
    <col min="4865" max="4865" width="1.42578125" style="83" customWidth="1"/>
    <col min="4866" max="4866" width="6.85546875" style="83" customWidth="1"/>
    <col min="4867" max="4867" width="14.140625" style="83" customWidth="1"/>
    <col min="4868" max="4868" width="12.140625" style="83" customWidth="1"/>
    <col min="4869" max="4869" width="10.42578125" style="83" customWidth="1"/>
    <col min="4870" max="4870" width="33.42578125" style="83" customWidth="1"/>
    <col min="4871" max="4871" width="6.140625" style="83" customWidth="1"/>
    <col min="4872" max="4872" width="7" style="83" customWidth="1"/>
    <col min="4873" max="4873" width="11.85546875" style="83" customWidth="1"/>
    <col min="4874" max="4874" width="19.42578125" style="83" customWidth="1"/>
    <col min="4875" max="4875" width="14.42578125" style="83" customWidth="1"/>
    <col min="4876" max="4876" width="12" style="83" customWidth="1"/>
    <col min="4877" max="4877" width="14.140625" style="83" customWidth="1"/>
    <col min="4878" max="4878" width="9.85546875" style="83" customWidth="1"/>
    <col min="4879" max="4880" width="23" style="83" customWidth="1"/>
    <col min="4881" max="4881" width="19" style="83" customWidth="1"/>
    <col min="4882" max="4882" width="14.140625" style="83" customWidth="1"/>
    <col min="4883" max="4883" width="12.7109375" style="83" customWidth="1"/>
    <col min="4884" max="5120" width="14.85546875" style="83"/>
    <col min="5121" max="5121" width="1.42578125" style="83" customWidth="1"/>
    <col min="5122" max="5122" width="6.85546875" style="83" customWidth="1"/>
    <col min="5123" max="5123" width="14.140625" style="83" customWidth="1"/>
    <col min="5124" max="5124" width="12.140625" style="83" customWidth="1"/>
    <col min="5125" max="5125" width="10.42578125" style="83" customWidth="1"/>
    <col min="5126" max="5126" width="33.42578125" style="83" customWidth="1"/>
    <col min="5127" max="5127" width="6.140625" style="83" customWidth="1"/>
    <col min="5128" max="5128" width="7" style="83" customWidth="1"/>
    <col min="5129" max="5129" width="11.85546875" style="83" customWidth="1"/>
    <col min="5130" max="5130" width="19.42578125" style="83" customWidth="1"/>
    <col min="5131" max="5131" width="14.42578125" style="83" customWidth="1"/>
    <col min="5132" max="5132" width="12" style="83" customWidth="1"/>
    <col min="5133" max="5133" width="14.140625" style="83" customWidth="1"/>
    <col min="5134" max="5134" width="9.85546875" style="83" customWidth="1"/>
    <col min="5135" max="5136" width="23" style="83" customWidth="1"/>
    <col min="5137" max="5137" width="19" style="83" customWidth="1"/>
    <col min="5138" max="5138" width="14.140625" style="83" customWidth="1"/>
    <col min="5139" max="5139" width="12.7109375" style="83" customWidth="1"/>
    <col min="5140" max="5376" width="14.85546875" style="83"/>
    <col min="5377" max="5377" width="1.42578125" style="83" customWidth="1"/>
    <col min="5378" max="5378" width="6.85546875" style="83" customWidth="1"/>
    <col min="5379" max="5379" width="14.140625" style="83" customWidth="1"/>
    <col min="5380" max="5380" width="12.140625" style="83" customWidth="1"/>
    <col min="5381" max="5381" width="10.42578125" style="83" customWidth="1"/>
    <col min="5382" max="5382" width="33.42578125" style="83" customWidth="1"/>
    <col min="5383" max="5383" width="6.140625" style="83" customWidth="1"/>
    <col min="5384" max="5384" width="7" style="83" customWidth="1"/>
    <col min="5385" max="5385" width="11.85546875" style="83" customWidth="1"/>
    <col min="5386" max="5386" width="19.42578125" style="83" customWidth="1"/>
    <col min="5387" max="5387" width="14.42578125" style="83" customWidth="1"/>
    <col min="5388" max="5388" width="12" style="83" customWidth="1"/>
    <col min="5389" max="5389" width="14.140625" style="83" customWidth="1"/>
    <col min="5390" max="5390" width="9.85546875" style="83" customWidth="1"/>
    <col min="5391" max="5392" width="23" style="83" customWidth="1"/>
    <col min="5393" max="5393" width="19" style="83" customWidth="1"/>
    <col min="5394" max="5394" width="14.140625" style="83" customWidth="1"/>
    <col min="5395" max="5395" width="12.7109375" style="83" customWidth="1"/>
    <col min="5396" max="5632" width="14.85546875" style="83"/>
    <col min="5633" max="5633" width="1.42578125" style="83" customWidth="1"/>
    <col min="5634" max="5634" width="6.85546875" style="83" customWidth="1"/>
    <col min="5635" max="5635" width="14.140625" style="83" customWidth="1"/>
    <col min="5636" max="5636" width="12.140625" style="83" customWidth="1"/>
    <col min="5637" max="5637" width="10.42578125" style="83" customWidth="1"/>
    <col min="5638" max="5638" width="33.42578125" style="83" customWidth="1"/>
    <col min="5639" max="5639" width="6.140625" style="83" customWidth="1"/>
    <col min="5640" max="5640" width="7" style="83" customWidth="1"/>
    <col min="5641" max="5641" width="11.85546875" style="83" customWidth="1"/>
    <col min="5642" max="5642" width="19.42578125" style="83" customWidth="1"/>
    <col min="5643" max="5643" width="14.42578125" style="83" customWidth="1"/>
    <col min="5644" max="5644" width="12" style="83" customWidth="1"/>
    <col min="5645" max="5645" width="14.140625" style="83" customWidth="1"/>
    <col min="5646" max="5646" width="9.85546875" style="83" customWidth="1"/>
    <col min="5647" max="5648" width="23" style="83" customWidth="1"/>
    <col min="5649" max="5649" width="19" style="83" customWidth="1"/>
    <col min="5650" max="5650" width="14.140625" style="83" customWidth="1"/>
    <col min="5651" max="5651" width="12.7109375" style="83" customWidth="1"/>
    <col min="5652" max="5888" width="14.85546875" style="83"/>
    <col min="5889" max="5889" width="1.42578125" style="83" customWidth="1"/>
    <col min="5890" max="5890" width="6.85546875" style="83" customWidth="1"/>
    <col min="5891" max="5891" width="14.140625" style="83" customWidth="1"/>
    <col min="5892" max="5892" width="12.140625" style="83" customWidth="1"/>
    <col min="5893" max="5893" width="10.42578125" style="83" customWidth="1"/>
    <col min="5894" max="5894" width="33.42578125" style="83" customWidth="1"/>
    <col min="5895" max="5895" width="6.140625" style="83" customWidth="1"/>
    <col min="5896" max="5896" width="7" style="83" customWidth="1"/>
    <col min="5897" max="5897" width="11.85546875" style="83" customWidth="1"/>
    <col min="5898" max="5898" width="19.42578125" style="83" customWidth="1"/>
    <col min="5899" max="5899" width="14.42578125" style="83" customWidth="1"/>
    <col min="5900" max="5900" width="12" style="83" customWidth="1"/>
    <col min="5901" max="5901" width="14.140625" style="83" customWidth="1"/>
    <col min="5902" max="5902" width="9.85546875" style="83" customWidth="1"/>
    <col min="5903" max="5904" width="23" style="83" customWidth="1"/>
    <col min="5905" max="5905" width="19" style="83" customWidth="1"/>
    <col min="5906" max="5906" width="14.140625" style="83" customWidth="1"/>
    <col min="5907" max="5907" width="12.7109375" style="83" customWidth="1"/>
    <col min="5908" max="6144" width="14.85546875" style="83"/>
    <col min="6145" max="6145" width="1.42578125" style="83" customWidth="1"/>
    <col min="6146" max="6146" width="6.85546875" style="83" customWidth="1"/>
    <col min="6147" max="6147" width="14.140625" style="83" customWidth="1"/>
    <col min="6148" max="6148" width="12.140625" style="83" customWidth="1"/>
    <col min="6149" max="6149" width="10.42578125" style="83" customWidth="1"/>
    <col min="6150" max="6150" width="33.42578125" style="83" customWidth="1"/>
    <col min="6151" max="6151" width="6.140625" style="83" customWidth="1"/>
    <col min="6152" max="6152" width="7" style="83" customWidth="1"/>
    <col min="6153" max="6153" width="11.85546875" style="83" customWidth="1"/>
    <col min="6154" max="6154" width="19.42578125" style="83" customWidth="1"/>
    <col min="6155" max="6155" width="14.42578125" style="83" customWidth="1"/>
    <col min="6156" max="6156" width="12" style="83" customWidth="1"/>
    <col min="6157" max="6157" width="14.140625" style="83" customWidth="1"/>
    <col min="6158" max="6158" width="9.85546875" style="83" customWidth="1"/>
    <col min="6159" max="6160" width="23" style="83" customWidth="1"/>
    <col min="6161" max="6161" width="19" style="83" customWidth="1"/>
    <col min="6162" max="6162" width="14.140625" style="83" customWidth="1"/>
    <col min="6163" max="6163" width="12.7109375" style="83" customWidth="1"/>
    <col min="6164" max="6400" width="14.85546875" style="83"/>
    <col min="6401" max="6401" width="1.42578125" style="83" customWidth="1"/>
    <col min="6402" max="6402" width="6.85546875" style="83" customWidth="1"/>
    <col min="6403" max="6403" width="14.140625" style="83" customWidth="1"/>
    <col min="6404" max="6404" width="12.140625" style="83" customWidth="1"/>
    <col min="6405" max="6405" width="10.42578125" style="83" customWidth="1"/>
    <col min="6406" max="6406" width="33.42578125" style="83" customWidth="1"/>
    <col min="6407" max="6407" width="6.140625" style="83" customWidth="1"/>
    <col min="6408" max="6408" width="7" style="83" customWidth="1"/>
    <col min="6409" max="6409" width="11.85546875" style="83" customWidth="1"/>
    <col min="6410" max="6410" width="19.42578125" style="83" customWidth="1"/>
    <col min="6411" max="6411" width="14.42578125" style="83" customWidth="1"/>
    <col min="6412" max="6412" width="12" style="83" customWidth="1"/>
    <col min="6413" max="6413" width="14.140625" style="83" customWidth="1"/>
    <col min="6414" max="6414" width="9.85546875" style="83" customWidth="1"/>
    <col min="6415" max="6416" width="23" style="83" customWidth="1"/>
    <col min="6417" max="6417" width="19" style="83" customWidth="1"/>
    <col min="6418" max="6418" width="14.140625" style="83" customWidth="1"/>
    <col min="6419" max="6419" width="12.7109375" style="83" customWidth="1"/>
    <col min="6420" max="6656" width="14.85546875" style="83"/>
    <col min="6657" max="6657" width="1.42578125" style="83" customWidth="1"/>
    <col min="6658" max="6658" width="6.85546875" style="83" customWidth="1"/>
    <col min="6659" max="6659" width="14.140625" style="83" customWidth="1"/>
    <col min="6660" max="6660" width="12.140625" style="83" customWidth="1"/>
    <col min="6661" max="6661" width="10.42578125" style="83" customWidth="1"/>
    <col min="6662" max="6662" width="33.42578125" style="83" customWidth="1"/>
    <col min="6663" max="6663" width="6.140625" style="83" customWidth="1"/>
    <col min="6664" max="6664" width="7" style="83" customWidth="1"/>
    <col min="6665" max="6665" width="11.85546875" style="83" customWidth="1"/>
    <col min="6666" max="6666" width="19.42578125" style="83" customWidth="1"/>
    <col min="6667" max="6667" width="14.42578125" style="83" customWidth="1"/>
    <col min="6668" max="6668" width="12" style="83" customWidth="1"/>
    <col min="6669" max="6669" width="14.140625" style="83" customWidth="1"/>
    <col min="6670" max="6670" width="9.85546875" style="83" customWidth="1"/>
    <col min="6671" max="6672" width="23" style="83" customWidth="1"/>
    <col min="6673" max="6673" width="19" style="83" customWidth="1"/>
    <col min="6674" max="6674" width="14.140625" style="83" customWidth="1"/>
    <col min="6675" max="6675" width="12.7109375" style="83" customWidth="1"/>
    <col min="6676" max="6912" width="14.85546875" style="83"/>
    <col min="6913" max="6913" width="1.42578125" style="83" customWidth="1"/>
    <col min="6914" max="6914" width="6.85546875" style="83" customWidth="1"/>
    <col min="6915" max="6915" width="14.140625" style="83" customWidth="1"/>
    <col min="6916" max="6916" width="12.140625" style="83" customWidth="1"/>
    <col min="6917" max="6917" width="10.42578125" style="83" customWidth="1"/>
    <col min="6918" max="6918" width="33.42578125" style="83" customWidth="1"/>
    <col min="6919" max="6919" width="6.140625" style="83" customWidth="1"/>
    <col min="6920" max="6920" width="7" style="83" customWidth="1"/>
    <col min="6921" max="6921" width="11.85546875" style="83" customWidth="1"/>
    <col min="6922" max="6922" width="19.42578125" style="83" customWidth="1"/>
    <col min="6923" max="6923" width="14.42578125" style="83" customWidth="1"/>
    <col min="6924" max="6924" width="12" style="83" customWidth="1"/>
    <col min="6925" max="6925" width="14.140625" style="83" customWidth="1"/>
    <col min="6926" max="6926" width="9.85546875" style="83" customWidth="1"/>
    <col min="6927" max="6928" width="23" style="83" customWidth="1"/>
    <col min="6929" max="6929" width="19" style="83" customWidth="1"/>
    <col min="6930" max="6930" width="14.140625" style="83" customWidth="1"/>
    <col min="6931" max="6931" width="12.7109375" style="83" customWidth="1"/>
    <col min="6932" max="7168" width="14.85546875" style="83"/>
    <col min="7169" max="7169" width="1.42578125" style="83" customWidth="1"/>
    <col min="7170" max="7170" width="6.85546875" style="83" customWidth="1"/>
    <col min="7171" max="7171" width="14.140625" style="83" customWidth="1"/>
    <col min="7172" max="7172" width="12.140625" style="83" customWidth="1"/>
    <col min="7173" max="7173" width="10.42578125" style="83" customWidth="1"/>
    <col min="7174" max="7174" width="33.42578125" style="83" customWidth="1"/>
    <col min="7175" max="7175" width="6.140625" style="83" customWidth="1"/>
    <col min="7176" max="7176" width="7" style="83" customWidth="1"/>
    <col min="7177" max="7177" width="11.85546875" style="83" customWidth="1"/>
    <col min="7178" max="7178" width="19.42578125" style="83" customWidth="1"/>
    <col min="7179" max="7179" width="14.42578125" style="83" customWidth="1"/>
    <col min="7180" max="7180" width="12" style="83" customWidth="1"/>
    <col min="7181" max="7181" width="14.140625" style="83" customWidth="1"/>
    <col min="7182" max="7182" width="9.85546875" style="83" customWidth="1"/>
    <col min="7183" max="7184" width="23" style="83" customWidth="1"/>
    <col min="7185" max="7185" width="19" style="83" customWidth="1"/>
    <col min="7186" max="7186" width="14.140625" style="83" customWidth="1"/>
    <col min="7187" max="7187" width="12.7109375" style="83" customWidth="1"/>
    <col min="7188" max="7424" width="14.85546875" style="83"/>
    <col min="7425" max="7425" width="1.42578125" style="83" customWidth="1"/>
    <col min="7426" max="7426" width="6.85546875" style="83" customWidth="1"/>
    <col min="7427" max="7427" width="14.140625" style="83" customWidth="1"/>
    <col min="7428" max="7428" width="12.140625" style="83" customWidth="1"/>
    <col min="7429" max="7429" width="10.42578125" style="83" customWidth="1"/>
    <col min="7430" max="7430" width="33.42578125" style="83" customWidth="1"/>
    <col min="7431" max="7431" width="6.140625" style="83" customWidth="1"/>
    <col min="7432" max="7432" width="7" style="83" customWidth="1"/>
    <col min="7433" max="7433" width="11.85546875" style="83" customWidth="1"/>
    <col min="7434" max="7434" width="19.42578125" style="83" customWidth="1"/>
    <col min="7435" max="7435" width="14.42578125" style="83" customWidth="1"/>
    <col min="7436" max="7436" width="12" style="83" customWidth="1"/>
    <col min="7437" max="7437" width="14.140625" style="83" customWidth="1"/>
    <col min="7438" max="7438" width="9.85546875" style="83" customWidth="1"/>
    <col min="7439" max="7440" width="23" style="83" customWidth="1"/>
    <col min="7441" max="7441" width="19" style="83" customWidth="1"/>
    <col min="7442" max="7442" width="14.140625" style="83" customWidth="1"/>
    <col min="7443" max="7443" width="12.7109375" style="83" customWidth="1"/>
    <col min="7444" max="7680" width="14.85546875" style="83"/>
    <col min="7681" max="7681" width="1.42578125" style="83" customWidth="1"/>
    <col min="7682" max="7682" width="6.85546875" style="83" customWidth="1"/>
    <col min="7683" max="7683" width="14.140625" style="83" customWidth="1"/>
    <col min="7684" max="7684" width="12.140625" style="83" customWidth="1"/>
    <col min="7685" max="7685" width="10.42578125" style="83" customWidth="1"/>
    <col min="7686" max="7686" width="33.42578125" style="83" customWidth="1"/>
    <col min="7687" max="7687" width="6.140625" style="83" customWidth="1"/>
    <col min="7688" max="7688" width="7" style="83" customWidth="1"/>
    <col min="7689" max="7689" width="11.85546875" style="83" customWidth="1"/>
    <col min="7690" max="7690" width="19.42578125" style="83" customWidth="1"/>
    <col min="7691" max="7691" width="14.42578125" style="83" customWidth="1"/>
    <col min="7692" max="7692" width="12" style="83" customWidth="1"/>
    <col min="7693" max="7693" width="14.140625" style="83" customWidth="1"/>
    <col min="7694" max="7694" width="9.85546875" style="83" customWidth="1"/>
    <col min="7695" max="7696" width="23" style="83" customWidth="1"/>
    <col min="7697" max="7697" width="19" style="83" customWidth="1"/>
    <col min="7698" max="7698" width="14.140625" style="83" customWidth="1"/>
    <col min="7699" max="7699" width="12.7109375" style="83" customWidth="1"/>
    <col min="7700" max="7936" width="14.85546875" style="83"/>
    <col min="7937" max="7937" width="1.42578125" style="83" customWidth="1"/>
    <col min="7938" max="7938" width="6.85546875" style="83" customWidth="1"/>
    <col min="7939" max="7939" width="14.140625" style="83" customWidth="1"/>
    <col min="7940" max="7940" width="12.140625" style="83" customWidth="1"/>
    <col min="7941" max="7941" width="10.42578125" style="83" customWidth="1"/>
    <col min="7942" max="7942" width="33.42578125" style="83" customWidth="1"/>
    <col min="7943" max="7943" width="6.140625" style="83" customWidth="1"/>
    <col min="7944" max="7944" width="7" style="83" customWidth="1"/>
    <col min="7945" max="7945" width="11.85546875" style="83" customWidth="1"/>
    <col min="7946" max="7946" width="19.42578125" style="83" customWidth="1"/>
    <col min="7947" max="7947" width="14.42578125" style="83" customWidth="1"/>
    <col min="7948" max="7948" width="12" style="83" customWidth="1"/>
    <col min="7949" max="7949" width="14.140625" style="83" customWidth="1"/>
    <col min="7950" max="7950" width="9.85546875" style="83" customWidth="1"/>
    <col min="7951" max="7952" width="23" style="83" customWidth="1"/>
    <col min="7953" max="7953" width="19" style="83" customWidth="1"/>
    <col min="7954" max="7954" width="14.140625" style="83" customWidth="1"/>
    <col min="7955" max="7955" width="12.7109375" style="83" customWidth="1"/>
    <col min="7956" max="8192" width="14.85546875" style="83"/>
    <col min="8193" max="8193" width="1.42578125" style="83" customWidth="1"/>
    <col min="8194" max="8194" width="6.85546875" style="83" customWidth="1"/>
    <col min="8195" max="8195" width="14.140625" style="83" customWidth="1"/>
    <col min="8196" max="8196" width="12.140625" style="83" customWidth="1"/>
    <col min="8197" max="8197" width="10.42578125" style="83" customWidth="1"/>
    <col min="8198" max="8198" width="33.42578125" style="83" customWidth="1"/>
    <col min="8199" max="8199" width="6.140625" style="83" customWidth="1"/>
    <col min="8200" max="8200" width="7" style="83" customWidth="1"/>
    <col min="8201" max="8201" width="11.85546875" style="83" customWidth="1"/>
    <col min="8202" max="8202" width="19.42578125" style="83" customWidth="1"/>
    <col min="8203" max="8203" width="14.42578125" style="83" customWidth="1"/>
    <col min="8204" max="8204" width="12" style="83" customWidth="1"/>
    <col min="8205" max="8205" width="14.140625" style="83" customWidth="1"/>
    <col min="8206" max="8206" width="9.85546875" style="83" customWidth="1"/>
    <col min="8207" max="8208" width="23" style="83" customWidth="1"/>
    <col min="8209" max="8209" width="19" style="83" customWidth="1"/>
    <col min="8210" max="8210" width="14.140625" style="83" customWidth="1"/>
    <col min="8211" max="8211" width="12.7109375" style="83" customWidth="1"/>
    <col min="8212" max="8448" width="14.85546875" style="83"/>
    <col min="8449" max="8449" width="1.42578125" style="83" customWidth="1"/>
    <col min="8450" max="8450" width="6.85546875" style="83" customWidth="1"/>
    <col min="8451" max="8451" width="14.140625" style="83" customWidth="1"/>
    <col min="8452" max="8452" width="12.140625" style="83" customWidth="1"/>
    <col min="8453" max="8453" width="10.42578125" style="83" customWidth="1"/>
    <col min="8454" max="8454" width="33.42578125" style="83" customWidth="1"/>
    <col min="8455" max="8455" width="6.140625" style="83" customWidth="1"/>
    <col min="8456" max="8456" width="7" style="83" customWidth="1"/>
    <col min="8457" max="8457" width="11.85546875" style="83" customWidth="1"/>
    <col min="8458" max="8458" width="19.42578125" style="83" customWidth="1"/>
    <col min="8459" max="8459" width="14.42578125" style="83" customWidth="1"/>
    <col min="8460" max="8460" width="12" style="83" customWidth="1"/>
    <col min="8461" max="8461" width="14.140625" style="83" customWidth="1"/>
    <col min="8462" max="8462" width="9.85546875" style="83" customWidth="1"/>
    <col min="8463" max="8464" width="23" style="83" customWidth="1"/>
    <col min="8465" max="8465" width="19" style="83" customWidth="1"/>
    <col min="8466" max="8466" width="14.140625" style="83" customWidth="1"/>
    <col min="8467" max="8467" width="12.7109375" style="83" customWidth="1"/>
    <col min="8468" max="8704" width="14.85546875" style="83"/>
    <col min="8705" max="8705" width="1.42578125" style="83" customWidth="1"/>
    <col min="8706" max="8706" width="6.85546875" style="83" customWidth="1"/>
    <col min="8707" max="8707" width="14.140625" style="83" customWidth="1"/>
    <col min="8708" max="8708" width="12.140625" style="83" customWidth="1"/>
    <col min="8709" max="8709" width="10.42578125" style="83" customWidth="1"/>
    <col min="8710" max="8710" width="33.42578125" style="83" customWidth="1"/>
    <col min="8711" max="8711" width="6.140625" style="83" customWidth="1"/>
    <col min="8712" max="8712" width="7" style="83" customWidth="1"/>
    <col min="8713" max="8713" width="11.85546875" style="83" customWidth="1"/>
    <col min="8714" max="8714" width="19.42578125" style="83" customWidth="1"/>
    <col min="8715" max="8715" width="14.42578125" style="83" customWidth="1"/>
    <col min="8716" max="8716" width="12" style="83" customWidth="1"/>
    <col min="8717" max="8717" width="14.140625" style="83" customWidth="1"/>
    <col min="8718" max="8718" width="9.85546875" style="83" customWidth="1"/>
    <col min="8719" max="8720" width="23" style="83" customWidth="1"/>
    <col min="8721" max="8721" width="19" style="83" customWidth="1"/>
    <col min="8722" max="8722" width="14.140625" style="83" customWidth="1"/>
    <col min="8723" max="8723" width="12.7109375" style="83" customWidth="1"/>
    <col min="8724" max="8960" width="14.85546875" style="83"/>
    <col min="8961" max="8961" width="1.42578125" style="83" customWidth="1"/>
    <col min="8962" max="8962" width="6.85546875" style="83" customWidth="1"/>
    <col min="8963" max="8963" width="14.140625" style="83" customWidth="1"/>
    <col min="8964" max="8964" width="12.140625" style="83" customWidth="1"/>
    <col min="8965" max="8965" width="10.42578125" style="83" customWidth="1"/>
    <col min="8966" max="8966" width="33.42578125" style="83" customWidth="1"/>
    <col min="8967" max="8967" width="6.140625" style="83" customWidth="1"/>
    <col min="8968" max="8968" width="7" style="83" customWidth="1"/>
    <col min="8969" max="8969" width="11.85546875" style="83" customWidth="1"/>
    <col min="8970" max="8970" width="19.42578125" style="83" customWidth="1"/>
    <col min="8971" max="8971" width="14.42578125" style="83" customWidth="1"/>
    <col min="8972" max="8972" width="12" style="83" customWidth="1"/>
    <col min="8973" max="8973" width="14.140625" style="83" customWidth="1"/>
    <col min="8974" max="8974" width="9.85546875" style="83" customWidth="1"/>
    <col min="8975" max="8976" width="23" style="83" customWidth="1"/>
    <col min="8977" max="8977" width="19" style="83" customWidth="1"/>
    <col min="8978" max="8978" width="14.140625" style="83" customWidth="1"/>
    <col min="8979" max="8979" width="12.7109375" style="83" customWidth="1"/>
    <col min="8980" max="9216" width="14.85546875" style="83"/>
    <col min="9217" max="9217" width="1.42578125" style="83" customWidth="1"/>
    <col min="9218" max="9218" width="6.85546875" style="83" customWidth="1"/>
    <col min="9219" max="9219" width="14.140625" style="83" customWidth="1"/>
    <col min="9220" max="9220" width="12.140625" style="83" customWidth="1"/>
    <col min="9221" max="9221" width="10.42578125" style="83" customWidth="1"/>
    <col min="9222" max="9222" width="33.42578125" style="83" customWidth="1"/>
    <col min="9223" max="9223" width="6.140625" style="83" customWidth="1"/>
    <col min="9224" max="9224" width="7" style="83" customWidth="1"/>
    <col min="9225" max="9225" width="11.85546875" style="83" customWidth="1"/>
    <col min="9226" max="9226" width="19.42578125" style="83" customWidth="1"/>
    <col min="9227" max="9227" width="14.42578125" style="83" customWidth="1"/>
    <col min="9228" max="9228" width="12" style="83" customWidth="1"/>
    <col min="9229" max="9229" width="14.140625" style="83" customWidth="1"/>
    <col min="9230" max="9230" width="9.85546875" style="83" customWidth="1"/>
    <col min="9231" max="9232" width="23" style="83" customWidth="1"/>
    <col min="9233" max="9233" width="19" style="83" customWidth="1"/>
    <col min="9234" max="9234" width="14.140625" style="83" customWidth="1"/>
    <col min="9235" max="9235" width="12.7109375" style="83" customWidth="1"/>
    <col min="9236" max="9472" width="14.85546875" style="83"/>
    <col min="9473" max="9473" width="1.42578125" style="83" customWidth="1"/>
    <col min="9474" max="9474" width="6.85546875" style="83" customWidth="1"/>
    <col min="9475" max="9475" width="14.140625" style="83" customWidth="1"/>
    <col min="9476" max="9476" width="12.140625" style="83" customWidth="1"/>
    <col min="9477" max="9477" width="10.42578125" style="83" customWidth="1"/>
    <col min="9478" max="9478" width="33.42578125" style="83" customWidth="1"/>
    <col min="9479" max="9479" width="6.140625" style="83" customWidth="1"/>
    <col min="9480" max="9480" width="7" style="83" customWidth="1"/>
    <col min="9481" max="9481" width="11.85546875" style="83" customWidth="1"/>
    <col min="9482" max="9482" width="19.42578125" style="83" customWidth="1"/>
    <col min="9483" max="9483" width="14.42578125" style="83" customWidth="1"/>
    <col min="9484" max="9484" width="12" style="83" customWidth="1"/>
    <col min="9485" max="9485" width="14.140625" style="83" customWidth="1"/>
    <col min="9486" max="9486" width="9.85546875" style="83" customWidth="1"/>
    <col min="9487" max="9488" width="23" style="83" customWidth="1"/>
    <col min="9489" max="9489" width="19" style="83" customWidth="1"/>
    <col min="9490" max="9490" width="14.140625" style="83" customWidth="1"/>
    <col min="9491" max="9491" width="12.7109375" style="83" customWidth="1"/>
    <col min="9492" max="9728" width="14.85546875" style="83"/>
    <col min="9729" max="9729" width="1.42578125" style="83" customWidth="1"/>
    <col min="9730" max="9730" width="6.85546875" style="83" customWidth="1"/>
    <col min="9731" max="9731" width="14.140625" style="83" customWidth="1"/>
    <col min="9732" max="9732" width="12.140625" style="83" customWidth="1"/>
    <col min="9733" max="9733" width="10.42578125" style="83" customWidth="1"/>
    <col min="9734" max="9734" width="33.42578125" style="83" customWidth="1"/>
    <col min="9735" max="9735" width="6.140625" style="83" customWidth="1"/>
    <col min="9736" max="9736" width="7" style="83" customWidth="1"/>
    <col min="9737" max="9737" width="11.85546875" style="83" customWidth="1"/>
    <col min="9738" max="9738" width="19.42578125" style="83" customWidth="1"/>
    <col min="9739" max="9739" width="14.42578125" style="83" customWidth="1"/>
    <col min="9740" max="9740" width="12" style="83" customWidth="1"/>
    <col min="9741" max="9741" width="14.140625" style="83" customWidth="1"/>
    <col min="9742" max="9742" width="9.85546875" style="83" customWidth="1"/>
    <col min="9743" max="9744" width="23" style="83" customWidth="1"/>
    <col min="9745" max="9745" width="19" style="83" customWidth="1"/>
    <col min="9746" max="9746" width="14.140625" style="83" customWidth="1"/>
    <col min="9747" max="9747" width="12.7109375" style="83" customWidth="1"/>
    <col min="9748" max="9984" width="14.85546875" style="83"/>
    <col min="9985" max="9985" width="1.42578125" style="83" customWidth="1"/>
    <col min="9986" max="9986" width="6.85546875" style="83" customWidth="1"/>
    <col min="9987" max="9987" width="14.140625" style="83" customWidth="1"/>
    <col min="9988" max="9988" width="12.140625" style="83" customWidth="1"/>
    <col min="9989" max="9989" width="10.42578125" style="83" customWidth="1"/>
    <col min="9990" max="9990" width="33.42578125" style="83" customWidth="1"/>
    <col min="9991" max="9991" width="6.140625" style="83" customWidth="1"/>
    <col min="9992" max="9992" width="7" style="83" customWidth="1"/>
    <col min="9993" max="9993" width="11.85546875" style="83" customWidth="1"/>
    <col min="9994" max="9994" width="19.42578125" style="83" customWidth="1"/>
    <col min="9995" max="9995" width="14.42578125" style="83" customWidth="1"/>
    <col min="9996" max="9996" width="12" style="83" customWidth="1"/>
    <col min="9997" max="9997" width="14.140625" style="83" customWidth="1"/>
    <col min="9998" max="9998" width="9.85546875" style="83" customWidth="1"/>
    <col min="9999" max="10000" width="23" style="83" customWidth="1"/>
    <col min="10001" max="10001" width="19" style="83" customWidth="1"/>
    <col min="10002" max="10002" width="14.140625" style="83" customWidth="1"/>
    <col min="10003" max="10003" width="12.7109375" style="83" customWidth="1"/>
    <col min="10004" max="10240" width="14.85546875" style="83"/>
    <col min="10241" max="10241" width="1.42578125" style="83" customWidth="1"/>
    <col min="10242" max="10242" width="6.85546875" style="83" customWidth="1"/>
    <col min="10243" max="10243" width="14.140625" style="83" customWidth="1"/>
    <col min="10244" max="10244" width="12.140625" style="83" customWidth="1"/>
    <col min="10245" max="10245" width="10.42578125" style="83" customWidth="1"/>
    <col min="10246" max="10246" width="33.42578125" style="83" customWidth="1"/>
    <col min="10247" max="10247" width="6.140625" style="83" customWidth="1"/>
    <col min="10248" max="10248" width="7" style="83" customWidth="1"/>
    <col min="10249" max="10249" width="11.85546875" style="83" customWidth="1"/>
    <col min="10250" max="10250" width="19.42578125" style="83" customWidth="1"/>
    <col min="10251" max="10251" width="14.42578125" style="83" customWidth="1"/>
    <col min="10252" max="10252" width="12" style="83" customWidth="1"/>
    <col min="10253" max="10253" width="14.140625" style="83" customWidth="1"/>
    <col min="10254" max="10254" width="9.85546875" style="83" customWidth="1"/>
    <col min="10255" max="10256" width="23" style="83" customWidth="1"/>
    <col min="10257" max="10257" width="19" style="83" customWidth="1"/>
    <col min="10258" max="10258" width="14.140625" style="83" customWidth="1"/>
    <col min="10259" max="10259" width="12.7109375" style="83" customWidth="1"/>
    <col min="10260" max="10496" width="14.85546875" style="83"/>
    <col min="10497" max="10497" width="1.42578125" style="83" customWidth="1"/>
    <col min="10498" max="10498" width="6.85546875" style="83" customWidth="1"/>
    <col min="10499" max="10499" width="14.140625" style="83" customWidth="1"/>
    <col min="10500" max="10500" width="12.140625" style="83" customWidth="1"/>
    <col min="10501" max="10501" width="10.42578125" style="83" customWidth="1"/>
    <col min="10502" max="10502" width="33.42578125" style="83" customWidth="1"/>
    <col min="10503" max="10503" width="6.140625" style="83" customWidth="1"/>
    <col min="10504" max="10504" width="7" style="83" customWidth="1"/>
    <col min="10505" max="10505" width="11.85546875" style="83" customWidth="1"/>
    <col min="10506" max="10506" width="19.42578125" style="83" customWidth="1"/>
    <col min="10507" max="10507" width="14.42578125" style="83" customWidth="1"/>
    <col min="10508" max="10508" width="12" style="83" customWidth="1"/>
    <col min="10509" max="10509" width="14.140625" style="83" customWidth="1"/>
    <col min="10510" max="10510" width="9.85546875" style="83" customWidth="1"/>
    <col min="10511" max="10512" width="23" style="83" customWidth="1"/>
    <col min="10513" max="10513" width="19" style="83" customWidth="1"/>
    <col min="10514" max="10514" width="14.140625" style="83" customWidth="1"/>
    <col min="10515" max="10515" width="12.7109375" style="83" customWidth="1"/>
    <col min="10516" max="10752" width="14.85546875" style="83"/>
    <col min="10753" max="10753" width="1.42578125" style="83" customWidth="1"/>
    <col min="10754" max="10754" width="6.85546875" style="83" customWidth="1"/>
    <col min="10755" max="10755" width="14.140625" style="83" customWidth="1"/>
    <col min="10756" max="10756" width="12.140625" style="83" customWidth="1"/>
    <col min="10757" max="10757" width="10.42578125" style="83" customWidth="1"/>
    <col min="10758" max="10758" width="33.42578125" style="83" customWidth="1"/>
    <col min="10759" max="10759" width="6.140625" style="83" customWidth="1"/>
    <col min="10760" max="10760" width="7" style="83" customWidth="1"/>
    <col min="10761" max="10761" width="11.85546875" style="83" customWidth="1"/>
    <col min="10762" max="10762" width="19.42578125" style="83" customWidth="1"/>
    <col min="10763" max="10763" width="14.42578125" style="83" customWidth="1"/>
    <col min="10764" max="10764" width="12" style="83" customWidth="1"/>
    <col min="10765" max="10765" width="14.140625" style="83" customWidth="1"/>
    <col min="10766" max="10766" width="9.85546875" style="83" customWidth="1"/>
    <col min="10767" max="10768" width="23" style="83" customWidth="1"/>
    <col min="10769" max="10769" width="19" style="83" customWidth="1"/>
    <col min="10770" max="10770" width="14.140625" style="83" customWidth="1"/>
    <col min="10771" max="10771" width="12.7109375" style="83" customWidth="1"/>
    <col min="10772" max="11008" width="14.85546875" style="83"/>
    <col min="11009" max="11009" width="1.42578125" style="83" customWidth="1"/>
    <col min="11010" max="11010" width="6.85546875" style="83" customWidth="1"/>
    <col min="11011" max="11011" width="14.140625" style="83" customWidth="1"/>
    <col min="11012" max="11012" width="12.140625" style="83" customWidth="1"/>
    <col min="11013" max="11013" width="10.42578125" style="83" customWidth="1"/>
    <col min="11014" max="11014" width="33.42578125" style="83" customWidth="1"/>
    <col min="11015" max="11015" width="6.140625" style="83" customWidth="1"/>
    <col min="11016" max="11016" width="7" style="83" customWidth="1"/>
    <col min="11017" max="11017" width="11.85546875" style="83" customWidth="1"/>
    <col min="11018" max="11018" width="19.42578125" style="83" customWidth="1"/>
    <col min="11019" max="11019" width="14.42578125" style="83" customWidth="1"/>
    <col min="11020" max="11020" width="12" style="83" customWidth="1"/>
    <col min="11021" max="11021" width="14.140625" style="83" customWidth="1"/>
    <col min="11022" max="11022" width="9.85546875" style="83" customWidth="1"/>
    <col min="11023" max="11024" width="23" style="83" customWidth="1"/>
    <col min="11025" max="11025" width="19" style="83" customWidth="1"/>
    <col min="11026" max="11026" width="14.140625" style="83" customWidth="1"/>
    <col min="11027" max="11027" width="12.7109375" style="83" customWidth="1"/>
    <col min="11028" max="11264" width="14.85546875" style="83"/>
    <col min="11265" max="11265" width="1.42578125" style="83" customWidth="1"/>
    <col min="11266" max="11266" width="6.85546875" style="83" customWidth="1"/>
    <col min="11267" max="11267" width="14.140625" style="83" customWidth="1"/>
    <col min="11268" max="11268" width="12.140625" style="83" customWidth="1"/>
    <col min="11269" max="11269" width="10.42578125" style="83" customWidth="1"/>
    <col min="11270" max="11270" width="33.42578125" style="83" customWidth="1"/>
    <col min="11271" max="11271" width="6.140625" style="83" customWidth="1"/>
    <col min="11272" max="11272" width="7" style="83" customWidth="1"/>
    <col min="11273" max="11273" width="11.85546875" style="83" customWidth="1"/>
    <col min="11274" max="11274" width="19.42578125" style="83" customWidth="1"/>
    <col min="11275" max="11275" width="14.42578125" style="83" customWidth="1"/>
    <col min="11276" max="11276" width="12" style="83" customWidth="1"/>
    <col min="11277" max="11277" width="14.140625" style="83" customWidth="1"/>
    <col min="11278" max="11278" width="9.85546875" style="83" customWidth="1"/>
    <col min="11279" max="11280" width="23" style="83" customWidth="1"/>
    <col min="11281" max="11281" width="19" style="83" customWidth="1"/>
    <col min="11282" max="11282" width="14.140625" style="83" customWidth="1"/>
    <col min="11283" max="11283" width="12.7109375" style="83" customWidth="1"/>
    <col min="11284" max="11520" width="14.85546875" style="83"/>
    <col min="11521" max="11521" width="1.42578125" style="83" customWidth="1"/>
    <col min="11522" max="11522" width="6.85546875" style="83" customWidth="1"/>
    <col min="11523" max="11523" width="14.140625" style="83" customWidth="1"/>
    <col min="11524" max="11524" width="12.140625" style="83" customWidth="1"/>
    <col min="11525" max="11525" width="10.42578125" style="83" customWidth="1"/>
    <col min="11526" max="11526" width="33.42578125" style="83" customWidth="1"/>
    <col min="11527" max="11527" width="6.140625" style="83" customWidth="1"/>
    <col min="11528" max="11528" width="7" style="83" customWidth="1"/>
    <col min="11529" max="11529" width="11.85546875" style="83" customWidth="1"/>
    <col min="11530" max="11530" width="19.42578125" style="83" customWidth="1"/>
    <col min="11531" max="11531" width="14.42578125" style="83" customWidth="1"/>
    <col min="11532" max="11532" width="12" style="83" customWidth="1"/>
    <col min="11533" max="11533" width="14.140625" style="83" customWidth="1"/>
    <col min="11534" max="11534" width="9.85546875" style="83" customWidth="1"/>
    <col min="11535" max="11536" width="23" style="83" customWidth="1"/>
    <col min="11537" max="11537" width="19" style="83" customWidth="1"/>
    <col min="11538" max="11538" width="14.140625" style="83" customWidth="1"/>
    <col min="11539" max="11539" width="12.7109375" style="83" customWidth="1"/>
    <col min="11540" max="11776" width="14.85546875" style="83"/>
    <col min="11777" max="11777" width="1.42578125" style="83" customWidth="1"/>
    <col min="11778" max="11778" width="6.85546875" style="83" customWidth="1"/>
    <col min="11779" max="11779" width="14.140625" style="83" customWidth="1"/>
    <col min="11780" max="11780" width="12.140625" style="83" customWidth="1"/>
    <col min="11781" max="11781" width="10.42578125" style="83" customWidth="1"/>
    <col min="11782" max="11782" width="33.42578125" style="83" customWidth="1"/>
    <col min="11783" max="11783" width="6.140625" style="83" customWidth="1"/>
    <col min="11784" max="11784" width="7" style="83" customWidth="1"/>
    <col min="11785" max="11785" width="11.85546875" style="83" customWidth="1"/>
    <col min="11786" max="11786" width="19.42578125" style="83" customWidth="1"/>
    <col min="11787" max="11787" width="14.42578125" style="83" customWidth="1"/>
    <col min="11788" max="11788" width="12" style="83" customWidth="1"/>
    <col min="11789" max="11789" width="14.140625" style="83" customWidth="1"/>
    <col min="11790" max="11790" width="9.85546875" style="83" customWidth="1"/>
    <col min="11791" max="11792" width="23" style="83" customWidth="1"/>
    <col min="11793" max="11793" width="19" style="83" customWidth="1"/>
    <col min="11794" max="11794" width="14.140625" style="83" customWidth="1"/>
    <col min="11795" max="11795" width="12.7109375" style="83" customWidth="1"/>
    <col min="11796" max="12032" width="14.85546875" style="83"/>
    <col min="12033" max="12033" width="1.42578125" style="83" customWidth="1"/>
    <col min="12034" max="12034" width="6.85546875" style="83" customWidth="1"/>
    <col min="12035" max="12035" width="14.140625" style="83" customWidth="1"/>
    <col min="12036" max="12036" width="12.140625" style="83" customWidth="1"/>
    <col min="12037" max="12037" width="10.42578125" style="83" customWidth="1"/>
    <col min="12038" max="12038" width="33.42578125" style="83" customWidth="1"/>
    <col min="12039" max="12039" width="6.140625" style="83" customWidth="1"/>
    <col min="12040" max="12040" width="7" style="83" customWidth="1"/>
    <col min="12041" max="12041" width="11.85546875" style="83" customWidth="1"/>
    <col min="12042" max="12042" width="19.42578125" style="83" customWidth="1"/>
    <col min="12043" max="12043" width="14.42578125" style="83" customWidth="1"/>
    <col min="12044" max="12044" width="12" style="83" customWidth="1"/>
    <col min="12045" max="12045" width="14.140625" style="83" customWidth="1"/>
    <col min="12046" max="12046" width="9.85546875" style="83" customWidth="1"/>
    <col min="12047" max="12048" width="23" style="83" customWidth="1"/>
    <col min="12049" max="12049" width="19" style="83" customWidth="1"/>
    <col min="12050" max="12050" width="14.140625" style="83" customWidth="1"/>
    <col min="12051" max="12051" width="12.7109375" style="83" customWidth="1"/>
    <col min="12052" max="12288" width="14.85546875" style="83"/>
    <col min="12289" max="12289" width="1.42578125" style="83" customWidth="1"/>
    <col min="12290" max="12290" width="6.85546875" style="83" customWidth="1"/>
    <col min="12291" max="12291" width="14.140625" style="83" customWidth="1"/>
    <col min="12292" max="12292" width="12.140625" style="83" customWidth="1"/>
    <col min="12293" max="12293" width="10.42578125" style="83" customWidth="1"/>
    <col min="12294" max="12294" width="33.42578125" style="83" customWidth="1"/>
    <col min="12295" max="12295" width="6.140625" style="83" customWidth="1"/>
    <col min="12296" max="12296" width="7" style="83" customWidth="1"/>
    <col min="12297" max="12297" width="11.85546875" style="83" customWidth="1"/>
    <col min="12298" max="12298" width="19.42578125" style="83" customWidth="1"/>
    <col min="12299" max="12299" width="14.42578125" style="83" customWidth="1"/>
    <col min="12300" max="12300" width="12" style="83" customWidth="1"/>
    <col min="12301" max="12301" width="14.140625" style="83" customWidth="1"/>
    <col min="12302" max="12302" width="9.85546875" style="83" customWidth="1"/>
    <col min="12303" max="12304" width="23" style="83" customWidth="1"/>
    <col min="12305" max="12305" width="19" style="83" customWidth="1"/>
    <col min="12306" max="12306" width="14.140625" style="83" customWidth="1"/>
    <col min="12307" max="12307" width="12.7109375" style="83" customWidth="1"/>
    <col min="12308" max="12544" width="14.85546875" style="83"/>
    <col min="12545" max="12545" width="1.42578125" style="83" customWidth="1"/>
    <col min="12546" max="12546" width="6.85546875" style="83" customWidth="1"/>
    <col min="12547" max="12547" width="14.140625" style="83" customWidth="1"/>
    <col min="12548" max="12548" width="12.140625" style="83" customWidth="1"/>
    <col min="12549" max="12549" width="10.42578125" style="83" customWidth="1"/>
    <col min="12550" max="12550" width="33.42578125" style="83" customWidth="1"/>
    <col min="12551" max="12551" width="6.140625" style="83" customWidth="1"/>
    <col min="12552" max="12552" width="7" style="83" customWidth="1"/>
    <col min="12553" max="12553" width="11.85546875" style="83" customWidth="1"/>
    <col min="12554" max="12554" width="19.42578125" style="83" customWidth="1"/>
    <col min="12555" max="12555" width="14.42578125" style="83" customWidth="1"/>
    <col min="12556" max="12556" width="12" style="83" customWidth="1"/>
    <col min="12557" max="12557" width="14.140625" style="83" customWidth="1"/>
    <col min="12558" max="12558" width="9.85546875" style="83" customWidth="1"/>
    <col min="12559" max="12560" width="23" style="83" customWidth="1"/>
    <col min="12561" max="12561" width="19" style="83" customWidth="1"/>
    <col min="12562" max="12562" width="14.140625" style="83" customWidth="1"/>
    <col min="12563" max="12563" width="12.7109375" style="83" customWidth="1"/>
    <col min="12564" max="12800" width="14.85546875" style="83"/>
    <col min="12801" max="12801" width="1.42578125" style="83" customWidth="1"/>
    <col min="12802" max="12802" width="6.85546875" style="83" customWidth="1"/>
    <col min="12803" max="12803" width="14.140625" style="83" customWidth="1"/>
    <col min="12804" max="12804" width="12.140625" style="83" customWidth="1"/>
    <col min="12805" max="12805" width="10.42578125" style="83" customWidth="1"/>
    <col min="12806" max="12806" width="33.42578125" style="83" customWidth="1"/>
    <col min="12807" max="12807" width="6.140625" style="83" customWidth="1"/>
    <col min="12808" max="12808" width="7" style="83" customWidth="1"/>
    <col min="12809" max="12809" width="11.85546875" style="83" customWidth="1"/>
    <col min="12810" max="12810" width="19.42578125" style="83" customWidth="1"/>
    <col min="12811" max="12811" width="14.42578125" style="83" customWidth="1"/>
    <col min="12812" max="12812" width="12" style="83" customWidth="1"/>
    <col min="12813" max="12813" width="14.140625" style="83" customWidth="1"/>
    <col min="12814" max="12814" width="9.85546875" style="83" customWidth="1"/>
    <col min="12815" max="12816" width="23" style="83" customWidth="1"/>
    <col min="12817" max="12817" width="19" style="83" customWidth="1"/>
    <col min="12818" max="12818" width="14.140625" style="83" customWidth="1"/>
    <col min="12819" max="12819" width="12.7109375" style="83" customWidth="1"/>
    <col min="12820" max="13056" width="14.85546875" style="83"/>
    <col min="13057" max="13057" width="1.42578125" style="83" customWidth="1"/>
    <col min="13058" max="13058" width="6.85546875" style="83" customWidth="1"/>
    <col min="13059" max="13059" width="14.140625" style="83" customWidth="1"/>
    <col min="13060" max="13060" width="12.140625" style="83" customWidth="1"/>
    <col min="13061" max="13061" width="10.42578125" style="83" customWidth="1"/>
    <col min="13062" max="13062" width="33.42578125" style="83" customWidth="1"/>
    <col min="13063" max="13063" width="6.140625" style="83" customWidth="1"/>
    <col min="13064" max="13064" width="7" style="83" customWidth="1"/>
    <col min="13065" max="13065" width="11.85546875" style="83" customWidth="1"/>
    <col min="13066" max="13066" width="19.42578125" style="83" customWidth="1"/>
    <col min="13067" max="13067" width="14.42578125" style="83" customWidth="1"/>
    <col min="13068" max="13068" width="12" style="83" customWidth="1"/>
    <col min="13069" max="13069" width="14.140625" style="83" customWidth="1"/>
    <col min="13070" max="13070" width="9.85546875" style="83" customWidth="1"/>
    <col min="13071" max="13072" width="23" style="83" customWidth="1"/>
    <col min="13073" max="13073" width="19" style="83" customWidth="1"/>
    <col min="13074" max="13074" width="14.140625" style="83" customWidth="1"/>
    <col min="13075" max="13075" width="12.7109375" style="83" customWidth="1"/>
    <col min="13076" max="13312" width="14.85546875" style="83"/>
    <col min="13313" max="13313" width="1.42578125" style="83" customWidth="1"/>
    <col min="13314" max="13314" width="6.85546875" style="83" customWidth="1"/>
    <col min="13315" max="13315" width="14.140625" style="83" customWidth="1"/>
    <col min="13316" max="13316" width="12.140625" style="83" customWidth="1"/>
    <col min="13317" max="13317" width="10.42578125" style="83" customWidth="1"/>
    <col min="13318" max="13318" width="33.42578125" style="83" customWidth="1"/>
    <col min="13319" max="13319" width="6.140625" style="83" customWidth="1"/>
    <col min="13320" max="13320" width="7" style="83" customWidth="1"/>
    <col min="13321" max="13321" width="11.85546875" style="83" customWidth="1"/>
    <col min="13322" max="13322" width="19.42578125" style="83" customWidth="1"/>
    <col min="13323" max="13323" width="14.42578125" style="83" customWidth="1"/>
    <col min="13324" max="13324" width="12" style="83" customWidth="1"/>
    <col min="13325" max="13325" width="14.140625" style="83" customWidth="1"/>
    <col min="13326" max="13326" width="9.85546875" style="83" customWidth="1"/>
    <col min="13327" max="13328" width="23" style="83" customWidth="1"/>
    <col min="13329" max="13329" width="19" style="83" customWidth="1"/>
    <col min="13330" max="13330" width="14.140625" style="83" customWidth="1"/>
    <col min="13331" max="13331" width="12.7109375" style="83" customWidth="1"/>
    <col min="13332" max="13568" width="14.85546875" style="83"/>
    <col min="13569" max="13569" width="1.42578125" style="83" customWidth="1"/>
    <col min="13570" max="13570" width="6.85546875" style="83" customWidth="1"/>
    <col min="13571" max="13571" width="14.140625" style="83" customWidth="1"/>
    <col min="13572" max="13572" width="12.140625" style="83" customWidth="1"/>
    <col min="13573" max="13573" width="10.42578125" style="83" customWidth="1"/>
    <col min="13574" max="13574" width="33.42578125" style="83" customWidth="1"/>
    <col min="13575" max="13575" width="6.140625" style="83" customWidth="1"/>
    <col min="13576" max="13576" width="7" style="83" customWidth="1"/>
    <col min="13577" max="13577" width="11.85546875" style="83" customWidth="1"/>
    <col min="13578" max="13578" width="19.42578125" style="83" customWidth="1"/>
    <col min="13579" max="13579" width="14.42578125" style="83" customWidth="1"/>
    <col min="13580" max="13580" width="12" style="83" customWidth="1"/>
    <col min="13581" max="13581" width="14.140625" style="83" customWidth="1"/>
    <col min="13582" max="13582" width="9.85546875" style="83" customWidth="1"/>
    <col min="13583" max="13584" width="23" style="83" customWidth="1"/>
    <col min="13585" max="13585" width="19" style="83" customWidth="1"/>
    <col min="13586" max="13586" width="14.140625" style="83" customWidth="1"/>
    <col min="13587" max="13587" width="12.7109375" style="83" customWidth="1"/>
    <col min="13588" max="13824" width="14.85546875" style="83"/>
    <col min="13825" max="13825" width="1.42578125" style="83" customWidth="1"/>
    <col min="13826" max="13826" width="6.85546875" style="83" customWidth="1"/>
    <col min="13827" max="13827" width="14.140625" style="83" customWidth="1"/>
    <col min="13828" max="13828" width="12.140625" style="83" customWidth="1"/>
    <col min="13829" max="13829" width="10.42578125" style="83" customWidth="1"/>
    <col min="13830" max="13830" width="33.42578125" style="83" customWidth="1"/>
    <col min="13831" max="13831" width="6.140625" style="83" customWidth="1"/>
    <col min="13832" max="13832" width="7" style="83" customWidth="1"/>
    <col min="13833" max="13833" width="11.85546875" style="83" customWidth="1"/>
    <col min="13834" max="13834" width="19.42578125" style="83" customWidth="1"/>
    <col min="13835" max="13835" width="14.42578125" style="83" customWidth="1"/>
    <col min="13836" max="13836" width="12" style="83" customWidth="1"/>
    <col min="13837" max="13837" width="14.140625" style="83" customWidth="1"/>
    <col min="13838" max="13838" width="9.85546875" style="83" customWidth="1"/>
    <col min="13839" max="13840" width="23" style="83" customWidth="1"/>
    <col min="13841" max="13841" width="19" style="83" customWidth="1"/>
    <col min="13842" max="13842" width="14.140625" style="83" customWidth="1"/>
    <col min="13843" max="13843" width="12.7109375" style="83" customWidth="1"/>
    <col min="13844" max="14080" width="14.85546875" style="83"/>
    <col min="14081" max="14081" width="1.42578125" style="83" customWidth="1"/>
    <col min="14082" max="14082" width="6.85546875" style="83" customWidth="1"/>
    <col min="14083" max="14083" width="14.140625" style="83" customWidth="1"/>
    <col min="14084" max="14084" width="12.140625" style="83" customWidth="1"/>
    <col min="14085" max="14085" width="10.42578125" style="83" customWidth="1"/>
    <col min="14086" max="14086" width="33.42578125" style="83" customWidth="1"/>
    <col min="14087" max="14087" width="6.140625" style="83" customWidth="1"/>
    <col min="14088" max="14088" width="7" style="83" customWidth="1"/>
    <col min="14089" max="14089" width="11.85546875" style="83" customWidth="1"/>
    <col min="14090" max="14090" width="19.42578125" style="83" customWidth="1"/>
    <col min="14091" max="14091" width="14.42578125" style="83" customWidth="1"/>
    <col min="14092" max="14092" width="12" style="83" customWidth="1"/>
    <col min="14093" max="14093" width="14.140625" style="83" customWidth="1"/>
    <col min="14094" max="14094" width="9.85546875" style="83" customWidth="1"/>
    <col min="14095" max="14096" width="23" style="83" customWidth="1"/>
    <col min="14097" max="14097" width="19" style="83" customWidth="1"/>
    <col min="14098" max="14098" width="14.140625" style="83" customWidth="1"/>
    <col min="14099" max="14099" width="12.7109375" style="83" customWidth="1"/>
    <col min="14100" max="14336" width="14.85546875" style="83"/>
    <col min="14337" max="14337" width="1.42578125" style="83" customWidth="1"/>
    <col min="14338" max="14338" width="6.85546875" style="83" customWidth="1"/>
    <col min="14339" max="14339" width="14.140625" style="83" customWidth="1"/>
    <col min="14340" max="14340" width="12.140625" style="83" customWidth="1"/>
    <col min="14341" max="14341" width="10.42578125" style="83" customWidth="1"/>
    <col min="14342" max="14342" width="33.42578125" style="83" customWidth="1"/>
    <col min="14343" max="14343" width="6.140625" style="83" customWidth="1"/>
    <col min="14344" max="14344" width="7" style="83" customWidth="1"/>
    <col min="14345" max="14345" width="11.85546875" style="83" customWidth="1"/>
    <col min="14346" max="14346" width="19.42578125" style="83" customWidth="1"/>
    <col min="14347" max="14347" width="14.42578125" style="83" customWidth="1"/>
    <col min="14348" max="14348" width="12" style="83" customWidth="1"/>
    <col min="14349" max="14349" width="14.140625" style="83" customWidth="1"/>
    <col min="14350" max="14350" width="9.85546875" style="83" customWidth="1"/>
    <col min="14351" max="14352" width="23" style="83" customWidth="1"/>
    <col min="14353" max="14353" width="19" style="83" customWidth="1"/>
    <col min="14354" max="14354" width="14.140625" style="83" customWidth="1"/>
    <col min="14355" max="14355" width="12.7109375" style="83" customWidth="1"/>
    <col min="14356" max="14592" width="14.85546875" style="83"/>
    <col min="14593" max="14593" width="1.42578125" style="83" customWidth="1"/>
    <col min="14594" max="14594" width="6.85546875" style="83" customWidth="1"/>
    <col min="14595" max="14595" width="14.140625" style="83" customWidth="1"/>
    <col min="14596" max="14596" width="12.140625" style="83" customWidth="1"/>
    <col min="14597" max="14597" width="10.42578125" style="83" customWidth="1"/>
    <col min="14598" max="14598" width="33.42578125" style="83" customWidth="1"/>
    <col min="14599" max="14599" width="6.140625" style="83" customWidth="1"/>
    <col min="14600" max="14600" width="7" style="83" customWidth="1"/>
    <col min="14601" max="14601" width="11.85546875" style="83" customWidth="1"/>
    <col min="14602" max="14602" width="19.42578125" style="83" customWidth="1"/>
    <col min="14603" max="14603" width="14.42578125" style="83" customWidth="1"/>
    <col min="14604" max="14604" width="12" style="83" customWidth="1"/>
    <col min="14605" max="14605" width="14.140625" style="83" customWidth="1"/>
    <col min="14606" max="14606" width="9.85546875" style="83" customWidth="1"/>
    <col min="14607" max="14608" width="23" style="83" customWidth="1"/>
    <col min="14609" max="14609" width="19" style="83" customWidth="1"/>
    <col min="14610" max="14610" width="14.140625" style="83" customWidth="1"/>
    <col min="14611" max="14611" width="12.7109375" style="83" customWidth="1"/>
    <col min="14612" max="14848" width="14.85546875" style="83"/>
    <col min="14849" max="14849" width="1.42578125" style="83" customWidth="1"/>
    <col min="14850" max="14850" width="6.85546875" style="83" customWidth="1"/>
    <col min="14851" max="14851" width="14.140625" style="83" customWidth="1"/>
    <col min="14852" max="14852" width="12.140625" style="83" customWidth="1"/>
    <col min="14853" max="14853" width="10.42578125" style="83" customWidth="1"/>
    <col min="14854" max="14854" width="33.42578125" style="83" customWidth="1"/>
    <col min="14855" max="14855" width="6.140625" style="83" customWidth="1"/>
    <col min="14856" max="14856" width="7" style="83" customWidth="1"/>
    <col min="14857" max="14857" width="11.85546875" style="83" customWidth="1"/>
    <col min="14858" max="14858" width="19.42578125" style="83" customWidth="1"/>
    <col min="14859" max="14859" width="14.42578125" style="83" customWidth="1"/>
    <col min="14860" max="14860" width="12" style="83" customWidth="1"/>
    <col min="14861" max="14861" width="14.140625" style="83" customWidth="1"/>
    <col min="14862" max="14862" width="9.85546875" style="83" customWidth="1"/>
    <col min="14863" max="14864" width="23" style="83" customWidth="1"/>
    <col min="14865" max="14865" width="19" style="83" customWidth="1"/>
    <col min="14866" max="14866" width="14.140625" style="83" customWidth="1"/>
    <col min="14867" max="14867" width="12.7109375" style="83" customWidth="1"/>
    <col min="14868" max="15104" width="14.85546875" style="83"/>
    <col min="15105" max="15105" width="1.42578125" style="83" customWidth="1"/>
    <col min="15106" max="15106" width="6.85546875" style="83" customWidth="1"/>
    <col min="15107" max="15107" width="14.140625" style="83" customWidth="1"/>
    <col min="15108" max="15108" width="12.140625" style="83" customWidth="1"/>
    <col min="15109" max="15109" width="10.42578125" style="83" customWidth="1"/>
    <col min="15110" max="15110" width="33.42578125" style="83" customWidth="1"/>
    <col min="15111" max="15111" width="6.140625" style="83" customWidth="1"/>
    <col min="15112" max="15112" width="7" style="83" customWidth="1"/>
    <col min="15113" max="15113" width="11.85546875" style="83" customWidth="1"/>
    <col min="15114" max="15114" width="19.42578125" style="83" customWidth="1"/>
    <col min="15115" max="15115" width="14.42578125" style="83" customWidth="1"/>
    <col min="15116" max="15116" width="12" style="83" customWidth="1"/>
    <col min="15117" max="15117" width="14.140625" style="83" customWidth="1"/>
    <col min="15118" max="15118" width="9.85546875" style="83" customWidth="1"/>
    <col min="15119" max="15120" width="23" style="83" customWidth="1"/>
    <col min="15121" max="15121" width="19" style="83" customWidth="1"/>
    <col min="15122" max="15122" width="14.140625" style="83" customWidth="1"/>
    <col min="15123" max="15123" width="12.7109375" style="83" customWidth="1"/>
    <col min="15124" max="15360" width="14.85546875" style="83"/>
    <col min="15361" max="15361" width="1.42578125" style="83" customWidth="1"/>
    <col min="15362" max="15362" width="6.85546875" style="83" customWidth="1"/>
    <col min="15363" max="15363" width="14.140625" style="83" customWidth="1"/>
    <col min="15364" max="15364" width="12.140625" style="83" customWidth="1"/>
    <col min="15365" max="15365" width="10.42578125" style="83" customWidth="1"/>
    <col min="15366" max="15366" width="33.42578125" style="83" customWidth="1"/>
    <col min="15367" max="15367" width="6.140625" style="83" customWidth="1"/>
    <col min="15368" max="15368" width="7" style="83" customWidth="1"/>
    <col min="15369" max="15369" width="11.85546875" style="83" customWidth="1"/>
    <col min="15370" max="15370" width="19.42578125" style="83" customWidth="1"/>
    <col min="15371" max="15371" width="14.42578125" style="83" customWidth="1"/>
    <col min="15372" max="15372" width="12" style="83" customWidth="1"/>
    <col min="15373" max="15373" width="14.140625" style="83" customWidth="1"/>
    <col min="15374" max="15374" width="9.85546875" style="83" customWidth="1"/>
    <col min="15375" max="15376" width="23" style="83" customWidth="1"/>
    <col min="15377" max="15377" width="19" style="83" customWidth="1"/>
    <col min="15378" max="15378" width="14.140625" style="83" customWidth="1"/>
    <col min="15379" max="15379" width="12.7109375" style="83" customWidth="1"/>
    <col min="15380" max="15616" width="14.85546875" style="83"/>
    <col min="15617" max="15617" width="1.42578125" style="83" customWidth="1"/>
    <col min="15618" max="15618" width="6.85546875" style="83" customWidth="1"/>
    <col min="15619" max="15619" width="14.140625" style="83" customWidth="1"/>
    <col min="15620" max="15620" width="12.140625" style="83" customWidth="1"/>
    <col min="15621" max="15621" width="10.42578125" style="83" customWidth="1"/>
    <col min="15622" max="15622" width="33.42578125" style="83" customWidth="1"/>
    <col min="15623" max="15623" width="6.140625" style="83" customWidth="1"/>
    <col min="15624" max="15624" width="7" style="83" customWidth="1"/>
    <col min="15625" max="15625" width="11.85546875" style="83" customWidth="1"/>
    <col min="15626" max="15626" width="19.42578125" style="83" customWidth="1"/>
    <col min="15627" max="15627" width="14.42578125" style="83" customWidth="1"/>
    <col min="15628" max="15628" width="12" style="83" customWidth="1"/>
    <col min="15629" max="15629" width="14.140625" style="83" customWidth="1"/>
    <col min="15630" max="15630" width="9.85546875" style="83" customWidth="1"/>
    <col min="15631" max="15632" width="23" style="83" customWidth="1"/>
    <col min="15633" max="15633" width="19" style="83" customWidth="1"/>
    <col min="15634" max="15634" width="14.140625" style="83" customWidth="1"/>
    <col min="15635" max="15635" width="12.7109375" style="83" customWidth="1"/>
    <col min="15636" max="15872" width="14.85546875" style="83"/>
    <col min="15873" max="15873" width="1.42578125" style="83" customWidth="1"/>
    <col min="15874" max="15874" width="6.85546875" style="83" customWidth="1"/>
    <col min="15875" max="15875" width="14.140625" style="83" customWidth="1"/>
    <col min="15876" max="15876" width="12.140625" style="83" customWidth="1"/>
    <col min="15877" max="15877" width="10.42578125" style="83" customWidth="1"/>
    <col min="15878" max="15878" width="33.42578125" style="83" customWidth="1"/>
    <col min="15879" max="15879" width="6.140625" style="83" customWidth="1"/>
    <col min="15880" max="15880" width="7" style="83" customWidth="1"/>
    <col min="15881" max="15881" width="11.85546875" style="83" customWidth="1"/>
    <col min="15882" max="15882" width="19.42578125" style="83" customWidth="1"/>
    <col min="15883" max="15883" width="14.42578125" style="83" customWidth="1"/>
    <col min="15884" max="15884" width="12" style="83" customWidth="1"/>
    <col min="15885" max="15885" width="14.140625" style="83" customWidth="1"/>
    <col min="15886" max="15886" width="9.85546875" style="83" customWidth="1"/>
    <col min="15887" max="15888" width="23" style="83" customWidth="1"/>
    <col min="15889" max="15889" width="19" style="83" customWidth="1"/>
    <col min="15890" max="15890" width="14.140625" style="83" customWidth="1"/>
    <col min="15891" max="15891" width="12.7109375" style="83" customWidth="1"/>
    <col min="15892" max="16128" width="14.85546875" style="83"/>
    <col min="16129" max="16129" width="1.42578125" style="83" customWidth="1"/>
    <col min="16130" max="16130" width="6.85546875" style="83" customWidth="1"/>
    <col min="16131" max="16131" width="14.140625" style="83" customWidth="1"/>
    <col min="16132" max="16132" width="12.140625" style="83" customWidth="1"/>
    <col min="16133" max="16133" width="10.42578125" style="83" customWidth="1"/>
    <col min="16134" max="16134" width="33.42578125" style="83" customWidth="1"/>
    <col min="16135" max="16135" width="6.140625" style="83" customWidth="1"/>
    <col min="16136" max="16136" width="7" style="83" customWidth="1"/>
    <col min="16137" max="16137" width="11.85546875" style="83" customWidth="1"/>
    <col min="16138" max="16138" width="19.42578125" style="83" customWidth="1"/>
    <col min="16139" max="16139" width="14.42578125" style="83" customWidth="1"/>
    <col min="16140" max="16140" width="12" style="83" customWidth="1"/>
    <col min="16141" max="16141" width="14.140625" style="83" customWidth="1"/>
    <col min="16142" max="16142" width="9.85546875" style="83" customWidth="1"/>
    <col min="16143" max="16144" width="23" style="83" customWidth="1"/>
    <col min="16145" max="16145" width="19" style="83" customWidth="1"/>
    <col min="16146" max="16146" width="14.140625" style="83" customWidth="1"/>
    <col min="16147" max="16147" width="12.7109375" style="83" customWidth="1"/>
    <col min="16148" max="16384" width="14.85546875" style="83"/>
  </cols>
  <sheetData>
    <row r="1" spans="2:18" s="68" customFormat="1" ht="15.75" x14ac:dyDescent="0.25">
      <c r="B1" s="66" t="s">
        <v>87</v>
      </c>
      <c r="C1" s="66"/>
      <c r="D1" s="66"/>
      <c r="E1" s="66"/>
      <c r="F1" s="66"/>
      <c r="G1" s="66"/>
      <c r="H1" s="66"/>
      <c r="I1" s="66"/>
      <c r="J1" s="66"/>
      <c r="K1" s="66"/>
      <c r="L1" s="67"/>
      <c r="M1" s="67"/>
      <c r="N1" s="67"/>
      <c r="O1" s="67"/>
      <c r="P1" s="67"/>
      <c r="Q1" s="67"/>
    </row>
    <row r="2" spans="2:18" s="68" customFormat="1" ht="18" x14ac:dyDescent="0.25">
      <c r="B2" s="69" t="s">
        <v>88</v>
      </c>
      <c r="C2" s="69"/>
      <c r="D2" s="66"/>
      <c r="E2" s="66"/>
      <c r="F2" s="66"/>
      <c r="G2" s="66"/>
      <c r="H2" s="66"/>
      <c r="I2" s="66"/>
      <c r="J2" s="66"/>
      <c r="K2" s="66"/>
      <c r="L2" s="67"/>
      <c r="M2" s="67"/>
      <c r="N2" s="67"/>
      <c r="O2" s="67"/>
      <c r="P2" s="67"/>
      <c r="Q2" s="67"/>
    </row>
    <row r="3" spans="2:18" s="68" customFormat="1" ht="15.75" x14ac:dyDescent="0.25">
      <c r="B3" s="70" t="s">
        <v>89</v>
      </c>
      <c r="C3" s="70"/>
      <c r="D3" s="66"/>
      <c r="E3" s="66"/>
      <c r="F3" s="66"/>
      <c r="G3" s="66"/>
      <c r="H3" s="66"/>
      <c r="I3" s="66"/>
      <c r="J3" s="66"/>
      <c r="K3" s="66"/>
      <c r="L3" s="67"/>
      <c r="M3" s="67"/>
      <c r="N3" s="67"/>
      <c r="O3" s="67"/>
      <c r="P3" s="67"/>
      <c r="Q3" s="67"/>
    </row>
    <row r="4" spans="2:18" s="68" customFormat="1" ht="15.75" x14ac:dyDescent="0.25">
      <c r="B4" s="66" t="s">
        <v>90</v>
      </c>
      <c r="C4" s="71"/>
      <c r="D4" s="66"/>
      <c r="E4" s="66"/>
      <c r="F4" s="66"/>
      <c r="G4" s="66"/>
      <c r="H4" s="66"/>
      <c r="I4" s="66"/>
      <c r="J4" s="66"/>
      <c r="K4" s="66"/>
      <c r="L4" s="67"/>
      <c r="M4" s="67"/>
      <c r="N4" s="67"/>
      <c r="O4" s="67"/>
      <c r="P4" s="67"/>
      <c r="Q4" s="67"/>
    </row>
    <row r="5" spans="2:18" s="68" customFormat="1" ht="4.5" customHeight="1" x14ac:dyDescent="0.25">
      <c r="B5" s="66"/>
      <c r="C5" s="66"/>
      <c r="D5" s="67"/>
      <c r="E5" s="67"/>
      <c r="F5" s="67"/>
      <c r="G5" s="67"/>
      <c r="H5" s="67"/>
      <c r="I5" s="67"/>
      <c r="J5" s="67"/>
      <c r="K5" s="67"/>
      <c r="L5" s="67"/>
      <c r="M5" s="67"/>
      <c r="N5" s="67"/>
      <c r="O5" s="67"/>
      <c r="P5" s="67"/>
      <c r="Q5" s="67"/>
    </row>
    <row r="6" spans="2:18" s="68" customFormat="1" ht="20.25" x14ac:dyDescent="0.25">
      <c r="B6" s="72" t="s">
        <v>54</v>
      </c>
      <c r="C6" s="72"/>
      <c r="D6" s="66"/>
      <c r="E6" s="66"/>
      <c r="F6" s="66"/>
      <c r="G6" s="66"/>
      <c r="H6" s="66"/>
      <c r="I6" s="66"/>
      <c r="J6" s="66"/>
      <c r="K6" s="66"/>
      <c r="L6" s="67"/>
      <c r="M6" s="67"/>
      <c r="N6" s="67"/>
      <c r="O6" s="67"/>
      <c r="P6" s="67"/>
      <c r="Q6" s="67"/>
    </row>
    <row r="7" spans="2:18" s="79" customFormat="1" ht="18" customHeight="1" thickBot="1" x14ac:dyDescent="0.4">
      <c r="B7" s="243"/>
      <c r="C7" s="243"/>
      <c r="D7" s="243"/>
      <c r="E7" s="73"/>
      <c r="F7" s="74"/>
      <c r="G7" s="74"/>
      <c r="H7" s="75"/>
      <c r="I7" s="75"/>
      <c r="J7" s="76"/>
      <c r="K7" s="76"/>
      <c r="L7" s="76"/>
      <c r="M7" s="76"/>
      <c r="N7" s="77"/>
      <c r="O7" s="77"/>
      <c r="P7" s="77"/>
      <c r="Q7" s="77"/>
      <c r="R7" s="78"/>
    </row>
    <row r="8" spans="2:18" ht="59.25" customHeight="1" thickTop="1" x14ac:dyDescent="0.2">
      <c r="B8" s="80" t="s">
        <v>55</v>
      </c>
      <c r="C8" s="229" t="s">
        <v>56</v>
      </c>
      <c r="D8" s="229" t="s">
        <v>57</v>
      </c>
      <c r="E8" s="81" t="s">
        <v>58</v>
      </c>
      <c r="F8" s="82"/>
      <c r="G8" s="244" t="s">
        <v>59</v>
      </c>
      <c r="H8" s="245"/>
      <c r="I8" s="229" t="s">
        <v>60</v>
      </c>
      <c r="J8" s="229" t="s">
        <v>61</v>
      </c>
      <c r="K8" s="229" t="s">
        <v>62</v>
      </c>
      <c r="L8" s="229" t="s">
        <v>63</v>
      </c>
      <c r="M8" s="229" t="s">
        <v>64</v>
      </c>
      <c r="N8" s="231" t="s">
        <v>65</v>
      </c>
      <c r="O8" s="233" t="s">
        <v>66</v>
      </c>
      <c r="P8" s="233"/>
      <c r="Q8" s="234" t="s">
        <v>67</v>
      </c>
    </row>
    <row r="9" spans="2:18" ht="117.75" customHeight="1" thickBot="1" x14ac:dyDescent="0.25">
      <c r="B9" s="84" t="s">
        <v>68</v>
      </c>
      <c r="C9" s="230"/>
      <c r="D9" s="230"/>
      <c r="E9" s="85" t="s">
        <v>69</v>
      </c>
      <c r="F9" s="85" t="s">
        <v>70</v>
      </c>
      <c r="G9" s="86" t="s">
        <v>71</v>
      </c>
      <c r="H9" s="87" t="s">
        <v>72</v>
      </c>
      <c r="I9" s="230"/>
      <c r="J9" s="230"/>
      <c r="K9" s="230"/>
      <c r="L9" s="230"/>
      <c r="M9" s="230"/>
      <c r="N9" s="232"/>
      <c r="O9" s="88" t="s">
        <v>73</v>
      </c>
      <c r="P9" s="88" t="s">
        <v>74</v>
      </c>
      <c r="Q9" s="235"/>
    </row>
    <row r="10" spans="2:18" ht="2.25" customHeight="1" thickTop="1" x14ac:dyDescent="0.2">
      <c r="B10" s="236"/>
      <c r="C10" s="237"/>
      <c r="D10" s="237"/>
      <c r="E10" s="237"/>
      <c r="F10" s="237"/>
      <c r="G10" s="237"/>
      <c r="H10" s="237"/>
      <c r="I10" s="237"/>
      <c r="J10" s="237"/>
      <c r="K10" s="237"/>
      <c r="L10" s="237"/>
      <c r="M10" s="237"/>
      <c r="N10" s="237"/>
      <c r="O10" s="238"/>
      <c r="P10" s="238"/>
      <c r="Q10" s="237"/>
    </row>
    <row r="11" spans="2:18" s="100" customFormat="1" ht="38.25" customHeight="1" x14ac:dyDescent="0.25">
      <c r="B11" s="89">
        <v>1</v>
      </c>
      <c r="C11" s="90"/>
      <c r="D11" s="91"/>
      <c r="E11" s="91"/>
      <c r="F11" s="92"/>
      <c r="G11" s="92"/>
      <c r="H11" s="93"/>
      <c r="I11" s="94" t="s">
        <v>75</v>
      </c>
      <c r="J11" s="93"/>
      <c r="K11" s="95"/>
      <c r="L11" s="96"/>
      <c r="M11" s="95"/>
      <c r="N11" s="97"/>
      <c r="O11" s="98"/>
      <c r="P11" s="98"/>
      <c r="Q11" s="99"/>
    </row>
    <row r="12" spans="2:18" s="100" customFormat="1" ht="38.25" customHeight="1" x14ac:dyDescent="0.25">
      <c r="B12" s="89">
        <v>2</v>
      </c>
      <c r="C12" s="90"/>
      <c r="D12" s="91"/>
      <c r="E12" s="91"/>
      <c r="F12" s="92"/>
      <c r="G12" s="92"/>
      <c r="H12" s="93"/>
      <c r="I12" s="94" t="s">
        <v>75</v>
      </c>
      <c r="J12" s="93"/>
      <c r="K12" s="95"/>
      <c r="L12" s="101"/>
      <c r="M12" s="95"/>
      <c r="N12" s="97"/>
      <c r="O12" s="98"/>
      <c r="P12" s="98"/>
      <c r="Q12" s="99"/>
    </row>
    <row r="13" spans="2:18" s="100" customFormat="1" ht="38.25" customHeight="1" x14ac:dyDescent="0.25">
      <c r="B13" s="89">
        <v>3</v>
      </c>
      <c r="C13" s="90"/>
      <c r="D13" s="91"/>
      <c r="E13" s="91"/>
      <c r="F13" s="92"/>
      <c r="G13" s="92"/>
      <c r="H13" s="93"/>
      <c r="I13" s="94" t="s">
        <v>75</v>
      </c>
      <c r="J13" s="93"/>
      <c r="K13" s="95"/>
      <c r="L13" s="101"/>
      <c r="M13" s="95"/>
      <c r="N13" s="97"/>
      <c r="O13" s="98"/>
      <c r="P13" s="98"/>
      <c r="Q13" s="99"/>
    </row>
    <row r="14" spans="2:18" s="100" customFormat="1" ht="38.25" customHeight="1" x14ac:dyDescent="0.25">
      <c r="B14" s="89">
        <v>4</v>
      </c>
      <c r="C14" s="90"/>
      <c r="D14" s="91"/>
      <c r="E14" s="91"/>
      <c r="F14" s="92"/>
      <c r="G14" s="92"/>
      <c r="H14" s="93"/>
      <c r="I14" s="94" t="s">
        <v>75</v>
      </c>
      <c r="J14" s="93"/>
      <c r="K14" s="95"/>
      <c r="L14" s="101"/>
      <c r="M14" s="95"/>
      <c r="N14" s="97"/>
      <c r="O14" s="98"/>
      <c r="P14" s="98"/>
      <c r="Q14" s="99"/>
    </row>
    <row r="15" spans="2:18" s="100" customFormat="1" ht="38.25" customHeight="1" x14ac:dyDescent="0.25">
      <c r="B15" s="89">
        <v>5</v>
      </c>
      <c r="C15" s="90"/>
      <c r="D15" s="91"/>
      <c r="E15" s="91"/>
      <c r="F15" s="92"/>
      <c r="G15" s="92"/>
      <c r="H15" s="93"/>
      <c r="I15" s="94" t="s">
        <v>75</v>
      </c>
      <c r="J15" s="93"/>
      <c r="K15" s="95"/>
      <c r="L15" s="101"/>
      <c r="M15" s="95"/>
      <c r="N15" s="97"/>
      <c r="O15" s="98"/>
      <c r="P15" s="98"/>
      <c r="Q15" s="99"/>
    </row>
    <row r="16" spans="2:18" s="100" customFormat="1" ht="38.25" customHeight="1" x14ac:dyDescent="0.25">
      <c r="B16" s="89">
        <v>6</v>
      </c>
      <c r="C16" s="90"/>
      <c r="D16" s="91"/>
      <c r="E16" s="91"/>
      <c r="F16" s="92"/>
      <c r="G16" s="92"/>
      <c r="H16" s="93"/>
      <c r="I16" s="94" t="s">
        <v>75</v>
      </c>
      <c r="J16" s="93"/>
      <c r="K16" s="95"/>
      <c r="L16" s="101"/>
      <c r="M16" s="95"/>
      <c r="N16" s="97"/>
      <c r="O16" s="98"/>
      <c r="P16" s="98"/>
      <c r="Q16" s="99"/>
    </row>
    <row r="17" spans="2:18" s="100" customFormat="1" ht="38.25" customHeight="1" x14ac:dyDescent="0.25">
      <c r="B17" s="89">
        <v>7</v>
      </c>
      <c r="C17" s="90"/>
      <c r="D17" s="91"/>
      <c r="E17" s="91"/>
      <c r="F17" s="92"/>
      <c r="G17" s="92"/>
      <c r="H17" s="93"/>
      <c r="I17" s="94" t="s">
        <v>75</v>
      </c>
      <c r="J17" s="93"/>
      <c r="K17" s="95"/>
      <c r="L17" s="101"/>
      <c r="M17" s="95"/>
      <c r="N17" s="97"/>
      <c r="O17" s="98"/>
      <c r="P17" s="98"/>
      <c r="Q17" s="99"/>
    </row>
    <row r="18" spans="2:18" s="100" customFormat="1" ht="38.25" customHeight="1" x14ac:dyDescent="0.25">
      <c r="B18" s="89">
        <v>8</v>
      </c>
      <c r="C18" s="90"/>
      <c r="D18" s="91"/>
      <c r="E18" s="91"/>
      <c r="F18" s="92"/>
      <c r="G18" s="92"/>
      <c r="H18" s="93"/>
      <c r="I18" s="94" t="s">
        <v>75</v>
      </c>
      <c r="J18" s="93"/>
      <c r="K18" s="95"/>
      <c r="L18" s="101"/>
      <c r="M18" s="95"/>
      <c r="N18" s="97"/>
      <c r="O18" s="98"/>
      <c r="P18" s="98"/>
      <c r="Q18" s="99"/>
    </row>
    <row r="19" spans="2:18" s="100" customFormat="1" ht="38.25" customHeight="1" x14ac:dyDescent="0.25">
      <c r="B19" s="89">
        <v>9</v>
      </c>
      <c r="C19" s="90"/>
      <c r="D19" s="91"/>
      <c r="E19" s="91"/>
      <c r="F19" s="92"/>
      <c r="G19" s="92"/>
      <c r="H19" s="93"/>
      <c r="I19" s="94" t="s">
        <v>75</v>
      </c>
      <c r="J19" s="93"/>
      <c r="K19" s="95"/>
      <c r="L19" s="101"/>
      <c r="M19" s="95"/>
      <c r="N19" s="97"/>
      <c r="O19" s="98"/>
      <c r="P19" s="98"/>
      <c r="Q19" s="99"/>
    </row>
    <row r="20" spans="2:18" s="100" customFormat="1" ht="38.25" customHeight="1" x14ac:dyDescent="0.25">
      <c r="B20" s="89">
        <v>10</v>
      </c>
      <c r="C20" s="90"/>
      <c r="D20" s="91"/>
      <c r="E20" s="91"/>
      <c r="F20" s="92"/>
      <c r="G20" s="92"/>
      <c r="H20" s="93"/>
      <c r="I20" s="94" t="s">
        <v>75</v>
      </c>
      <c r="J20" s="93"/>
      <c r="K20" s="95"/>
      <c r="L20" s="101"/>
      <c r="M20" s="95"/>
      <c r="N20" s="97"/>
      <c r="O20" s="98"/>
      <c r="P20" s="98"/>
      <c r="Q20" s="99"/>
    </row>
    <row r="21" spans="2:18" ht="5.25" customHeight="1" thickBot="1" x14ac:dyDescent="0.3">
      <c r="B21" s="239"/>
      <c r="C21" s="240"/>
      <c r="D21" s="240"/>
      <c r="E21" s="240"/>
      <c r="F21" s="240"/>
      <c r="G21" s="240"/>
      <c r="H21" s="240"/>
      <c r="I21" s="240"/>
      <c r="J21" s="240"/>
      <c r="K21" s="240"/>
      <c r="L21" s="240"/>
      <c r="M21" s="240"/>
      <c r="N21" s="240"/>
      <c r="O21" s="240"/>
      <c r="P21" s="240"/>
      <c r="Q21" s="240"/>
    </row>
    <row r="22" spans="2:18" ht="13.5" thickTop="1" x14ac:dyDescent="0.2"/>
    <row r="23" spans="2:18" s="68" customFormat="1" ht="19.5" customHeight="1" x14ac:dyDescent="0.25">
      <c r="B23" s="241" t="s">
        <v>76</v>
      </c>
      <c r="C23" s="241"/>
      <c r="D23" s="241"/>
      <c r="E23" s="241"/>
      <c r="F23" s="241"/>
      <c r="G23" s="241"/>
      <c r="H23" s="241"/>
      <c r="I23" s="241"/>
      <c r="J23" s="241"/>
      <c r="K23" s="241"/>
      <c r="L23" s="241"/>
      <c r="M23" s="241"/>
      <c r="N23" s="241"/>
      <c r="O23" s="241"/>
      <c r="P23" s="241"/>
      <c r="Q23" s="241"/>
      <c r="R23" s="102"/>
    </row>
    <row r="24" spans="2:18" s="103" customFormat="1" ht="28.5" customHeight="1" x14ac:dyDescent="0.2">
      <c r="B24" s="242" t="s">
        <v>77</v>
      </c>
      <c r="C24" s="242"/>
      <c r="D24" s="242"/>
      <c r="E24" s="242"/>
      <c r="F24" s="242"/>
      <c r="G24" s="242"/>
      <c r="H24" s="242"/>
      <c r="I24" s="242"/>
      <c r="J24" s="242"/>
      <c r="K24" s="242"/>
      <c r="L24" s="242"/>
      <c r="M24" s="242"/>
      <c r="N24" s="242"/>
      <c r="O24" s="242"/>
      <c r="P24" s="242"/>
      <c r="Q24" s="242"/>
    </row>
    <row r="25" spans="2:18" s="103" customFormat="1" ht="29.25" customHeight="1" x14ac:dyDescent="0.2">
      <c r="B25" s="226" t="s">
        <v>78</v>
      </c>
      <c r="C25" s="226"/>
      <c r="D25" s="226"/>
      <c r="E25" s="226"/>
      <c r="F25" s="226"/>
      <c r="G25" s="226"/>
      <c r="H25" s="226"/>
      <c r="I25" s="226"/>
      <c r="J25" s="226"/>
      <c r="K25" s="226"/>
      <c r="L25" s="226"/>
      <c r="M25" s="226"/>
      <c r="N25" s="226"/>
      <c r="O25" s="226"/>
      <c r="P25" s="226"/>
      <c r="Q25" s="226"/>
    </row>
    <row r="26" spans="2:18" s="103" customFormat="1" ht="24.75" customHeight="1" x14ac:dyDescent="0.2">
      <c r="B26" s="226" t="s">
        <v>79</v>
      </c>
      <c r="C26" s="226"/>
      <c r="D26" s="226"/>
      <c r="E26" s="226"/>
      <c r="F26" s="226"/>
      <c r="G26" s="226"/>
      <c r="H26" s="226"/>
      <c r="I26" s="226"/>
      <c r="J26" s="226"/>
      <c r="K26" s="226"/>
      <c r="L26" s="226"/>
      <c r="M26" s="226"/>
      <c r="N26" s="226"/>
      <c r="O26" s="226"/>
      <c r="P26" s="226"/>
      <c r="Q26" s="226"/>
    </row>
    <row r="27" spans="2:18" s="103" customFormat="1" ht="24" customHeight="1" x14ac:dyDescent="0.2">
      <c r="B27" s="226" t="s">
        <v>80</v>
      </c>
      <c r="C27" s="226"/>
      <c r="D27" s="226"/>
      <c r="E27" s="226"/>
      <c r="F27" s="226"/>
      <c r="G27" s="226"/>
      <c r="H27" s="226"/>
      <c r="I27" s="226"/>
      <c r="J27" s="226"/>
      <c r="K27" s="226"/>
      <c r="L27" s="226"/>
      <c r="M27" s="226"/>
      <c r="N27" s="226"/>
      <c r="O27" s="226"/>
      <c r="P27" s="226"/>
      <c r="Q27" s="226"/>
    </row>
    <row r="28" spans="2:18" s="103" customFormat="1" ht="24.75" customHeight="1" x14ac:dyDescent="0.2">
      <c r="B28" s="226" t="s">
        <v>81</v>
      </c>
      <c r="C28" s="226"/>
      <c r="D28" s="226"/>
      <c r="E28" s="226"/>
      <c r="F28" s="226"/>
      <c r="G28" s="226"/>
      <c r="H28" s="226"/>
      <c r="I28" s="226"/>
      <c r="J28" s="226"/>
      <c r="K28" s="226"/>
      <c r="L28" s="226"/>
      <c r="M28" s="226"/>
      <c r="N28" s="226"/>
      <c r="O28" s="226"/>
      <c r="P28" s="226"/>
      <c r="Q28" s="226"/>
    </row>
    <row r="29" spans="2:18" s="103" customFormat="1" ht="21" customHeight="1" x14ac:dyDescent="0.2">
      <c r="B29" s="226" t="s">
        <v>82</v>
      </c>
      <c r="C29" s="226"/>
      <c r="D29" s="226"/>
      <c r="E29" s="226"/>
      <c r="F29" s="226"/>
      <c r="G29" s="226"/>
      <c r="H29" s="226"/>
      <c r="I29" s="226"/>
      <c r="J29" s="226"/>
      <c r="K29" s="226"/>
      <c r="L29" s="226"/>
      <c r="M29" s="226"/>
      <c r="N29" s="226"/>
      <c r="O29" s="226"/>
      <c r="P29" s="226"/>
      <c r="Q29" s="226"/>
    </row>
    <row r="30" spans="2:18" s="68" customFormat="1" ht="35.25" customHeight="1" x14ac:dyDescent="0.25">
      <c r="B30" s="227" t="s">
        <v>83</v>
      </c>
      <c r="C30" s="227"/>
      <c r="D30" s="227"/>
      <c r="E30" s="227"/>
      <c r="F30" s="227"/>
      <c r="G30" s="227"/>
      <c r="H30" s="227"/>
      <c r="I30" s="227"/>
      <c r="J30" s="227"/>
      <c r="K30" s="227"/>
      <c r="L30" s="227"/>
      <c r="M30" s="227"/>
      <c r="N30" s="227"/>
      <c r="O30" s="227"/>
      <c r="P30" s="227"/>
      <c r="Q30" s="227"/>
      <c r="R30" s="104"/>
    </row>
    <row r="31" spans="2:18" s="68" customFormat="1" ht="15.75" x14ac:dyDescent="0.25">
      <c r="B31" s="104"/>
      <c r="C31" s="104"/>
      <c r="D31" s="104"/>
      <c r="E31" s="104"/>
      <c r="F31" s="104"/>
      <c r="G31" s="104"/>
      <c r="H31" s="104"/>
      <c r="I31" s="104"/>
      <c r="J31" s="104"/>
      <c r="K31" s="104"/>
      <c r="L31" s="104"/>
      <c r="M31" s="104"/>
      <c r="N31" s="104"/>
      <c r="O31" s="104"/>
      <c r="P31" s="104"/>
      <c r="Q31" s="104"/>
      <c r="R31" s="104"/>
    </row>
    <row r="32" spans="2:18" s="68" customFormat="1" ht="21.75" customHeight="1" x14ac:dyDescent="0.25">
      <c r="B32" s="105" t="s">
        <v>84</v>
      </c>
      <c r="C32" s="105"/>
      <c r="F32" s="105"/>
    </row>
    <row r="33" spans="2:20" s="68" customFormat="1" ht="15.75" x14ac:dyDescent="0.25"/>
    <row r="34" spans="2:20" s="68" customFormat="1" ht="15.75" x14ac:dyDescent="0.25"/>
    <row r="35" spans="2:20" s="68" customFormat="1" ht="15.75" x14ac:dyDescent="0.25">
      <c r="B35" s="105" t="s">
        <v>85</v>
      </c>
      <c r="C35" s="105"/>
    </row>
    <row r="36" spans="2:20" s="68" customFormat="1" ht="15.75" x14ac:dyDescent="0.25"/>
    <row r="37" spans="2:20" s="68" customFormat="1" ht="36.75" customHeight="1" x14ac:dyDescent="0.25">
      <c r="B37" s="228" t="s">
        <v>86</v>
      </c>
      <c r="C37" s="228"/>
      <c r="D37" s="228"/>
      <c r="E37" s="228"/>
      <c r="F37" s="228"/>
      <c r="G37" s="228"/>
      <c r="H37" s="228"/>
      <c r="I37" s="228"/>
      <c r="J37" s="228"/>
      <c r="K37" s="228"/>
      <c r="L37" s="228"/>
      <c r="M37" s="228"/>
      <c r="N37" s="228"/>
      <c r="O37" s="228"/>
      <c r="P37" s="228"/>
      <c r="Q37" s="228"/>
      <c r="R37" s="106"/>
      <c r="S37" s="106"/>
      <c r="T37" s="106"/>
    </row>
  </sheetData>
  <mergeCells count="23">
    <mergeCell ref="B7:D7"/>
    <mergeCell ref="C8:C9"/>
    <mergeCell ref="D8:D9"/>
    <mergeCell ref="G8:H8"/>
    <mergeCell ref="I8:I9"/>
    <mergeCell ref="B26:Q26"/>
    <mergeCell ref="K8:K9"/>
    <mergeCell ref="L8:L9"/>
    <mergeCell ref="M8:M9"/>
    <mergeCell ref="N8:N9"/>
    <mergeCell ref="O8:P8"/>
    <mergeCell ref="Q8:Q9"/>
    <mergeCell ref="J8:J9"/>
    <mergeCell ref="B10:Q10"/>
    <mergeCell ref="B21:Q21"/>
    <mergeCell ref="B23:Q23"/>
    <mergeCell ref="B24:Q24"/>
    <mergeCell ref="B25:Q25"/>
    <mergeCell ref="B27:Q27"/>
    <mergeCell ref="B28:Q28"/>
    <mergeCell ref="B29:Q29"/>
    <mergeCell ref="B30:Q30"/>
    <mergeCell ref="B37:Q37"/>
  </mergeCells>
  <printOptions horizontalCentered="1" verticalCentered="1"/>
  <pageMargins left="0.39370078740157483" right="0.39370078740157483" top="0.78740157480314965" bottom="0.39370078740157483" header="0.31496062992125984" footer="0.31496062992125984"/>
  <pageSetup paperSize="120" scale="52" orientation="landscape" horizontalDpi="4294967295" verticalDpi="4294967295" r:id="rId1"/>
  <headerFooter alignWithMargins="0"/>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11</xdr:col>
                <xdr:colOff>504825</xdr:colOff>
                <xdr:row>0</xdr:row>
                <xdr:rowOff>0</xdr:rowOff>
              </from>
              <to>
                <xdr:col>12</xdr:col>
                <xdr:colOff>0</xdr:colOff>
                <xdr:row>0</xdr:row>
                <xdr:rowOff>0</xdr:rowOff>
              </to>
            </anchor>
          </objectPr>
        </oleObject>
      </mc:Choice>
      <mc:Fallback>
        <oleObject progId="MSPhotoEd.3" shapeId="1025" r:id="rId4"/>
      </mc:Fallback>
    </mc:AlternateContent>
  </oleObjec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7"/>
  <sheetViews>
    <sheetView showGridLines="0" view="pageBreakPreview" topLeftCell="B1" zoomScale="80" zoomScaleNormal="80" zoomScaleSheetLayoutView="80" workbookViewId="0">
      <selection activeCell="B11" sqref="B11:G15"/>
    </sheetView>
  </sheetViews>
  <sheetFormatPr baseColWidth="10" defaultColWidth="9.140625" defaultRowHeight="14.25" x14ac:dyDescent="0.2"/>
  <cols>
    <col min="1" max="1" width="5.42578125" style="111" customWidth="1"/>
    <col min="2" max="2" width="43" style="111" customWidth="1"/>
    <col min="3" max="3" width="37.42578125" style="111" customWidth="1"/>
    <col min="4" max="4" width="15.85546875" style="111" customWidth="1"/>
    <col min="5" max="5" width="17" style="111" customWidth="1"/>
    <col min="6" max="6" width="115.42578125" style="111" customWidth="1"/>
    <col min="7" max="7" width="27.140625" style="111" customWidth="1"/>
    <col min="8" max="229" width="9.140625" style="111"/>
    <col min="230" max="230" width="50.42578125" style="111" customWidth="1"/>
    <col min="231" max="231" width="33.28515625" style="111" customWidth="1"/>
    <col min="232" max="232" width="31.42578125" style="111" customWidth="1"/>
    <col min="233" max="234" width="28.7109375" style="111" customWidth="1"/>
    <col min="235" max="235" width="35.140625" style="111" customWidth="1"/>
    <col min="236" max="256" width="9.140625" style="111"/>
    <col min="257" max="257" width="5.42578125" style="111" customWidth="1"/>
    <col min="258" max="258" width="43" style="111" customWidth="1"/>
    <col min="259" max="259" width="37.42578125" style="111" customWidth="1"/>
    <col min="260" max="260" width="15.85546875" style="111" customWidth="1"/>
    <col min="261" max="261" width="17" style="111" customWidth="1"/>
    <col min="262" max="262" width="115.42578125" style="111" customWidth="1"/>
    <col min="263" max="263" width="27.140625" style="111" customWidth="1"/>
    <col min="264" max="485" width="9.140625" style="111"/>
    <col min="486" max="486" width="50.42578125" style="111" customWidth="1"/>
    <col min="487" max="487" width="33.28515625" style="111" customWidth="1"/>
    <col min="488" max="488" width="31.42578125" style="111" customWidth="1"/>
    <col min="489" max="490" width="28.7109375" style="111" customWidth="1"/>
    <col min="491" max="491" width="35.140625" style="111" customWidth="1"/>
    <col min="492" max="512" width="9.140625" style="111"/>
    <col min="513" max="513" width="5.42578125" style="111" customWidth="1"/>
    <col min="514" max="514" width="43" style="111" customWidth="1"/>
    <col min="515" max="515" width="37.42578125" style="111" customWidth="1"/>
    <col min="516" max="516" width="15.85546875" style="111" customWidth="1"/>
    <col min="517" max="517" width="17" style="111" customWidth="1"/>
    <col min="518" max="518" width="115.42578125" style="111" customWidth="1"/>
    <col min="519" max="519" width="27.140625" style="111" customWidth="1"/>
    <col min="520" max="741" width="9.140625" style="111"/>
    <col min="742" max="742" width="50.42578125" style="111" customWidth="1"/>
    <col min="743" max="743" width="33.28515625" style="111" customWidth="1"/>
    <col min="744" max="744" width="31.42578125" style="111" customWidth="1"/>
    <col min="745" max="746" width="28.7109375" style="111" customWidth="1"/>
    <col min="747" max="747" width="35.140625" style="111" customWidth="1"/>
    <col min="748" max="768" width="9.140625" style="111"/>
    <col min="769" max="769" width="5.42578125" style="111" customWidth="1"/>
    <col min="770" max="770" width="43" style="111" customWidth="1"/>
    <col min="771" max="771" width="37.42578125" style="111" customWidth="1"/>
    <col min="772" max="772" width="15.85546875" style="111" customWidth="1"/>
    <col min="773" max="773" width="17" style="111" customWidth="1"/>
    <col min="774" max="774" width="115.42578125" style="111" customWidth="1"/>
    <col min="775" max="775" width="27.140625" style="111" customWidth="1"/>
    <col min="776" max="997" width="9.140625" style="111"/>
    <col min="998" max="998" width="50.42578125" style="111" customWidth="1"/>
    <col min="999" max="999" width="33.28515625" style="111" customWidth="1"/>
    <col min="1000" max="1000" width="31.42578125" style="111" customWidth="1"/>
    <col min="1001" max="1002" width="28.7109375" style="111" customWidth="1"/>
    <col min="1003" max="1003" width="35.140625" style="111" customWidth="1"/>
    <col min="1004" max="1024" width="9.140625" style="111"/>
    <col min="1025" max="1025" width="5.42578125" style="111" customWidth="1"/>
    <col min="1026" max="1026" width="43" style="111" customWidth="1"/>
    <col min="1027" max="1027" width="37.42578125" style="111" customWidth="1"/>
    <col min="1028" max="1028" width="15.85546875" style="111" customWidth="1"/>
    <col min="1029" max="1029" width="17" style="111" customWidth="1"/>
    <col min="1030" max="1030" width="115.42578125" style="111" customWidth="1"/>
    <col min="1031" max="1031" width="27.140625" style="111" customWidth="1"/>
    <col min="1032" max="1253" width="9.140625" style="111"/>
    <col min="1254" max="1254" width="50.42578125" style="111" customWidth="1"/>
    <col min="1255" max="1255" width="33.28515625" style="111" customWidth="1"/>
    <col min="1256" max="1256" width="31.42578125" style="111" customWidth="1"/>
    <col min="1257" max="1258" width="28.7109375" style="111" customWidth="1"/>
    <col min="1259" max="1259" width="35.140625" style="111" customWidth="1"/>
    <col min="1260" max="1280" width="9.140625" style="111"/>
    <col min="1281" max="1281" width="5.42578125" style="111" customWidth="1"/>
    <col min="1282" max="1282" width="43" style="111" customWidth="1"/>
    <col min="1283" max="1283" width="37.42578125" style="111" customWidth="1"/>
    <col min="1284" max="1284" width="15.85546875" style="111" customWidth="1"/>
    <col min="1285" max="1285" width="17" style="111" customWidth="1"/>
    <col min="1286" max="1286" width="115.42578125" style="111" customWidth="1"/>
    <col min="1287" max="1287" width="27.140625" style="111" customWidth="1"/>
    <col min="1288" max="1509" width="9.140625" style="111"/>
    <col min="1510" max="1510" width="50.42578125" style="111" customWidth="1"/>
    <col min="1511" max="1511" width="33.28515625" style="111" customWidth="1"/>
    <col min="1512" max="1512" width="31.42578125" style="111" customWidth="1"/>
    <col min="1513" max="1514" width="28.7109375" style="111" customWidth="1"/>
    <col min="1515" max="1515" width="35.140625" style="111" customWidth="1"/>
    <col min="1516" max="1536" width="9.140625" style="111"/>
    <col min="1537" max="1537" width="5.42578125" style="111" customWidth="1"/>
    <col min="1538" max="1538" width="43" style="111" customWidth="1"/>
    <col min="1539" max="1539" width="37.42578125" style="111" customWidth="1"/>
    <col min="1540" max="1540" width="15.85546875" style="111" customWidth="1"/>
    <col min="1541" max="1541" width="17" style="111" customWidth="1"/>
    <col min="1542" max="1542" width="115.42578125" style="111" customWidth="1"/>
    <col min="1543" max="1543" width="27.140625" style="111" customWidth="1"/>
    <col min="1544" max="1765" width="9.140625" style="111"/>
    <col min="1766" max="1766" width="50.42578125" style="111" customWidth="1"/>
    <col min="1767" max="1767" width="33.28515625" style="111" customWidth="1"/>
    <col min="1768" max="1768" width="31.42578125" style="111" customWidth="1"/>
    <col min="1769" max="1770" width="28.7109375" style="111" customWidth="1"/>
    <col min="1771" max="1771" width="35.140625" style="111" customWidth="1"/>
    <col min="1772" max="1792" width="9.140625" style="111"/>
    <col min="1793" max="1793" width="5.42578125" style="111" customWidth="1"/>
    <col min="1794" max="1794" width="43" style="111" customWidth="1"/>
    <col min="1795" max="1795" width="37.42578125" style="111" customWidth="1"/>
    <col min="1796" max="1796" width="15.85546875" style="111" customWidth="1"/>
    <col min="1797" max="1797" width="17" style="111" customWidth="1"/>
    <col min="1798" max="1798" width="115.42578125" style="111" customWidth="1"/>
    <col min="1799" max="1799" width="27.140625" style="111" customWidth="1"/>
    <col min="1800" max="2021" width="9.140625" style="111"/>
    <col min="2022" max="2022" width="50.42578125" style="111" customWidth="1"/>
    <col min="2023" max="2023" width="33.28515625" style="111" customWidth="1"/>
    <col min="2024" max="2024" width="31.42578125" style="111" customWidth="1"/>
    <col min="2025" max="2026" width="28.7109375" style="111" customWidth="1"/>
    <col min="2027" max="2027" width="35.140625" style="111" customWidth="1"/>
    <col min="2028" max="2048" width="9.140625" style="111"/>
    <col min="2049" max="2049" width="5.42578125" style="111" customWidth="1"/>
    <col min="2050" max="2050" width="43" style="111" customWidth="1"/>
    <col min="2051" max="2051" width="37.42578125" style="111" customWidth="1"/>
    <col min="2052" max="2052" width="15.85546875" style="111" customWidth="1"/>
    <col min="2053" max="2053" width="17" style="111" customWidth="1"/>
    <col min="2054" max="2054" width="115.42578125" style="111" customWidth="1"/>
    <col min="2055" max="2055" width="27.140625" style="111" customWidth="1"/>
    <col min="2056" max="2277" width="9.140625" style="111"/>
    <col min="2278" max="2278" width="50.42578125" style="111" customWidth="1"/>
    <col min="2279" max="2279" width="33.28515625" style="111" customWidth="1"/>
    <col min="2280" max="2280" width="31.42578125" style="111" customWidth="1"/>
    <col min="2281" max="2282" width="28.7109375" style="111" customWidth="1"/>
    <col min="2283" max="2283" width="35.140625" style="111" customWidth="1"/>
    <col min="2284" max="2304" width="9.140625" style="111"/>
    <col min="2305" max="2305" width="5.42578125" style="111" customWidth="1"/>
    <col min="2306" max="2306" width="43" style="111" customWidth="1"/>
    <col min="2307" max="2307" width="37.42578125" style="111" customWidth="1"/>
    <col min="2308" max="2308" width="15.85546875" style="111" customWidth="1"/>
    <col min="2309" max="2309" width="17" style="111" customWidth="1"/>
    <col min="2310" max="2310" width="115.42578125" style="111" customWidth="1"/>
    <col min="2311" max="2311" width="27.140625" style="111" customWidth="1"/>
    <col min="2312" max="2533" width="9.140625" style="111"/>
    <col min="2534" max="2534" width="50.42578125" style="111" customWidth="1"/>
    <col min="2535" max="2535" width="33.28515625" style="111" customWidth="1"/>
    <col min="2536" max="2536" width="31.42578125" style="111" customWidth="1"/>
    <col min="2537" max="2538" width="28.7109375" style="111" customWidth="1"/>
    <col min="2539" max="2539" width="35.140625" style="111" customWidth="1"/>
    <col min="2540" max="2560" width="9.140625" style="111"/>
    <col min="2561" max="2561" width="5.42578125" style="111" customWidth="1"/>
    <col min="2562" max="2562" width="43" style="111" customWidth="1"/>
    <col min="2563" max="2563" width="37.42578125" style="111" customWidth="1"/>
    <col min="2564" max="2564" width="15.85546875" style="111" customWidth="1"/>
    <col min="2565" max="2565" width="17" style="111" customWidth="1"/>
    <col min="2566" max="2566" width="115.42578125" style="111" customWidth="1"/>
    <col min="2567" max="2567" width="27.140625" style="111" customWidth="1"/>
    <col min="2568" max="2789" width="9.140625" style="111"/>
    <col min="2790" max="2790" width="50.42578125" style="111" customWidth="1"/>
    <col min="2791" max="2791" width="33.28515625" style="111" customWidth="1"/>
    <col min="2792" max="2792" width="31.42578125" style="111" customWidth="1"/>
    <col min="2793" max="2794" width="28.7109375" style="111" customWidth="1"/>
    <col min="2795" max="2795" width="35.140625" style="111" customWidth="1"/>
    <col min="2796" max="2816" width="9.140625" style="111"/>
    <col min="2817" max="2817" width="5.42578125" style="111" customWidth="1"/>
    <col min="2818" max="2818" width="43" style="111" customWidth="1"/>
    <col min="2819" max="2819" width="37.42578125" style="111" customWidth="1"/>
    <col min="2820" max="2820" width="15.85546875" style="111" customWidth="1"/>
    <col min="2821" max="2821" width="17" style="111" customWidth="1"/>
    <col min="2822" max="2822" width="115.42578125" style="111" customWidth="1"/>
    <col min="2823" max="2823" width="27.140625" style="111" customWidth="1"/>
    <col min="2824" max="3045" width="9.140625" style="111"/>
    <col min="3046" max="3046" width="50.42578125" style="111" customWidth="1"/>
    <col min="3047" max="3047" width="33.28515625" style="111" customWidth="1"/>
    <col min="3048" max="3048" width="31.42578125" style="111" customWidth="1"/>
    <col min="3049" max="3050" width="28.7109375" style="111" customWidth="1"/>
    <col min="3051" max="3051" width="35.140625" style="111" customWidth="1"/>
    <col min="3052" max="3072" width="9.140625" style="111"/>
    <col min="3073" max="3073" width="5.42578125" style="111" customWidth="1"/>
    <col min="3074" max="3074" width="43" style="111" customWidth="1"/>
    <col min="3075" max="3075" width="37.42578125" style="111" customWidth="1"/>
    <col min="3076" max="3076" width="15.85546875" style="111" customWidth="1"/>
    <col min="3077" max="3077" width="17" style="111" customWidth="1"/>
    <col min="3078" max="3078" width="115.42578125" style="111" customWidth="1"/>
    <col min="3079" max="3079" width="27.140625" style="111" customWidth="1"/>
    <col min="3080" max="3301" width="9.140625" style="111"/>
    <col min="3302" max="3302" width="50.42578125" style="111" customWidth="1"/>
    <col min="3303" max="3303" width="33.28515625" style="111" customWidth="1"/>
    <col min="3304" max="3304" width="31.42578125" style="111" customWidth="1"/>
    <col min="3305" max="3306" width="28.7109375" style="111" customWidth="1"/>
    <col min="3307" max="3307" width="35.140625" style="111" customWidth="1"/>
    <col min="3308" max="3328" width="9.140625" style="111"/>
    <col min="3329" max="3329" width="5.42578125" style="111" customWidth="1"/>
    <col min="3330" max="3330" width="43" style="111" customWidth="1"/>
    <col min="3331" max="3331" width="37.42578125" style="111" customWidth="1"/>
    <col min="3332" max="3332" width="15.85546875" style="111" customWidth="1"/>
    <col min="3333" max="3333" width="17" style="111" customWidth="1"/>
    <col min="3334" max="3334" width="115.42578125" style="111" customWidth="1"/>
    <col min="3335" max="3335" width="27.140625" style="111" customWidth="1"/>
    <col min="3336" max="3557" width="9.140625" style="111"/>
    <col min="3558" max="3558" width="50.42578125" style="111" customWidth="1"/>
    <col min="3559" max="3559" width="33.28515625" style="111" customWidth="1"/>
    <col min="3560" max="3560" width="31.42578125" style="111" customWidth="1"/>
    <col min="3561" max="3562" width="28.7109375" style="111" customWidth="1"/>
    <col min="3563" max="3563" width="35.140625" style="111" customWidth="1"/>
    <col min="3564" max="3584" width="9.140625" style="111"/>
    <col min="3585" max="3585" width="5.42578125" style="111" customWidth="1"/>
    <col min="3586" max="3586" width="43" style="111" customWidth="1"/>
    <col min="3587" max="3587" width="37.42578125" style="111" customWidth="1"/>
    <col min="3588" max="3588" width="15.85546875" style="111" customWidth="1"/>
    <col min="3589" max="3589" width="17" style="111" customWidth="1"/>
    <col min="3590" max="3590" width="115.42578125" style="111" customWidth="1"/>
    <col min="3591" max="3591" width="27.140625" style="111" customWidth="1"/>
    <col min="3592" max="3813" width="9.140625" style="111"/>
    <col min="3814" max="3814" width="50.42578125" style="111" customWidth="1"/>
    <col min="3815" max="3815" width="33.28515625" style="111" customWidth="1"/>
    <col min="3816" max="3816" width="31.42578125" style="111" customWidth="1"/>
    <col min="3817" max="3818" width="28.7109375" style="111" customWidth="1"/>
    <col min="3819" max="3819" width="35.140625" style="111" customWidth="1"/>
    <col min="3820" max="3840" width="9.140625" style="111"/>
    <col min="3841" max="3841" width="5.42578125" style="111" customWidth="1"/>
    <col min="3842" max="3842" width="43" style="111" customWidth="1"/>
    <col min="3843" max="3843" width="37.42578125" style="111" customWidth="1"/>
    <col min="3844" max="3844" width="15.85546875" style="111" customWidth="1"/>
    <col min="3845" max="3845" width="17" style="111" customWidth="1"/>
    <col min="3846" max="3846" width="115.42578125" style="111" customWidth="1"/>
    <col min="3847" max="3847" width="27.140625" style="111" customWidth="1"/>
    <col min="3848" max="4069" width="9.140625" style="111"/>
    <col min="4070" max="4070" width="50.42578125" style="111" customWidth="1"/>
    <col min="4071" max="4071" width="33.28515625" style="111" customWidth="1"/>
    <col min="4072" max="4072" width="31.42578125" style="111" customWidth="1"/>
    <col min="4073" max="4074" width="28.7109375" style="111" customWidth="1"/>
    <col min="4075" max="4075" width="35.140625" style="111" customWidth="1"/>
    <col min="4076" max="4096" width="9.140625" style="111"/>
    <col min="4097" max="4097" width="5.42578125" style="111" customWidth="1"/>
    <col min="4098" max="4098" width="43" style="111" customWidth="1"/>
    <col min="4099" max="4099" width="37.42578125" style="111" customWidth="1"/>
    <col min="4100" max="4100" width="15.85546875" style="111" customWidth="1"/>
    <col min="4101" max="4101" width="17" style="111" customWidth="1"/>
    <col min="4102" max="4102" width="115.42578125" style="111" customWidth="1"/>
    <col min="4103" max="4103" width="27.140625" style="111" customWidth="1"/>
    <col min="4104" max="4325" width="9.140625" style="111"/>
    <col min="4326" max="4326" width="50.42578125" style="111" customWidth="1"/>
    <col min="4327" max="4327" width="33.28515625" style="111" customWidth="1"/>
    <col min="4328" max="4328" width="31.42578125" style="111" customWidth="1"/>
    <col min="4329" max="4330" width="28.7109375" style="111" customWidth="1"/>
    <col min="4331" max="4331" width="35.140625" style="111" customWidth="1"/>
    <col min="4332" max="4352" width="9.140625" style="111"/>
    <col min="4353" max="4353" width="5.42578125" style="111" customWidth="1"/>
    <col min="4354" max="4354" width="43" style="111" customWidth="1"/>
    <col min="4355" max="4355" width="37.42578125" style="111" customWidth="1"/>
    <col min="4356" max="4356" width="15.85546875" style="111" customWidth="1"/>
    <col min="4357" max="4357" width="17" style="111" customWidth="1"/>
    <col min="4358" max="4358" width="115.42578125" style="111" customWidth="1"/>
    <col min="4359" max="4359" width="27.140625" style="111" customWidth="1"/>
    <col min="4360" max="4581" width="9.140625" style="111"/>
    <col min="4582" max="4582" width="50.42578125" style="111" customWidth="1"/>
    <col min="4583" max="4583" width="33.28515625" style="111" customWidth="1"/>
    <col min="4584" max="4584" width="31.42578125" style="111" customWidth="1"/>
    <col min="4585" max="4586" width="28.7109375" style="111" customWidth="1"/>
    <col min="4587" max="4587" width="35.140625" style="111" customWidth="1"/>
    <col min="4588" max="4608" width="9.140625" style="111"/>
    <col min="4609" max="4609" width="5.42578125" style="111" customWidth="1"/>
    <col min="4610" max="4610" width="43" style="111" customWidth="1"/>
    <col min="4611" max="4611" width="37.42578125" style="111" customWidth="1"/>
    <col min="4612" max="4612" width="15.85546875" style="111" customWidth="1"/>
    <col min="4613" max="4613" width="17" style="111" customWidth="1"/>
    <col min="4614" max="4614" width="115.42578125" style="111" customWidth="1"/>
    <col min="4615" max="4615" width="27.140625" style="111" customWidth="1"/>
    <col min="4616" max="4837" width="9.140625" style="111"/>
    <col min="4838" max="4838" width="50.42578125" style="111" customWidth="1"/>
    <col min="4839" max="4839" width="33.28515625" style="111" customWidth="1"/>
    <col min="4840" max="4840" width="31.42578125" style="111" customWidth="1"/>
    <col min="4841" max="4842" width="28.7109375" style="111" customWidth="1"/>
    <col min="4843" max="4843" width="35.140625" style="111" customWidth="1"/>
    <col min="4844" max="4864" width="9.140625" style="111"/>
    <col min="4865" max="4865" width="5.42578125" style="111" customWidth="1"/>
    <col min="4866" max="4866" width="43" style="111" customWidth="1"/>
    <col min="4867" max="4867" width="37.42578125" style="111" customWidth="1"/>
    <col min="4868" max="4868" width="15.85546875" style="111" customWidth="1"/>
    <col min="4869" max="4869" width="17" style="111" customWidth="1"/>
    <col min="4870" max="4870" width="115.42578125" style="111" customWidth="1"/>
    <col min="4871" max="4871" width="27.140625" style="111" customWidth="1"/>
    <col min="4872" max="5093" width="9.140625" style="111"/>
    <col min="5094" max="5094" width="50.42578125" style="111" customWidth="1"/>
    <col min="5095" max="5095" width="33.28515625" style="111" customWidth="1"/>
    <col min="5096" max="5096" width="31.42578125" style="111" customWidth="1"/>
    <col min="5097" max="5098" width="28.7109375" style="111" customWidth="1"/>
    <col min="5099" max="5099" width="35.140625" style="111" customWidth="1"/>
    <col min="5100" max="5120" width="9.140625" style="111"/>
    <col min="5121" max="5121" width="5.42578125" style="111" customWidth="1"/>
    <col min="5122" max="5122" width="43" style="111" customWidth="1"/>
    <col min="5123" max="5123" width="37.42578125" style="111" customWidth="1"/>
    <col min="5124" max="5124" width="15.85546875" style="111" customWidth="1"/>
    <col min="5125" max="5125" width="17" style="111" customWidth="1"/>
    <col min="5126" max="5126" width="115.42578125" style="111" customWidth="1"/>
    <col min="5127" max="5127" width="27.140625" style="111" customWidth="1"/>
    <col min="5128" max="5349" width="9.140625" style="111"/>
    <col min="5350" max="5350" width="50.42578125" style="111" customWidth="1"/>
    <col min="5351" max="5351" width="33.28515625" style="111" customWidth="1"/>
    <col min="5352" max="5352" width="31.42578125" style="111" customWidth="1"/>
    <col min="5353" max="5354" width="28.7109375" style="111" customWidth="1"/>
    <col min="5355" max="5355" width="35.140625" style="111" customWidth="1"/>
    <col min="5356" max="5376" width="9.140625" style="111"/>
    <col min="5377" max="5377" width="5.42578125" style="111" customWidth="1"/>
    <col min="5378" max="5378" width="43" style="111" customWidth="1"/>
    <col min="5379" max="5379" width="37.42578125" style="111" customWidth="1"/>
    <col min="5380" max="5380" width="15.85546875" style="111" customWidth="1"/>
    <col min="5381" max="5381" width="17" style="111" customWidth="1"/>
    <col min="5382" max="5382" width="115.42578125" style="111" customWidth="1"/>
    <col min="5383" max="5383" width="27.140625" style="111" customWidth="1"/>
    <col min="5384" max="5605" width="9.140625" style="111"/>
    <col min="5606" max="5606" width="50.42578125" style="111" customWidth="1"/>
    <col min="5607" max="5607" width="33.28515625" style="111" customWidth="1"/>
    <col min="5608" max="5608" width="31.42578125" style="111" customWidth="1"/>
    <col min="5609" max="5610" width="28.7109375" style="111" customWidth="1"/>
    <col min="5611" max="5611" width="35.140625" style="111" customWidth="1"/>
    <col min="5612" max="5632" width="9.140625" style="111"/>
    <col min="5633" max="5633" width="5.42578125" style="111" customWidth="1"/>
    <col min="5634" max="5634" width="43" style="111" customWidth="1"/>
    <col min="5635" max="5635" width="37.42578125" style="111" customWidth="1"/>
    <col min="5636" max="5636" width="15.85546875" style="111" customWidth="1"/>
    <col min="5637" max="5637" width="17" style="111" customWidth="1"/>
    <col min="5638" max="5638" width="115.42578125" style="111" customWidth="1"/>
    <col min="5639" max="5639" width="27.140625" style="111" customWidth="1"/>
    <col min="5640" max="5861" width="9.140625" style="111"/>
    <col min="5862" max="5862" width="50.42578125" style="111" customWidth="1"/>
    <col min="5863" max="5863" width="33.28515625" style="111" customWidth="1"/>
    <col min="5864" max="5864" width="31.42578125" style="111" customWidth="1"/>
    <col min="5865" max="5866" width="28.7109375" style="111" customWidth="1"/>
    <col min="5867" max="5867" width="35.140625" style="111" customWidth="1"/>
    <col min="5868" max="5888" width="9.140625" style="111"/>
    <col min="5889" max="5889" width="5.42578125" style="111" customWidth="1"/>
    <col min="5890" max="5890" width="43" style="111" customWidth="1"/>
    <col min="5891" max="5891" width="37.42578125" style="111" customWidth="1"/>
    <col min="5892" max="5892" width="15.85546875" style="111" customWidth="1"/>
    <col min="5893" max="5893" width="17" style="111" customWidth="1"/>
    <col min="5894" max="5894" width="115.42578125" style="111" customWidth="1"/>
    <col min="5895" max="5895" width="27.140625" style="111" customWidth="1"/>
    <col min="5896" max="6117" width="9.140625" style="111"/>
    <col min="6118" max="6118" width="50.42578125" style="111" customWidth="1"/>
    <col min="6119" max="6119" width="33.28515625" style="111" customWidth="1"/>
    <col min="6120" max="6120" width="31.42578125" style="111" customWidth="1"/>
    <col min="6121" max="6122" width="28.7109375" style="111" customWidth="1"/>
    <col min="6123" max="6123" width="35.140625" style="111" customWidth="1"/>
    <col min="6124" max="6144" width="9.140625" style="111"/>
    <col min="6145" max="6145" width="5.42578125" style="111" customWidth="1"/>
    <col min="6146" max="6146" width="43" style="111" customWidth="1"/>
    <col min="6147" max="6147" width="37.42578125" style="111" customWidth="1"/>
    <col min="6148" max="6148" width="15.85546875" style="111" customWidth="1"/>
    <col min="6149" max="6149" width="17" style="111" customWidth="1"/>
    <col min="6150" max="6150" width="115.42578125" style="111" customWidth="1"/>
    <col min="6151" max="6151" width="27.140625" style="111" customWidth="1"/>
    <col min="6152" max="6373" width="9.140625" style="111"/>
    <col min="6374" max="6374" width="50.42578125" style="111" customWidth="1"/>
    <col min="6375" max="6375" width="33.28515625" style="111" customWidth="1"/>
    <col min="6376" max="6376" width="31.42578125" style="111" customWidth="1"/>
    <col min="6377" max="6378" width="28.7109375" style="111" customWidth="1"/>
    <col min="6379" max="6379" width="35.140625" style="111" customWidth="1"/>
    <col min="6380" max="6400" width="9.140625" style="111"/>
    <col min="6401" max="6401" width="5.42578125" style="111" customWidth="1"/>
    <col min="6402" max="6402" width="43" style="111" customWidth="1"/>
    <col min="6403" max="6403" width="37.42578125" style="111" customWidth="1"/>
    <col min="6404" max="6404" width="15.85546875" style="111" customWidth="1"/>
    <col min="6405" max="6405" width="17" style="111" customWidth="1"/>
    <col min="6406" max="6406" width="115.42578125" style="111" customWidth="1"/>
    <col min="6407" max="6407" width="27.140625" style="111" customWidth="1"/>
    <col min="6408" max="6629" width="9.140625" style="111"/>
    <col min="6630" max="6630" width="50.42578125" style="111" customWidth="1"/>
    <col min="6631" max="6631" width="33.28515625" style="111" customWidth="1"/>
    <col min="6632" max="6632" width="31.42578125" style="111" customWidth="1"/>
    <col min="6633" max="6634" width="28.7109375" style="111" customWidth="1"/>
    <col min="6635" max="6635" width="35.140625" style="111" customWidth="1"/>
    <col min="6636" max="6656" width="9.140625" style="111"/>
    <col min="6657" max="6657" width="5.42578125" style="111" customWidth="1"/>
    <col min="6658" max="6658" width="43" style="111" customWidth="1"/>
    <col min="6659" max="6659" width="37.42578125" style="111" customWidth="1"/>
    <col min="6660" max="6660" width="15.85546875" style="111" customWidth="1"/>
    <col min="6661" max="6661" width="17" style="111" customWidth="1"/>
    <col min="6662" max="6662" width="115.42578125" style="111" customWidth="1"/>
    <col min="6663" max="6663" width="27.140625" style="111" customWidth="1"/>
    <col min="6664" max="6885" width="9.140625" style="111"/>
    <col min="6886" max="6886" width="50.42578125" style="111" customWidth="1"/>
    <col min="6887" max="6887" width="33.28515625" style="111" customWidth="1"/>
    <col min="6888" max="6888" width="31.42578125" style="111" customWidth="1"/>
    <col min="6889" max="6890" width="28.7109375" style="111" customWidth="1"/>
    <col min="6891" max="6891" width="35.140625" style="111" customWidth="1"/>
    <col min="6892" max="6912" width="9.140625" style="111"/>
    <col min="6913" max="6913" width="5.42578125" style="111" customWidth="1"/>
    <col min="6914" max="6914" width="43" style="111" customWidth="1"/>
    <col min="6915" max="6915" width="37.42578125" style="111" customWidth="1"/>
    <col min="6916" max="6916" width="15.85546875" style="111" customWidth="1"/>
    <col min="6917" max="6917" width="17" style="111" customWidth="1"/>
    <col min="6918" max="6918" width="115.42578125" style="111" customWidth="1"/>
    <col min="6919" max="6919" width="27.140625" style="111" customWidth="1"/>
    <col min="6920" max="7141" width="9.140625" style="111"/>
    <col min="7142" max="7142" width="50.42578125" style="111" customWidth="1"/>
    <col min="7143" max="7143" width="33.28515625" style="111" customWidth="1"/>
    <col min="7144" max="7144" width="31.42578125" style="111" customWidth="1"/>
    <col min="7145" max="7146" width="28.7109375" style="111" customWidth="1"/>
    <col min="7147" max="7147" width="35.140625" style="111" customWidth="1"/>
    <col min="7148" max="7168" width="9.140625" style="111"/>
    <col min="7169" max="7169" width="5.42578125" style="111" customWidth="1"/>
    <col min="7170" max="7170" width="43" style="111" customWidth="1"/>
    <col min="7171" max="7171" width="37.42578125" style="111" customWidth="1"/>
    <col min="7172" max="7172" width="15.85546875" style="111" customWidth="1"/>
    <col min="7173" max="7173" width="17" style="111" customWidth="1"/>
    <col min="7174" max="7174" width="115.42578125" style="111" customWidth="1"/>
    <col min="7175" max="7175" width="27.140625" style="111" customWidth="1"/>
    <col min="7176" max="7397" width="9.140625" style="111"/>
    <col min="7398" max="7398" width="50.42578125" style="111" customWidth="1"/>
    <col min="7399" max="7399" width="33.28515625" style="111" customWidth="1"/>
    <col min="7400" max="7400" width="31.42578125" style="111" customWidth="1"/>
    <col min="7401" max="7402" width="28.7109375" style="111" customWidth="1"/>
    <col min="7403" max="7403" width="35.140625" style="111" customWidth="1"/>
    <col min="7404" max="7424" width="9.140625" style="111"/>
    <col min="7425" max="7425" width="5.42578125" style="111" customWidth="1"/>
    <col min="7426" max="7426" width="43" style="111" customWidth="1"/>
    <col min="7427" max="7427" width="37.42578125" style="111" customWidth="1"/>
    <col min="7428" max="7428" width="15.85546875" style="111" customWidth="1"/>
    <col min="7429" max="7429" width="17" style="111" customWidth="1"/>
    <col min="7430" max="7430" width="115.42578125" style="111" customWidth="1"/>
    <col min="7431" max="7431" width="27.140625" style="111" customWidth="1"/>
    <col min="7432" max="7653" width="9.140625" style="111"/>
    <col min="7654" max="7654" width="50.42578125" style="111" customWidth="1"/>
    <col min="7655" max="7655" width="33.28515625" style="111" customWidth="1"/>
    <col min="7656" max="7656" width="31.42578125" style="111" customWidth="1"/>
    <col min="7657" max="7658" width="28.7109375" style="111" customWidth="1"/>
    <col min="7659" max="7659" width="35.140625" style="111" customWidth="1"/>
    <col min="7660" max="7680" width="9.140625" style="111"/>
    <col min="7681" max="7681" width="5.42578125" style="111" customWidth="1"/>
    <col min="7682" max="7682" width="43" style="111" customWidth="1"/>
    <col min="7683" max="7683" width="37.42578125" style="111" customWidth="1"/>
    <col min="7684" max="7684" width="15.85546875" style="111" customWidth="1"/>
    <col min="7685" max="7685" width="17" style="111" customWidth="1"/>
    <col min="7686" max="7686" width="115.42578125" style="111" customWidth="1"/>
    <col min="7687" max="7687" width="27.140625" style="111" customWidth="1"/>
    <col min="7688" max="7909" width="9.140625" style="111"/>
    <col min="7910" max="7910" width="50.42578125" style="111" customWidth="1"/>
    <col min="7911" max="7911" width="33.28515625" style="111" customWidth="1"/>
    <col min="7912" max="7912" width="31.42578125" style="111" customWidth="1"/>
    <col min="7913" max="7914" width="28.7109375" style="111" customWidth="1"/>
    <col min="7915" max="7915" width="35.140625" style="111" customWidth="1"/>
    <col min="7916" max="7936" width="9.140625" style="111"/>
    <col min="7937" max="7937" width="5.42578125" style="111" customWidth="1"/>
    <col min="7938" max="7938" width="43" style="111" customWidth="1"/>
    <col min="7939" max="7939" width="37.42578125" style="111" customWidth="1"/>
    <col min="7940" max="7940" width="15.85546875" style="111" customWidth="1"/>
    <col min="7941" max="7941" width="17" style="111" customWidth="1"/>
    <col min="7942" max="7942" width="115.42578125" style="111" customWidth="1"/>
    <col min="7943" max="7943" width="27.140625" style="111" customWidth="1"/>
    <col min="7944" max="8165" width="9.140625" style="111"/>
    <col min="8166" max="8166" width="50.42578125" style="111" customWidth="1"/>
    <col min="8167" max="8167" width="33.28515625" style="111" customWidth="1"/>
    <col min="8168" max="8168" width="31.42578125" style="111" customWidth="1"/>
    <col min="8169" max="8170" width="28.7109375" style="111" customWidth="1"/>
    <col min="8171" max="8171" width="35.140625" style="111" customWidth="1"/>
    <col min="8172" max="8192" width="9.140625" style="111"/>
    <col min="8193" max="8193" width="5.42578125" style="111" customWidth="1"/>
    <col min="8194" max="8194" width="43" style="111" customWidth="1"/>
    <col min="8195" max="8195" width="37.42578125" style="111" customWidth="1"/>
    <col min="8196" max="8196" width="15.85546875" style="111" customWidth="1"/>
    <col min="8197" max="8197" width="17" style="111" customWidth="1"/>
    <col min="8198" max="8198" width="115.42578125" style="111" customWidth="1"/>
    <col min="8199" max="8199" width="27.140625" style="111" customWidth="1"/>
    <col min="8200" max="8421" width="9.140625" style="111"/>
    <col min="8422" max="8422" width="50.42578125" style="111" customWidth="1"/>
    <col min="8423" max="8423" width="33.28515625" style="111" customWidth="1"/>
    <col min="8424" max="8424" width="31.42578125" style="111" customWidth="1"/>
    <col min="8425" max="8426" width="28.7109375" style="111" customWidth="1"/>
    <col min="8427" max="8427" width="35.140625" style="111" customWidth="1"/>
    <col min="8428" max="8448" width="9.140625" style="111"/>
    <col min="8449" max="8449" width="5.42578125" style="111" customWidth="1"/>
    <col min="8450" max="8450" width="43" style="111" customWidth="1"/>
    <col min="8451" max="8451" width="37.42578125" style="111" customWidth="1"/>
    <col min="8452" max="8452" width="15.85546875" style="111" customWidth="1"/>
    <col min="8453" max="8453" width="17" style="111" customWidth="1"/>
    <col min="8454" max="8454" width="115.42578125" style="111" customWidth="1"/>
    <col min="8455" max="8455" width="27.140625" style="111" customWidth="1"/>
    <col min="8456" max="8677" width="9.140625" style="111"/>
    <col min="8678" max="8678" width="50.42578125" style="111" customWidth="1"/>
    <col min="8679" max="8679" width="33.28515625" style="111" customWidth="1"/>
    <col min="8680" max="8680" width="31.42578125" style="111" customWidth="1"/>
    <col min="8681" max="8682" width="28.7109375" style="111" customWidth="1"/>
    <col min="8683" max="8683" width="35.140625" style="111" customWidth="1"/>
    <col min="8684" max="8704" width="9.140625" style="111"/>
    <col min="8705" max="8705" width="5.42578125" style="111" customWidth="1"/>
    <col min="8706" max="8706" width="43" style="111" customWidth="1"/>
    <col min="8707" max="8707" width="37.42578125" style="111" customWidth="1"/>
    <col min="8708" max="8708" width="15.85546875" style="111" customWidth="1"/>
    <col min="8709" max="8709" width="17" style="111" customWidth="1"/>
    <col min="8710" max="8710" width="115.42578125" style="111" customWidth="1"/>
    <col min="8711" max="8711" width="27.140625" style="111" customWidth="1"/>
    <col min="8712" max="8933" width="9.140625" style="111"/>
    <col min="8934" max="8934" width="50.42578125" style="111" customWidth="1"/>
    <col min="8935" max="8935" width="33.28515625" style="111" customWidth="1"/>
    <col min="8936" max="8936" width="31.42578125" style="111" customWidth="1"/>
    <col min="8937" max="8938" width="28.7109375" style="111" customWidth="1"/>
    <col min="8939" max="8939" width="35.140625" style="111" customWidth="1"/>
    <col min="8940" max="8960" width="9.140625" style="111"/>
    <col min="8961" max="8961" width="5.42578125" style="111" customWidth="1"/>
    <col min="8962" max="8962" width="43" style="111" customWidth="1"/>
    <col min="8963" max="8963" width="37.42578125" style="111" customWidth="1"/>
    <col min="8964" max="8964" width="15.85546875" style="111" customWidth="1"/>
    <col min="8965" max="8965" width="17" style="111" customWidth="1"/>
    <col min="8966" max="8966" width="115.42578125" style="111" customWidth="1"/>
    <col min="8967" max="8967" width="27.140625" style="111" customWidth="1"/>
    <col min="8968" max="9189" width="9.140625" style="111"/>
    <col min="9190" max="9190" width="50.42578125" style="111" customWidth="1"/>
    <col min="9191" max="9191" width="33.28515625" style="111" customWidth="1"/>
    <col min="9192" max="9192" width="31.42578125" style="111" customWidth="1"/>
    <col min="9193" max="9194" width="28.7109375" style="111" customWidth="1"/>
    <col min="9195" max="9195" width="35.140625" style="111" customWidth="1"/>
    <col min="9196" max="9216" width="9.140625" style="111"/>
    <col min="9217" max="9217" width="5.42578125" style="111" customWidth="1"/>
    <col min="9218" max="9218" width="43" style="111" customWidth="1"/>
    <col min="9219" max="9219" width="37.42578125" style="111" customWidth="1"/>
    <col min="9220" max="9220" width="15.85546875" style="111" customWidth="1"/>
    <col min="9221" max="9221" width="17" style="111" customWidth="1"/>
    <col min="9222" max="9222" width="115.42578125" style="111" customWidth="1"/>
    <col min="9223" max="9223" width="27.140625" style="111" customWidth="1"/>
    <col min="9224" max="9445" width="9.140625" style="111"/>
    <col min="9446" max="9446" width="50.42578125" style="111" customWidth="1"/>
    <col min="9447" max="9447" width="33.28515625" style="111" customWidth="1"/>
    <col min="9448" max="9448" width="31.42578125" style="111" customWidth="1"/>
    <col min="9449" max="9450" width="28.7109375" style="111" customWidth="1"/>
    <col min="9451" max="9451" width="35.140625" style="111" customWidth="1"/>
    <col min="9452" max="9472" width="9.140625" style="111"/>
    <col min="9473" max="9473" width="5.42578125" style="111" customWidth="1"/>
    <col min="9474" max="9474" width="43" style="111" customWidth="1"/>
    <col min="9475" max="9475" width="37.42578125" style="111" customWidth="1"/>
    <col min="9476" max="9476" width="15.85546875" style="111" customWidth="1"/>
    <col min="9477" max="9477" width="17" style="111" customWidth="1"/>
    <col min="9478" max="9478" width="115.42578125" style="111" customWidth="1"/>
    <col min="9479" max="9479" width="27.140625" style="111" customWidth="1"/>
    <col min="9480" max="9701" width="9.140625" style="111"/>
    <col min="9702" max="9702" width="50.42578125" style="111" customWidth="1"/>
    <col min="9703" max="9703" width="33.28515625" style="111" customWidth="1"/>
    <col min="9704" max="9704" width="31.42578125" style="111" customWidth="1"/>
    <col min="9705" max="9706" width="28.7109375" style="111" customWidth="1"/>
    <col min="9707" max="9707" width="35.140625" style="111" customWidth="1"/>
    <col min="9708" max="9728" width="9.140625" style="111"/>
    <col min="9729" max="9729" width="5.42578125" style="111" customWidth="1"/>
    <col min="9730" max="9730" width="43" style="111" customWidth="1"/>
    <col min="9731" max="9731" width="37.42578125" style="111" customWidth="1"/>
    <col min="9732" max="9732" width="15.85546875" style="111" customWidth="1"/>
    <col min="9733" max="9733" width="17" style="111" customWidth="1"/>
    <col min="9734" max="9734" width="115.42578125" style="111" customWidth="1"/>
    <col min="9735" max="9735" width="27.140625" style="111" customWidth="1"/>
    <col min="9736" max="9957" width="9.140625" style="111"/>
    <col min="9958" max="9958" width="50.42578125" style="111" customWidth="1"/>
    <col min="9959" max="9959" width="33.28515625" style="111" customWidth="1"/>
    <col min="9960" max="9960" width="31.42578125" style="111" customWidth="1"/>
    <col min="9961" max="9962" width="28.7109375" style="111" customWidth="1"/>
    <col min="9963" max="9963" width="35.140625" style="111" customWidth="1"/>
    <col min="9964" max="9984" width="9.140625" style="111"/>
    <col min="9985" max="9985" width="5.42578125" style="111" customWidth="1"/>
    <col min="9986" max="9986" width="43" style="111" customWidth="1"/>
    <col min="9987" max="9987" width="37.42578125" style="111" customWidth="1"/>
    <col min="9988" max="9988" width="15.85546875" style="111" customWidth="1"/>
    <col min="9989" max="9989" width="17" style="111" customWidth="1"/>
    <col min="9990" max="9990" width="115.42578125" style="111" customWidth="1"/>
    <col min="9991" max="9991" width="27.140625" style="111" customWidth="1"/>
    <col min="9992" max="10213" width="9.140625" style="111"/>
    <col min="10214" max="10214" width="50.42578125" style="111" customWidth="1"/>
    <col min="10215" max="10215" width="33.28515625" style="111" customWidth="1"/>
    <col min="10216" max="10216" width="31.42578125" style="111" customWidth="1"/>
    <col min="10217" max="10218" width="28.7109375" style="111" customWidth="1"/>
    <col min="10219" max="10219" width="35.140625" style="111" customWidth="1"/>
    <col min="10220" max="10240" width="9.140625" style="111"/>
    <col min="10241" max="10241" width="5.42578125" style="111" customWidth="1"/>
    <col min="10242" max="10242" width="43" style="111" customWidth="1"/>
    <col min="10243" max="10243" width="37.42578125" style="111" customWidth="1"/>
    <col min="10244" max="10244" width="15.85546875" style="111" customWidth="1"/>
    <col min="10245" max="10245" width="17" style="111" customWidth="1"/>
    <col min="10246" max="10246" width="115.42578125" style="111" customWidth="1"/>
    <col min="10247" max="10247" width="27.140625" style="111" customWidth="1"/>
    <col min="10248" max="10469" width="9.140625" style="111"/>
    <col min="10470" max="10470" width="50.42578125" style="111" customWidth="1"/>
    <col min="10471" max="10471" width="33.28515625" style="111" customWidth="1"/>
    <col min="10472" max="10472" width="31.42578125" style="111" customWidth="1"/>
    <col min="10473" max="10474" width="28.7109375" style="111" customWidth="1"/>
    <col min="10475" max="10475" width="35.140625" style="111" customWidth="1"/>
    <col min="10476" max="10496" width="9.140625" style="111"/>
    <col min="10497" max="10497" width="5.42578125" style="111" customWidth="1"/>
    <col min="10498" max="10498" width="43" style="111" customWidth="1"/>
    <col min="10499" max="10499" width="37.42578125" style="111" customWidth="1"/>
    <col min="10500" max="10500" width="15.85546875" style="111" customWidth="1"/>
    <col min="10501" max="10501" width="17" style="111" customWidth="1"/>
    <col min="10502" max="10502" width="115.42578125" style="111" customWidth="1"/>
    <col min="10503" max="10503" width="27.140625" style="111" customWidth="1"/>
    <col min="10504" max="10725" width="9.140625" style="111"/>
    <col min="10726" max="10726" width="50.42578125" style="111" customWidth="1"/>
    <col min="10727" max="10727" width="33.28515625" style="111" customWidth="1"/>
    <col min="10728" max="10728" width="31.42578125" style="111" customWidth="1"/>
    <col min="10729" max="10730" width="28.7109375" style="111" customWidth="1"/>
    <col min="10731" max="10731" width="35.140625" style="111" customWidth="1"/>
    <col min="10732" max="10752" width="9.140625" style="111"/>
    <col min="10753" max="10753" width="5.42578125" style="111" customWidth="1"/>
    <col min="10754" max="10754" width="43" style="111" customWidth="1"/>
    <col min="10755" max="10755" width="37.42578125" style="111" customWidth="1"/>
    <col min="10756" max="10756" width="15.85546875" style="111" customWidth="1"/>
    <col min="10757" max="10757" width="17" style="111" customWidth="1"/>
    <col min="10758" max="10758" width="115.42578125" style="111" customWidth="1"/>
    <col min="10759" max="10759" width="27.140625" style="111" customWidth="1"/>
    <col min="10760" max="10981" width="9.140625" style="111"/>
    <col min="10982" max="10982" width="50.42578125" style="111" customWidth="1"/>
    <col min="10983" max="10983" width="33.28515625" style="111" customWidth="1"/>
    <col min="10984" max="10984" width="31.42578125" style="111" customWidth="1"/>
    <col min="10985" max="10986" width="28.7109375" style="111" customWidth="1"/>
    <col min="10987" max="10987" width="35.140625" style="111" customWidth="1"/>
    <col min="10988" max="11008" width="9.140625" style="111"/>
    <col min="11009" max="11009" width="5.42578125" style="111" customWidth="1"/>
    <col min="11010" max="11010" width="43" style="111" customWidth="1"/>
    <col min="11011" max="11011" width="37.42578125" style="111" customWidth="1"/>
    <col min="11012" max="11012" width="15.85546875" style="111" customWidth="1"/>
    <col min="11013" max="11013" width="17" style="111" customWidth="1"/>
    <col min="11014" max="11014" width="115.42578125" style="111" customWidth="1"/>
    <col min="11015" max="11015" width="27.140625" style="111" customWidth="1"/>
    <col min="11016" max="11237" width="9.140625" style="111"/>
    <col min="11238" max="11238" width="50.42578125" style="111" customWidth="1"/>
    <col min="11239" max="11239" width="33.28515625" style="111" customWidth="1"/>
    <col min="11240" max="11240" width="31.42578125" style="111" customWidth="1"/>
    <col min="11241" max="11242" width="28.7109375" style="111" customWidth="1"/>
    <col min="11243" max="11243" width="35.140625" style="111" customWidth="1"/>
    <col min="11244" max="11264" width="9.140625" style="111"/>
    <col min="11265" max="11265" width="5.42578125" style="111" customWidth="1"/>
    <col min="11266" max="11266" width="43" style="111" customWidth="1"/>
    <col min="11267" max="11267" width="37.42578125" style="111" customWidth="1"/>
    <col min="11268" max="11268" width="15.85546875" style="111" customWidth="1"/>
    <col min="11269" max="11269" width="17" style="111" customWidth="1"/>
    <col min="11270" max="11270" width="115.42578125" style="111" customWidth="1"/>
    <col min="11271" max="11271" width="27.140625" style="111" customWidth="1"/>
    <col min="11272" max="11493" width="9.140625" style="111"/>
    <col min="11494" max="11494" width="50.42578125" style="111" customWidth="1"/>
    <col min="11495" max="11495" width="33.28515625" style="111" customWidth="1"/>
    <col min="11496" max="11496" width="31.42578125" style="111" customWidth="1"/>
    <col min="11497" max="11498" width="28.7109375" style="111" customWidth="1"/>
    <col min="11499" max="11499" width="35.140625" style="111" customWidth="1"/>
    <col min="11500" max="11520" width="9.140625" style="111"/>
    <col min="11521" max="11521" width="5.42578125" style="111" customWidth="1"/>
    <col min="11522" max="11522" width="43" style="111" customWidth="1"/>
    <col min="11523" max="11523" width="37.42578125" style="111" customWidth="1"/>
    <col min="11524" max="11524" width="15.85546875" style="111" customWidth="1"/>
    <col min="11525" max="11525" width="17" style="111" customWidth="1"/>
    <col min="11526" max="11526" width="115.42578125" style="111" customWidth="1"/>
    <col min="11527" max="11527" width="27.140625" style="111" customWidth="1"/>
    <col min="11528" max="11749" width="9.140625" style="111"/>
    <col min="11750" max="11750" width="50.42578125" style="111" customWidth="1"/>
    <col min="11751" max="11751" width="33.28515625" style="111" customWidth="1"/>
    <col min="11752" max="11752" width="31.42578125" style="111" customWidth="1"/>
    <col min="11753" max="11754" width="28.7109375" style="111" customWidth="1"/>
    <col min="11755" max="11755" width="35.140625" style="111" customWidth="1"/>
    <col min="11756" max="11776" width="9.140625" style="111"/>
    <col min="11777" max="11777" width="5.42578125" style="111" customWidth="1"/>
    <col min="11778" max="11778" width="43" style="111" customWidth="1"/>
    <col min="11779" max="11779" width="37.42578125" style="111" customWidth="1"/>
    <col min="11780" max="11780" width="15.85546875" style="111" customWidth="1"/>
    <col min="11781" max="11781" width="17" style="111" customWidth="1"/>
    <col min="11782" max="11782" width="115.42578125" style="111" customWidth="1"/>
    <col min="11783" max="11783" width="27.140625" style="111" customWidth="1"/>
    <col min="11784" max="12005" width="9.140625" style="111"/>
    <col min="12006" max="12006" width="50.42578125" style="111" customWidth="1"/>
    <col min="12007" max="12007" width="33.28515625" style="111" customWidth="1"/>
    <col min="12008" max="12008" width="31.42578125" style="111" customWidth="1"/>
    <col min="12009" max="12010" width="28.7109375" style="111" customWidth="1"/>
    <col min="12011" max="12011" width="35.140625" style="111" customWidth="1"/>
    <col min="12012" max="12032" width="9.140625" style="111"/>
    <col min="12033" max="12033" width="5.42578125" style="111" customWidth="1"/>
    <col min="12034" max="12034" width="43" style="111" customWidth="1"/>
    <col min="12035" max="12035" width="37.42578125" style="111" customWidth="1"/>
    <col min="12036" max="12036" width="15.85546875" style="111" customWidth="1"/>
    <col min="12037" max="12037" width="17" style="111" customWidth="1"/>
    <col min="12038" max="12038" width="115.42578125" style="111" customWidth="1"/>
    <col min="12039" max="12039" width="27.140625" style="111" customWidth="1"/>
    <col min="12040" max="12261" width="9.140625" style="111"/>
    <col min="12262" max="12262" width="50.42578125" style="111" customWidth="1"/>
    <col min="12263" max="12263" width="33.28515625" style="111" customWidth="1"/>
    <col min="12264" max="12264" width="31.42578125" style="111" customWidth="1"/>
    <col min="12265" max="12266" width="28.7109375" style="111" customWidth="1"/>
    <col min="12267" max="12267" width="35.140625" style="111" customWidth="1"/>
    <col min="12268" max="12288" width="9.140625" style="111"/>
    <col min="12289" max="12289" width="5.42578125" style="111" customWidth="1"/>
    <col min="12290" max="12290" width="43" style="111" customWidth="1"/>
    <col min="12291" max="12291" width="37.42578125" style="111" customWidth="1"/>
    <col min="12292" max="12292" width="15.85546875" style="111" customWidth="1"/>
    <col min="12293" max="12293" width="17" style="111" customWidth="1"/>
    <col min="12294" max="12294" width="115.42578125" style="111" customWidth="1"/>
    <col min="12295" max="12295" width="27.140625" style="111" customWidth="1"/>
    <col min="12296" max="12517" width="9.140625" style="111"/>
    <col min="12518" max="12518" width="50.42578125" style="111" customWidth="1"/>
    <col min="12519" max="12519" width="33.28515625" style="111" customWidth="1"/>
    <col min="12520" max="12520" width="31.42578125" style="111" customWidth="1"/>
    <col min="12521" max="12522" width="28.7109375" style="111" customWidth="1"/>
    <col min="12523" max="12523" width="35.140625" style="111" customWidth="1"/>
    <col min="12524" max="12544" width="9.140625" style="111"/>
    <col min="12545" max="12545" width="5.42578125" style="111" customWidth="1"/>
    <col min="12546" max="12546" width="43" style="111" customWidth="1"/>
    <col min="12547" max="12547" width="37.42578125" style="111" customWidth="1"/>
    <col min="12548" max="12548" width="15.85546875" style="111" customWidth="1"/>
    <col min="12549" max="12549" width="17" style="111" customWidth="1"/>
    <col min="12550" max="12550" width="115.42578125" style="111" customWidth="1"/>
    <col min="12551" max="12551" width="27.140625" style="111" customWidth="1"/>
    <col min="12552" max="12773" width="9.140625" style="111"/>
    <col min="12774" max="12774" width="50.42578125" style="111" customWidth="1"/>
    <col min="12775" max="12775" width="33.28515625" style="111" customWidth="1"/>
    <col min="12776" max="12776" width="31.42578125" style="111" customWidth="1"/>
    <col min="12777" max="12778" width="28.7109375" style="111" customWidth="1"/>
    <col min="12779" max="12779" width="35.140625" style="111" customWidth="1"/>
    <col min="12780" max="12800" width="9.140625" style="111"/>
    <col min="12801" max="12801" width="5.42578125" style="111" customWidth="1"/>
    <col min="12802" max="12802" width="43" style="111" customWidth="1"/>
    <col min="12803" max="12803" width="37.42578125" style="111" customWidth="1"/>
    <col min="12804" max="12804" width="15.85546875" style="111" customWidth="1"/>
    <col min="12805" max="12805" width="17" style="111" customWidth="1"/>
    <col min="12806" max="12806" width="115.42578125" style="111" customWidth="1"/>
    <col min="12807" max="12807" width="27.140625" style="111" customWidth="1"/>
    <col min="12808" max="13029" width="9.140625" style="111"/>
    <col min="13030" max="13030" width="50.42578125" style="111" customWidth="1"/>
    <col min="13031" max="13031" width="33.28515625" style="111" customWidth="1"/>
    <col min="13032" max="13032" width="31.42578125" style="111" customWidth="1"/>
    <col min="13033" max="13034" width="28.7109375" style="111" customWidth="1"/>
    <col min="13035" max="13035" width="35.140625" style="111" customWidth="1"/>
    <col min="13036" max="13056" width="9.140625" style="111"/>
    <col min="13057" max="13057" width="5.42578125" style="111" customWidth="1"/>
    <col min="13058" max="13058" width="43" style="111" customWidth="1"/>
    <col min="13059" max="13059" width="37.42578125" style="111" customWidth="1"/>
    <col min="13060" max="13060" width="15.85546875" style="111" customWidth="1"/>
    <col min="13061" max="13061" width="17" style="111" customWidth="1"/>
    <col min="13062" max="13062" width="115.42578125" style="111" customWidth="1"/>
    <col min="13063" max="13063" width="27.140625" style="111" customWidth="1"/>
    <col min="13064" max="13285" width="9.140625" style="111"/>
    <col min="13286" max="13286" width="50.42578125" style="111" customWidth="1"/>
    <col min="13287" max="13287" width="33.28515625" style="111" customWidth="1"/>
    <col min="13288" max="13288" width="31.42578125" style="111" customWidth="1"/>
    <col min="13289" max="13290" width="28.7109375" style="111" customWidth="1"/>
    <col min="13291" max="13291" width="35.140625" style="111" customWidth="1"/>
    <col min="13292" max="13312" width="9.140625" style="111"/>
    <col min="13313" max="13313" width="5.42578125" style="111" customWidth="1"/>
    <col min="13314" max="13314" width="43" style="111" customWidth="1"/>
    <col min="13315" max="13315" width="37.42578125" style="111" customWidth="1"/>
    <col min="13316" max="13316" width="15.85546875" style="111" customWidth="1"/>
    <col min="13317" max="13317" width="17" style="111" customWidth="1"/>
    <col min="13318" max="13318" width="115.42578125" style="111" customWidth="1"/>
    <col min="13319" max="13319" width="27.140625" style="111" customWidth="1"/>
    <col min="13320" max="13541" width="9.140625" style="111"/>
    <col min="13542" max="13542" width="50.42578125" style="111" customWidth="1"/>
    <col min="13543" max="13543" width="33.28515625" style="111" customWidth="1"/>
    <col min="13544" max="13544" width="31.42578125" style="111" customWidth="1"/>
    <col min="13545" max="13546" width="28.7109375" style="111" customWidth="1"/>
    <col min="13547" max="13547" width="35.140625" style="111" customWidth="1"/>
    <col min="13548" max="13568" width="9.140625" style="111"/>
    <col min="13569" max="13569" width="5.42578125" style="111" customWidth="1"/>
    <col min="13570" max="13570" width="43" style="111" customWidth="1"/>
    <col min="13571" max="13571" width="37.42578125" style="111" customWidth="1"/>
    <col min="13572" max="13572" width="15.85546875" style="111" customWidth="1"/>
    <col min="13573" max="13573" width="17" style="111" customWidth="1"/>
    <col min="13574" max="13574" width="115.42578125" style="111" customWidth="1"/>
    <col min="13575" max="13575" width="27.140625" style="111" customWidth="1"/>
    <col min="13576" max="13797" width="9.140625" style="111"/>
    <col min="13798" max="13798" width="50.42578125" style="111" customWidth="1"/>
    <col min="13799" max="13799" width="33.28515625" style="111" customWidth="1"/>
    <col min="13800" max="13800" width="31.42578125" style="111" customWidth="1"/>
    <col min="13801" max="13802" width="28.7109375" style="111" customWidth="1"/>
    <col min="13803" max="13803" width="35.140625" style="111" customWidth="1"/>
    <col min="13804" max="13824" width="9.140625" style="111"/>
    <col min="13825" max="13825" width="5.42578125" style="111" customWidth="1"/>
    <col min="13826" max="13826" width="43" style="111" customWidth="1"/>
    <col min="13827" max="13827" width="37.42578125" style="111" customWidth="1"/>
    <col min="13828" max="13828" width="15.85546875" style="111" customWidth="1"/>
    <col min="13829" max="13829" width="17" style="111" customWidth="1"/>
    <col min="13830" max="13830" width="115.42578125" style="111" customWidth="1"/>
    <col min="13831" max="13831" width="27.140625" style="111" customWidth="1"/>
    <col min="13832" max="14053" width="9.140625" style="111"/>
    <col min="14054" max="14054" width="50.42578125" style="111" customWidth="1"/>
    <col min="14055" max="14055" width="33.28515625" style="111" customWidth="1"/>
    <col min="14056" max="14056" width="31.42578125" style="111" customWidth="1"/>
    <col min="14057" max="14058" width="28.7109375" style="111" customWidth="1"/>
    <col min="14059" max="14059" width="35.140625" style="111" customWidth="1"/>
    <col min="14060" max="14080" width="9.140625" style="111"/>
    <col min="14081" max="14081" width="5.42578125" style="111" customWidth="1"/>
    <col min="14082" max="14082" width="43" style="111" customWidth="1"/>
    <col min="14083" max="14083" width="37.42578125" style="111" customWidth="1"/>
    <col min="14084" max="14084" width="15.85546875" style="111" customWidth="1"/>
    <col min="14085" max="14085" width="17" style="111" customWidth="1"/>
    <col min="14086" max="14086" width="115.42578125" style="111" customWidth="1"/>
    <col min="14087" max="14087" width="27.140625" style="111" customWidth="1"/>
    <col min="14088" max="14309" width="9.140625" style="111"/>
    <col min="14310" max="14310" width="50.42578125" style="111" customWidth="1"/>
    <col min="14311" max="14311" width="33.28515625" style="111" customWidth="1"/>
    <col min="14312" max="14312" width="31.42578125" style="111" customWidth="1"/>
    <col min="14313" max="14314" width="28.7109375" style="111" customWidth="1"/>
    <col min="14315" max="14315" width="35.140625" style="111" customWidth="1"/>
    <col min="14316" max="14336" width="9.140625" style="111"/>
    <col min="14337" max="14337" width="5.42578125" style="111" customWidth="1"/>
    <col min="14338" max="14338" width="43" style="111" customWidth="1"/>
    <col min="14339" max="14339" width="37.42578125" style="111" customWidth="1"/>
    <col min="14340" max="14340" width="15.85546875" style="111" customWidth="1"/>
    <col min="14341" max="14341" width="17" style="111" customWidth="1"/>
    <col min="14342" max="14342" width="115.42578125" style="111" customWidth="1"/>
    <col min="14343" max="14343" width="27.140625" style="111" customWidth="1"/>
    <col min="14344" max="14565" width="9.140625" style="111"/>
    <col min="14566" max="14566" width="50.42578125" style="111" customWidth="1"/>
    <col min="14567" max="14567" width="33.28515625" style="111" customWidth="1"/>
    <col min="14568" max="14568" width="31.42578125" style="111" customWidth="1"/>
    <col min="14569" max="14570" width="28.7109375" style="111" customWidth="1"/>
    <col min="14571" max="14571" width="35.140625" style="111" customWidth="1"/>
    <col min="14572" max="14592" width="9.140625" style="111"/>
    <col min="14593" max="14593" width="5.42578125" style="111" customWidth="1"/>
    <col min="14594" max="14594" width="43" style="111" customWidth="1"/>
    <col min="14595" max="14595" width="37.42578125" style="111" customWidth="1"/>
    <col min="14596" max="14596" width="15.85546875" style="111" customWidth="1"/>
    <col min="14597" max="14597" width="17" style="111" customWidth="1"/>
    <col min="14598" max="14598" width="115.42578125" style="111" customWidth="1"/>
    <col min="14599" max="14599" width="27.140625" style="111" customWidth="1"/>
    <col min="14600" max="14821" width="9.140625" style="111"/>
    <col min="14822" max="14822" width="50.42578125" style="111" customWidth="1"/>
    <col min="14823" max="14823" width="33.28515625" style="111" customWidth="1"/>
    <col min="14824" max="14824" width="31.42578125" style="111" customWidth="1"/>
    <col min="14825" max="14826" width="28.7109375" style="111" customWidth="1"/>
    <col min="14827" max="14827" width="35.140625" style="111" customWidth="1"/>
    <col min="14828" max="14848" width="9.140625" style="111"/>
    <col min="14849" max="14849" width="5.42578125" style="111" customWidth="1"/>
    <col min="14850" max="14850" width="43" style="111" customWidth="1"/>
    <col min="14851" max="14851" width="37.42578125" style="111" customWidth="1"/>
    <col min="14852" max="14852" width="15.85546875" style="111" customWidth="1"/>
    <col min="14853" max="14853" width="17" style="111" customWidth="1"/>
    <col min="14854" max="14854" width="115.42578125" style="111" customWidth="1"/>
    <col min="14855" max="14855" width="27.140625" style="111" customWidth="1"/>
    <col min="14856" max="15077" width="9.140625" style="111"/>
    <col min="15078" max="15078" width="50.42578125" style="111" customWidth="1"/>
    <col min="15079" max="15079" width="33.28515625" style="111" customWidth="1"/>
    <col min="15080" max="15080" width="31.42578125" style="111" customWidth="1"/>
    <col min="15081" max="15082" width="28.7109375" style="111" customWidth="1"/>
    <col min="15083" max="15083" width="35.140625" style="111" customWidth="1"/>
    <col min="15084" max="15104" width="9.140625" style="111"/>
    <col min="15105" max="15105" width="5.42578125" style="111" customWidth="1"/>
    <col min="15106" max="15106" width="43" style="111" customWidth="1"/>
    <col min="15107" max="15107" width="37.42578125" style="111" customWidth="1"/>
    <col min="15108" max="15108" width="15.85546875" style="111" customWidth="1"/>
    <col min="15109" max="15109" width="17" style="111" customWidth="1"/>
    <col min="15110" max="15110" width="115.42578125" style="111" customWidth="1"/>
    <col min="15111" max="15111" width="27.140625" style="111" customWidth="1"/>
    <col min="15112" max="15333" width="9.140625" style="111"/>
    <col min="15334" max="15334" width="50.42578125" style="111" customWidth="1"/>
    <col min="15335" max="15335" width="33.28515625" style="111" customWidth="1"/>
    <col min="15336" max="15336" width="31.42578125" style="111" customWidth="1"/>
    <col min="15337" max="15338" width="28.7109375" style="111" customWidth="1"/>
    <col min="15339" max="15339" width="35.140625" style="111" customWidth="1"/>
    <col min="15340" max="15360" width="9.140625" style="111"/>
    <col min="15361" max="15361" width="5.42578125" style="111" customWidth="1"/>
    <col min="15362" max="15362" width="43" style="111" customWidth="1"/>
    <col min="15363" max="15363" width="37.42578125" style="111" customWidth="1"/>
    <col min="15364" max="15364" width="15.85546875" style="111" customWidth="1"/>
    <col min="15365" max="15365" width="17" style="111" customWidth="1"/>
    <col min="15366" max="15366" width="115.42578125" style="111" customWidth="1"/>
    <col min="15367" max="15367" width="27.140625" style="111" customWidth="1"/>
    <col min="15368" max="15589" width="9.140625" style="111"/>
    <col min="15590" max="15590" width="50.42578125" style="111" customWidth="1"/>
    <col min="15591" max="15591" width="33.28515625" style="111" customWidth="1"/>
    <col min="15592" max="15592" width="31.42578125" style="111" customWidth="1"/>
    <col min="15593" max="15594" width="28.7109375" style="111" customWidth="1"/>
    <col min="15595" max="15595" width="35.140625" style="111" customWidth="1"/>
    <col min="15596" max="15616" width="9.140625" style="111"/>
    <col min="15617" max="15617" width="5.42578125" style="111" customWidth="1"/>
    <col min="15618" max="15618" width="43" style="111" customWidth="1"/>
    <col min="15619" max="15619" width="37.42578125" style="111" customWidth="1"/>
    <col min="15620" max="15620" width="15.85546875" style="111" customWidth="1"/>
    <col min="15621" max="15621" width="17" style="111" customWidth="1"/>
    <col min="15622" max="15622" width="115.42578125" style="111" customWidth="1"/>
    <col min="15623" max="15623" width="27.140625" style="111" customWidth="1"/>
    <col min="15624" max="15845" width="9.140625" style="111"/>
    <col min="15846" max="15846" width="50.42578125" style="111" customWidth="1"/>
    <col min="15847" max="15847" width="33.28515625" style="111" customWidth="1"/>
    <col min="15848" max="15848" width="31.42578125" style="111" customWidth="1"/>
    <col min="15849" max="15850" width="28.7109375" style="111" customWidth="1"/>
    <col min="15851" max="15851" width="35.140625" style="111" customWidth="1"/>
    <col min="15852" max="15872" width="9.140625" style="111"/>
    <col min="15873" max="15873" width="5.42578125" style="111" customWidth="1"/>
    <col min="15874" max="15874" width="43" style="111" customWidth="1"/>
    <col min="15875" max="15875" width="37.42578125" style="111" customWidth="1"/>
    <col min="15876" max="15876" width="15.85546875" style="111" customWidth="1"/>
    <col min="15877" max="15877" width="17" style="111" customWidth="1"/>
    <col min="15878" max="15878" width="115.42578125" style="111" customWidth="1"/>
    <col min="15879" max="15879" width="27.140625" style="111" customWidth="1"/>
    <col min="15880" max="16101" width="9.140625" style="111"/>
    <col min="16102" max="16102" width="50.42578125" style="111" customWidth="1"/>
    <col min="16103" max="16103" width="33.28515625" style="111" customWidth="1"/>
    <col min="16104" max="16104" width="31.42578125" style="111" customWidth="1"/>
    <col min="16105" max="16106" width="28.7109375" style="111" customWidth="1"/>
    <col min="16107" max="16107" width="35.140625" style="111" customWidth="1"/>
    <col min="16108" max="16128" width="9.140625" style="111"/>
    <col min="16129" max="16129" width="5.42578125" style="111" customWidth="1"/>
    <col min="16130" max="16130" width="43" style="111" customWidth="1"/>
    <col min="16131" max="16131" width="37.42578125" style="111" customWidth="1"/>
    <col min="16132" max="16132" width="15.85546875" style="111" customWidth="1"/>
    <col min="16133" max="16133" width="17" style="111" customWidth="1"/>
    <col min="16134" max="16134" width="115.42578125" style="111" customWidth="1"/>
    <col min="16135" max="16135" width="27.140625" style="111" customWidth="1"/>
    <col min="16136" max="16357" width="9.140625" style="111"/>
    <col min="16358" max="16358" width="50.42578125" style="111" customWidth="1"/>
    <col min="16359" max="16359" width="33.28515625" style="111" customWidth="1"/>
    <col min="16360" max="16360" width="31.42578125" style="111" customWidth="1"/>
    <col min="16361" max="16362" width="28.7109375" style="111" customWidth="1"/>
    <col min="16363" max="16363" width="35.140625" style="111" customWidth="1"/>
    <col min="16364" max="16384" width="9.140625" style="111"/>
  </cols>
  <sheetData>
    <row r="1" spans="1:7" s="107" customFormat="1" ht="15.75" x14ac:dyDescent="0.25">
      <c r="B1" s="108" t="str">
        <f>'Formulario Experiencia'!B1</f>
        <v>GOBERNACIÓN DE CALDAS</v>
      </c>
      <c r="C1" s="108"/>
      <c r="D1" s="108"/>
      <c r="E1" s="108"/>
      <c r="F1" s="108"/>
      <c r="G1" s="108"/>
    </row>
    <row r="2" spans="1:7" s="107" customFormat="1" ht="18" x14ac:dyDescent="0.25">
      <c r="B2" s="109" t="str">
        <f>'Formulario Experiencia'!B2</f>
        <v>SECRETARÍA DE INFRAESTRUCTURA</v>
      </c>
      <c r="C2" s="108"/>
      <c r="D2" s="108"/>
      <c r="E2" s="108"/>
      <c r="F2" s="108"/>
      <c r="G2" s="108"/>
    </row>
    <row r="3" spans="1:7" s="110" customFormat="1" ht="15.75" x14ac:dyDescent="0.2">
      <c r="A3"/>
      <c r="B3" s="247" t="str">
        <f>'Formulario Experiencia'!B3</f>
        <v>CONCURSO DE MERITOS ABIERTO No CM-SI-XXX-20XX</v>
      </c>
      <c r="C3" s="247"/>
      <c r="D3" s="247"/>
      <c r="E3" s="247"/>
      <c r="F3" s="247"/>
      <c r="G3" s="247"/>
    </row>
    <row r="4" spans="1:7" s="110" customFormat="1" ht="15.75" x14ac:dyDescent="0.2">
      <c r="A4"/>
      <c r="B4" s="247" t="s">
        <v>91</v>
      </c>
      <c r="C4" s="247"/>
      <c r="D4" s="247"/>
      <c r="E4" s="247"/>
      <c r="F4" s="247"/>
      <c r="G4" s="247"/>
    </row>
    <row r="5" spans="1:7" s="110" customFormat="1" ht="15.75" x14ac:dyDescent="0.2">
      <c r="A5"/>
      <c r="B5" s="247" t="s">
        <v>92</v>
      </c>
      <c r="C5" s="247"/>
      <c r="D5" s="247"/>
      <c r="E5" s="247"/>
      <c r="F5" s="247"/>
      <c r="G5" s="247"/>
    </row>
    <row r="6" spans="1:7" ht="15" x14ac:dyDescent="0.25">
      <c r="D6" s="112"/>
      <c r="E6" s="112"/>
      <c r="F6" s="112"/>
      <c r="G6" s="112"/>
    </row>
    <row r="7" spans="1:7" ht="15" customHeight="1" x14ac:dyDescent="0.25">
      <c r="B7" s="248" t="s">
        <v>93</v>
      </c>
      <c r="C7" s="248"/>
      <c r="D7" s="113"/>
      <c r="E7" s="113"/>
      <c r="F7" s="114"/>
      <c r="G7" s="112"/>
    </row>
    <row r="8" spans="1:7" ht="15" x14ac:dyDescent="0.25">
      <c r="B8" s="115"/>
      <c r="C8" s="116"/>
      <c r="D8" s="112"/>
      <c r="E8" s="112"/>
      <c r="F8" s="112"/>
      <c r="G8" s="112"/>
    </row>
    <row r="9" spans="1:7" ht="15" x14ac:dyDescent="0.25">
      <c r="B9" s="116"/>
      <c r="C9" s="116"/>
      <c r="D9" s="112"/>
      <c r="E9" s="112"/>
      <c r="F9" s="112"/>
      <c r="G9" s="112"/>
    </row>
    <row r="10" spans="1:7" ht="15" x14ac:dyDescent="0.25">
      <c r="B10" s="116"/>
      <c r="C10" s="116"/>
      <c r="D10" s="112"/>
      <c r="E10" s="112"/>
      <c r="F10" s="112"/>
      <c r="G10" s="112"/>
    </row>
    <row r="11" spans="1:7" ht="15" customHeight="1" x14ac:dyDescent="0.2">
      <c r="B11" s="249" t="s">
        <v>94</v>
      </c>
      <c r="C11" s="249"/>
      <c r="D11" s="249"/>
      <c r="E11" s="249"/>
      <c r="F11" s="249"/>
      <c r="G11" s="249"/>
    </row>
    <row r="12" spans="1:7" ht="15" customHeight="1" x14ac:dyDescent="0.2">
      <c r="B12" s="249"/>
      <c r="C12" s="249"/>
      <c r="D12" s="249"/>
      <c r="E12" s="249"/>
      <c r="F12" s="249"/>
      <c r="G12" s="249"/>
    </row>
    <row r="13" spans="1:7" ht="15" customHeight="1" x14ac:dyDescent="0.2">
      <c r="B13" s="249"/>
      <c r="C13" s="249"/>
      <c r="D13" s="249"/>
      <c r="E13" s="249"/>
      <c r="F13" s="249"/>
      <c r="G13" s="249"/>
    </row>
    <row r="14" spans="1:7" ht="15" customHeight="1" x14ac:dyDescent="0.2">
      <c r="B14" s="249"/>
      <c r="C14" s="249"/>
      <c r="D14" s="249"/>
      <c r="E14" s="249"/>
      <c r="F14" s="249"/>
      <c r="G14" s="249"/>
    </row>
    <row r="15" spans="1:7" ht="15" customHeight="1" x14ac:dyDescent="0.2">
      <c r="B15" s="249"/>
      <c r="C15" s="249"/>
      <c r="D15" s="249"/>
      <c r="E15" s="249"/>
      <c r="F15" s="249"/>
      <c r="G15" s="249"/>
    </row>
    <row r="16" spans="1:7" ht="15" x14ac:dyDescent="0.25">
      <c r="B16" s="117"/>
      <c r="C16" s="117"/>
      <c r="D16" s="112"/>
      <c r="E16" s="112"/>
      <c r="F16" s="112"/>
      <c r="G16" s="112"/>
    </row>
    <row r="17" spans="2:7" ht="15" thickBot="1" x14ac:dyDescent="0.25"/>
    <row r="18" spans="2:7" ht="78" customHeight="1" thickBot="1" x14ac:dyDescent="0.25">
      <c r="B18" s="118" t="s">
        <v>95</v>
      </c>
      <c r="C18" s="119" t="s">
        <v>96</v>
      </c>
      <c r="D18" s="120" t="s">
        <v>97</v>
      </c>
      <c r="E18" s="120" t="s">
        <v>98</v>
      </c>
      <c r="F18" s="120" t="s">
        <v>99</v>
      </c>
      <c r="G18" s="120" t="s">
        <v>100</v>
      </c>
    </row>
    <row r="19" spans="2:7" x14ac:dyDescent="0.2">
      <c r="B19" s="121"/>
      <c r="C19" s="122"/>
      <c r="D19" s="123"/>
      <c r="E19" s="123"/>
      <c r="F19" s="123"/>
      <c r="G19" s="123"/>
    </row>
    <row r="20" spans="2:7" x14ac:dyDescent="0.2">
      <c r="B20" s="124"/>
      <c r="C20" s="125"/>
      <c r="D20" s="126"/>
      <c r="E20" s="126"/>
      <c r="F20" s="126"/>
      <c r="G20" s="126"/>
    </row>
    <row r="21" spans="2:7" x14ac:dyDescent="0.2">
      <c r="B21" s="124"/>
      <c r="C21" s="125"/>
      <c r="D21" s="126"/>
      <c r="E21" s="126"/>
      <c r="F21" s="126"/>
      <c r="G21" s="126"/>
    </row>
    <row r="22" spans="2:7" x14ac:dyDescent="0.2">
      <c r="B22" s="124"/>
      <c r="C22" s="125"/>
      <c r="D22" s="126"/>
      <c r="E22" s="126"/>
      <c r="F22" s="126"/>
      <c r="G22" s="126"/>
    </row>
    <row r="23" spans="2:7" ht="15" thickBot="1" x14ac:dyDescent="0.25">
      <c r="B23" s="127"/>
      <c r="C23" s="128"/>
      <c r="D23" s="129"/>
      <c r="E23" s="129"/>
      <c r="F23" s="129"/>
      <c r="G23" s="129"/>
    </row>
    <row r="26" spans="2:7" ht="35.25" customHeight="1" x14ac:dyDescent="0.2">
      <c r="B26" s="246" t="s">
        <v>101</v>
      </c>
      <c r="C26" s="246"/>
      <c r="D26" s="246"/>
      <c r="E26" s="246"/>
      <c r="F26" s="246"/>
      <c r="G26" s="246"/>
    </row>
    <row r="28" spans="2:7" x14ac:dyDescent="0.2">
      <c r="B28" s="111" t="s">
        <v>102</v>
      </c>
    </row>
    <row r="30" spans="2:7" x14ac:dyDescent="0.2">
      <c r="B30" s="130"/>
    </row>
    <row r="31" spans="2:7" ht="15" thickBot="1" x14ac:dyDescent="0.25">
      <c r="B31" s="131"/>
      <c r="D31" s="111" t="s">
        <v>103</v>
      </c>
    </row>
    <row r="32" spans="2:7" ht="36.75" customHeight="1" x14ac:dyDescent="0.2">
      <c r="B32" s="111" t="s">
        <v>104</v>
      </c>
      <c r="D32" s="111" t="s">
        <v>105</v>
      </c>
    </row>
    <row r="33" spans="2:7" ht="35.25" customHeight="1" x14ac:dyDescent="0.2">
      <c r="B33" s="111" t="s">
        <v>106</v>
      </c>
      <c r="D33" s="111" t="s">
        <v>107</v>
      </c>
    </row>
    <row r="35" spans="2:7" x14ac:dyDescent="0.2">
      <c r="G35" s="132"/>
    </row>
    <row r="36" spans="2:7" x14ac:dyDescent="0.2">
      <c r="G36" s="132"/>
    </row>
    <row r="37" spans="2:7" x14ac:dyDescent="0.2">
      <c r="G37" s="133"/>
    </row>
  </sheetData>
  <mergeCells count="6">
    <mergeCell ref="B26:G26"/>
    <mergeCell ref="B3:G3"/>
    <mergeCell ref="B4:G4"/>
    <mergeCell ref="B5:G5"/>
    <mergeCell ref="B7:C7"/>
    <mergeCell ref="B11:G15"/>
  </mergeCells>
  <printOptions horizontalCentered="1" verticalCentered="1"/>
  <pageMargins left="0.39370078740157483" right="0.39370078740157483" top="0.78740157480314965" bottom="0.39370078740157483" header="0.31496062992125984" footer="0.31496062992125984"/>
  <pageSetup paperSize="120" scale="62" orientation="landscape" horizontalDpi="4294967295" verticalDpi="4294967295"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8</vt:i4>
      </vt:variant>
    </vt:vector>
  </HeadingPairs>
  <TitlesOfParts>
    <vt:vector size="13" baseType="lpstr">
      <vt:lpstr>FORMULARIO No. 1 CURAZAO SAN FR</vt:lpstr>
      <vt:lpstr>FORMULARIO No. 1 VILLAMARIA LLA</vt:lpstr>
      <vt:lpstr>FORMULARIO No. 1 SUPIA HOJAS AN</vt:lpstr>
      <vt:lpstr>Formulario Experiencia</vt:lpstr>
      <vt:lpstr>Discapacitados</vt:lpstr>
      <vt:lpstr>Discapacitados!Área_de_impresión</vt:lpstr>
      <vt:lpstr>'Formulario Experiencia'!Área_de_impresión</vt:lpstr>
      <vt:lpstr>'FORMULARIO No. 1 CURAZAO SAN FR'!Área_de_impresión</vt:lpstr>
      <vt:lpstr>'FORMULARIO No. 1 SUPIA HOJAS AN'!Área_de_impresión</vt:lpstr>
      <vt:lpstr>'FORMULARIO No. 1 VILLAMARIA LLA'!Área_de_impresión</vt:lpstr>
      <vt:lpstr>'FORMULARIO No. 1 CURAZAO SAN FR'!Títulos_a_imprimir</vt:lpstr>
      <vt:lpstr>'FORMULARIO No. 1 SUPIA HOJAS AN'!Títulos_a_imprimir</vt:lpstr>
      <vt:lpstr>'FORMULARIO No. 1 VILLAMARIA LLA'!Títulos_a_imprimir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Mauricio Vanegas Vanegas</dc:creator>
  <cp:lastModifiedBy>Javier Mauricio Vanegas Vanegas</cp:lastModifiedBy>
  <cp:lastPrinted>2019-09-06T19:25:15Z</cp:lastPrinted>
  <dcterms:created xsi:type="dcterms:W3CDTF">2018-05-08T21:36:51Z</dcterms:created>
  <dcterms:modified xsi:type="dcterms:W3CDTF">2020-01-20T21:42:13Z</dcterms:modified>
</cp:coreProperties>
</file>