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ALCALDIA\INFRAESTRUCTURA\2024\RUTAS DE ASFALTO\LOTE 2\ADICIONAL+NP\DOCUMENTOS_ADICION\"/>
    </mc:Choice>
  </mc:AlternateContent>
  <bookViews>
    <workbookView xWindow="0" yWindow="0" windowWidth="28800" windowHeight="12825" firstSheet="1" activeTab="1"/>
  </bookViews>
  <sheets>
    <sheet name="BALANCE GENERAL" sheetId="23" r:id="rId1"/>
    <sheet name="Cronograma prorroga" sheetId="2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[1]LIQUIDACION!#REF!</definedName>
    <definedName name="\AA">[1]LIQUIDACION!#REF!</definedName>
    <definedName name="\b" localSheetId="0">[2]STRSUMM0!#REF!</definedName>
    <definedName name="\b">[2]STRSUMM0!#REF!</definedName>
    <definedName name="\bb" localSheetId="0">[2]STRSUMM0!#REF!</definedName>
    <definedName name="\bb">[2]STRSUMM0!#REF!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 localSheetId="0">#REF!</definedName>
    <definedName name="\V">#REF!</definedName>
    <definedName name="\X" localSheetId="0">'[6]PROPUESTA AVENIDA 12'!ERR</definedName>
    <definedName name="\X" localSheetId="1">#N/A</definedName>
    <definedName name="\X">'[6]PROPUESTA AVENIDA 12'!ERR</definedName>
    <definedName name="\Z" localSheetId="0">'[6]PROPUESTA AVENIDA 12'!ERR</definedName>
    <definedName name="\Z" localSheetId="1">#N/A</definedName>
    <definedName name="\Z">'[6]PROPUESTA AVENIDA 12'!ERR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0">[10]!_xlbgnm.ane7</definedName>
    <definedName name="_____ane7">[10]!_xlbgnm.ane7</definedName>
    <definedName name="_____ane8" localSheetId="0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 localSheetId="0">[12]Tablas!#REF!</definedName>
    <definedName name="_____DIJ1">[12]Tablas!#REF!</definedName>
    <definedName name="_____DPI1" localSheetId="0">[12]Tablas!#REF!</definedName>
    <definedName name="_____DPI1">[12]Tablas!#REF!</definedName>
    <definedName name="_____DPY1" localSheetId="0">[12]Tablas!#REF!</definedName>
    <definedName name="_____DPY1">[12]Tablas!#REF!</definedName>
    <definedName name="_____DRI1" localSheetId="0">[12]Tablas!#REF!</definedName>
    <definedName name="_____DRI1">[12]Tablas!#REF!</definedName>
    <definedName name="_____DRL1" localSheetId="0">[12]Tablas!#REF!</definedName>
    <definedName name="_____DRL1">[12]Tablas!#REF!</definedName>
    <definedName name="_____DSP1" localSheetId="0">[12]Tablas!#REF!</definedName>
    <definedName name="_____DSP1">[12]Tablas!#REF!</definedName>
    <definedName name="_____ECP1" localSheetId="0">[12]Tablas!#REF!</definedName>
    <definedName name="_____ECP1">[12]Tablas!#REF!</definedName>
    <definedName name="_____ICP1" localSheetId="0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>[12]Tablas!#REF!</definedName>
    <definedName name="_____OCI1" localSheetId="0">[12]Tablas!#REF!</definedName>
    <definedName name="_____OCI1">[12]Tablas!#REF!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 localSheetId="1">#REF!</definedName>
    <definedName name="_____pj51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 localSheetId="0">[13]Tablas!#REF!</definedName>
    <definedName name="_____VPR2">[13]Tablas!#REF!</definedName>
    <definedName name="_____VRP1" localSheetId="0">[12]Tablas!#REF!</definedName>
    <definedName name="_____VRP1">[12]Tablas!#REF!</definedName>
    <definedName name="_____VSM1" localSheetId="0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 localSheetId="0">[14]!_xlbgnm.ane7</definedName>
    <definedName name="____ane7">[14]!_xlbgnm.ane7</definedName>
    <definedName name="____ane8" localSheetId="0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[12]Tablas!#REF!</definedName>
    <definedName name="____DCI1">[12]Tablas!#REF!</definedName>
    <definedName name="____DDS1" localSheetId="0">[12]Tablas!#REF!</definedName>
    <definedName name="____DDS1">[12]Tablas!#REF!</definedName>
    <definedName name="____DGO1" localSheetId="0">[12]Tablas!#REF!</definedName>
    <definedName name="____DGO1">[12]Tablas!#REF!</definedName>
    <definedName name="____DGP1" localSheetId="0">[12]Tablas!#REF!</definedName>
    <definedName name="____DGP1">[12]Tablas!#REF!</definedName>
    <definedName name="____DIJ1" localSheetId="0">[12]Tablas!#REF!</definedName>
    <definedName name="____DIJ1">[12]Tablas!#REF!</definedName>
    <definedName name="____DPI1" localSheetId="0">[12]Tablas!#REF!</definedName>
    <definedName name="____DPI1">[12]Tablas!#REF!</definedName>
    <definedName name="____DPY1" localSheetId="0">[12]Tablas!#REF!</definedName>
    <definedName name="____DPY1">[12]Tablas!#REF!</definedName>
    <definedName name="____DRI1" localSheetId="0">[12]Tablas!#REF!</definedName>
    <definedName name="____DRI1">[12]Tablas!#REF!</definedName>
    <definedName name="____DRL1" localSheetId="0">[12]Tablas!#REF!</definedName>
    <definedName name="____DRL1">[12]Tablas!#REF!</definedName>
    <definedName name="____DSP1" localSheetId="0">[12]Tablas!#REF!</definedName>
    <definedName name="____DSP1">[12]Tablas!#REF!</definedName>
    <definedName name="____ECP1" localSheetId="0">[12]Tablas!#REF!</definedName>
    <definedName name="____ECP1">[12]Tablas!#REF!</definedName>
    <definedName name="____ICP1" localSheetId="0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[12]Tablas!#REF!</definedName>
    <definedName name="____VEX1">[12]Tablas!#REF!</definedName>
    <definedName name="____VFA1" localSheetId="0">[12]Tablas!#REF!</definedName>
    <definedName name="____VFA1">[12]Tablas!#REF!</definedName>
    <definedName name="____VIT1" localSheetId="0">[12]Tablas!#REF!</definedName>
    <definedName name="____VIT1">[12]Tablas!#REF!</definedName>
    <definedName name="____VPR1" localSheetId="0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>[12]Tablas!#REF!</definedName>
    <definedName name="____VSM1" localSheetId="0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 localSheetId="0">[16]!_xlbgnm.ane7</definedName>
    <definedName name="___ane7">[16]!_xlbgnm.ane7</definedName>
    <definedName name="___ane8" localSheetId="0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[12]Tablas!#REF!</definedName>
    <definedName name="___DCI1">[12]Tablas!#REF!</definedName>
    <definedName name="___DDS1" localSheetId="0">[12]Tablas!#REF!</definedName>
    <definedName name="___DDS1">[12]Tablas!#REF!</definedName>
    <definedName name="___DGO1" localSheetId="0">[12]Tablas!#REF!</definedName>
    <definedName name="___DGO1">[12]Tablas!#REF!</definedName>
    <definedName name="___DGP1" localSheetId="0">[12]Tablas!#REF!</definedName>
    <definedName name="___DGP1">[12]Tablas!#REF!</definedName>
    <definedName name="___DIJ1" localSheetId="0">[12]Tablas!#REF!</definedName>
    <definedName name="___DIJ1">[12]Tablas!#REF!</definedName>
    <definedName name="___DPI1" localSheetId="0">[12]Tablas!#REF!</definedName>
    <definedName name="___DPI1">[12]Tablas!#REF!</definedName>
    <definedName name="___DPY1" localSheetId="0">[12]Tablas!#REF!</definedName>
    <definedName name="___DPY1">[12]Tablas!#REF!</definedName>
    <definedName name="___DRI1" localSheetId="0">[12]Tablas!#REF!</definedName>
    <definedName name="___DRI1">[12]Tablas!#REF!</definedName>
    <definedName name="___DRL1" localSheetId="0">[12]Tablas!#REF!</definedName>
    <definedName name="___DRL1">[12]Tablas!#REF!</definedName>
    <definedName name="___DSP1" localSheetId="0">[12]Tablas!#REF!</definedName>
    <definedName name="___DSP1">[12]Tablas!#REF!</definedName>
    <definedName name="___ECP1" localSheetId="0">[12]Tablas!#REF!</definedName>
    <definedName name="___ECP1">[12]Tablas!#REF!</definedName>
    <definedName name="___ICP1" localSheetId="0">[12]Tablas!#REF!</definedName>
    <definedName name="___ICP1">[12]Tablas!#REF!</definedName>
    <definedName name="___key2" localSheetId="0" hidden="1">[9]INST!#REF!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 localSheetId="0">#REF!</definedName>
    <definedName name="___MA2">#REF!</definedName>
    <definedName name="___OCD1" localSheetId="0">[12]Tablas!#REF!</definedName>
    <definedName name="___OCD1">[12]Tablas!#REF!</definedName>
    <definedName name="___OCI1" localSheetId="0">[12]Tablas!#REF!</definedName>
    <definedName name="___OCI1">[12]Tablas!#REF!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[12]Tablas!#REF!</definedName>
    <definedName name="___VEX1">[12]Tablas!#REF!</definedName>
    <definedName name="___VFA1" localSheetId="0">[12]Tablas!#REF!</definedName>
    <definedName name="___VFA1">[12]Tablas!#REF!</definedName>
    <definedName name="___VIT1" localSheetId="0">[12]Tablas!#REF!</definedName>
    <definedName name="___VIT1">[12]Tablas!#REF!</definedName>
    <definedName name="___VPR1" localSheetId="0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>[12]Tablas!#REF!</definedName>
    <definedName name="___VSM1" localSheetId="0">[12]Tablas!#REF!</definedName>
    <definedName name="___VSM1">[12]Tablas!#REF!</definedName>
    <definedName name="__123Graph_A" localSheetId="0" hidden="1">#REF!</definedName>
    <definedName name="__123Graph_A" localSheetId="1" hidden="1">[18]AIU!$D$338:$D$357</definedName>
    <definedName name="__123Graph_A" hidden="1">#REF!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Ccaja" hidden="1">[18]EVA!$D$58:$AD$58</definedName>
    <definedName name="__123Graph_CCart_AnticAdic" hidden="1">[18]EVA!$F$97:$I$97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AFC1">[7]INV!$A$25:$D$28</definedName>
    <definedName name="__AFC3">[7]INV!$F$25:$I$28</definedName>
    <definedName name="__AFC5">[7]INV!$K$25:$N$28</definedName>
    <definedName name="__ane7" localSheetId="0">[14]!_xlbgnm.ane7</definedName>
    <definedName name="__ane7">[14]!_xlbgnm.ane7</definedName>
    <definedName name="__ane8" localSheetId="0">[14]!_xlbgnm.ane8</definedName>
    <definedName name="__ane8">[14]!_xlbgnm.ane8</definedName>
    <definedName name="__Atp2">[19]EMPRESA!$F$22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[12]Tablas!#REF!</definedName>
    <definedName name="__DCI1">[12]Tablas!#REF!</definedName>
    <definedName name="__DDS1" localSheetId="0">[12]Tablas!#REF!</definedName>
    <definedName name="__DDS1">[12]Tablas!#REF!</definedName>
    <definedName name="__DGO1" localSheetId="0">[12]Tablas!#REF!</definedName>
    <definedName name="__DGO1">[12]Tablas!#REF!</definedName>
    <definedName name="__DGP1" localSheetId="0">[12]Tablas!#REF!</definedName>
    <definedName name="__DGP1">[12]Tablas!#REF!</definedName>
    <definedName name="__DIJ1" localSheetId="0">[12]Tablas!#REF!</definedName>
    <definedName name="__DIJ1">[12]Tablas!#REF!</definedName>
    <definedName name="__DPI1" localSheetId="0">[12]Tablas!#REF!</definedName>
    <definedName name="__DPI1">[12]Tablas!#REF!</definedName>
    <definedName name="__DPY1" localSheetId="0">[12]Tablas!#REF!</definedName>
    <definedName name="__DPY1">[12]Tablas!#REF!</definedName>
    <definedName name="__DRI1" localSheetId="0">[12]Tablas!#REF!</definedName>
    <definedName name="__DRI1">[12]Tablas!#REF!</definedName>
    <definedName name="__DRL1" localSheetId="0">[12]Tablas!#REF!</definedName>
    <definedName name="__DRL1">[12]Tablas!#REF!</definedName>
    <definedName name="__DSP1" localSheetId="0">[12]Tablas!#REF!</definedName>
    <definedName name="__DSP1">[12]Tablas!#REF!</definedName>
    <definedName name="__ECP1" localSheetId="0">[12]Tablas!#REF!</definedName>
    <definedName name="__ECP1">[12]Tablas!#REF!</definedName>
    <definedName name="__F" localSheetId="0">'[6]PROPUESTA AVENIDA 12'!ERR</definedName>
    <definedName name="__F" localSheetId="1">#N/A</definedName>
    <definedName name="__F">'[6]PROPUESTA AVENIDA 12'!ERR</definedName>
    <definedName name="__FS01" localSheetId="0">'[6]PROPUESTA AVENIDA 12'!ERR</definedName>
    <definedName name="__FS01" localSheetId="1">#N/A</definedName>
    <definedName name="__FS01">'[6]PROPUESTA AVENIDA 12'!ERR</definedName>
    <definedName name="__ICP1" localSheetId="0">[12]Tablas!#REF!</definedName>
    <definedName name="__ICP1" localSheetId="1">[12]Tablas!#REF!</definedName>
    <definedName name="__ICP1">[12]Tablas!#REF!</definedName>
    <definedName name="__key2" localSheetId="0" hidden="1">[20]INST!#REF!</definedName>
    <definedName name="__key2" localSheetId="1" hidden="1">[20]INST!#REF!</definedName>
    <definedName name="__key2" hidden="1">[20]INST!#REF!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 localSheetId="0">#REF!</definedName>
    <definedName name="__LEY80" localSheetId="1">#REF!</definedName>
    <definedName name="__LEY80">#REF!</definedName>
    <definedName name="__MA2" localSheetId="0">#REF!</definedName>
    <definedName name="__MA2">#REF!</definedName>
    <definedName name="__mun2" localSheetId="0">[21]PESOS!#REF!</definedName>
    <definedName name="__mun2">[21]PESOS!#REF!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[12]Tablas!#REF!</definedName>
    <definedName name="__OCD1">[12]Tablas!#REF!</definedName>
    <definedName name="__OCI1" localSheetId="0">[12]Tablas!#REF!</definedName>
    <definedName name="__OCI1">[12]Tablas!#REF!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[12]Tablas!#REF!</definedName>
    <definedName name="__VEX1">[12]Tablas!#REF!</definedName>
    <definedName name="__VFA1" localSheetId="0">[12]Tablas!#REF!</definedName>
    <definedName name="__VFA1">[12]Tablas!#REF!</definedName>
    <definedName name="__VIT1" localSheetId="0">[12]Tablas!#REF!</definedName>
    <definedName name="__VIT1">[12]Tablas!#REF!</definedName>
    <definedName name="__VPR1" localSheetId="0">[12]Tablas!#REF!</definedName>
    <definedName name="__VPR1">[12]Tablas!#REF!</definedName>
    <definedName name="__VPR2" localSheetId="0">[13]Tablas!#REF!</definedName>
    <definedName name="__VPR2">[13]Tablas!#REF!</definedName>
    <definedName name="__VRP1" localSheetId="0">[12]Tablas!#REF!</definedName>
    <definedName name="__VRP1">[12]Tablas!#REF!</definedName>
    <definedName name="__VSM1" localSheetId="0">[12]Tablas!#REF!</definedName>
    <definedName name="__VSM1">[12]Tablas!#REF!</definedName>
    <definedName name="_1" localSheetId="0">#REF!</definedName>
    <definedName name="_1" localSheetId="1">#N/A</definedName>
    <definedName name="_1">#REF!</definedName>
    <definedName name="_1__123Graph_ACart_Utilidad" hidden="1">[18]EVA!$F$104:$I$104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">#N/A</definedName>
    <definedName name="_2__123Graph_BCart_Utilidad" hidden="1">[18]EVA!$F$105:$I$105</definedName>
    <definedName name="_2_5__TOTAL_DE_MATERIALES_A_EXPORTAR" localSheetId="0">#REF!</definedName>
    <definedName name="_2_5__TOTAL_DE_MATERIALES_A_EXPORTAR" localSheetId="1">#REF!</definedName>
    <definedName name="_2_5__TOTAL_DE_MATERIALES_A_EXPORTAR">#REF!</definedName>
    <definedName name="_200A" localSheetId="0">#REF!</definedName>
    <definedName name="_200A" localSheetId="1">#REF!</definedName>
    <definedName name="_200A">#REF!</definedName>
    <definedName name="_200B" localSheetId="0">#REF!</definedName>
    <definedName name="_200B" localSheetId="1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__123Graph_CCart_Utilidad" hidden="1">[18]EVA!$F$106:$I$106</definedName>
    <definedName name="_3ane_o10" localSheetId="0">#REF!</definedName>
    <definedName name="_3ane_o10" localSheetId="1">#REF!</definedName>
    <definedName name="_3ane_o10">#REF!</definedName>
    <definedName name="_4__123Graph_LBL_ACart_Utilidad" hidden="1">[18]EVA!$F$109:$I$109</definedName>
    <definedName name="_4201A" localSheetId="0">#REF!</definedName>
    <definedName name="_4201A" localSheetId="1">#REF!</definedName>
    <definedName name="_4201A">#REF!</definedName>
    <definedName name="_4201B" localSheetId="0">#REF!</definedName>
    <definedName name="_4201B" localSheetId="1">#REF!</definedName>
    <definedName name="_4201B">#REF!</definedName>
    <definedName name="_4202A" localSheetId="0">#REF!</definedName>
    <definedName name="_4202A" localSheetId="1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5__123Graph_LBL_BCart_Utilidad" hidden="1">[18]EVA!$F$110:$I$110</definedName>
    <definedName name="_6__123Graph_LBL_CCart_Utilidad" hidden="1">[18]EVA!$F$111:$I$111</definedName>
    <definedName name="_7__123Graph_XCart_Utilidad" hidden="1">[18]EVA!$F$103:$I$103</definedName>
    <definedName name="_911A" localSheetId="0">#REF!</definedName>
    <definedName name="_911A" localSheetId="1">#REF!</definedName>
    <definedName name="_911A">#REF!</definedName>
    <definedName name="_912A" localSheetId="0">#REF!</definedName>
    <definedName name="_912A" localSheetId="1">#REF!</definedName>
    <definedName name="_912A">#REF!</definedName>
    <definedName name="_921A" localSheetId="0">#REF!</definedName>
    <definedName name="_921A" localSheetId="1">#REF!</definedName>
    <definedName name="_921A">#REF!</definedName>
    <definedName name="_922A" localSheetId="0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 localSheetId="1">#REF!</definedName>
    <definedName name="_A17000">#REF!</definedName>
    <definedName name="_A20000" localSheetId="0">#REF!</definedName>
    <definedName name="_A20000" localSheetId="1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 localSheetId="1">#REF!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>[14]!_xlbgnm.ane7</definedName>
    <definedName name="_ane8" localSheetId="0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[23]!absc</definedName>
    <definedName name="_APU465" localSheetId="1">[23]!absc</definedName>
    <definedName name="_APU465">[23]!absc</definedName>
    <definedName name="_Atp2">[19]EMPRESA!$F$22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[12]Tablas!#REF!</definedName>
    <definedName name="_DCI1">[12]Tablas!#REF!</definedName>
    <definedName name="_DDS1" localSheetId="0">[12]Tablas!#REF!</definedName>
    <definedName name="_DDS1">[12]Tablas!#REF!</definedName>
    <definedName name="_DGO1" localSheetId="0">[12]Tablas!#REF!</definedName>
    <definedName name="_DGO1">[12]Tablas!#REF!</definedName>
    <definedName name="_DGP1" localSheetId="0">[12]Tablas!#REF!</definedName>
    <definedName name="_DGP1">[12]Tablas!#REF!</definedName>
    <definedName name="_DIJ1" localSheetId="0">[12]Tablas!#REF!</definedName>
    <definedName name="_DIJ1">[12]Tablas!#REF!</definedName>
    <definedName name="_DPI1" localSheetId="0">[12]Tablas!#REF!</definedName>
    <definedName name="_DPI1">[12]Tablas!#REF!</definedName>
    <definedName name="_DPY1" localSheetId="0">[12]Tablas!#REF!</definedName>
    <definedName name="_DPY1">[12]Tablas!#REF!</definedName>
    <definedName name="_DRI1" localSheetId="0">[12]Tablas!#REF!</definedName>
    <definedName name="_DRI1">[12]Tablas!#REF!</definedName>
    <definedName name="_DRL1" localSheetId="0">[12]Tablas!#REF!</definedName>
    <definedName name="_DRL1">[12]Tablas!#REF!</definedName>
    <definedName name="_DSP1" localSheetId="0">[12]Tablas!#REF!</definedName>
    <definedName name="_DSP1">[12]Tablas!#REF!</definedName>
    <definedName name="_ECP1" localSheetId="0">[12]Tablas!#REF!</definedName>
    <definedName name="_ECP1">[12]Tablas!#REF!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'[6]PROPUESTA AVENIDA 12'!ERR</definedName>
    <definedName name="_F" localSheetId="1">#N/A</definedName>
    <definedName name="_F">'[6]PROPUESTA AVENIDA 12'!ERR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'[24]46W9'!#REF!</definedName>
    <definedName name="_xlnm._FilterDatabase" localSheetId="1" hidden="1">'Cronograma prorroga'!$B$10:$J$184</definedName>
    <definedName name="_xlnm._FilterDatabase" hidden="1">'[24]46W9'!#REF!</definedName>
    <definedName name="_FS01" localSheetId="0">'[6]PROPUESTA AVENIDA 12'!ERR</definedName>
    <definedName name="_FS01" localSheetId="1">#N/A</definedName>
    <definedName name="_FS01">'[6]PROPUESTA AVENIDA 12'!ERR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[12]Tablas!#REF!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PC2002" localSheetId="0">#REF!</definedName>
    <definedName name="_IPC2002" localSheetId="1">#REF!</definedName>
    <definedName name="_IPC2002">#REF!</definedName>
    <definedName name="_IVA1" localSheetId="0">#REF!</definedName>
    <definedName name="_IVA1" localSheetId="1">#REF!</definedName>
    <definedName name="_IVA1">#REF!</definedName>
    <definedName name="_jor2">[25]Cuadr.!$H$16</definedName>
    <definedName name="_jor3">[25]Cuadr.!$H$26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[26]OCTUBRE!#REF!</definedName>
    <definedName name="_Key1" hidden="1">#REF!</definedName>
    <definedName name="_Key11" localSheetId="0" hidden="1">[27]INST!#REF!</definedName>
    <definedName name="_Key11" hidden="1">[27]INST!#REF!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localSheetId="0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[21]PESOS!#REF!</definedName>
    <definedName name="_mun2" localSheetId="1">[21]PESOS!#REF!</definedName>
    <definedName name="_mun2">[21]PESOS!#REF!</definedName>
    <definedName name="_Mux2">[28]CALCULO!$E$19</definedName>
    <definedName name="_Mux3">[28]CALCULO!$H$19</definedName>
    <definedName name="_Muy1">[28]CALCULO!$B$20</definedName>
    <definedName name="_Muy2">[28]CALCULO!$E$20</definedName>
    <definedName name="_Muy3">[28]CALCULO!$H$20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[12]Tablas!#REF!</definedName>
    <definedName name="_OCD1">[12]Tablas!#REF!</definedName>
    <definedName name="_OCI1" localSheetId="0">[12]Tablas!#REF!</definedName>
    <definedName name="_OCI1">[12]Tablas!#REF!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u2">[28]CALCULO!$E$18</definedName>
    <definedName name="_Pu3">[28]CALCULO!$H$18</definedName>
    <definedName name="_PW2" localSheetId="0">#REF!</definedName>
    <definedName name="_PW2" localSheetId="1">#REF!</definedName>
    <definedName name="_PW2">#REF!</definedName>
    <definedName name="_QTY1" localSheetId="0">#REF!</definedName>
    <definedName name="_QTY1" localSheetId="1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 localSheetId="0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[26]OCTUBRE!#REF!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UM1" localSheetId="0">#REF!</definedName>
    <definedName name="_SUM1" localSheetId="1">#REF!</definedName>
    <definedName name="_SUM1">#REF!</definedName>
    <definedName name="_SUM2" localSheetId="0">#REF!</definedName>
    <definedName name="_SUM2" localSheetId="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[9]INST!#REF!</definedName>
    <definedName name="_unj1" hidden="1">[9]INST!#REF!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[12]Tablas!#REF!</definedName>
    <definedName name="_VEX1">[12]Tablas!#REF!</definedName>
    <definedName name="_VFA1" localSheetId="0">[12]Tablas!#REF!</definedName>
    <definedName name="_VFA1">[12]Tablas!#REF!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[12]Tablas!#REF!</definedName>
    <definedName name="_VIT1">[12]Tablas!#REF!</definedName>
    <definedName name="_VPR1" localSheetId="0">[12]Tablas!#REF!</definedName>
    <definedName name="_VPR1">[12]Tablas!#REF!</definedName>
    <definedName name="_VPR2" localSheetId="0">[13]Tablas!#REF!</definedName>
    <definedName name="_VPR2">[13]Tablas!#REF!</definedName>
    <definedName name="_VRP1" localSheetId="0">[12]Tablas!#REF!</definedName>
    <definedName name="_VRP1">[12]Tablas!#REF!</definedName>
    <definedName name="_VSM1" localSheetId="0">[12]Tablas!#REF!</definedName>
    <definedName name="_VSM1">[12]Tablas!#REF!</definedName>
    <definedName name="_Vu2">[28]CALCULO!$E$23</definedName>
    <definedName name="_Vu3">[28]CALCULO!$H$23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'[29]DUB-823'!#REF!</definedName>
    <definedName name="A" localSheetId="1">#REF!</definedName>
    <definedName name="a">'[29]DUB-823'!#REF!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[30]ESPEC!#REF!</definedName>
    <definedName name="A18A200">[30]ESPEC!#REF!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'[6]PROPUESTA AVENIDA 12'!ERR</definedName>
    <definedName name="aa" localSheetId="1">#REF!</definedName>
    <definedName name="aa">'[6]PROPUESTA AVENIDA 12'!ERR</definedName>
    <definedName name="AAA" localSheetId="0">'[6]PROPUESTA AVENIDA 12'!ERR</definedName>
    <definedName name="AAA" localSheetId="1">[31]Insumos!$A$4:$A$1780</definedName>
    <definedName name="AAA">'[6]PROPUESTA AVENIDA 12'!ERR</definedName>
    <definedName name="AAAAA" localSheetId="0">#REF!</definedName>
    <definedName name="AAAAA">#REF!</definedName>
    <definedName name="aaaaaa">[32]otros!$C$5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[7]AASHTO!$A$2:$F$5</definedName>
    <definedName name="absc">#N/A</definedName>
    <definedName name="absc_" localSheetId="0">[33]!absc</definedName>
    <definedName name="absc_">[33]!absc</definedName>
    <definedName name="absc_1" localSheetId="0">[33]!absc</definedName>
    <definedName name="absc_1">[33]!absc</definedName>
    <definedName name="absc1" localSheetId="0">[34]!absc</definedName>
    <definedName name="absc1" localSheetId="1">[35]!absc</definedName>
    <definedName name="absc1">[34]!absc</definedName>
    <definedName name="ac" localSheetId="0">#REF!</definedName>
    <definedName name="ac" localSheetId="1">#REF!</definedName>
    <definedName name="ac">#REF!</definedName>
    <definedName name="AccessDatabase" hidden="1">"C:\C-314\VOLUMENES\volfin4.mdb"</definedName>
    <definedName name="ACERO_DE_REFUERZO_60000">'[36]Acero de 60.000psi'!$I$53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'[37]Reservas de Petróleo'!$A$2,'[37]Reservas de Petróleo'!$A$1,'[37]Reservas de Petróleo'!$D$4,'[37]Reservas de Petróleo'!$E$1:$E$65536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[32]otros!$C$2</definedName>
    <definedName name="administrador" localSheetId="1">[38]Informacion!$B$15</definedName>
    <definedName name="administrador">[39]Informacion!$B$15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">'[40]Equipo_Trans '!$A$1:$A$51</definedName>
    <definedName name="adoc1" localSheetId="0">[34]!absc</definedName>
    <definedName name="adoc1" localSheetId="1">[35]!absc</definedName>
    <definedName name="adoc1">[34]!absc</definedName>
    <definedName name="ADOC125" localSheetId="0">[41]!absc</definedName>
    <definedName name="ADOC125">[41]!absc</definedName>
    <definedName name="adoq" localSheetId="0">[42]!absc</definedName>
    <definedName name="adoq" localSheetId="1">[42]!absc</definedName>
    <definedName name="adoq">[42]!absc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 localSheetId="0">[43]!absc</definedName>
    <definedName name="alc" localSheetId="1">[43]!absc</definedName>
    <definedName name="alc">[43]!absc</definedName>
    <definedName name="AlcanceProyecto" localSheetId="0">#REF!</definedName>
    <definedName name="AlcanceProyecto" localSheetId="1">#REF!</definedName>
    <definedName name="AlcanceProyecto">#REF!</definedName>
    <definedName name="ALM" localSheetId="0">#REF!</definedName>
    <definedName name="ALM" localSheetId="1">#REF!</definedName>
    <definedName name="ALM">#REF!</definedName>
    <definedName name="Alosa" localSheetId="0">#REF!</definedName>
    <definedName name="Alosa" localSheetId="1">#REF!</definedName>
    <definedName name="Alosa">#REF!</definedName>
    <definedName name="ALTO">[44]Tabla!$A$1:$A$5</definedName>
    <definedName name="Amount" localSheetId="0">#REF!</definedName>
    <definedName name="Amount" localSheetId="1">#REF!</definedName>
    <definedName name="Amount">#REF!</definedName>
    <definedName name="ANCLAJE" localSheetId="0">'[45]MC SF GAVIONES'!#REF!</definedName>
    <definedName name="ANCLAJE">'[45]MC SF GAVIONES'!#REF!</definedName>
    <definedName name="AND" localSheetId="0">#REF!</definedName>
    <definedName name="AND" localSheetId="1">#REF!</definedName>
    <definedName name="AND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[46]COMPARATIVO!#REF!</definedName>
    <definedName name="anexo7">[46]COMPARATIVO!#REF!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scount" hidden="1">1</definedName>
    <definedName name="Antic">[47]BASES!$B$33</definedName>
    <definedName name="ANTICIPO">[48]BASES!$B$33</definedName>
    <definedName name="AÑO">[32]PRESUPUESTO!$D$13</definedName>
    <definedName name="AÑOWUIE">'[49]Res-Accide-10'!$R$2:$R$7</definedName>
    <definedName name="apaiy" localSheetId="0">#REF!</definedName>
    <definedName name="apaiy" localSheetId="1">#REF!</definedName>
    <definedName name="apaiy">#REF!</definedName>
    <definedName name="AparatoSanitarios">'[50]8_Aparato'!$A$6:$K$840</definedName>
    <definedName name="APELLIDOS" localSheetId="0">#REF!</definedName>
    <definedName name="APELLIDOS" localSheetId="1">#REF!</definedName>
    <definedName name="APELLIDOS">#REF!</definedName>
    <definedName name="API" localSheetId="0">#REF!</definedName>
    <definedName name="API" localSheetId="1">#REF!</definedName>
    <definedName name="API">#REF!</definedName>
    <definedName name="APU" localSheetId="0">[51]!absc</definedName>
    <definedName name="APU" localSheetId="1">[52]!absc</definedName>
    <definedName name="APU">[51]!absc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q" localSheetId="0">'[6]PROPUESTA AVENIDA 12'!ERR</definedName>
    <definedName name="aq" localSheetId="1">#N/A</definedName>
    <definedName name="aq">'[6]PROPUESTA AVENIDA 12'!ERR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>#REF!</definedName>
    <definedName name="_xlnm.Print_Area" localSheetId="0">#REF!</definedName>
    <definedName name="_xlnm.Print_Area" localSheetId="1">'Cronograma prorroga'!$B$1:$EQ$195</definedName>
    <definedName name="_xlnm.Print_Area">#REF!</definedName>
    <definedName name="AreaLimpiar">'[53]Info-Portaf'!$N$4,'[53]Info-Portaf'!$C$10:$AE$24,'[53]Info-Portaf'!$C$26:$AE$28,'[53]Info-Portaf'!$C$31:$AE$40,'[53]Info-Portaf'!$C$41:$H$41,'[53]Info-Portaf'!$C$42:$AE$51,'[53]Info-Portaf'!$C$53:$AE$54,'[53]Info-Portaf'!$C$57:$AE$57,'[53]Info-Portaf'!$C$59:$AE$59,'[53]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muve" localSheetId="0">'[6]PROPUESTA AVENIDA 12'!ERR</definedName>
    <definedName name="armuve" localSheetId="1">#N/A</definedName>
    <definedName name="armuve">'[6]PROPUESTA AVENIDA 12'!ERR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'[6]PROPUESTA AVENIDA 12'!ERR</definedName>
    <definedName name="as" localSheetId="1">[54]Pres_CDI90!$J$9:$J$13</definedName>
    <definedName name="as">'[6]PROPUESTA AVENIDA 12'!ERR</definedName>
    <definedName name="ASB">[7]AASHTO!$A$8:$F$11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'[6]PROPUESTA AVENIDA 12'!ERR</definedName>
    <definedName name="ASDFGHJKLÑ" localSheetId="1">#N/A</definedName>
    <definedName name="ASDFGHJKLÑ">'[6]PROPUESTA AVENIDA 12'!ERR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'[11]DATOS CONTRATO'!$E$18</definedName>
    <definedName name="auxalimentacion">[55]CONTRATO!$E$18</definedName>
    <definedName name="AuxCom">'[11]DATOS CONTRATO'!$I$16</definedName>
    <definedName name="auxcomisariato">[55]CONTRATO!$I$16</definedName>
    <definedName name="AuxDot">'[11]DATOS CONTRATO'!$I$17</definedName>
    <definedName name="auxdotacion">[55]CONTRATO!$I$17</definedName>
    <definedName name="AuxHab">'[11]DATOS CONTRATO'!$E$17</definedName>
    <definedName name="auxhabi">[56]CONTRATO!$E$17</definedName>
    <definedName name="auxhabitacion">[55]CONTRATO!$E$17</definedName>
    <definedName name="auxtransporte">[55]CONTRATO!$E$16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hidden="1">{"via1",#N/A,TRUE,"general";"via2",#N/A,TRUE,"general";"via3",#N/A,TRUE,"general"}</definedName>
    <definedName name="b0">[57]Predim1!$D$95</definedName>
    <definedName name="Bajo_L">[44]Tabla!$A$1:$A$5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1" localSheetId="0">#REF!</definedName>
    <definedName name="base1" localSheetId="1">#REF!</definedName>
    <definedName name="base1">#REF!</definedName>
    <definedName name="base2" localSheetId="0">#REF!</definedName>
    <definedName name="base2">#REF!</definedName>
    <definedName name="basedatos">[58]Hoja1!$A$4:$BZ$55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>#REF!</definedName>
    <definedName name="basep">[59]PRESUPUESTAL!$A$4:$P$190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 localSheetId="0">#REF!</definedName>
    <definedName name="Básico">#REF!</definedName>
    <definedName name="BB" localSheetId="0">'[6]PROPUESTA AVENIDA 12'!ERR</definedName>
    <definedName name="BB" localSheetId="1">#N/A</definedName>
    <definedName name="BB">'[6]PROPUESTA AVENIDA 12'!ERR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 localSheetId="1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mestre">'[60]ESTADO RED'!$E$8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 localSheetId="0">#REF!</definedName>
    <definedName name="blCantidades1" localSheetId="1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'[61]Ejecutado%'!#REF!</definedName>
    <definedName name="blEjecutado">'[61]Ejecutado%'!#REF!</definedName>
    <definedName name="blEjecutadoPorcen">'[61]Ejecutado$'!$D$1:$CE$45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'[61]Programado$'!$I$1:$CK$45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NO" localSheetId="0">#REF!</definedName>
    <definedName name="BONO">#REF!</definedName>
    <definedName name="BORDER1" localSheetId="0">[62]steel!#REF!</definedName>
    <definedName name="BORDER1">[62]steel!#REF!</definedName>
    <definedName name="BORDET" localSheetId="0">#REF!</definedName>
    <definedName name="BORDET" localSheetId="1">#REF!</definedName>
    <definedName name="BORDET">#REF!</definedName>
    <definedName name="BORSHE" localSheetId="0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 localSheetId="1">#REF!</definedName>
    <definedName name="BREAKER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 localSheetId="0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[63]medelo!$D$37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'[64]Form5 _Pág_ 1'!#REF!</definedName>
    <definedName name="BuiltIn_Print_Area">'[64]Form5 _Pág_ 1'!#REF!</definedName>
    <definedName name="BuiltIn_Print_Area___0" localSheetId="0">'[64]Form5 _Pág_ 2'!#REF!</definedName>
    <definedName name="BuiltIn_Print_Area___0">'[64]Form5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_Apus" comment="Codigo Apus">'[65]1_Preliminares'!$A$21</definedName>
    <definedName name="CA" localSheetId="0">#REF!</definedName>
    <definedName name="CA" localSheetId="1">#REF!</definedName>
    <definedName name="CA">#REF!</definedName>
    <definedName name="Cableado" localSheetId="0">#REF!</definedName>
    <definedName name="Cableado" localSheetId="1">#REF!</definedName>
    <definedName name="Cableado">#REF!</definedName>
    <definedName name="CajDol1" localSheetId="0">#REF!</definedName>
    <definedName name="CajDol1" localSheetId="1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 localSheetId="1">#REF!</definedName>
    <definedName name="CANT">#REF!</definedName>
    <definedName name="cantidad" localSheetId="0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ntidad" localSheetId="1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ntidad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PÍTULO">[67]Hoja1!$A$12:$B$21</definedName>
    <definedName name="CAPITULO_I" localSheetId="0">#REF!</definedName>
    <definedName name="CAPITULO_I" localSheetId="1">#REF!</definedName>
    <definedName name="CAPITULO_I">#REF!</definedName>
    <definedName name="CAPÍTULO_I" localSheetId="0">#REF!</definedName>
    <definedName name="CAPÍTULO_I" localSheetId="1">#REF!</definedName>
    <definedName name="CAPÍTULO_I">#REF!</definedName>
    <definedName name="CAPÍTULO_II" localSheetId="0">#REF!</definedName>
    <definedName name="CAPÍTULO_II" localSheetId="1">#REF!</definedName>
    <definedName name="CAPÍTULO_II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 localSheetId="0">#REF!</definedName>
    <definedName name="CAPITULO11">#REF!</definedName>
    <definedName name="CAPITULO12" localSheetId="0">#REF!</definedName>
    <definedName name="CAPITULO12">#REF!</definedName>
    <definedName name="CAPITULO13" localSheetId="0">#REF!</definedName>
    <definedName name="CAPITULO13">#REF!</definedName>
    <definedName name="CAPITULO14" localSheetId="0">#REF!</definedName>
    <definedName name="CAPITULO14">#REF!</definedName>
    <definedName name="CAPITULO15" localSheetId="0">#REF!</definedName>
    <definedName name="CAPITULO15">#REF!</definedName>
    <definedName name="CAPITULO16" localSheetId="0">#REF!</definedName>
    <definedName name="CAPITULO16">#REF!</definedName>
    <definedName name="CAPITULO17" localSheetId="0">#REF!</definedName>
    <definedName name="CAPITULO17">#REF!</definedName>
    <definedName name="CAPITULO18" localSheetId="0">#REF!</definedName>
    <definedName name="CAPITULO18">#REF!</definedName>
    <definedName name="CAPITULO19" localSheetId="0">#REF!</definedName>
    <definedName name="CAPITULO19">#REF!</definedName>
    <definedName name="CAPITULO2" localSheetId="0">#REF!</definedName>
    <definedName name="CAPITULO2">#REF!</definedName>
    <definedName name="CAPITULO20" localSheetId="0">#REF!</definedName>
    <definedName name="CAPITULO20">#REF!</definedName>
    <definedName name="CAPITULO21" localSheetId="0">#REF!</definedName>
    <definedName name="CAPITULO21">#REF!</definedName>
    <definedName name="CAPITULO3" localSheetId="0">#REF!</definedName>
    <definedName name="CAPITULO3">#REF!</definedName>
    <definedName name="CAPITULO4" localSheetId="0">#REF!</definedName>
    <definedName name="CAPITULO4">#REF!</definedName>
    <definedName name="CAPITULO5" localSheetId="0">#REF!</definedName>
    <definedName name="CAPITULO5">#REF!</definedName>
    <definedName name="CAPITULO6" localSheetId="0">#REF!</definedName>
    <definedName name="CAPITULO6">#REF!</definedName>
    <definedName name="CAPITULO7" localSheetId="0">#REF!</definedName>
    <definedName name="CAPITULO7">#REF!</definedName>
    <definedName name="CAPITULO8" localSheetId="0">#REF!</definedName>
    <definedName name="CAPITULO8">#REF!</definedName>
    <definedName name="CAPITULO9" localSheetId="0">#REF!</definedName>
    <definedName name="CAPITULO9">#REF!</definedName>
    <definedName name="CAPITULOI" localSheetId="0">#REF!</definedName>
    <definedName name="CAPITULOI">#REF!</definedName>
    <definedName name="CAPÍTULOS" localSheetId="0">#REF!</definedName>
    <definedName name="CAPÍTULOS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usa" localSheetId="0">#REF!</definedName>
    <definedName name="causa" localSheetId="1">#REF!</definedName>
    <definedName name="causa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>#REF!</definedName>
    <definedName name="CBRDISEÑO">[68]SECTORIZACIÓN!$A$12:$G$20</definedName>
    <definedName name="CBWorkbookPriority" hidden="1">-1602700874</definedName>
    <definedName name="CC">[69]Personalizar!$G$22:$G$25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'[70]A. P. U.'!#REF!</definedName>
    <definedName name="CCCCCC" localSheetId="1">'[70]A. P. U.'!#REF!</definedName>
    <definedName name="CCCCCC">'[70]A.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 localSheetId="1">[71]Hoja1!$C$81</definedName>
    <definedName name="cd">[72]Hoja1!$C$81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[47]CDItem!$G$8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[73]Insum!$A$3:$H$63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 localSheetId="0">[12]Tablas!#REF!</definedName>
    <definedName name="CGDI05">[12]Tablas!#REF!</definedName>
    <definedName name="CGDI06" localSheetId="0">[12]Tablas!#REF!</definedName>
    <definedName name="CGDI06">[12]Tablas!#REF!</definedName>
    <definedName name="CGDI07" localSheetId="0">[12]Tablas!#REF!</definedName>
    <definedName name="CGDI07">[12]Tablas!#REF!</definedName>
    <definedName name="CGDI08" localSheetId="0">[12]Tablas!#REF!</definedName>
    <definedName name="CGDI08">[12]Tablas!#REF!</definedName>
    <definedName name="CGEX01" localSheetId="0">[12]Tablas!#REF!</definedName>
    <definedName name="CGEX01">[12]Tablas!#REF!</definedName>
    <definedName name="CGEX02" localSheetId="0">[12]Tablas!#REF!</definedName>
    <definedName name="CGEX02">[12]Tablas!#REF!</definedName>
    <definedName name="CGEX031" localSheetId="0">[12]Tablas!#REF!</definedName>
    <definedName name="CGEX031">[12]Tablas!#REF!</definedName>
    <definedName name="CGEX04" localSheetId="0">[12]Tablas!#REF!</definedName>
    <definedName name="CGEX04">[12]Tablas!#REF!</definedName>
    <definedName name="CGFI011" localSheetId="0">[12]Tablas!#REF!</definedName>
    <definedName name="CGFI011">[12]Tablas!#REF!</definedName>
    <definedName name="CGFI012" localSheetId="0">[12]Tablas!#REF!</definedName>
    <definedName name="CGFI012">[12]Tablas!#REF!</definedName>
    <definedName name="CGFI021" localSheetId="0">[12]Tablas!#REF!</definedName>
    <definedName name="CGFI021">[12]Tablas!#REF!</definedName>
    <definedName name="CGFI022" localSheetId="0">[12]Tablas!#REF!</definedName>
    <definedName name="CGFI022">[12]Tablas!#REF!</definedName>
    <definedName name="CGFI023" localSheetId="0">[12]Tablas!#REF!</definedName>
    <definedName name="CGFI023">[12]Tablas!#REF!</definedName>
    <definedName name="CGFI024" localSheetId="0">[12]Tablas!#REF!</definedName>
    <definedName name="CGFI024">[12]Tablas!#REF!</definedName>
    <definedName name="CGFI031" localSheetId="0">[12]Tablas!#REF!</definedName>
    <definedName name="CGFI031">[12]Tablas!#REF!</definedName>
    <definedName name="CGFI032" localSheetId="0">[12]Tablas!#REF!</definedName>
    <definedName name="CGFI032">[12]Tablas!#REF!</definedName>
    <definedName name="CGFI0331" localSheetId="0">[12]Tablas!#REF!</definedName>
    <definedName name="CGFI0331">[12]Tablas!#REF!</definedName>
    <definedName name="CGFI0332" localSheetId="0">[12]Tablas!#REF!</definedName>
    <definedName name="CGFI0332">[12]Tablas!#REF!</definedName>
    <definedName name="CGFI0333" localSheetId="0">[12]Tablas!#REF!</definedName>
    <definedName name="CGFI0333">[12]Tablas!#REF!</definedName>
    <definedName name="CGFI0334" localSheetId="0">[12]Tablas!#REF!</definedName>
    <definedName name="CGFI0334">[12]Tablas!#REF!</definedName>
    <definedName name="CGFI0335" localSheetId="0">[12]Tablas!#REF!</definedName>
    <definedName name="CGFI0335">[12]Tablas!#REF!</definedName>
    <definedName name="CGFI0341" localSheetId="0">[12]Tablas!#REF!</definedName>
    <definedName name="CGFI0341">[12]Tablas!#REF!</definedName>
    <definedName name="CGFI0343" localSheetId="0">[12]Tablas!#REF!</definedName>
    <definedName name="CGFI0343">[12]Tablas!#REF!</definedName>
    <definedName name="CGFI0344" localSheetId="0">[12]Tablas!#REF!</definedName>
    <definedName name="CGFI0344">[12]Tablas!#REF!</definedName>
    <definedName name="CGPR01" localSheetId="0">[12]Tablas!#REF!</definedName>
    <definedName name="CGPR01">[12]Tablas!#REF!</definedName>
    <definedName name="CGPR021" localSheetId="0">[12]Tablas!#REF!</definedName>
    <definedName name="CGPR021">[12]Tablas!#REF!</definedName>
    <definedName name="CGPR022" localSheetId="0">[12]Tablas!#REF!</definedName>
    <definedName name="CGPR022">[12]Tablas!#REF!</definedName>
    <definedName name="CGPR023" localSheetId="0">[12]Tablas!#REF!</definedName>
    <definedName name="CGPR023">[12]Tablas!#REF!</definedName>
    <definedName name="CGPR024" localSheetId="0">[12]Tablas!#REF!</definedName>
    <definedName name="CGPR024">[12]Tablas!#REF!</definedName>
    <definedName name="CGPR031" localSheetId="0">[12]Tablas!#REF!</definedName>
    <definedName name="CGPR031">[12]Tablas!#REF!</definedName>
    <definedName name="CGPR032" localSheetId="0">[12]Tablas!#REF!</definedName>
    <definedName name="CGPR032">[12]Tablas!#REF!</definedName>
    <definedName name="CGPR0331" localSheetId="0">[12]Tablas!#REF!</definedName>
    <definedName name="CGPR0331">[12]Tablas!#REF!</definedName>
    <definedName name="CGPR0332" localSheetId="0">[12]Tablas!#REF!</definedName>
    <definedName name="CGPR0332">[12]Tablas!#REF!</definedName>
    <definedName name="CGPR0333" localSheetId="0">[12]Tablas!#REF!</definedName>
    <definedName name="CGPR0333">[12]Tablas!#REF!</definedName>
    <definedName name="CGPR041" localSheetId="0">[12]Tablas!#REF!</definedName>
    <definedName name="CGPR041">[12]Tablas!#REF!</definedName>
    <definedName name="CGPR042" localSheetId="0">[12]Tablas!#REF!</definedName>
    <definedName name="CGPR042">[12]Tablas!#REF!</definedName>
    <definedName name="CGPR043" localSheetId="0">[12]Tablas!#REF!</definedName>
    <definedName name="CGPR043">[12]Tablas!#REF!</definedName>
    <definedName name="CGPR051" localSheetId="0">[12]Tablas!#REF!</definedName>
    <definedName name="CGPR051">[12]Tablas!#REF!</definedName>
    <definedName name="CGPR052" localSheetId="0">[12]Tablas!#REF!</definedName>
    <definedName name="CGPR052">[12]Tablas!#REF!</definedName>
    <definedName name="CGPR0531" localSheetId="0">[12]Tablas!#REF!</definedName>
    <definedName name="CGPR0531">[12]Tablas!#REF!</definedName>
    <definedName name="CGPR0532" localSheetId="0">[12]Tablas!#REF!</definedName>
    <definedName name="CGPR0532">[12]Tablas!#REF!</definedName>
    <definedName name="CGPR0533" localSheetId="0">[12]Tablas!#REF!</definedName>
    <definedName name="CGPR0533">[12]Tablas!#REF!</definedName>
    <definedName name="CGPR0534" localSheetId="0">[12]Tablas!#REF!</definedName>
    <definedName name="CGPR0534">[12]Tablas!#REF!</definedName>
    <definedName name="CGPR0541" localSheetId="0">[12]Tablas!#REF!</definedName>
    <definedName name="CGPR0541">[12]Tablas!#REF!</definedName>
    <definedName name="CGPR0542" localSheetId="0">[12]Tablas!#REF!</definedName>
    <definedName name="CGPR0542">[12]Tablas!#REF!</definedName>
    <definedName name="CGPR0543" localSheetId="0">[12]Tablas!#REF!</definedName>
    <definedName name="CGPR0543">[12]Tablas!#REF!</definedName>
    <definedName name="CGPR061" localSheetId="0">[12]Tablas!#REF!</definedName>
    <definedName name="CGPR061">[12]Tablas!#REF!</definedName>
    <definedName name="CGPR062" localSheetId="0">[12]Tablas!#REF!</definedName>
    <definedName name="CGPR062">[12]Tablas!#REF!</definedName>
    <definedName name="CGPR0621" localSheetId="0">[12]Tablas!#REF!</definedName>
    <definedName name="CGPR0621">[12]Tablas!#REF!</definedName>
    <definedName name="CGPR0622" localSheetId="0">[12]Tablas!#REF!</definedName>
    <definedName name="CGPR0622">[12]Tablas!#REF!</definedName>
    <definedName name="CGPR0631" localSheetId="0">[12]Tablas!#REF!</definedName>
    <definedName name="CGPR0631">[12]Tablas!#REF!</definedName>
    <definedName name="CGPR0632" localSheetId="0">[12]Tablas!#REF!</definedName>
    <definedName name="CGPR0632">[12]Tablas!#REF!</definedName>
    <definedName name="CGPR0633" localSheetId="0">[12]Tablas!#REF!</definedName>
    <definedName name="CGPR0633">[12]Tablas!#REF!</definedName>
    <definedName name="CGPR0641" localSheetId="0">[12]Tablas!#REF!</definedName>
    <definedName name="CGPR0641">[12]Tablas!#REF!</definedName>
    <definedName name="CGPR0642" localSheetId="0">[12]Tablas!#REF!</definedName>
    <definedName name="CGPR0642">[12]Tablas!#REF!</definedName>
    <definedName name="CGPR0643" localSheetId="0">[12]Tablas!#REF!</definedName>
    <definedName name="CGPR0643">[12]Tablas!#REF!</definedName>
    <definedName name="CGRF01" localSheetId="0">[12]Tablas!#REF!</definedName>
    <definedName name="CGRF01">[12]Tablas!#REF!</definedName>
    <definedName name="CGRF02" localSheetId="0">[12]Tablas!#REF!</definedName>
    <definedName name="CGRF02">[12]Tablas!#REF!</definedName>
    <definedName name="CGRF031" localSheetId="0">[12]Tablas!#REF!</definedName>
    <definedName name="CGRF031">[12]Tablas!#REF!</definedName>
    <definedName name="CGRF032" localSheetId="0">[12]Tablas!#REF!</definedName>
    <definedName name="CGRF032">[12]Tablas!#REF!</definedName>
    <definedName name="CGRF0331" localSheetId="0">[12]Tablas!#REF!</definedName>
    <definedName name="CGRF0331">[12]Tablas!#REF!</definedName>
    <definedName name="CGRF0332" localSheetId="0">[12]Tablas!#REF!</definedName>
    <definedName name="CGRF0332">[12]Tablas!#REF!</definedName>
    <definedName name="CGRF0333" localSheetId="0">[12]Tablas!#REF!</definedName>
    <definedName name="CGRF0333">[12]Tablas!#REF!</definedName>
    <definedName name="CGRF0334" localSheetId="0">[12]Tablas!#REF!</definedName>
    <definedName name="CGRF0334">[12]Tablas!#REF!</definedName>
    <definedName name="CGRF0335" localSheetId="0">[12]Tablas!#REF!</definedName>
    <definedName name="CGRF0335">[12]Tablas!#REF!</definedName>
    <definedName name="CGRF0336" localSheetId="0">[12]Tablas!#REF!</definedName>
    <definedName name="CGRF0336">[12]Tablas!#REF!</definedName>
    <definedName name="CGRF0337" localSheetId="0">[12]Tablas!#REF!</definedName>
    <definedName name="CGRF0337">[12]Tablas!#REF!</definedName>
    <definedName name="CGRF0338" localSheetId="0">[12]Tablas!#REF!</definedName>
    <definedName name="CGRF0338">[12]Tablas!#REF!</definedName>
    <definedName name="CGRF0341" localSheetId="0">[12]Tablas!#REF!</definedName>
    <definedName name="CGRF0341">[12]Tablas!#REF!</definedName>
    <definedName name="CGRF0342" localSheetId="0">[12]Tablas!#REF!</definedName>
    <definedName name="CGRF0342">[12]Tablas!#REF!</definedName>
    <definedName name="CGRF0343" localSheetId="0">[12]Tablas!#REF!</definedName>
    <definedName name="CGRF0343">[12]Tablas!#REF!</definedName>
    <definedName name="CGRF041" localSheetId="0">[12]Tablas!#REF!</definedName>
    <definedName name="CGRF041">[12]Tablas!#REF!</definedName>
    <definedName name="CGRF042" localSheetId="0">[12]Tablas!#REF!</definedName>
    <definedName name="CGRF042">[12]Tablas!#REF!</definedName>
    <definedName name="CGRF0431" localSheetId="0">[12]Tablas!#REF!</definedName>
    <definedName name="CGRF0431">[12]Tablas!#REF!</definedName>
    <definedName name="CGRF0432" localSheetId="0">[12]Tablas!#REF!</definedName>
    <definedName name="CGRF0432">[12]Tablas!#REF!</definedName>
    <definedName name="CGRF0433" localSheetId="0">[12]Tablas!#REF!</definedName>
    <definedName name="CGRF0433">[12]Tablas!#REF!</definedName>
    <definedName name="CGRF0441" localSheetId="0">[12]Tablas!#REF!</definedName>
    <definedName name="CGRF0441">[12]Tablas!#REF!</definedName>
    <definedName name="CGRF0442" localSheetId="0">[12]Tablas!#REF!</definedName>
    <definedName name="CGRF0442">[12]Tablas!#REF!</definedName>
    <definedName name="CGRF0443" localSheetId="0">[12]Tablas!#REF!</definedName>
    <definedName name="CGRF0443">[12]Tablas!#REF!</definedName>
    <definedName name="CGSM01" localSheetId="0">[12]Tablas!#REF!</definedName>
    <definedName name="CGSM01">[12]Tablas!#REF!</definedName>
    <definedName name="CGSM02" localSheetId="0">[12]Tablas!#REF!</definedName>
    <definedName name="CGSM02">[12]Tablas!#REF!</definedName>
    <definedName name="CGSM03" localSheetId="0">[12]Tablas!#REF!</definedName>
    <definedName name="CGSM03">[12]Tablas!#REF!</definedName>
    <definedName name="CGSM04" localSheetId="0">[12]Tablas!#REF!</definedName>
    <definedName name="CGSM04">[12]Tablas!#REF!</definedName>
    <definedName name="CGSM05" localSheetId="0">[12]Tablas!#REF!</definedName>
    <definedName name="CGSM05">[12]Tablas!#REF!</definedName>
    <definedName name="CGSO011" localSheetId="0">[12]Tablas!#REF!</definedName>
    <definedName name="CGSO011">[12]Tablas!#REF!</definedName>
    <definedName name="CGSO012" localSheetId="0">[12]Tablas!#REF!</definedName>
    <definedName name="CGSO012">[12]Tablas!#REF!</definedName>
    <definedName name="CGSO013" localSheetId="0">[12]Tablas!#REF!</definedName>
    <definedName name="CGSO013">[12]Tablas!#REF!</definedName>
    <definedName name="CGSO014" localSheetId="0">[12]Tablas!#REF!</definedName>
    <definedName name="CGSO014">[12]Tablas!#REF!</definedName>
    <definedName name="CGSO02" localSheetId="0">[12]Tablas!#REF!</definedName>
    <definedName name="CGSO02">[12]Tablas!#REF!</definedName>
    <definedName name="CGSO031" localSheetId="0">[12]Tablas!#REF!</definedName>
    <definedName name="CGSO031">[12]Tablas!#REF!</definedName>
    <definedName name="CGSO032" localSheetId="0">[12]Tablas!#REF!</definedName>
    <definedName name="CGSO032">[12]Tablas!#REF!</definedName>
    <definedName name="CGSO033" localSheetId="0">[12]Tablas!#REF!</definedName>
    <definedName name="CGSO033">[12]Tablas!#REF!</definedName>
    <definedName name="CGSO034" localSheetId="0">[12]Tablas!#REF!</definedName>
    <definedName name="CGSO034">[12]Tablas!#REF!</definedName>
    <definedName name="CGSO041" localSheetId="0">[12]Tablas!#REF!</definedName>
    <definedName name="CGSO041">[12]Tablas!#REF!</definedName>
    <definedName name="CGSO042" localSheetId="0">[12]Tablas!#REF!</definedName>
    <definedName name="CGSO042">[12]Tablas!#REF!</definedName>
    <definedName name="CGSO043" localSheetId="0">[12]Tablas!#REF!</definedName>
    <definedName name="CGSO043">[12]Tablas!#REF!</definedName>
    <definedName name="CGSO044" localSheetId="0">[12]Tablas!#REF!</definedName>
    <definedName name="CGSO044">[12]Tablas!#REF!</definedName>
    <definedName name="CGSO051" localSheetId="0">[12]Tablas!#REF!</definedName>
    <definedName name="CGSO051">[12]Tablas!#REF!</definedName>
    <definedName name="CGSO052" localSheetId="0">[12]Tablas!#REF!</definedName>
    <definedName name="CGSO052">[12]Tablas!#REF!</definedName>
    <definedName name="CGSO053" localSheetId="0">[12]Tablas!#REF!</definedName>
    <definedName name="CGSO053">[12]Tablas!#REF!</definedName>
    <definedName name="CGSO054" localSheetId="0">[12]Tablas!#REF!</definedName>
    <definedName name="CGSO054">[12]Tablas!#REF!</definedName>
    <definedName name="CGSO055" localSheetId="0">[12]Tablas!#REF!</definedName>
    <definedName name="CGSO055">[12]Tablas!#REF!</definedName>
    <definedName name="CGSO061" localSheetId="0">[12]Tablas!#REF!</definedName>
    <definedName name="CGSO061">[12]Tablas!#REF!</definedName>
    <definedName name="CGSO062" localSheetId="0">[12]Tablas!#REF!</definedName>
    <definedName name="CGSO062">[12]Tablas!#REF!</definedName>
    <definedName name="CGSO063" localSheetId="0">[12]Tablas!#REF!</definedName>
    <definedName name="CGSO063">[12]Tablas!#REF!</definedName>
    <definedName name="CGSO064" localSheetId="0">[12]Tablas!#REF!</definedName>
    <definedName name="CGSO064">[12]Tablas!#REF!</definedName>
    <definedName name="CGTR011" localSheetId="0">[12]Tablas!#REF!</definedName>
    <definedName name="CGTR011">[12]Tablas!#REF!</definedName>
    <definedName name="CGTR012" localSheetId="0">[12]Tablas!#REF!</definedName>
    <definedName name="CGTR012">[12]Tablas!#REF!</definedName>
    <definedName name="CGTR021" localSheetId="0">[12]Tablas!#REF!</definedName>
    <definedName name="CGTR021">[12]Tablas!#REF!</definedName>
    <definedName name="CGTR022" localSheetId="0">[12]Tablas!#REF!</definedName>
    <definedName name="CGTR022">[12]Tablas!#REF!</definedName>
    <definedName name="CGTR023" localSheetId="0">[12]Tablas!#REF!</definedName>
    <definedName name="CGTR023">[12]Tablas!#REF!</definedName>
    <definedName name="CGTR031" localSheetId="0">[12]Tablas!#REF!</definedName>
    <definedName name="CGTR031">[12]Tablas!#REF!</definedName>
    <definedName name="CGTR032" localSheetId="0">[12]Tablas!#REF!</definedName>
    <definedName name="CGTR032">[12]Tablas!#REF!</definedName>
    <definedName name="CGTR033" localSheetId="0">[12]Tablas!#REF!</definedName>
    <definedName name="CGTR033">[12]Tablas!#REF!</definedName>
    <definedName name="CGTR034" localSheetId="0">[12]Tablas!#REF!</definedName>
    <definedName name="CGTR034">[12]Tablas!#REF!</definedName>
    <definedName name="CGTR035" localSheetId="0">[12]Tablas!#REF!</definedName>
    <definedName name="CGTR035">[12]Tablas!#REF!</definedName>
    <definedName name="CGTR036" localSheetId="0">[12]Tablas!#REF!</definedName>
    <definedName name="CGTR036">[12]Tablas!#REF!</definedName>
    <definedName name="CGTR037" localSheetId="0">[12]Tablas!#REF!</definedName>
    <definedName name="CGTR037">[12]Tablas!#REF!</definedName>
    <definedName name="CGTR038" localSheetId="0">[12]Tablas!#REF!</definedName>
    <definedName name="CGTR038">[12]Tablas!#REF!</definedName>
    <definedName name="CGTR039" localSheetId="0">[12]Tablas!#REF!</definedName>
    <definedName name="CGTR039">[12]Tablas!#REF!</definedName>
    <definedName name="CGTR041" localSheetId="0">[12]Tablas!#REF!</definedName>
    <definedName name="CGTR041">[12]Tablas!#REF!</definedName>
    <definedName name="CGTR042" localSheetId="0">[12]Tablas!#REF!</definedName>
    <definedName name="CGTR042">[12]Tablas!#REF!</definedName>
    <definedName name="CGTR043" localSheetId="0">[12]Tablas!#REF!</definedName>
    <definedName name="CGTR043">[12]Tablas!#REF!</definedName>
    <definedName name="CGTR044" localSheetId="0">[12]Tablas!#REF!</definedName>
    <definedName name="CGTR044">[12]Tablas!#REF!</definedName>
    <definedName name="CGTR051" localSheetId="0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K_PU" localSheetId="0">'[3]7422CW00'!#REF!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mentacion">'[50]2_3_Cimentación_Est.Met'!$A$1:$K$2554</definedName>
    <definedName name="CIRCUITOS">[74]Circuitos!$C$2:$C$891</definedName>
    <definedName name="CISNEROS" localSheetId="0">#REF!</definedName>
    <definedName name="CISNEROS" localSheetId="1">#REF!</definedName>
    <definedName name="CISNEROS">#REF!</definedName>
    <definedName name="Ciudades">[75]Insumos!$B$1813:$B$1912</definedName>
    <definedName name="cjsa" localSheetId="0" hidden="1">#REF!</definedName>
    <definedName name="cjsa" localSheetId="1" hidden="1">#REF!</definedName>
    <definedName name="cjsa" hidden="1">#REF!</definedName>
    <definedName name="CL" localSheetId="0">#REF!</definedName>
    <definedName name="CL" localSheetId="1">#REF!</definedName>
    <definedName name="CL">#REF!</definedName>
    <definedName name="clase" localSheetId="0">#REF!</definedName>
    <definedName name="clase">#REF!</definedName>
    <definedName name="cmf">[76]Hoja1!$C$27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[65]Insumos!$A$4:$A$1772</definedName>
    <definedName name="codigo">#REF!,#REF!</definedName>
    <definedName name="Codigo_M.Obra">[65]M.Obra!$A$35:$A$43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S" localSheetId="0">#REF!</definedName>
    <definedName name="CODOS">#REF!</definedName>
    <definedName name="cogvsiruj" localSheetId="0">[46]COMPARATIVO!#REF!</definedName>
    <definedName name="cogvsiruj">[46]COMPARATIVO!#REF!</definedName>
    <definedName name="COLON" localSheetId="0">#REF!</definedName>
    <definedName name="COLON" localSheetId="1">#REF!</definedName>
    <definedName name="COLON">#REF!</definedName>
    <definedName name="ColTap">'[22]Coloc. e Interc. Tapones'!$E$1:$E$65536</definedName>
    <definedName name="Com">'[55]LIQUIDA-NOMINA'!$AL$4</definedName>
    <definedName name="COMIDA" localSheetId="0">#REF!</definedName>
    <definedName name="COMIDA" localSheetId="1">#REF!</definedName>
    <definedName name="COMIDA">#REF!</definedName>
    <definedName name="Compresores" localSheetId="0">#REF!</definedName>
    <definedName name="Compresores" localSheetId="1">#REF!</definedName>
    <definedName name="Compresores">#REF!</definedName>
    <definedName name="CONCRETO_2000">'[36]Concreto de 2000 psi'!$I$53</definedName>
    <definedName name="Concreto_3000_0.40" localSheetId="0">#REF!</definedName>
    <definedName name="Concreto_3000_0.40" localSheetId="1">#REF!</definedName>
    <definedName name="Concreto_3000_0.40">#REF!</definedName>
    <definedName name="Concreto_4000" localSheetId="0">#REF!</definedName>
    <definedName name="Concreto_4000">#REF!</definedName>
    <definedName name="Concreto_4000_0.40" localSheetId="0">#REF!</definedName>
    <definedName name="Concreto_4000_0.40">#REF!</definedName>
    <definedName name="Concreto_4000_0.40_Auto" localSheetId="0">#REF!</definedName>
    <definedName name="Concreto_4000_0.40_Auto">#REF!</definedName>
    <definedName name="Concreto_4000_0.40_Auto_Retrac_Fibra" localSheetId="0">#REF!</definedName>
    <definedName name="Concreto_4000_0.40_Auto_Retrac_Fibra">#REF!</definedName>
    <definedName name="ConseqCat">0</definedName>
    <definedName name="ConseqForMitRisk">3</definedName>
    <definedName name="Consultor">'[77]Datos básicos'!$B$2</definedName>
    <definedName name="CONT">'[78]DATOS CONTRATO'!$G$13</definedName>
    <definedName name="Contratante" localSheetId="1">'[77]Datos básicos'!$B$1</definedName>
    <definedName name="Contratante">'[11]DATOS CONTRATO'!$E$6</definedName>
    <definedName name="Contrato" localSheetId="1">'[77]Datos básicos'!$B$3</definedName>
    <definedName name="CONTRATO">[55]CONTRATO!$E$8</definedName>
    <definedName name="Contreto_3000" localSheetId="0">#REF!</definedName>
    <definedName name="Contreto_3000" localSheetId="1">#REF!</definedName>
    <definedName name="Contreto_3000">#REF!</definedName>
    <definedName name="COPIA" localSheetId="0">'[6]PROPUESTA AVENIDA 12'!ERR</definedName>
    <definedName name="COPIA" localSheetId="1">#N/A</definedName>
    <definedName name="COPIA">'[6]PROPUESTA AVENIDA 12'!ERR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'[6]PROPUESTA AVENIDA 12'!ERR</definedName>
    <definedName name="copiao4" localSheetId="1">#N/A</definedName>
    <definedName name="copiao4">'[6]PROPUESTA AVENIDA 12'!ERR</definedName>
    <definedName name="corri" localSheetId="0">'[6]PROPUESTA AVENIDA 12'!ERR</definedName>
    <definedName name="corri" localSheetId="1">#N/A</definedName>
    <definedName name="corri">'[6]PROPUESTA AVENIDA 12'!ERR</definedName>
    <definedName name="COSTO_FRENTE">[79]BITACORA!$E$1:$E$65536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[80]TARIFAS!$A$1:$F$52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[81]civ_roma!$C$803:$G$804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[82]Tabla!$A$1:$A$5</definedName>
    <definedName name="Criticos" localSheetId="0">#REF!</definedName>
    <definedName name="Criticos" localSheetId="1">#REF!</definedName>
    <definedName name="Criticos">#REF!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ipo2">[83]Cuadr.!$B$19</definedName>
    <definedName name="ctipo3">[84]Cuadr.!$B$26</definedName>
    <definedName name="CTR" localSheetId="0">'[3]7422CW00'!#REF!</definedName>
    <definedName name="CTR" localSheetId="1">'[3]7422CW00'!#REF!</definedName>
    <definedName name="CTR">'[3]7422CW00'!#REF!</definedName>
    <definedName name="CTRPAG" localSheetId="0">'[3]7422CW00'!#REF!</definedName>
    <definedName name="CTRPAG" localSheetId="1">'[3]7422CW00'!#REF!</definedName>
    <definedName name="CTRPAG">'[3]7422CW00'!#REF!</definedName>
    <definedName name="Cuadrillas">[85]Cuadrillas!$A$11:$I$77</definedName>
    <definedName name="CUAL" localSheetId="0">'[6]PROPUESTA AVENIDA 12'!ERR</definedName>
    <definedName name="CUAL" localSheetId="1">#N/A</definedName>
    <definedName name="CUAL">'[6]PROPUESTA AVENIDA 12'!ERR</definedName>
    <definedName name="cubierta">'[50]9_Cubierta'!$A$1:$K$300</definedName>
    <definedName name="CUBS" localSheetId="0">#REF!</definedName>
    <definedName name="CUBS" localSheetId="1">[86]Hoja4!$1:$1048576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[69]!Customize</definedName>
    <definedName name="Customize">[69]!Customize</definedName>
    <definedName name="cv" localSheetId="0">#REF!</definedName>
    <definedName name="cv" localSheetId="1" hidden="1">{"TAB1",#N/A,TRUE,"GENERAL";"TAB2",#N/A,TRUE,"GENERAL";"TAB3",#N/A,TRUE,"GENERAL";"TAB4",#N/A,TRUE,"GENERAL";"TAB5",#N/A,TRUE,"GENERAL"}</definedName>
    <definedName name="cv">#REF!</definedName>
    <definedName name="CVa">'[22]Cambio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'[29]GPI 526'!#REF!</definedName>
    <definedName name="dario">'[29]GPI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[81]civ_roma!$C$9:$G$799</definedName>
    <definedName name="DATO1">'[87]46'!$D$3:$CK$429</definedName>
    <definedName name="datos" localSheetId="0">#REF!</definedName>
    <definedName name="datos" localSheetId="1">#REF!</definedName>
    <definedName name="datos">#REF!</definedName>
    <definedName name="DATOS_CONTRATO" localSheetId="0">#REF!</definedName>
    <definedName name="DATOS_CONTRATO" localSheetId="1">#REF!</definedName>
    <definedName name="DATOS_CONTRATO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 localSheetId="0">[13]Tablas!#REF!</definedName>
    <definedName name="DCI1_1_3">[13]Tablas!#REF!</definedName>
    <definedName name="DCI1_1_4" localSheetId="0">[13]Tablas!#REF!</definedName>
    <definedName name="DCI1_1_4">[13]Tablas!#REF!</definedName>
    <definedName name="DCI1_2" localSheetId="0">[13]Tablas!#REF!</definedName>
    <definedName name="DCI1_2">[13]Tablas!#REF!</definedName>
    <definedName name="DCI1_3" localSheetId="0">[13]Tablas!#REF!</definedName>
    <definedName name="DCI1_3">[13]Tablas!#REF!</definedName>
    <definedName name="DCI1_4" localSheetId="0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'[88]Pta a tierra'!#REF!</definedName>
    <definedName name="Dcorriente1">'[88]Pta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[13]Tablas!#REF!</definedName>
    <definedName name="DDS">[13]Tablas!#REF!</definedName>
    <definedName name="DDS1_1" localSheetId="0">[13]Tablas!#REF!</definedName>
    <definedName name="DDS1_1">[13]Tablas!#REF!</definedName>
    <definedName name="DDS1_1_1" localSheetId="0">[13]Tablas!#REF!</definedName>
    <definedName name="DDS1_1_1">[13]Tablas!#REF!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'[89]BASE-LISTAS'!$B$24:$B$29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[82]Tabla!$B$1:$B$397</definedName>
    <definedName name="DEPENDENCIA">[82]Tabla!$B$1:$B$397</definedName>
    <definedName name="DEPENDENCIAS">[82]Tabla!$B$1:$B$397</definedName>
    <definedName name="DER">[90]DIST!$C$7:$D$2942</definedName>
    <definedName name="DERFE" localSheetId="0">#REF!</definedName>
    <definedName name="DERFE" localSheetId="1">#REF!</definedName>
    <definedName name="DERFE">#REF!</definedName>
    <definedName name="desarrolladas">'[37]Reservas de Petróleo'!$A$2,'[37]Reservas de Petróleo'!$A$1,'[37]Reservas de Petróleo'!$D$4,'[37]Reservas de Petróleo'!$F$1:$F$65536</definedName>
    <definedName name="Descrip_cuadrillas">[85]Cuadrillas!$A$15:$A$77</definedName>
    <definedName name="Descrip_equipos">[85]Equ!$A$15:$A$102</definedName>
    <definedName name="Descrip_transporte">[85]Trans!$A$18:$A$65</definedName>
    <definedName name="Descripción">[85]Mat!$A$11:$A$1041</definedName>
    <definedName name="DESCUNMI" localSheetId="0">#REF!</definedName>
    <definedName name="DESCUNMI" localSheetId="1">#REF!</definedName>
    <definedName name="DESCUNMI">#REF!</definedName>
    <definedName name="DEST_ART" localSheetId="0">[62]steel!#REF!</definedName>
    <definedName name="DEST_ART" localSheetId="1">[62]steel!#REF!</definedName>
    <definedName name="DEST_ART">[62]steel!#REF!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 localSheetId="0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[91]Cronograma!#REF!</definedName>
    <definedName name="DF" localSheetId="1">[91]Cronograma!#REF!</definedName>
    <definedName name="DF">[91]Cronograma!#REF!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[69]Personalizar!$E$22</definedName>
    <definedName name="dflt2">[69]Personalizar!$E$23</definedName>
    <definedName name="dflt3">[69]Personalizar!$D$24</definedName>
    <definedName name="dflt4">[69]Personalizar!$E$26</definedName>
    <definedName name="dflt5">[69]Personalizar!$E$27</definedName>
    <definedName name="dflt6">[69]Personalizar!$D$28</definedName>
    <definedName name="dflt7">[69]Personalizar!$G$27</definedName>
    <definedName name="dfn" localSheetId="0">'[70]A. P. U.'!#REF!</definedName>
    <definedName name="dfn" localSheetId="1">'[70]A. P. U.'!#REF!</definedName>
    <definedName name="dfn">'[70]A. P. U.'!#REF!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0">[13]Tablas!#REF!</definedName>
    <definedName name="DGO">[13]Tablas!#REF!</definedName>
    <definedName name="DGO1_1" localSheetId="0">[13]Tablas!#REF!</definedName>
    <definedName name="DGO1_1">[13]Tablas!#REF!</definedName>
    <definedName name="DGO1_1_1" localSheetId="0">[13]Tablas!#REF!</definedName>
    <definedName name="DGO1_1_1">[13]Tablas!#REF!</definedName>
    <definedName name="DGP" localSheetId="0">[13]Tablas!#REF!</definedName>
    <definedName name="DGP">[13]Tablas!#REF!</definedName>
    <definedName name="DGP1_1" localSheetId="0">[13]Tablas!#REF!</definedName>
    <definedName name="DGP1_1">[13]Tablas!#REF!</definedName>
    <definedName name="DGP1_1_1" localSheetId="0">[13]Tablas!#REF!</definedName>
    <definedName name="DGP1_1_1">[13]Tablas!#REF!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[32]PRESUPUESTO!$B$13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ego" localSheetId="0">#REF!</definedName>
    <definedName name="diego" localSheetId="1">#REF!</definedName>
    <definedName name="diego">#REF!</definedName>
    <definedName name="diego1" localSheetId="0">#REF!</definedName>
    <definedName name="diego1" localSheetId="1">#REF!</definedName>
    <definedName name="diego1">#REF!</definedName>
    <definedName name="dife" localSheetId="0">#REF!</definedName>
    <definedName name="dife">#REF!</definedName>
    <definedName name="diferencia" localSheetId="0">'[92]MEDIA GEOMETRICA'!$J$8,'[92]MEDIA GEOMETRICA'!$N$8,'[92]MEDIA GEOMETRICA'!$R$8,'[92]MEDIA GEOMETRICA'!$V$8,'[92]MEDIA GEOMETRICA'!$Z$8,'[92]MEDIA GEOMETRICA'!$AD$8,'[92]MEDIA GEOMETRICA'!$AH$8,'[92]MEDIA GEOMETRICA'!$AL$8,'[92]MEDIA GEOMETRICA'!#REF!,'[92]MEDIA GEOMETRICA'!#REF!</definedName>
    <definedName name="diferencia" localSheetId="1">'[92]MEDIA GEOMETRICA'!$J$8,'[92]MEDIA GEOMETRICA'!$N$8,'[92]MEDIA GEOMETRICA'!$R$8,'[92]MEDIA GEOMETRICA'!$V$8,'[92]MEDIA GEOMETRICA'!$Z$8,'[92]MEDIA GEOMETRICA'!$AD$8,'[92]MEDIA GEOMETRICA'!$AH$8,'[92]MEDIA GEOMETRICA'!$AL$8,'[92]MEDIA GEOMETRICA'!#REF!,'[92]MEDIA GEOMETRICA'!#REF!</definedName>
    <definedName name="diferencia">'[92]MEDIA GEOMETRICA'!$J$8,'[92]MEDIA GEOMETRICA'!$N$8,'[92]MEDIA GEOMETRICA'!$R$8,'[92]MEDIA GEOMETRICA'!$V$8,'[92]MEDIA GEOMETRICA'!$Z$8,'[92]MEDIA GEOMETRICA'!$AD$8,'[92]MEDIA GEOMETRICA'!$AH$8,'[92]MEDIA GEOMETRICA'!$AL$8,'[92]MEDIA GEOMETRICA'!#REF!,'[92]MEDIA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 localSheetId="0">[13]Tablas!#REF!</definedName>
    <definedName name="DIJ1_1_2">[13]Tablas!#REF!</definedName>
    <definedName name="DIJ1_1_3" localSheetId="0">[13]Tablas!#REF!</definedName>
    <definedName name="DIJ1_1_3">[13]Tablas!#REF!</definedName>
    <definedName name="DIJ1_1_4" localSheetId="0">[13]Tablas!#REF!</definedName>
    <definedName name="DIJ1_1_4">[13]Tablas!#REF!</definedName>
    <definedName name="DIJ1_1_5" localSheetId="0">[13]Tablas!#REF!</definedName>
    <definedName name="DIJ1_1_5">[13]Tablas!#REF!</definedName>
    <definedName name="DIJ1_2" localSheetId="0">[13]Tablas!#REF!</definedName>
    <definedName name="DIJ1_2">[13]Tablas!#REF!</definedName>
    <definedName name="DIJ1_3" localSheetId="0">[13]Tablas!#REF!</definedName>
    <definedName name="DIJ1_3">[13]Tablas!#REF!</definedName>
    <definedName name="DIJ1_4" localSheetId="0">[13]Tablas!#REF!</definedName>
    <definedName name="DIJ1_4">[13]Tablas!#REF!</definedName>
    <definedName name="DIJ1_5" localSheetId="0">[13]Tablas!#REF!</definedName>
    <definedName name="DIJ1_5">[13]Tablas!#REF!</definedName>
    <definedName name="Direccion">[55]EMPRESA!$F$14</definedName>
    <definedName name="DIRECTO368">[93]APU!$U$21411</definedName>
    <definedName name="DIRECTO369">[93]APU!$U$21469</definedName>
    <definedName name="DIRECTO370">[93]APU!$U$21527</definedName>
    <definedName name="DIRECTO371">[93]APU!$U$21585</definedName>
    <definedName name="DIRECTO372">[93]APU!$U$21643</definedName>
    <definedName name="DIRECTO373">[93]APU!$U$21701</definedName>
    <definedName name="DIRECTO374">[93]APU!$U$21759</definedName>
    <definedName name="DIRECTO375">[93]APU!$U$21817</definedName>
    <definedName name="DIRECTO376">[93]APU!$U$21875</definedName>
    <definedName name="DIRECTO377">[93]APU!$U$21933</definedName>
    <definedName name="DIRECTO378">[93]APU!$U$21991</definedName>
    <definedName name="DIRECTO379">[93]APU!$U$22049</definedName>
    <definedName name="DIRECTO380">[93]APU!$U$22107</definedName>
    <definedName name="DIRECTO481">[93]APU!$U$22165</definedName>
    <definedName name="DIRECTO482">[93]APU!$U$22223</definedName>
    <definedName name="DIRECTO483">[93]APU!$U$22281</definedName>
    <definedName name="DIRECTO484">[93]APU!$U$22339</definedName>
    <definedName name="DIRECTO485">[93]APU!$U$22397</definedName>
    <definedName name="DIRECTO486">[93]APU!$U$22455</definedName>
    <definedName name="DIRECTO487">[93]APU!$U$22513</definedName>
    <definedName name="DIRECTO488">[93]APU!$U$22571</definedName>
    <definedName name="DIRECTO489">[93]APU!$U$22629</definedName>
    <definedName name="DIRECTO490">[93]APU!$U$22687</definedName>
    <definedName name="DIRECTO491">[93]APU!$U$22745</definedName>
    <definedName name="DIRECTO492">[93]APU!$U$22803</definedName>
    <definedName name="DIRECTO493">[93]APU!$U$22861</definedName>
    <definedName name="DIRECTO494">[93]APU!$U$22919</definedName>
    <definedName name="DIRECTO495">[93]APU!$U$22977</definedName>
    <definedName name="DIRECTO496">[93]APU!$U$23035</definedName>
    <definedName name="DIRECTO497">[93]APU!$U$23093</definedName>
    <definedName name="DIRECTO498">[93]APU!$U$23151</definedName>
    <definedName name="DIRECTO499">[93]APU!$U$23209</definedName>
    <definedName name="DIRECTO500">[93]APU!$U$23267</definedName>
    <definedName name="DIRECTO501">[93]APU!$U$23325</definedName>
    <definedName name="DIRECTO502">[93]APU!$U$23383</definedName>
    <definedName name="DIRECTO503">[93]APU!$U$23441</definedName>
    <definedName name="DIRECTO504">[93]APU!$U$23499</definedName>
    <definedName name="DIRECTO505">[93]APU!$U$23557</definedName>
    <definedName name="DIRECTO506">[93]APU!$U$23615</definedName>
    <definedName name="DIRECTO507">[93]APU!$U$23673</definedName>
    <definedName name="DIRECTO508">[93]APU!$U$23731</definedName>
    <definedName name="DIRECTO509">[93]APU!$U$23789</definedName>
    <definedName name="DIRECTO510">[93]APU!$U$23847</definedName>
    <definedName name="DIRECTO511">[93]APU!$U$23905</definedName>
    <definedName name="DIRECTO512">[93]APU!$U$23963</definedName>
    <definedName name="DIRECTO513">[93]APU!$U$24021</definedName>
    <definedName name="DIRECTO514">[93]APU!$U$24079</definedName>
    <definedName name="DIRECTO515">[93]APU!$U$24137</definedName>
    <definedName name="DIRECTO516">[93]APU!$U$24195</definedName>
    <definedName name="DIRECTO517">[93]APU!$U$24253</definedName>
    <definedName name="DIRECTO518">[93]APU!$U$24311</definedName>
    <definedName name="DIRECTO519">[93]APU!$U$24369</definedName>
    <definedName name="DIRECTO520">[93]APU!$U$24427</definedName>
    <definedName name="DIRECTO521">[93]APU!$U$24485</definedName>
    <definedName name="DIRECTO522">[93]APU!$U$24543</definedName>
    <definedName name="DIRECTO523">[93]APU!$U$24601</definedName>
    <definedName name="DIRECTO524">[93]APU!$U$24659</definedName>
    <definedName name="DIRECTO525">[93]APU!$U$24717</definedName>
    <definedName name="DIRECTO526">[93]APU!$U$24775</definedName>
    <definedName name="DIRECTO527">[93]APU!$U$24833</definedName>
    <definedName name="DIRECTO528">[93]APU!$U$24891</definedName>
    <definedName name="DIRECTO529">[93]APU!$U$24949</definedName>
    <definedName name="DIRECTO530">[93]APU!$U$25007</definedName>
    <definedName name="DIRECTO531">[93]APU!$U$25065</definedName>
    <definedName name="DIRECTO532">[93]APU!$U$25123</definedName>
    <definedName name="DIRECTO533">[93]APU!$U$25181</definedName>
    <definedName name="DIRECTO534">[93]APU!$U$25239</definedName>
    <definedName name="DIRECTO535">[93]APU!$U$25297</definedName>
    <definedName name="DIRECTO536">[93]APU!$U$25355</definedName>
    <definedName name="DIRECTO537">[93]APU!$U$25413</definedName>
    <definedName name="DIRECTO538">[93]APU!$U$25471</definedName>
    <definedName name="DIRECTO539">[93]APU!$U$25529</definedName>
    <definedName name="DIRECTO540">[93]APU!$U$25587</definedName>
    <definedName name="DIRECTO541">[93]APU!$U$25645</definedName>
    <definedName name="DIRECTO542">[93]APU!$U$25703</definedName>
    <definedName name="DIRECTO543">[93]APU!$U$25761</definedName>
    <definedName name="DIRECTO544">[93]APU!$U$25819</definedName>
    <definedName name="DIRECTO545">[93]APU!$U$25877</definedName>
    <definedName name="DIRECTO546">[93]APU!$U$25935</definedName>
    <definedName name="DIRECTO547">[93]APU!$U$25993</definedName>
    <definedName name="DIRECTO548">[93]APU!$U$26051</definedName>
    <definedName name="DIRECTO549">[93]APU!$U$26109</definedName>
    <definedName name="DIRECTO550">[93]APU!$U$26167</definedName>
    <definedName name="DIRECTO551">[93]APU!$U$26225</definedName>
    <definedName name="DIRECTO552">[93]APU!$U$26283</definedName>
    <definedName name="DIRECTO553">[93]APU!$U$26341</definedName>
    <definedName name="DIRECTO554">[93]APU!$U$26399</definedName>
    <definedName name="DIRECTO555">[93]APU!$U$26457</definedName>
    <definedName name="directo556">[93]APU!$U$26515</definedName>
    <definedName name="DIRECTO557">[93]APU!$U$26573</definedName>
    <definedName name="DIRECTO558">[93]APU!$U$26631</definedName>
    <definedName name="DIRECTO559">[93]APU!$U$26689</definedName>
    <definedName name="DIRECTO560">[93]APU!$U$26747</definedName>
    <definedName name="DIRECTO561">[93]APU!$U$26805</definedName>
    <definedName name="DIRECTO562">[93]APU!$U$26863</definedName>
    <definedName name="directo563">[93]APU!$U$26921</definedName>
    <definedName name="display_area_2" localSheetId="0">#REF!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__2637_03_xxxxxx" comment="Escriba aqui el número del documento, dependiendo del capítulo que haga referencia las memorias de cantidades" localSheetId="0">#REF!</definedName>
    <definedName name="Doc__2637_03_xxxxxx" comment="Escriba aqui el número del documento, dependiendo del capítulo que haga referencia las memorias de cantidades" localSheetId="1">#REF!</definedName>
    <definedName name="Doc__2637_03_xxxxxx" comment="Escriba aqui el número del documento, dependiendo del capítulo que haga referencia las memorias de cantidades">#REF!</definedName>
    <definedName name="dolar" localSheetId="0">#REF!</definedName>
    <definedName name="dolar">#REF!</definedName>
    <definedName name="DOLLAR">[94]CÁLCULOS!$H$34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>[13]Tablas!#REF!</definedName>
    <definedName name="DPY" localSheetId="0">[13]Tablas!#REF!</definedName>
    <definedName name="DPY">[13]Tablas!#REF!</definedName>
    <definedName name="DPY1_1" localSheetId="0">[13]Tablas!#REF!</definedName>
    <definedName name="DPY1_1">[13]Tablas!#REF!</definedName>
    <definedName name="DPY1_1_1" localSheetId="0">[13]Tablas!#REF!</definedName>
    <definedName name="DPY1_1_1">[13]Tablas!#REF!</definedName>
    <definedName name="Drenaje06">'[95]6_Hidro '!$A$6:$K$1147</definedName>
    <definedName name="DRI" localSheetId="0">[13]Tablas!#REF!</definedName>
    <definedName name="DRI" localSheetId="1">[13]Tablas!#REF!</definedName>
    <definedName name="DRI">[13]Tablas!#REF!</definedName>
    <definedName name="DRI1_1" localSheetId="0">[13]Tablas!#REF!</definedName>
    <definedName name="DRI1_1" localSheetId="1">[13]Tablas!#REF!</definedName>
    <definedName name="DRI1_1">[13]Tablas!#REF!</definedName>
    <definedName name="DRI1_1_1" localSheetId="0">[13]Tablas!#REF!</definedName>
    <definedName name="DRI1_1_1" localSheetId="1">[13]Tablas!#REF!</definedName>
    <definedName name="DRI1_1_1">[13]Tablas!#REF!</definedName>
    <definedName name="DRI1_1_2" localSheetId="0">[13]Tablas!#REF!</definedName>
    <definedName name="DRI1_1_2" localSheetId="1">[13]Tablas!#REF!</definedName>
    <definedName name="DRI1_1_2">[13]Tablas!#REF!</definedName>
    <definedName name="DRI1_1_3" localSheetId="0">[13]Tablas!#REF!</definedName>
    <definedName name="DRI1_1_3" localSheetId="1">[13]Tablas!#REF!</definedName>
    <definedName name="DRI1_1_3">[13]Tablas!#REF!</definedName>
    <definedName name="DRI1_1_4" localSheetId="0">[13]Tablas!#REF!</definedName>
    <definedName name="DRI1_1_4">[13]Tablas!#REF!</definedName>
    <definedName name="DRI1_2" localSheetId="0">[13]Tablas!#REF!</definedName>
    <definedName name="DRI1_2">[13]Tablas!#REF!</definedName>
    <definedName name="DRI1_3" localSheetId="0">[13]Tablas!#REF!</definedName>
    <definedName name="DRI1_3">[13]Tablas!#REF!</definedName>
    <definedName name="DRI1_4" localSheetId="0">[13]Tablas!#REF!</definedName>
    <definedName name="DRI1_4">[13]Tablas!#REF!</definedName>
    <definedName name="DRL" localSheetId="0">[13]Tablas!#REF!</definedName>
    <definedName name="DRL">[13]Tablas!#REF!</definedName>
    <definedName name="DRL1_1" localSheetId="0">[13]Tablas!#REF!</definedName>
    <definedName name="DRL1_1">[13]Tablas!#REF!</definedName>
    <definedName name="DRL1_1_1" localSheetId="0">[13]Tablas!#REF!</definedName>
    <definedName name="DRL1_1_1">[13]Tablas!#REF!</definedName>
    <definedName name="DRL1_1_2" localSheetId="0">[13]Tablas!#REF!</definedName>
    <definedName name="DRL1_1_2">[13]Tablas!#REF!</definedName>
    <definedName name="DRL1_1_3" localSheetId="0">[13]Tablas!#REF!</definedName>
    <definedName name="DRL1_1_3">[13]Tablas!#REF!</definedName>
    <definedName name="DRL1_1_4" localSheetId="0">[13]Tablas!#REF!</definedName>
    <definedName name="DRL1_1_4">[13]Tablas!#REF!</definedName>
    <definedName name="DRL1_2" localSheetId="0">[13]Tablas!#REF!</definedName>
    <definedName name="DRL1_2">[13]Tablas!#REF!</definedName>
    <definedName name="DRL1_3" localSheetId="0">[13]Tablas!#REF!</definedName>
    <definedName name="DRL1_3">[13]Tablas!#REF!</definedName>
    <definedName name="DRL1_4" localSheetId="0">[13]Tablas!#REF!</definedName>
    <definedName name="DRL1_4">[13]Tablas!#REF!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[91]Cronograma!#REF!</definedName>
    <definedName name="DS">[91]Cronograma!#REF!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[96]EMPRESA!$I$25</definedName>
    <definedName name="DsctoPension">[96]EMPRESA!$I$23</definedName>
    <definedName name="DsctoSalud">[96]EMPRESA!$I$24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[13]Tablas!#REF!</definedName>
    <definedName name="DSP">[13]Tablas!#REF!</definedName>
    <definedName name="DSP1_1" localSheetId="0">[13]Tablas!#REF!</definedName>
    <definedName name="DSP1_1">[13]Tablas!#REF!</definedName>
    <definedName name="DSP1_1_1" localSheetId="0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tr" localSheetId="0">#REF!</definedName>
    <definedName name="dutr" localSheetId="1">#REF!</definedName>
    <definedName name="dutr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alma">[57]Predim1!$D$157</definedName>
    <definedName name="ECP" localSheetId="0">[13]Tablas!#REF!</definedName>
    <definedName name="ECP" localSheetId="1">[13]Tablas!#REF!</definedName>
    <definedName name="ECP">[13]Tablas!#REF!</definedName>
    <definedName name="ECP1_1" localSheetId="0">[13]Tablas!#REF!</definedName>
    <definedName name="ECP1_1" localSheetId="1">[13]Tablas!#REF!</definedName>
    <definedName name="ECP1_1">[13]Tablas!#REF!</definedName>
    <definedName name="ECP1_1_1" localSheetId="0">[13]Tablas!#REF!</definedName>
    <definedName name="ECP1_1_1" localSheetId="1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'[6]PROPUESTA AVENIDA 12'!ERR</definedName>
    <definedName name="EE" localSheetId="1">#N/A</definedName>
    <definedName name="EE">'[6]PROPUESTA AVENIDA 12'!ERR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fa">[57]Predim1!$D$308</definedName>
    <definedName name="EJEC">[32]PRESUPUESTO!$E$7</definedName>
    <definedName name="Ejecutivo">'[97]Info Ejec'!$A$1:$AV$153</definedName>
    <definedName name="Electricos2">'[50]12_Elect_GA'!$A$5:$W$4096</definedName>
    <definedName name="ElectricosA">'[95]12_Elect_GA'!$A$5:$W$1934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'[6]PROPUESTA AVENIDA 12'!ERR</definedName>
    <definedName name="eme" localSheetId="1">#N/A</definedName>
    <definedName name="eme">'[6]PROPUESTA AVENIDA 12'!ERR</definedName>
    <definedName name="EMPLEADO" localSheetId="0">#REF!</definedName>
    <definedName name="EMPLEADO" localSheetId="1">#REF!</definedName>
    <definedName name="EMPLEADO">#REF!</definedName>
    <definedName name="Empresa">[55]EMPRESA!$F$6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 localSheetId="0">#REF!</definedName>
    <definedName name="ene" localSheetId="1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[13]Tablas!#REF!</definedName>
    <definedName name="EPECIALIDAD_SIDOE">[13]Tablas!#REF!</definedName>
    <definedName name="EQUIPO" localSheetId="1">#REF!</definedName>
    <definedName name="equipo">[98]Equipo!$A$7:$A$65536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[36]Equipo!$A$16:$G$79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UIPOTRANSP" comment="TRANSPORTE">'[99]Equipo_Trans '!$A$1:$F$53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[62]steel!$B$8:$B$47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 localSheetId="1">#REF!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'[6]PROPUESTA AVENIDA 12'!ERR</definedName>
    <definedName name="ES" localSheetId="1">#N/A</definedName>
    <definedName name="ES">'[6]PROPUESTA AVENIDA 12'!ERR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" localSheetId="0">#REF!</definedName>
    <definedName name="ESP" localSheetId="1">#REF!</definedName>
    <definedName name="ESP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'[3]7422CW00'!#REF!</definedName>
    <definedName name="ESTRAE">'[3]7422CW00'!#REF!</definedName>
    <definedName name="ESTRU">[100]Estructura!$C$7:$E$2570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[101]Hoja3!$B$7:$B$15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C" localSheetId="0">#REF!</definedName>
    <definedName name="EXC" localSheetId="1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[29]SKJ452!#REF!</definedName>
    <definedName name="Excel_BuiltIn_Print_Titles_10">[29]SKJ452!#REF!</definedName>
    <definedName name="Excel_BuiltIn_Print_Titles_11" localSheetId="0">[29]ITA878!#REF!</definedName>
    <definedName name="Excel_BuiltIn_Print_Titles_11">[29]ITA878!#REF!</definedName>
    <definedName name="Excel_BuiltIn_Print_Titles_12" localSheetId="0">'[29]AEA-944'!#REF!</definedName>
    <definedName name="Excel_BuiltIn_Print_Titles_12">'[29]AEA-944'!#REF!</definedName>
    <definedName name="Excel_BuiltIn_Print_Titles_13" localSheetId="0">'[29]DUB-823'!#REF!</definedName>
    <definedName name="Excel_BuiltIn_Print_Titles_13">'[29]DUB-823'!#REF!</definedName>
    <definedName name="Excel_BuiltIn_Print_Titles_14" localSheetId="0">'[29]GPI 526'!#REF!</definedName>
    <definedName name="Excel_BuiltIn_Print_Titles_14">'[29]GPI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[29]XXJ617!#REF!</definedName>
    <definedName name="Excel_BuiltIn_Print_Titles_19">[29]XXJ617!#REF!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[29]SNG_855!#REF!</definedName>
    <definedName name="Excel_BuiltIn_Print_Titles_21">[29]SNG_855!#REF!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'[29]VEA 374'!#REF!</definedName>
    <definedName name="Excel_BuiltIn_Print_Titles_5" localSheetId="1">'[29]VEA 374'!#REF!</definedName>
    <definedName name="Excel_BuiltIn_Print_Titles_5">'[29]VEA 374'!#REF!</definedName>
    <definedName name="Excel_BuiltIn_Print_Titles_5_XX" localSheetId="0">'[29]VEA 374'!#REF!</definedName>
    <definedName name="Excel_BuiltIn_Print_Titles_5_XX" localSheetId="1">'[29]VEA 374'!#REF!</definedName>
    <definedName name="Excel_BuiltIn_Print_Titles_5_XX">'[29]VEA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[29]HFB024!#REF!</definedName>
    <definedName name="Excel_BuiltIn_Print_Titles_7" localSheetId="1">[29]HFB024!#REF!</definedName>
    <definedName name="Excel_BuiltIn_Print_Titles_7">[29]HFB024!#REF!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[29]PAJ825!#REF!</definedName>
    <definedName name="Excel_BuiltIn_Print_Titles_9" localSheetId="1">[29]PAJ825!#REF!</definedName>
    <definedName name="Excel_BuiltIn_Print_Titles_9">[29]PAJ825!#REF!</definedName>
    <definedName name="EXCROC" localSheetId="1">'[102]Análisis de precios'!$H$52</definedName>
    <definedName name="EXCROC">'[103]Análisis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s">'[55]LIQUIDA-NOMINA'!$AH$4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'[104]Itemes Renovación'!#REF!</definedName>
    <definedName name="FACTURADO">'[104]Itemes Renovación'!#REF!</definedName>
    <definedName name="FareWellStmnt" localSheetId="0">[69]!FareWellStmnt</definedName>
    <definedName name="FareWellStmnt">[69]!FareWellStmnt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'[6]PROPUESTA AVENIDA 12'!ERR</definedName>
    <definedName name="fd" localSheetId="1">'[70]A. P. U.'!#REF!</definedName>
    <definedName name="FD">'[6]PROPUESTA AVENIDA 12'!ERR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 localSheetId="1">[77]Datos!$B$5</definedName>
    <definedName name="Fecha">[105]Tablas!$B$1:$B$65536</definedName>
    <definedName name="FechaInicio">[55]CONTRATO!$E$10</definedName>
    <definedName name="FechaTermina">[55]CONTRATO!$E$11</definedName>
    <definedName name="FechaTerminacion" localSheetId="0">#REF!</definedName>
    <definedName name="FechaTerminacion" localSheetId="1">#REF!</definedName>
    <definedName name="FechaTerminacion">#REF!</definedName>
    <definedName name="fer" localSheetId="0">'[49]Res-Accide-10'!#REF!</definedName>
    <definedName name="fer" localSheetId="1">'[49]Res-Accide-10'!#REF!</definedName>
    <definedName name="fer">'[49]Res-Accide-10'!#REF!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'[6]PROPUESTA AVENIDA 12'!ERR</definedName>
    <definedName name="ff" localSheetId="1">#N/A</definedName>
    <definedName name="ff">'[6]PROPUESTA AVENIDA 12'!ERR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0" hidden="1">#REF!</definedName>
    <definedName name="FFFF" localSheetId="1" hidden="1">#REF!</definedName>
    <definedName name="FFFF" hidden="1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'[6]PROPUESTA AVENIDA 12'!ERR</definedName>
    <definedName name="fg" localSheetId="1">#N/A</definedName>
    <definedName name="fg">'[6]PROPUESTA AVENIDA 12'!ERR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'[106]7422CW00'!#REF!</definedName>
    <definedName name="fgh">'[106]7422CW00'!#REF!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l_Fechas" localSheetId="0">#REF!</definedName>
    <definedName name="Fil_Fechas" localSheetId="1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 localSheetId="0">'[6]PROPUESTA AVENIDA 12'!ERR</definedName>
    <definedName name="FINANCIACION" localSheetId="1">#N/A</definedName>
    <definedName name="FINANCIACION">'[6]PROPUESTA AVENIDA 12'!ERR</definedName>
    <definedName name="FinePrint" localSheetId="0">[69]!FinePrint</definedName>
    <definedName name="FinePrint">[69]!FinePrint</definedName>
    <definedName name="FM">1.18</definedName>
    <definedName name="fnic">[76]Hoja1!$C$13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[107]Hoja1!$A$33:$N$51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'[6]PROPUESTA AVENIDA 12'!ERR</definedName>
    <definedName name="fu" localSheetId="1">#N/A</definedName>
    <definedName name="fu">'[6]PROPUESTA AVENIDA 12'!ERR</definedName>
    <definedName name="Fub">[108]Cálculo!$B$36</definedName>
    <definedName name="Full_Print" localSheetId="0">#REF!</definedName>
    <definedName name="Full_Print" localSheetId="1">#REF!</definedName>
    <definedName name="Full_Print">#REF!</definedName>
    <definedName name="Fup">[108]Cálculo!$B$38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p">[108]Cálculo!$B$37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[13]Tablas!#REF!</definedName>
    <definedName name="G_C1">[13]Tablas!#REF!</definedName>
    <definedName name="G_C10" localSheetId="0">[13]Tablas!#REF!</definedName>
    <definedName name="G_C10">[13]Tablas!#REF!</definedName>
    <definedName name="G_C11" localSheetId="0">[13]Tablas!#REF!</definedName>
    <definedName name="G_C11">[13]Tablas!#REF!</definedName>
    <definedName name="G_C12" localSheetId="0">[13]Tablas!#REF!</definedName>
    <definedName name="G_C12">[13]Tablas!#REF!</definedName>
    <definedName name="G_C13" localSheetId="0">[13]Tablas!#REF!</definedName>
    <definedName name="G_C13">[13]Tablas!#REF!</definedName>
    <definedName name="G_C14" localSheetId="0">[13]Tablas!#REF!</definedName>
    <definedName name="G_C14">[13]Tablas!#REF!</definedName>
    <definedName name="G_C15" localSheetId="0">[13]Tablas!#REF!</definedName>
    <definedName name="G_C15">[13]Tablas!#REF!</definedName>
    <definedName name="G_C16" localSheetId="0">[13]Tablas!#REF!</definedName>
    <definedName name="G_C16">[13]Tablas!#REF!</definedName>
    <definedName name="G_C17" localSheetId="0">[13]Tablas!#REF!</definedName>
    <definedName name="G_C17">[13]Tablas!#REF!</definedName>
    <definedName name="G_C18" localSheetId="0">[13]Tablas!#REF!</definedName>
    <definedName name="G_C18">[13]Tablas!#REF!</definedName>
    <definedName name="G_C19" localSheetId="0">[13]Tablas!#REF!</definedName>
    <definedName name="G_C19">[13]Tablas!#REF!</definedName>
    <definedName name="G_C2" localSheetId="0">[13]Tablas!#REF!</definedName>
    <definedName name="G_C2">[13]Tablas!#REF!</definedName>
    <definedName name="G_C20" localSheetId="0">[13]Tablas!#REF!</definedName>
    <definedName name="G_C20">[13]Tablas!#REF!</definedName>
    <definedName name="G_C21" localSheetId="0">[13]Tablas!#REF!</definedName>
    <definedName name="G_C21">[13]Tablas!#REF!</definedName>
    <definedName name="G_C22" localSheetId="0">[13]Tablas!#REF!</definedName>
    <definedName name="G_C22">[13]Tablas!#REF!</definedName>
    <definedName name="G_C3" localSheetId="0">[13]Tablas!#REF!</definedName>
    <definedName name="G_C3">[13]Tablas!#REF!</definedName>
    <definedName name="G_C4" localSheetId="0">[13]Tablas!#REF!</definedName>
    <definedName name="G_C4">[13]Tablas!#REF!</definedName>
    <definedName name="G_C5" localSheetId="0">[13]Tablas!#REF!</definedName>
    <definedName name="G_C5">[13]Tablas!#REF!</definedName>
    <definedName name="G_C6" localSheetId="0">[13]Tablas!#REF!</definedName>
    <definedName name="G_C6">[13]Tablas!#REF!</definedName>
    <definedName name="G_C7" localSheetId="0">[13]Tablas!#REF!</definedName>
    <definedName name="G_C7">[13]Tablas!#REF!</definedName>
    <definedName name="G_C8" localSheetId="0">[13]Tablas!#REF!</definedName>
    <definedName name="G_C8">[13]Tablas!#REF!</definedName>
    <definedName name="G_C9" localSheetId="0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J" localSheetId="0">#REF!</definedName>
    <definedName name="GAJ" localSheetId="1">#REF!</definedName>
    <definedName name="GAJ">#REF!</definedName>
    <definedName name="GAS" localSheetId="0">[13]Tablas!#REF!</definedName>
    <definedName name="GAS" localSheetId="1">[13]Tablas!#REF!</definedName>
    <definedName name="GAS">[13]Tablas!#REF!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0">[12]Tablas!#REF!</definedName>
    <definedName name="GCB">[12]Tablas!#REF!</definedName>
    <definedName name="GCI" localSheetId="0">[13]Tablas!#REF!</definedName>
    <definedName name="GCI">[13]Tablas!#REF!</definedName>
    <definedName name="GCN" localSheetId="0">[13]Tablas!#REF!</definedName>
    <definedName name="GCN">[13]Tablas!#REF!</definedName>
    <definedName name="GCP" localSheetId="0">[13]Tablas!#REF!</definedName>
    <definedName name="GCP">[13]Tablas!#REF!</definedName>
    <definedName name="GDN" localSheetId="0">[13]Tablas!#REF!</definedName>
    <definedName name="GDN">[13]Tablas!#REF!</definedName>
    <definedName name="GDR" localSheetId="0">[13]Tablas!#REF!</definedName>
    <definedName name="GDR">[13]Tablas!#REF!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[13]Tablas!#REF!</definedName>
    <definedName name="GEA">[13]Tablas!#REF!</definedName>
    <definedName name="GEA1_1" localSheetId="0">[13]Tablas!#REF!</definedName>
    <definedName name="GEA1_1">[13]Tablas!#REF!</definedName>
    <definedName name="GEA1_1_1" localSheetId="0">[13]Tablas!#REF!</definedName>
    <definedName name="GEA1_1_1">[13]Tablas!#REF!</definedName>
    <definedName name="GEA1_1_10" localSheetId="0">[13]Tablas!#REF!</definedName>
    <definedName name="GEA1_1_10">[13]Tablas!#REF!</definedName>
    <definedName name="GEA1_1_2" localSheetId="0">[13]Tablas!#REF!</definedName>
    <definedName name="GEA1_1_2">[13]Tablas!#REF!</definedName>
    <definedName name="GEA1_1_3" localSheetId="0">[13]Tablas!#REF!</definedName>
    <definedName name="GEA1_1_3">[13]Tablas!#REF!</definedName>
    <definedName name="GEA1_1_4" localSheetId="0">[13]Tablas!#REF!</definedName>
    <definedName name="GEA1_1_4">[13]Tablas!#REF!</definedName>
    <definedName name="GEA1_1_5" localSheetId="0">[13]Tablas!#REF!</definedName>
    <definedName name="GEA1_1_5">[13]Tablas!#REF!</definedName>
    <definedName name="GEA1_1_6" localSheetId="0">[13]Tablas!#REF!</definedName>
    <definedName name="GEA1_1_6">[13]Tablas!#REF!</definedName>
    <definedName name="GEA1_1_7" localSheetId="0">[13]Tablas!#REF!</definedName>
    <definedName name="GEA1_1_7">[13]Tablas!#REF!</definedName>
    <definedName name="GEA1_1_8" localSheetId="0">[13]Tablas!#REF!</definedName>
    <definedName name="GEA1_1_8">[13]Tablas!#REF!</definedName>
    <definedName name="GEA1_1_9" localSheetId="0">[13]Tablas!#REF!</definedName>
    <definedName name="GEA1_1_9">[13]Tablas!#REF!</definedName>
    <definedName name="GEA1_2" localSheetId="0">[13]Tablas!#REF!</definedName>
    <definedName name="GEA1_2">[13]Tablas!#REF!</definedName>
    <definedName name="GEA1_3" localSheetId="0">[13]Tablas!#REF!</definedName>
    <definedName name="GEA1_3">[13]Tablas!#REF!</definedName>
    <definedName name="GEA1_4" localSheetId="0">[13]Tablas!#REF!</definedName>
    <definedName name="GEA1_4">[13]Tablas!#REF!</definedName>
    <definedName name="GEC" localSheetId="0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[55]EMPRESA!$F$12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[13]Tablas!#REF!</definedName>
    <definedName name="GFN">[13]Tablas!#REF!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'[6]PROPUESTA AVENIDA 12'!ERR</definedName>
    <definedName name="GGG" localSheetId="1">#N/A</definedName>
    <definedName name="GGG">'[6]PROPUESTA AVENIDA 12'!ERR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'[106]7422CW00'!#REF!</definedName>
    <definedName name="ghf">'[106]7422CW00'!#REF!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0">[13]Tablas!#REF!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 localSheetId="1">#REF!</definedName>
    <definedName name="GRUPO2">#REF!</definedName>
    <definedName name="grupo3">[76]Hoja1!$F$6</definedName>
    <definedName name="grupo4">[76]Hoja1!$F$7</definedName>
    <definedName name="grupo5">[76]Hoja1!$F$10</definedName>
    <definedName name="grupo6">[76]Hoja1!$F$11</definedName>
    <definedName name="grupo7">[76]Hoja1!$F$12</definedName>
    <definedName name="grupo8">[76]Hoja1!$F$13</definedName>
    <definedName name="grupo9">[76]Hoja1!$F$14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[109]BASE!$C$4:$H$255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 localSheetId="1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[76]Datos!$D$8</definedName>
    <definedName name="hen">[76]Datos!$D$9</definedName>
    <definedName name="hernan" localSheetId="0">'[110]Itemes Renovación'!#REF!</definedName>
    <definedName name="hernan" localSheetId="1">'[110]Itemes Renovación'!#REF!</definedName>
    <definedName name="hernan">'[110]Itemes Renovación'!#REF!</definedName>
    <definedName name="HERRERO" localSheetId="0">#REF!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'[6]PROPUESTA AVENIDA 12'!ERR</definedName>
    <definedName name="hh" localSheetId="1">#N/A</definedName>
    <definedName name="hh">'[6]PROPUESTA AVENIDA 12'!ERR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[62]steel!$F$7:$J$7</definedName>
    <definedName name="Hidrosanitario_02">'[95]6_Hidro2'!$A$6:$K$1000</definedName>
    <definedName name="HIDROSANITARIO2">'[50]6_Hidro (2)'!$A$1:$K$4298</definedName>
    <definedName name="Hidrosanitarios">'[50]6_Hidro'!$A$5:$K$2281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'[6]PROPUESTA AVENIDA 12'!ERR</definedName>
    <definedName name="HK" localSheetId="1">#N/A</definedName>
    <definedName name="HK">'[6]PROPUESTA AVENIDA 12'!ERR</definedName>
    <definedName name="HM" localSheetId="0">#REF!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 localSheetId="1">#REF!</definedName>
    <definedName name="HOJA1">#REF!</definedName>
    <definedName name="horat" localSheetId="0">'[22]Itemes Renovación'!#REF!</definedName>
    <definedName name="horat" localSheetId="1">'[111]Itemes Renovación'!#REF!</definedName>
    <definedName name="horat">'[22]Itemes Renovación'!#REF!</definedName>
    <definedName name="horat2" localSheetId="0">'[112]Itemes Renovación'!#REF!</definedName>
    <definedName name="horat2">'[112]Itemes Renovación'!#REF!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[76]Datos!$D$7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[76]Hoja1!$C$17</definedName>
    <definedName name="icbf">[76]Hoja1!$C$15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 localSheetId="0">[13]Tablas!#REF!</definedName>
    <definedName name="ICP1_1_1">[13]Tablas!#REF!</definedName>
    <definedName name="ICP1_1_2" localSheetId="0">[13]Tablas!#REF!</definedName>
    <definedName name="ICP1_1_2">[13]Tablas!#REF!</definedName>
    <definedName name="ICP1_1_3" localSheetId="0">[13]Tablas!#REF!</definedName>
    <definedName name="ICP1_1_3">[13]Tablas!#REF!</definedName>
    <definedName name="ICP1_1_4" localSheetId="0">[13]Tablas!#REF!</definedName>
    <definedName name="ICP1_1_4">[13]Tablas!#REF!</definedName>
    <definedName name="ICP1_2" localSheetId="0">[13]Tablas!#REF!</definedName>
    <definedName name="ICP1_2">[13]Tablas!#REF!</definedName>
    <definedName name="ICP1_3" localSheetId="0">[13]Tablas!#REF!</definedName>
    <definedName name="ICP1_3">[13]Tablas!#REF!</definedName>
    <definedName name="ICP1_4" localSheetId="0">[13]Tablas!#REF!</definedName>
    <definedName name="ICP1_4">[13]Tablas!#REF!</definedName>
    <definedName name="ID" localSheetId="0">'[6]PROPUESTA AVENIDA 12'!ERR</definedName>
    <definedName name="ID" localSheetId="1">#N/A</definedName>
    <definedName name="ID">'[6]PROPUESTA AVENIDA 12'!ERR</definedName>
    <definedName name="IF" localSheetId="0">'[70]A. P. U.'!#REF!</definedName>
    <definedName name="IF" localSheetId="1">'[70]A. P. U.'!#REF!</definedName>
    <definedName name="IF">'[70]A. P. U.'!#REF!</definedName>
    <definedName name="Ig" localSheetId="0">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'[113]1'!$N$41</definedName>
    <definedName name="IMP">[32]otros!$C$3</definedName>
    <definedName name="IMPRESSION" localSheetId="0">#REF!</definedName>
    <definedName name="IMPRESSION" localSheetId="1">#REF!</definedName>
    <definedName name="IMPRESSION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" localSheetId="1">[114]Indice!$1:$1048576</definedName>
    <definedName name="INDI">[114]Indice!$1:$1048576</definedName>
    <definedName name="INDICE" localSheetId="0">#REF!</definedName>
    <definedName name="INDICE" localSheetId="1">#REF!</definedName>
    <definedName name="INDICE">#REF!</definedName>
    <definedName name="ÍNDICE">[67]Hoja1!$A$35:$D$129</definedName>
    <definedName name="induccion" localSheetId="0">#REF!</definedName>
    <definedName name="induccion" localSheetId="1">#REF!</definedName>
    <definedName name="induccion">#REF!</definedName>
    <definedName name="inf" localSheetId="0">#REF!</definedName>
    <definedName name="inf" localSheetId="1">#REF!</definedName>
    <definedName name="inf">#REF!</definedName>
    <definedName name="INFG" localSheetId="0">#REF!</definedName>
    <definedName name="INFG" localSheetId="1">#REF!</definedName>
    <definedName name="INFG">#REF!</definedName>
    <definedName name="INFORME">[115]TABLAS!$A$1:$A$65536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'[37]Reservas de Petróleo'!$A$2,'[37]Reservas de Petróleo'!$A$1,'[37]Reservas de Petróleo'!$D$4,'[37]Reservas de Petróleo'!$D$1:$D$65536</definedName>
    <definedName name="Inicio">[47]BASES!$E$26</definedName>
    <definedName name="inme" localSheetId="0">#REF!</definedName>
    <definedName name="inme" localSheetId="1">#REF!</definedName>
    <definedName name="inme">#REF!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PECCION" localSheetId="0">#REF!</definedName>
    <definedName name="INSPECCION" localSheetId="1">#REF!</definedName>
    <definedName name="INSPECCION">#REF!</definedName>
    <definedName name="INSPECCION2" localSheetId="0">#REF!</definedName>
    <definedName name="INSPECCION2">#REF!</definedName>
    <definedName name="Inst_Hidrosanitarias" comment="10_Hs">'[116]10_HS'!$1:$1048576</definedName>
    <definedName name="Instalacion" localSheetId="0">#REF!</definedName>
    <definedName name="Instalacion" localSheetId="1">#REF!</definedName>
    <definedName name="Instalacion">#REF!</definedName>
    <definedName name="INSU">[117]INSUMOS!$A$1:$E$65536</definedName>
    <definedName name="Insumos" localSheetId="0">#REF!</definedName>
    <definedName name="Insumos" localSheetId="1">#REF!</definedName>
    <definedName name="Insumos">#REF!</definedName>
    <definedName name="Insumos_auxiliares" localSheetId="0">[118]Insumos!#REF!</definedName>
    <definedName name="Insumos_auxiliares" localSheetId="1">[118]Insumos!#REF!</definedName>
    <definedName name="Insumos_auxiliares">[118]Insumos!#REF!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[22]Interc.tapones!$E$1:$E$65536</definedName>
    <definedName name="INTER">[101]Hoja3!$F$7:$F$9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entor">[55]CONTRATO!$E$12</definedName>
    <definedName name="IntVal">[22]Interc.válv.!$E$1:$E$65536</definedName>
    <definedName name="INV" localSheetId="0">#REF!</definedName>
    <definedName name="INV" localSheetId="1">#REF!</definedName>
    <definedName name="INV">#REF!</definedName>
    <definedName name="INV_11" localSheetId="1">'[119]PR 1'!$A$2:$N$655</definedName>
    <definedName name="INV_11">'[120]PR 1'!$A$2:$N$655</definedName>
    <definedName name="INV_Payments" localSheetId="0">[69]!INV_Payments</definedName>
    <definedName name="INV_Payments">[69]!INV_Payments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 localSheetId="0">'[6]PROPUESTA AVENIDA 12'!ERR</definedName>
    <definedName name="IOUHH" localSheetId="1">#N/A</definedName>
    <definedName name="IOUHH">'[6]PROPUESTA AVENIDA 12'!ERR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s">'[55]LIQUIDA-NOMINA'!$AT$4</definedName>
    <definedName name="issafp">[76]Hoja1!$C$19</definedName>
    <definedName name="isscs">[76]Hoja1!$C$21</definedName>
    <definedName name="isseps">[76]Hoja1!$C$20</definedName>
    <definedName name="ITEM" localSheetId="1">#REF!</definedName>
    <definedName name="ITEM">[109]BASE!$C$4:$H$255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2" localSheetId="0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 localSheetId="0">#REF!</definedName>
    <definedName name="IV" localSheetId="1">#REF!</definedName>
    <definedName name="IV">#REF!</definedName>
    <definedName name="IVA" localSheetId="0">#REF!</definedName>
    <definedName name="iva" localSheetId="1">[121]Datos!$D$68</definedName>
    <definedName name="IVA">#REF!</definedName>
    <definedName name="iwjer" localSheetId="0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[90]DIST!$G$7:$H$2413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'[6]PROPUESTA AVENIDA 12'!ERR</definedName>
    <definedName name="jj" localSheetId="1" hidden="1">{"via1",#N/A,TRUE,"general";"via2",#N/A,TRUE,"general";"via3",#N/A,TRUE,"general"}</definedName>
    <definedName name="jj">'[6]PROPUESTA AVENIDA 12'!ERR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OHNNY" localSheetId="0">'[6]PROPUESTA AVENIDA 12'!ERR</definedName>
    <definedName name="JOHNNY" localSheetId="1">#N/A</definedName>
    <definedName name="JOHNNY">'[6]PROPUESTA AVENIDA 12'!ERR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 localSheetId="1">#REF!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'[6]PROPUESTA AVENIDA 12'!ERR</definedName>
    <definedName name="kl" localSheetId="1">#N/A</definedName>
    <definedName name="kl">'[6]PROPUESTA AVENIDA 12'!ERR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yhgbe" localSheetId="0">#REF!</definedName>
    <definedName name="kuyhgbe" localSheetId="1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comment="Codigo Insumo" localSheetId="1">[122]Insumos!$A$4:$A$1761</definedName>
    <definedName name="L">#REF!</definedName>
    <definedName name="la" localSheetId="0">#REF!</definedName>
    <definedName name="la" localSheetId="1">#REF!</definedName>
    <definedName name="la">#REF!</definedName>
    <definedName name="LAF" localSheetId="0">#REF!</definedName>
    <definedName name="LAF" localSheetId="1">#REF!</definedName>
    <definedName name="LAF">#REF!</definedName>
    <definedName name="lame" localSheetId="0" hidden="1">#REF!</definedName>
    <definedName name="lame" localSheetId="1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[123]LISTADO!#REF!</definedName>
    <definedName name="Libro1_Hoja1_Lista" localSheetId="1">[123]LISTADO!#REF!</definedName>
    <definedName name="Libro1_Hoja1_Lista">[123]LISTADO!#REF!</definedName>
    <definedName name="LICITACION" localSheetId="0">#REF!</definedName>
    <definedName name="LICITACION" localSheetId="1">#REF!</definedName>
    <definedName name="LICITACION">#REF!</definedName>
    <definedName name="LINEA" localSheetId="0">[124]CONT_ADI!#REF!</definedName>
    <definedName name="LINEA" localSheetId="1">[124]CONT_ADI!#REF!</definedName>
    <definedName name="LINEA">[124]CONT_ADI!#REF!</definedName>
    <definedName name="List_cuadrillas">[85]Salarios!$D$8:$P$8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_ACTIVIDADES" localSheetId="0">#REF!</definedName>
    <definedName name="LISTADO_ACTIVIDADES">#REF!</definedName>
    <definedName name="Listado1" localSheetId="0">#REF!</definedName>
    <definedName name="Listado1">#REF!</definedName>
    <definedName name="LISTADOEQUIPOS">[36]Equipo!$A$16:$A$80</definedName>
    <definedName name="LISTADOMATERIALES">[36]Material!$A$11:$A$1009</definedName>
    <definedName name="LISTADOMO">[36]M.Obra!$A$21:$A$50</definedName>
    <definedName name="LISTADOTRANSPORTES">[36]Transp.!$A$16:$A$50</definedName>
    <definedName name="ListaItem" localSheetId="0">#REF!</definedName>
    <definedName name="ListaItem" localSheetId="1">#REF!</definedName>
    <definedName name="ListaItem">#REF!</definedName>
    <definedName name="ListaUni">[125]TOTALES!$D$7:$D$654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>[85]PRESUPUESTO!#REF!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L">[126]tub!$C$1:$J$39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[34]!absc</definedName>
    <definedName name="LOCA" localSheetId="1">[52]!absc</definedName>
    <definedName name="LOCA">[34]!absc</definedName>
    <definedName name="LOCA1" localSheetId="0">[51]!absc</definedName>
    <definedName name="LOCA1" localSheetId="1">[52]!absc</definedName>
    <definedName name="LOCA1">[51]!absc</definedName>
    <definedName name="LOCALIDAD">[127]GENERAL!$BA$1:$BA$10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'[6]PROPUESTA AVENIDA 12'!ERR</definedName>
    <definedName name="LOGO" localSheetId="1">#N/A</definedName>
    <definedName name="LOGO">'[6]PROPUESTA AVENIDA 12'!ERR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p" localSheetId="0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n" localSheetId="0">'[49]Res-Accide-10'!#REF!</definedName>
    <definedName name="lun" localSheetId="1">'[49]Res-Accide-10'!#REF!</definedName>
    <definedName name="lun">'[49]Res-Accide-10'!#REF!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.O">[65]M.Obra!$B$35:$B$42</definedName>
    <definedName name="MA" localSheetId="0">'[49]Res-Accide-10'!#REF!</definedName>
    <definedName name="MA" localSheetId="1">'[49]Res-Accide-10'!#REF!</definedName>
    <definedName name="MA">'[49]Res-Accide-10'!#REF!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'[128]Estado Resumen'!#REF!&lt;2.5</definedName>
    <definedName name="MAL" localSheetId="1">'[128]Estado Resumen'!#REF!&lt;2.5</definedName>
    <definedName name="MAL">'[128]Estado Resumen'!#REF!&lt;2.5</definedName>
    <definedName name="MALO" localSheetId="0">'[129]ESTADO VÍA-CRIT.TECNICO'!#REF!&lt;2.5</definedName>
    <definedName name="MALO" localSheetId="1">'[129]ESTADO VÍA-CRIT.TECNICO'!#REF!&lt;2.5</definedName>
    <definedName name="MALO">'[129]ESTADO VÍA-CRIT.TECNICO'!#REF!&lt;2.5</definedName>
    <definedName name="Mamposteria">'[50]4_Mampost'!$A$5:$K$329</definedName>
    <definedName name="MANODEOBRA">[36]M.Obra!$A$21:$I$50</definedName>
    <definedName name="MANUAL" localSheetId="0">#REF!</definedName>
    <definedName name="MANUAL" localSheetId="1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[73]Insum!$A$68:$H$98</definedName>
    <definedName name="mar" localSheetId="0">'[49]Res-Accide-10'!#REF!</definedName>
    <definedName name="mar" localSheetId="1">'[49]Res-Accide-10'!#REF!</definedName>
    <definedName name="mar">'[49]Res-Accide-10'!#REF!</definedName>
    <definedName name="MARCO_H" localSheetId="0">#REF!</definedName>
    <definedName name="MARCO_H" localSheetId="1">#REF!</definedName>
    <definedName name="MARCO_H">#REF!</definedName>
    <definedName name="marina" localSheetId="0">'[130]Informe Semanal 1'!#REF!</definedName>
    <definedName name="marina" localSheetId="1">'[130]Informe Semanal 1'!#REF!</definedName>
    <definedName name="marina">'[130]Informe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RIAL">'[131]TABLA MATERIALES'!$A$3:$D$654</definedName>
    <definedName name="materiales" localSheetId="1">[132]Materiales!$A$2:$D$1190</definedName>
    <definedName name="materiales">[98]materiales!$A$7:$A$1317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0">'[133]CCP,LEYES, Y DEC.'!#REF!</definedName>
    <definedName name="mediah_reposo_comida">'[133]CCP,LEYES,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123" localSheetId="0">#REF!</definedName>
    <definedName name="MEMO123" localSheetId="1">#REF!</definedName>
    <definedName name="MEMO123">#REF!</definedName>
    <definedName name="MENU1" localSheetId="0">'[3]7422CW00'!#REF!</definedName>
    <definedName name="MENU1" localSheetId="1">'[3]7422CW00'!#REF!</definedName>
    <definedName name="MENU1">'[3]7422CW00'!#REF!</definedName>
    <definedName name="MENU2" localSheetId="0">'[3]7422CW00'!#REF!</definedName>
    <definedName name="MENU2" localSheetId="1">'[3]7422CW00'!#REF!</definedName>
    <definedName name="MENU2">'[3]7422CW00'!#REF!</definedName>
    <definedName name="MENU3" localSheetId="0">'[3]7422CW00'!#REF!</definedName>
    <definedName name="MENU3" localSheetId="1">'[3]7422CW00'!#REF!</definedName>
    <definedName name="MENU3">'[3]7422CW00'!#REF!</definedName>
    <definedName name="MENU4" localSheetId="0">'[3]7422CW00'!#REF!</definedName>
    <definedName name="MENU4" localSheetId="1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S">[32]PRESUPUESTO!$C$13</definedName>
    <definedName name="MesCotiz">'[11]LIQ-NOM'!$H$3</definedName>
    <definedName name="MesCotizacion">'[55]LIQUIDA-NOMINA'!$H$3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 localSheetId="0">#REF!</definedName>
    <definedName name="MIN_MAX_sma">#REF!</definedName>
    <definedName name="MIO" localSheetId="1">[86]INDICE!$1:$1048576</definedName>
    <definedName name="MIO">[86]INDICE!$1:$1048576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>[10]!Módulo3.anexo1</definedName>
    <definedName name="Módulo3.anexo10" localSheetId="0">[10]!Módulo3.anexo10</definedName>
    <definedName name="Módulo3.anexo10">[10]!Módulo3.anexo10</definedName>
    <definedName name="Módulo3.anexo11" localSheetId="0">[10]!Módulo3.anexo11</definedName>
    <definedName name="Módulo3.anexo11">[10]!Módulo3.anexo11</definedName>
    <definedName name="Módulo3.anexo12" localSheetId="0">[10]!Módulo3.anexo12</definedName>
    <definedName name="Módulo3.anexo12">[10]!Módulo3.anexo12</definedName>
    <definedName name="Módulo3.anexo3" localSheetId="0">[10]!Módulo3.anexo3</definedName>
    <definedName name="Módulo3.anexo3">[10]!Módulo3.anexo3</definedName>
    <definedName name="Módulo3.anexo4" localSheetId="0">[10]!Módulo3.anexo4</definedName>
    <definedName name="Módulo3.anexo4">[10]!Módulo3.anexo4</definedName>
    <definedName name="Módulo3.anexo5" localSheetId="0">[10]!Módulo3.anexo5</definedName>
    <definedName name="Módulo3.anexo5">[10]!Módulo3.anexo5</definedName>
    <definedName name="Módulo3.anexo6" localSheetId="0">[10]!Módulo3.anexo6</definedName>
    <definedName name="Módulo3.anexo6">[10]!Módulo3.anexo6</definedName>
    <definedName name="Módulo8.anexo16" localSheetId="0">[10]!Módulo8.anexo16</definedName>
    <definedName name="Módulo8.anexo16">[10]!Módulo8.anexo16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[134]Tablas!$AO$6:$AO$7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[62]steel!#REF!</definedName>
    <definedName name="MRSUPDET" localSheetId="1">[62]steel!#REF!</definedName>
    <definedName name="MRSUPDET">[62]steel!#REF!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[69]!Nada</definedName>
    <definedName name="Nada">[69]!Nada</definedName>
    <definedName name="Nafta_2">'[135] ASR+Nafta'!$K$19:$AS$19</definedName>
    <definedName name="Nafta2">'[135] ASR+Nafta'!$K$19:$AS$19</definedName>
    <definedName name="Nafta3">'[135]Todos+Nafta'!$K$19:$AS$19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nguno" localSheetId="0">#REF!</definedName>
    <definedName name="ninguno" localSheetId="1">#REF!</definedName>
    <definedName name="ninguno">#REF!</definedName>
    <definedName name="Nit">[55]EMPRESA!$F$8</definedName>
    <definedName name="NM" localSheetId="0">#REF!</definedName>
    <definedName name="NM" localSheetId="1">#REF!</definedName>
    <definedName name="NM">#REF!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[23]!absc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'[6]PROPUESTA AVENIDA 12'!ERR</definedName>
    <definedName name="NO" localSheetId="1">#N/A</definedName>
    <definedName name="NO">'[6]PROPUESTA AVENIDA 12'!ERR</definedName>
    <definedName name="No_desarrolladas">'[37]Reservas de Petróleo'!$A$2,'[37]Reservas de Petróleo'!$A$1,'[37]Reservas de Petróleo'!$D$4,'[37]Reservas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[2]STRSUMM0!#REF!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MATCH(0.01,'BALANCE GENERAL'!End_Bal,-1)+1</definedName>
    <definedName name="Number_of_Payments" localSheetId="1">MATCH(0.01,'Cronograma prorroga'!End_Bal,-1)+1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[32]PRESUPUESTO!$C$10</definedName>
    <definedName name="ObjetivoProyecto" localSheetId="0">#REF!</definedName>
    <definedName name="ObjetivoProyecto" localSheetId="1">#REF!</definedName>
    <definedName name="ObjetivoProyecto">#REF!</definedName>
    <definedName name="Objeto">'[77]Datos básicos'!$B$4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DATE(YEAR([136]!Loan_Start),MONTH([136]!Loan_Start)+Payment_Number,DAY([136]!Loan_Start))</definedName>
    <definedName name="obras1" localSheetId="1">DATE(YEAR([136]!Loan_Start),MONTH([136]!Loan_Start)+Payment_Number,DAY([136]!Loan_Start))</definedName>
    <definedName name="obras1">DATE(YEAR([136]!Loan_Start),MONTH([136]!Loan_Start)+Payment_Number,DAY([136]!Loan_Start))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DATE(YEAR([137]!Loan_Start),MONTH([137]!Loan_Start)+Payment_Number,DAY([137]!Loan_Start))</definedName>
    <definedName name="obras111" localSheetId="1">DATE(YEAR([137]!Loan_Start),MONTH([137]!Loan_Start)+Payment_Number,DAY([137]!Loan_Start))</definedName>
    <definedName name="obras111">DATE(YEAR([137]!Loan_Start),MONTH([137]!Loan_Start)+Payment_Number,DAY([137]!Loan_Start))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 localSheetId="0">[13]Tablas!#REF!</definedName>
    <definedName name="OCI1_1_1">[13]Tablas!#REF!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1">#REF!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IGEN" localSheetId="0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[8]INST!#REF!</definedName>
    <definedName name="OROZCO" hidden="1">[8]INST!#REF!</definedName>
    <definedName name="otros" localSheetId="1">[138]otros!$A$6:$A$1235</definedName>
    <definedName name="otros">[98]otros!$A$6:$A$1235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OVER" localSheetId="0">#REF!</definedName>
    <definedName name="OVER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0">[85]PRESUPUESTO!#REF!</definedName>
    <definedName name="PA">[85]PRESUPUESTO!#REF!</definedName>
    <definedName name="Page____1____of____2" localSheetId="0">#REF!</definedName>
    <definedName name="Page____1____of____2" localSheetId="1">#REF!</definedName>
    <definedName name="Page____1____of____2">#REF!</definedName>
    <definedName name="Parametro_Peso">[79]Tablas!$A$1:$A$65536</definedName>
    <definedName name="pasamanos" localSheetId="0">#REF!</definedName>
    <definedName name="pasamanos" localSheetId="1">#REF!</definedName>
    <definedName name="pasamanos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>#REF!</definedName>
    <definedName name="Payment_Date" localSheetId="0">DATE(YEAR('BALANCE GENERAL'!Loan_Start),MONTH('BALANCE GENERAL'!Loan_Start)+Payment_Number,DAY('BALANCE GENERAL'!Loan_Start))</definedName>
    <definedName name="Payment_Date" localSheetId="1">DATE(YEAR('Cronograma prorroga'!Loan_Start),MONTH('Cronograma prorroga'!Loan_Start)+Payment_Number,DAY('Cronograma prorroga'!Loan_Start))</definedName>
    <definedName name="Payment_Date">DATE(YEAR(Loan_Start),MONTH(Loan_Start)+Payment_Number,DAY(Loan_Start))</definedName>
    <definedName name="Payment_Date1" localSheetId="0">DATE(YEAR([137]!Loan_Start),MONTH([137]!Loan_Start)+Payment_Number,DAY([137]!Loan_Start))</definedName>
    <definedName name="Payment_Date1" localSheetId="1">DATE(YEAR([137]!Loan_Start),MONTH([137]!Loan_Start)+Payment_Number,DAY([137]!Loan_Start))</definedName>
    <definedName name="Payment_Date1">DATE(YEAR([137]!Loan_Start),MONTH([137]!Loan_Start)+Payment_Number,DAY([137]!Loan_Start))</definedName>
    <definedName name="Payment_Needed">"Pago necesario"</definedName>
    <definedName name="Pb" localSheetId="0">#REF!</definedName>
    <definedName name="PB" localSheetId="1">[85]PRESUPUESTO!#REF!</definedName>
    <definedName name="Pb">#REF!</definedName>
    <definedName name="PC" localSheetId="0">[85]PRESUPUESTO!#REF!</definedName>
    <definedName name="PC" localSheetId="1">[85]PRESUPUESTO!#REF!</definedName>
    <definedName name="PC">[85]PRESUPUESTO!#REF!</definedName>
    <definedName name="Pd" localSheetId="0">#REF!</definedName>
    <definedName name="Pd" localSheetId="1">#REF!</definedName>
    <definedName name="Pd">#REF!</definedName>
    <definedName name="PE" localSheetId="0">[85]PRESUPUESTO!#REF!</definedName>
    <definedName name="PE" localSheetId="1">[85]PRESUPUESTO!#REF!</definedName>
    <definedName name="PE">[85]PRESUPUESTO!#REF!</definedName>
    <definedName name="PEPE" localSheetId="0">'[6]PROPUESTA AVENIDA 12'!ERR</definedName>
    <definedName name="PEPE" localSheetId="1">#N/A</definedName>
    <definedName name="PEPE">'[6]PROPUESTA AVENIDA 12'!ERR</definedName>
    <definedName name="periodo" localSheetId="1">#REF!</definedName>
    <definedName name="Periodo">[58]Hoja1!$C$1</definedName>
    <definedName name="PeriodoPago">'[55]LIQUIDA-NOMINA'!$C$4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hed">[76]Hoja1!$C$4</definedName>
    <definedName name="phen">[76]Hoja1!$C$5</definedName>
    <definedName name="Pindis" localSheetId="0">#REF!</definedName>
    <definedName name="Pindis" localSheetId="1">#REF!</definedName>
    <definedName name="Pindis">#REF!</definedName>
    <definedName name="pint" localSheetId="0">'[106]7422CW00'!#REF!</definedName>
    <definedName name="pint" localSheetId="1">'[106]7422CW00'!#REF!</definedName>
    <definedName name="pint">'[106]7422CW00'!#REF!</definedName>
    <definedName name="pintura" localSheetId="0">'[106]7422CW00'!#REF!</definedName>
    <definedName name="pintura" localSheetId="1">'[50]11_Pintura_13'!$A$1:$K$383</definedName>
    <definedName name="pintura">'[106]7422CW00'!#REF!</definedName>
    <definedName name="pintyura" localSheetId="0">[139]STRSUMM0!#REF!</definedName>
    <definedName name="pintyura" localSheetId="1">[139]STRSUMM0!#REF!</definedName>
    <definedName name="pintyura">[139]STRSUMM0!#REF!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s">'[50]5_Pisos'!$A$1:$K$1866</definedName>
    <definedName name="PisosEnchapes">'[50]7_Enchapes'!$A$1:$K$267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" localSheetId="0">[85]PRESUPUESTO!#REF!</definedName>
    <definedName name="PL" localSheetId="1">[85]PRESUPUESTO!#REF!</definedName>
    <definedName name="PL">[85]PRESUPUESTO!#REF!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 localSheetId="1">#REF!</definedName>
    <definedName name="Platinas">#REF!</definedName>
    <definedName name="Plazo">[47]BASES!$E$27</definedName>
    <definedName name="PlazoAIU" localSheetId="0">#REF!</definedName>
    <definedName name="PlazoAIU" localSheetId="1">#REF!</definedName>
    <definedName name="PlazoAIU">#REF!</definedName>
    <definedName name="Plegable" localSheetId="0">#REF!</definedName>
    <definedName name="Plegable" localSheetId="1">#REF!</definedName>
    <definedName name="Plegable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S" localSheetId="0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[48]BASES!$E$26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DA2" localSheetId="0">'[140]Hoja 1 '!#REF!</definedName>
    <definedName name="PORTADA2" localSheetId="1">'[140]Hoja 1 '!#REF!</definedName>
    <definedName name="PORTADA2">'[140]Hoja 1 '!#REF!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[79]Tablas!$C$1:$C$65536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[63]medelo!$D$46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[141]PRECIOS!$A$5:$M$161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eliminares" comment="Apus_Preliminares">[99]Apus_Preliminares!$A$13:$K$288</definedName>
    <definedName name="PREST" localSheetId="0">#REF!</definedName>
    <definedName name="PREST" localSheetId="1">#REF!</definedName>
    <definedName name="PREST">#REF!</definedName>
    <definedName name="Prestaciones">[142]Datos!$B$14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'[130]Informe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OFFSET('BALANCE GENERAL'!Full_Print,0,0,[6]!Last_Row)</definedName>
    <definedName name="Print_Area_Reset" localSheetId="1">OFFSET('Cronograma prorroga'!Full_Print,0,0,Last_Row)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[76]Hoja1!$C$3</definedName>
    <definedName name="prnf">[76]Hoja1!$C$6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[47]BASES!$B$31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'[6]PROPUESTA AVENIDA 12'!ERR</definedName>
    <definedName name="programainv" localSheetId="1">#N/A</definedName>
    <definedName name="programainv">'[6]PROPUESTA AVENIDA 12'!ERR</definedName>
    <definedName name="Proponente" localSheetId="0">#REF!</definedName>
    <definedName name="Proponente" localSheetId="1">#REF!</definedName>
    <definedName name="Proponente">#REF!</definedName>
    <definedName name="PRUEBA" localSheetId="0">[143]!absc</definedName>
    <definedName name="PRUEBA" localSheetId="1">[144]!absc</definedName>
    <definedName name="PRUEBA">[143]!absc</definedName>
    <definedName name="prueba1" localSheetId="0">[143]!absc</definedName>
    <definedName name="prueba1" localSheetId="1">[144]!absc</definedName>
    <definedName name="prueba1">[143]!absc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">[67]Hoja1!$A$2:$A$10</definedName>
    <definedName name="PUENTES">[67]Hoja1!$A$1:$C$10</definedName>
    <definedName name="PW" localSheetId="0">#REF!</definedName>
    <definedName name="PW" localSheetId="1">#REF!</definedName>
    <definedName name="PW">#REF!</definedName>
    <definedName name="Pwf">'[145]ORITO 02 '!$A$12</definedName>
    <definedName name="Pwf_actual">'[145]ORITO 02 '!$E$6</definedName>
    <definedName name="Pwf_i">[63]medelo!$A$66:$A$83</definedName>
    <definedName name="Pwf_min">'[145]ORITO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 hidden="1">{"via1",#N/A,TRUE,"general";"via2",#N/A,TRUE,"general";"via3",#N/A,TRUE,"general"}</definedName>
    <definedName name="Q">#REF!</definedName>
    <definedName name="Q_actual">'[145]ORITO 02 '!$E$7</definedName>
    <definedName name="Q_BRUTO" localSheetId="0">#REF!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[63]medelo!$B$63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'[145]ORITO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'[6]PROPUESTA AVENIDA 12'!ERR</definedName>
    <definedName name="QWERTY" localSheetId="1">#N/A</definedName>
    <definedName name="QWERTY">'[6]PROPUESTA AVENIDA 12'!ERR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>'[135] ASR+Nafta'!$E$9:$E$21</definedName>
    <definedName name="Recall_3">'[135]Todos+Nafta'!$E$9:$E$21</definedName>
    <definedName name="Recorder" localSheetId="0">#REF!</definedName>
    <definedName name="Recorder" localSheetId="1">#REF!</definedName>
    <definedName name="Recorder">#REF!</definedName>
    <definedName name="recursos">[146]RECURSOS!$A$8:$A$204</definedName>
    <definedName name="RED">[147]EST2!$AQ$2</definedName>
    <definedName name="REG" localSheetId="1">'[128]Estado Resumen'!XFC1&gt;2.5</definedName>
    <definedName name="REG">'[128]Estado Resumen'!XFC1&gt;2.5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[134]Tablas!$M$6:$M$8</definedName>
    <definedName name="regional" localSheetId="1">[60]CARRETERAS!$A$2</definedName>
    <definedName name="REGIONAL">[134]Tablas!$I$6:$I$10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'[129]ESTADO VÍA-CRIT.TECNICO'!XFC1&gt;2.5</definedName>
    <definedName name="REGULAR">'[129]ESTADO VÍA-CRIT.TECNICO'!XFC1&gt;2.5</definedName>
    <definedName name="REICIO" localSheetId="0">'[6]PROPUESTA AVENIDA 12'!ERR</definedName>
    <definedName name="REICIO" localSheetId="1">#N/A</definedName>
    <definedName name="REICIO">'[6]PROPUESTA AVENIDA 12'!ERR</definedName>
    <definedName name="Reimbursement">"Reembolso"</definedName>
    <definedName name="reinicio" localSheetId="0">'[6]PROPUESTA AVENIDA 12'!ERR</definedName>
    <definedName name="reinicio" localSheetId="1">#N/A</definedName>
    <definedName name="reinicio">'[6]PROPUESTA AVENIDA 12'!ERR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 localSheetId="1">#REF!</definedName>
    <definedName name="rell">#REF!</definedName>
    <definedName name="RELLG" localSheetId="0">#REF!</definedName>
    <definedName name="RELLG" localSheetId="1">#REF!</definedName>
    <definedName name="RELLG">#REF!</definedName>
    <definedName name="remanentes">'[37]Reservas de Petróleo'!$A$2,'[37]Reservas de Petróleo'!$A$1,'[37]Reservas de Petróleo'!$D$4,'[37]Reservas de Petróleo'!$H$1:$H$65536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XXX" localSheetId="0">#REF!</definedName>
    <definedName name="REPXXX" localSheetId="1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ente">'[60]GENERALIDADES '!$E$9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[47]BASES!$E$31</definedName>
    <definedName name="retro1">[148]INSUMOS!$A$36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[67]Hoja1!$C$13:$C$18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[149]Ingenieria!#REF!</definedName>
    <definedName name="RID">[149]Ingenieria!#REF!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'[3]7422CW00'!#REF!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[76]Datos!$D$12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'[6]PROPUESTA AVENIDA 12'!ERR</definedName>
    <definedName name="rr" localSheetId="1">#N/A</definedName>
    <definedName name="rr">'[6]PROPUESTA AVENIDA 12'!ERR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'[150]Form5 _Pág_ 1'!#REF!</definedName>
    <definedName name="rrrr" localSheetId="1">#REF!</definedName>
    <definedName name="rrrr">'[150]Form5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'[6]PROPUESTA AVENIDA 12'!ERR</definedName>
    <definedName name="s" localSheetId="1">#N/A</definedName>
    <definedName name="s">'[6]PROPUESTA AVENIDA 12'!ERR</definedName>
    <definedName name="SA" localSheetId="0">[85]PRESUPUESTO!#REF!</definedName>
    <definedName name="SA" localSheetId="1">[85]PRESUPUESTO!#REF!</definedName>
    <definedName name="SA">[85]PRESUPUESTO!#REF!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'[6]PROPUESTA AVENIDA 12'!ERR</definedName>
    <definedName name="Salarios" localSheetId="1">#REF!</definedName>
    <definedName name="salarios">'[6]PROPUESTA AVENIDA 12'!ERR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Minimo">[47]BASES!$E$41</definedName>
    <definedName name="SB" localSheetId="0">[85]PRESUPUESTO!#REF!</definedName>
    <definedName name="SB" localSheetId="1">[85]PRESUPUESTO!#REF!</definedName>
    <definedName name="SB">[85]PRESUPUESTO!#REF!</definedName>
    <definedName name="Sbf">[28]CALCULO!$E$61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C" localSheetId="0">[85]PRESUPUESTO!#REF!</definedName>
    <definedName name="SC" localSheetId="1">[85]PRESUPUESTO!#REF!</definedName>
    <definedName name="SC">[85]PRESUPUESTO!#REF!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ERER" localSheetId="0">#REF!</definedName>
    <definedName name="SDERER" localSheetId="1">#REF!</definedName>
    <definedName name="SDERER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" localSheetId="0">[85]PRESUPUESTO!#REF!</definedName>
    <definedName name="SE">[85]PRESUPUESTO!#REF!</definedName>
    <definedName name="SECTOR" localSheetId="0">#REF!</definedName>
    <definedName name="SECTOR" localSheetId="1">#REF!</definedName>
    <definedName name="SECTOR">#REF!</definedName>
    <definedName name="SEMANA_C3" localSheetId="0">#REF!</definedName>
    <definedName name="SEMANA_C3" localSheetId="1">#REF!</definedName>
    <definedName name="SEMANA_C3">#REF!</definedName>
    <definedName name="sena">[76]Hoja1!$C$14</definedName>
    <definedName name="SERO" localSheetId="0">'[6]PROPUESTA AVENIDA 12'!ERR</definedName>
    <definedName name="SERO" localSheetId="1">#N/A</definedName>
    <definedName name="SERO">'[6]PROPUESTA AVENIDA 12'!ERR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[76]Hoja1!$C$12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[62]steel!#REF!</definedName>
    <definedName name="SHEE_INT">[62]steel!#REF!</definedName>
    <definedName name="SHEET" localSheetId="0">'[3]7422CW00'!#REF!</definedName>
    <definedName name="SHEET">'[3]7422CW00'!#REF!</definedName>
    <definedName name="SHEET_KP">[62]steel!$C$7:$L$47</definedName>
    <definedName name="SHEET_MR">[62]steel!$C$7:$J$47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 localSheetId="0">'[6]PROPUESTA AVENIDA 12'!ERR</definedName>
    <definedName name="SI" localSheetId="1">#N/A</definedName>
    <definedName name="SI">'[6]PROPUESTA AVENIDA 12'!ERR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0">'[6]PROPUESTA AVENIDA 12'!ERR</definedName>
    <definedName name="SISISIS" localSheetId="1">#N/A</definedName>
    <definedName name="SISISIS">'[6]PROPUESTA AVENIDA 12'!ERR</definedName>
    <definedName name="SL" localSheetId="0">[85]PRESUPUESTO!#REF!</definedName>
    <definedName name="SL" localSheetId="1">[85]PRESUPUESTO!#REF!</definedName>
    <definedName name="SL">[85]PRESUPUESTO!#REF!</definedName>
    <definedName name="Smlv">'[11]DATOS CONTRATO'!$I$9</definedName>
    <definedName name="smlv01">[55]CONTRATO!$I$9</definedName>
    <definedName name="smlv2001">[55]CONTRATO!$H$9</definedName>
    <definedName name="SMML">'[92]ASPECTOS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panner_Auto_File">"F:\Proyectos\CEI\Tunja-Barbosa\tra2b.x2a"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[76]Hoja1!$C$25</definedName>
    <definedName name="ssh">[76]Hoja1!$C$24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'[6]PROPUESTA AVENIDA 12'!ERR</definedName>
    <definedName name="SSSS" localSheetId="1">#N/A</definedName>
    <definedName name="SSSS">'[6]PROPUESTA AVENIDA 12'!ERR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 localSheetId="0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>'[3]7422CW00'!#REF!</definedName>
    <definedName name="STENU" localSheetId="0">'[3]7422CW00'!#REF!</definedName>
    <definedName name="STENU">'[3]7422CW00'!#REF!</definedName>
    <definedName name="Stock" localSheetId="0">'[151]PxQ Cantidades'!#REF!</definedName>
    <definedName name="Stock">'[151]PxQ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SUMM" localSheetId="0">'[3]7422CW00'!#REF!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PRODUCTOS" localSheetId="0">#REF!</definedName>
    <definedName name="SUBPRODUCTOS" localSheetId="1">#REF!</definedName>
    <definedName name="SUBPRODUCTOS">#REF!</definedName>
    <definedName name="SUBSUELO" localSheetId="0">#REF!</definedName>
    <definedName name="SUBSUELO" localSheetId="1">#REF!</definedName>
    <definedName name="SUBSUELO">#REF!</definedName>
    <definedName name="Subtotal" localSheetId="0">#REF!</definedName>
    <definedName name="Subtotal">#REF!</definedName>
    <definedName name="SUBTOTALMAT">'[85]2,2,6,1 Pilotes 0,30'!$I$19</definedName>
    <definedName name="SUELDO" localSheetId="0">#REF!</definedName>
    <definedName name="SUELDO" localSheetId="1">#REF!</definedName>
    <definedName name="SUELDO">#REF!</definedName>
    <definedName name="suma" localSheetId="1">[71]Hoja1!$F$60</definedName>
    <definedName name="suma">[72]Hoja1!$F$60</definedName>
    <definedName name="Summary" localSheetId="0">#REF!</definedName>
    <definedName name="Summary" localSheetId="1">#REF!</definedName>
    <definedName name="Summary">#REF!</definedName>
    <definedName name="SUP_ART" localSheetId="0">[62]steel!#REF!</definedName>
    <definedName name="SUP_ART" localSheetId="1">[62]steel!#REF!</definedName>
    <definedName name="SUP_ART">[62]steel!#REF!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[13]Tablas!#REF!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[79]Tablas!$H$1:$H$65536</definedName>
    <definedName name="SUPERFICIE" localSheetId="0">#REF!</definedName>
    <definedName name="SUPERFICIE" localSheetId="1">#REF!</definedName>
    <definedName name="SUPERFICIE">#REF!</definedName>
    <definedName name="Sv">[57]Predim1!$G$104</definedName>
    <definedName name="sw" localSheetId="0">'[6]PROPUESTA AVENIDA 12'!ERR</definedName>
    <definedName name="sw" localSheetId="1">#N/A</definedName>
    <definedName name="sw">'[6]PROPUESTA AVENIDA 12'!ERR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[23]!absc</definedName>
    <definedName name="t" localSheetId="1">[23]!absc</definedName>
    <definedName name="t">[23]!absc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0">[85]PRESUPUESTO!#REF!</definedName>
    <definedName name="TA">[85]PRESUPUESTO!#REF!</definedName>
    <definedName name="TAB_FECHA">[79]Tablas!$B$1:$B$65536</definedName>
    <definedName name="TABLA" localSheetId="0">#REF!</definedName>
    <definedName name="TABLA" localSheetId="1">#REF!</definedName>
    <definedName name="TABLA">#REF!</definedName>
    <definedName name="tabla1">[152]Hoja3!$B$4:$F$28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[55]EMPRESA!$F$24</definedName>
    <definedName name="TARIFAS">[153]TARIFAS!$A$1:$F$52</definedName>
    <definedName name="TarifaSalud">[55]EMPRESA!$F$26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'[154]Bases 2A'!$C$20</definedName>
    <definedName name="TasaCCP" localSheetId="0">#REF!</definedName>
    <definedName name="TasaCCP" localSheetId="1">#REF!</definedName>
    <definedName name="TasaCCP">#REF!</definedName>
    <definedName name="tasasdasddasasdasdf" localSheetId="0">#REF!</definedName>
    <definedName name="tasasdasddasasdasdf" localSheetId="1">#REF!</definedName>
    <definedName name="tasasdasddasasdasdf">#REF!</definedName>
    <definedName name="Tax" localSheetId="0">#REF!</definedName>
    <definedName name="Tax">#REF!</definedName>
    <definedName name="TB" localSheetId="0">[85]PRESUPUESTO!#REF!</definedName>
    <definedName name="TB">[85]PRESUPUESTO!#REF!</definedName>
    <definedName name="TB_EVENTOS_OTS_ANUAL" localSheetId="0">#REF!</definedName>
    <definedName name="TB_EVENTOS_OTS_ANUAL" localSheetId="1">#REF!</definedName>
    <definedName name="TB_EVENTOS_OTS_ANUAL">#REF!</definedName>
    <definedName name="tc" localSheetId="0">#REF!</definedName>
    <definedName name="TC" localSheetId="1">[85]PRESUPUESTO!#REF!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[85]PRESUPUESTO!#REF!</definedName>
    <definedName name="TE">[85]PRESUPUESTO!#REF!</definedName>
    <definedName name="telefono">[55]EMPRESA!$F$16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 localSheetId="0">'[6]PROPUESTA AVENIDA 12'!ERR</definedName>
    <definedName name="TER" localSheetId="1">#N/A</definedName>
    <definedName name="TER">'[6]PROPUESTA AVENIDA 12'!ERR</definedName>
    <definedName name="TERM" localSheetId="0">'[6]PROPUESTA AVENIDA 12'!ERR</definedName>
    <definedName name="TERM" localSheetId="1">#N/A</definedName>
    <definedName name="TERM">'[6]PROPUESTA AVENIDA 12'!ERR</definedName>
    <definedName name="TÉRMINOS" localSheetId="0">'[6]PROPUESTA AVENIDA 12'!ERR</definedName>
    <definedName name="TÉRMINOS" localSheetId="1">#N/A</definedName>
    <definedName name="TÉRMINOS">'[6]PROPUESTA AVENIDA 12'!ERR</definedName>
    <definedName name="TERR">[32]PRESUPUESTO!$I$7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 localSheetId="1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[48]BASES!$E$27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1">[155]Cuadr.!$L$7</definedName>
    <definedName name="tipo2">[83]Cuadr.!$L$19</definedName>
    <definedName name="tipo3">[84]Cuadr.!$L$26</definedName>
    <definedName name="TipoGC">[134]Tablas!$U$6:$U$15</definedName>
    <definedName name="TipoNeces">[134]Tablas!$Q$6:$Q$8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pov" localSheetId="0">#REF!</definedName>
    <definedName name="tipov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[27]INST!#REF!</definedName>
    <definedName name="TK_1" localSheetId="1" hidden="1">[27]INST!#REF!</definedName>
    <definedName name="TK_1" hidden="1">[27]INST!#REF!</definedName>
    <definedName name="TKSLCI07">[11]EMPRESA!$F$22</definedName>
    <definedName name="TL" localSheetId="0">[85]PRESUPUESTO!#REF!</definedName>
    <definedName name="TL" localSheetId="1">[85]PRESUPUESTO!#REF!</definedName>
    <definedName name="TL">[85]PRESUPUESTO!#REF!</definedName>
    <definedName name="tld">[76]Datos!$D$14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res" localSheetId="0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'[55]NOMINA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'[55]NOMINA 1'!$N$37</definedName>
    <definedName name="TotAuxAlim">'[11]NOMINA-1'!$E$37</definedName>
    <definedName name="TotAuxAlimentacion">'[55]NOMINA 1'!$E$38</definedName>
    <definedName name="TotAuxCom">'[11]NOMINA-1'!$E$39</definedName>
    <definedName name="TotAuxComi">'[55]NOMINA 1'!$E$40</definedName>
    <definedName name="TotAuxDotacion">'[55]NOMINA 1'!$E$41</definedName>
    <definedName name="TotAuxHab">'[55]NOMINA 1'!$E$37</definedName>
    <definedName name="TotAuxTransporte">'[55]NOMINA 1'!$E$39</definedName>
    <definedName name="TotBasico">'[55]NOMINA 1'!$E$35</definedName>
    <definedName name="TotCom">'[11]NOMINA-1'!$E$41</definedName>
    <definedName name="TotComision">'[55]NOMINA 1'!$E$42</definedName>
    <definedName name="TotExtras">'[55]NOMINA 1'!$E$36</definedName>
    <definedName name="TotIntercesantias">'[55]NOMINA 1'!$N$39</definedName>
    <definedName name="TotPrimaServicios">'[55]NOMINA 1'!$N$36</definedName>
    <definedName name="TotPrimaServicos">'[55]NOMINA 1'!$N$36</definedName>
    <definedName name="TotPrimaVacaciones">'[55]NOMINA 1'!$N$41</definedName>
    <definedName name="TotPrimConv">'[11]NOMINA-1'!$N$39</definedName>
    <definedName name="TotPrimConvencional">'[55]NOMINA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'[11]NOMINA-1'!$N$36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orte" localSheetId="1">[85]Trans!$A$12:$I$65</definedName>
    <definedName name="Transporte">'[11]DATOS CONTRATO'!$E$16</definedName>
    <definedName name="TRAT">[156]desmonte!$E$48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[157]Tablas!$B$2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" localSheetId="0">[85]PRESUPUESTO!#REF!</definedName>
    <definedName name="TTA">[85]PRESUPUESTO!#REF!</definedName>
    <definedName name="TTB" localSheetId="0">[85]PRESUPUESTO!#REF!</definedName>
    <definedName name="TTB">[85]PRESUPUESTO!#REF!</definedName>
    <definedName name="TTC" localSheetId="0">[85]PRESUPUESTO!#REF!</definedName>
    <definedName name="TTC">[85]PRESUPUESTO!#REF!</definedName>
    <definedName name="TtCD" localSheetId="0">#REF!</definedName>
    <definedName name="TtCD" localSheetId="1">#REF!</definedName>
    <definedName name="TtCD">#REF!</definedName>
    <definedName name="TTE" localSheetId="0">[85]PRESUPUESTO!#REF!</definedName>
    <definedName name="TTE">[85]PRESUPUESTO!#REF!</definedName>
    <definedName name="TTL" localSheetId="0">[85]PRESUPUESTO!#REF!</definedName>
    <definedName name="TTL">[85]PRESUPUESTO!#REF!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1" localSheetId="0" hidden="1">#REF!</definedName>
    <definedName name="TUBERIA1" localSheetId="1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'[133]CCP,LEYES, Y DEC.'!#REF!</definedName>
    <definedName name="tvmenor90min">'[133]CCP,LEYES,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[13]Tablas!#REF!</definedName>
    <definedName name="UIC">[13]Tablas!#REF!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idades">[158]Presup_Cancha!$J$13:$J$17</definedName>
    <definedName name="UNIT">'[159]Lista APU'!$A$3:$D$479</definedName>
    <definedName name="UNITARIO">[160]Unitarios!$A$3:$D$13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[20]INST!#REF!</definedName>
    <definedName name="unj" localSheetId="1" hidden="1">[20]INST!#REF!</definedName>
    <definedName name="unj" hidden="1">[20]INST!#REF!</definedName>
    <definedName name="uno" localSheetId="0">'[6]PROPUESTA AVENIDA 12'!ERR</definedName>
    <definedName name="uno" localSheetId="1">#N/A</definedName>
    <definedName name="uno">'[6]PROPUESTA AVENIDA 12'!ERR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'[6]PROPUESTA AVENIDA 12'!ERR</definedName>
    <definedName name="uriel" localSheetId="1">#N/A</definedName>
    <definedName name="uriel">'[6]PROPUESTA AVENIDA 12'!ERR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'[113]1'!$N$42</definedName>
    <definedName name="Utilidad" localSheetId="0">#REF!</definedName>
    <definedName name="Utilidad" localSheetId="1">#REF!</definedName>
    <definedName name="Utilidad">#REF!</definedName>
    <definedName name="Utilidadrev" localSheetId="0">#REF!</definedName>
    <definedName name="Utilidadrev">#REF!</definedName>
    <definedName name="UTL">[32]otros!$C$4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orCto">[161]CONTRATO!$E$9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IF('BALANCE GENERAL'!Loan_Amount*'BALANCE GENERAL'!Interest_Rate*'BALANCE GENERAL'!Loan_Years*'BALANCE GENERAL'!Loan_Start&gt;0,1,0)</definedName>
    <definedName name="Values_Entered" localSheetId="1">IF('Cronograma prorroga'!Loan_Amount*'Cronograma prorroga'!Interest_Rate*'Cronograma prorroga'!Loan_Years*'Cronograma prorroga'!Loan_Start&gt;0,1,0)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[22]Varios.!$E$1:$E$65536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>[13]Tablas!#REF!</definedName>
    <definedName name="VEX1_1_4" localSheetId="0">[13]Tablas!#REF!</definedName>
    <definedName name="VEX1_1_4">[13]Tablas!#REF!</definedName>
    <definedName name="VEX1_2" localSheetId="0">[13]Tablas!#REF!</definedName>
    <definedName name="VEX1_2">[13]Tablas!#REF!</definedName>
    <definedName name="VEX1_3" localSheetId="0">[13]Tablas!#REF!</definedName>
    <definedName name="VEX1_3">[13]Tablas!#REF!</definedName>
    <definedName name="VFA" localSheetId="0">[13]Tablas!#REF!</definedName>
    <definedName name="VFA">[13]Tablas!#REF!</definedName>
    <definedName name="VFA1_1" localSheetId="0">[13]Tablas!#REF!</definedName>
    <definedName name="VFA1_1">[13]Tablas!#REF!</definedName>
    <definedName name="VFA1_1_1" localSheetId="0">[13]Tablas!#REF!</definedName>
    <definedName name="VFA1_1_1">[13]Tablas!#REF!</definedName>
    <definedName name="VFA1_1_2" localSheetId="0">[13]Tablas!#REF!</definedName>
    <definedName name="VFA1_1_2">[13]Tablas!#REF!</definedName>
    <definedName name="VFA1_1_3" localSheetId="0">[13]Tablas!#REF!</definedName>
    <definedName name="VFA1_1_3">[13]Tablas!#REF!</definedName>
    <definedName name="VFA1_1_4" localSheetId="0">[13]Tablas!#REF!</definedName>
    <definedName name="VFA1_1_4">[13]Tablas!#REF!</definedName>
    <definedName name="VFA1_1_5" localSheetId="0">[13]Tablas!#REF!</definedName>
    <definedName name="VFA1_1_5">[13]Tablas!#REF!</definedName>
    <definedName name="VFA1_1_6" localSheetId="0">[13]Tablas!#REF!</definedName>
    <definedName name="VFA1_1_6">[13]Tablas!#REF!</definedName>
    <definedName name="VFA1_2" localSheetId="0">[13]Tablas!#REF!</definedName>
    <definedName name="VFA1_2">[13]Tablas!#REF!</definedName>
    <definedName name="VFA1_3" localSheetId="0">[13]Tablas!#REF!</definedName>
    <definedName name="VFA1_3">[13]Tablas!#REF!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'[106]7422CW00'!#REF!</definedName>
    <definedName name="vfh">'[106]7422CW00'!#REF!</definedName>
    <definedName name="VFR" localSheetId="0">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 localSheetId="0">#REF!</definedName>
    <definedName name="VI" localSheetId="1">#REF!</definedName>
    <definedName name="VI">#REF!</definedName>
    <definedName name="VIA" localSheetId="0">#REF!</definedName>
    <definedName name="VIA" localSheetId="1">#REF!</definedName>
    <definedName name="VIA">#REF!</definedName>
    <definedName name="VICEP_DIRECC">[134]Tablas!$A$6:$A$26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[134]Tablas!$J$6:$J$8</definedName>
    <definedName name="VII" localSheetId="0">#REF!</definedName>
    <definedName name="VII" localSheetId="1">#REF!</definedName>
    <definedName name="VII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>[13]Tablas!#REF!</definedName>
    <definedName name="VIT1_1_10" localSheetId="0">[13]Tablas!#REF!</definedName>
    <definedName name="VIT1_1_10">[13]Tablas!#REF!</definedName>
    <definedName name="VIT1_1_11" localSheetId="0">[13]Tablas!#REF!</definedName>
    <definedName name="VIT1_1_11">[13]Tablas!#REF!</definedName>
    <definedName name="VIT1_1_12" localSheetId="0">[13]Tablas!#REF!</definedName>
    <definedName name="VIT1_1_12">[13]Tablas!#REF!</definedName>
    <definedName name="VIT1_1_13" localSheetId="0">[13]Tablas!#REF!</definedName>
    <definedName name="VIT1_1_13">[13]Tablas!#REF!</definedName>
    <definedName name="VIT1_1_14" localSheetId="0">[13]Tablas!#REF!</definedName>
    <definedName name="VIT1_1_14">[13]Tablas!#REF!</definedName>
    <definedName name="VIT1_1_15" localSheetId="0">[13]Tablas!#REF!</definedName>
    <definedName name="VIT1_1_15">[13]Tablas!#REF!</definedName>
    <definedName name="VIT1_1_16" localSheetId="0">[13]Tablas!#REF!</definedName>
    <definedName name="VIT1_1_16">[13]Tablas!#REF!</definedName>
    <definedName name="VIt1_1_17" localSheetId="0">[13]Tablas!#REF!</definedName>
    <definedName name="VIt1_1_17">[13]Tablas!#REF!</definedName>
    <definedName name="VIT1_1_18" localSheetId="0">[13]Tablas!#REF!</definedName>
    <definedName name="VIT1_1_18">[13]Tablas!#REF!</definedName>
    <definedName name="VIt1_1_19" localSheetId="0">[13]Tablas!#REF!</definedName>
    <definedName name="VIt1_1_19">[13]Tablas!#REF!</definedName>
    <definedName name="VIT1_1_2" localSheetId="0">[13]Tablas!#REF!</definedName>
    <definedName name="VIT1_1_2">[13]Tablas!#REF!</definedName>
    <definedName name="VIT1_1_20" localSheetId="0">[13]Tablas!#REF!</definedName>
    <definedName name="VIT1_1_20">[13]Tablas!#REF!</definedName>
    <definedName name="VIT1_1_3" localSheetId="0">[13]Tablas!#REF!</definedName>
    <definedName name="VIT1_1_3">[13]Tablas!#REF!</definedName>
    <definedName name="VIT1_1_4" localSheetId="0">[13]Tablas!#REF!</definedName>
    <definedName name="VIT1_1_4">[13]Tablas!#REF!</definedName>
    <definedName name="VIT1_1_5" localSheetId="0">[13]Tablas!#REF!</definedName>
    <definedName name="VIT1_1_5">[13]Tablas!#REF!</definedName>
    <definedName name="VIT1_1_6" localSheetId="0">[13]Tablas!#REF!</definedName>
    <definedName name="VIT1_1_6">[13]Tablas!#REF!</definedName>
    <definedName name="VIT1_1_7" localSheetId="0">[13]Tablas!#REF!</definedName>
    <definedName name="VIT1_1_7">[13]Tablas!#REF!</definedName>
    <definedName name="VIT1_1_8" localSheetId="0">[13]Tablas!#REF!</definedName>
    <definedName name="VIT1_1_8">[13]Tablas!#REF!</definedName>
    <definedName name="VIT1_1_9" localSheetId="0">[13]Tablas!#REF!</definedName>
    <definedName name="VIT1_1_9">[13]Tablas!#REF!</definedName>
    <definedName name="VIT1_2" localSheetId="0">[13]Tablas!#REF!</definedName>
    <definedName name="VIT1_2">[13]Tablas!#REF!</definedName>
    <definedName name="VIT1_3" localSheetId="0">[13]Tablas!#REF!</definedName>
    <definedName name="VIT1_3">[13]Tablas!#REF!</definedName>
    <definedName name="VIT1_4" localSheetId="0">[13]Tablas!#REF!</definedName>
    <definedName name="VIT1_4">[13]Tablas!#REF!</definedName>
    <definedName name="VIT1_5" localSheetId="0">[13]Tablas!#REF!</definedName>
    <definedName name="VIT1_5">[13]Tablas!#REF!</definedName>
    <definedName name="VIT1_6" localSheetId="0">[13]Tablas!#REF!</definedName>
    <definedName name="VIT1_6">[13]Tablas!#REF!</definedName>
    <definedName name="vital5">[69]Personalizar!$E$15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[13]Tablas!#REF!</definedName>
    <definedName name="VPR1_1">[13]Tablas!#REF!</definedName>
    <definedName name="VPR1_1_1" localSheetId="0">[13]Tablas!#REF!</definedName>
    <definedName name="VPR1_1_1">[13]Tablas!#REF!</definedName>
    <definedName name="VPR1_1_10" localSheetId="0">[13]Tablas!#REF!</definedName>
    <definedName name="VPR1_1_10">[13]Tablas!#REF!</definedName>
    <definedName name="VPR1_1_11" localSheetId="0">[13]Tablas!#REF!</definedName>
    <definedName name="VPR1_1_11">[13]Tablas!#REF!</definedName>
    <definedName name="VPR1_1_12" localSheetId="0">[13]Tablas!#REF!</definedName>
    <definedName name="VPR1_1_12">[13]Tablas!#REF!</definedName>
    <definedName name="VPR1_1_13" localSheetId="0">[13]Tablas!#REF!</definedName>
    <definedName name="VPR1_1_13">[13]Tablas!#REF!</definedName>
    <definedName name="VPR1_1_14" localSheetId="0">[13]Tablas!#REF!</definedName>
    <definedName name="VPR1_1_14">[13]Tablas!#REF!</definedName>
    <definedName name="VPR1_1_15" localSheetId="0">[13]Tablas!#REF!</definedName>
    <definedName name="VPR1_1_15">[13]Tablas!#REF!</definedName>
    <definedName name="VPR1_1_16" localSheetId="0">[13]Tablas!#REF!</definedName>
    <definedName name="VPR1_1_16">[13]Tablas!#REF!</definedName>
    <definedName name="VPR1_1_17" localSheetId="0">[13]Tablas!#REF!</definedName>
    <definedName name="VPR1_1_17">[13]Tablas!#REF!</definedName>
    <definedName name="VPR1_1_18" localSheetId="0">[13]Tablas!#REF!</definedName>
    <definedName name="VPR1_1_18">[13]Tablas!#REF!</definedName>
    <definedName name="VPR1_1_19" localSheetId="0">[13]Tablas!#REF!</definedName>
    <definedName name="VPR1_1_19">[13]Tablas!#REF!</definedName>
    <definedName name="VPR1_1_2" localSheetId="0">[13]Tablas!#REF!</definedName>
    <definedName name="VPR1_1_2">[13]Tablas!#REF!</definedName>
    <definedName name="VPR1_1_20" localSheetId="0">[13]Tablas!#REF!</definedName>
    <definedName name="VPR1_1_20">[13]Tablas!#REF!</definedName>
    <definedName name="VPR1_1_21" localSheetId="0">[13]Tablas!#REF!</definedName>
    <definedName name="VPR1_1_21">[13]Tablas!#REF!</definedName>
    <definedName name="VPR1_1_22" localSheetId="0">[13]Tablas!#REF!</definedName>
    <definedName name="VPR1_1_22">[13]Tablas!#REF!</definedName>
    <definedName name="VPR1_1_23" localSheetId="0">[13]Tablas!#REF!</definedName>
    <definedName name="VPR1_1_23">[13]Tablas!#REF!</definedName>
    <definedName name="VPR1_1_24" localSheetId="0">[13]Tablas!#REF!</definedName>
    <definedName name="VPR1_1_24">[13]Tablas!#REF!</definedName>
    <definedName name="VPR1_1_25" localSheetId="0">[13]Tablas!#REF!</definedName>
    <definedName name="VPR1_1_25">[13]Tablas!#REF!</definedName>
    <definedName name="VPR1_1_26" localSheetId="0">[13]Tablas!#REF!</definedName>
    <definedName name="VPR1_1_26">[13]Tablas!#REF!</definedName>
    <definedName name="VPR1_1_27" localSheetId="0">[13]Tablas!#REF!</definedName>
    <definedName name="VPR1_1_27">[13]Tablas!#REF!</definedName>
    <definedName name="VPR1_1_28" localSheetId="0">[13]Tablas!#REF!</definedName>
    <definedName name="VPR1_1_28">[13]Tablas!#REF!</definedName>
    <definedName name="VPR1_1_29" localSheetId="0">[13]Tablas!#REF!</definedName>
    <definedName name="VPR1_1_29">[13]Tablas!#REF!</definedName>
    <definedName name="VPR1_1_3" localSheetId="0">[13]Tablas!#REF!</definedName>
    <definedName name="VPR1_1_3">[13]Tablas!#REF!</definedName>
    <definedName name="VPR1_1_30" localSheetId="0">[13]Tablas!#REF!</definedName>
    <definedName name="VPR1_1_30">[13]Tablas!#REF!</definedName>
    <definedName name="VPR1_1_31" localSheetId="0">[13]Tablas!#REF!</definedName>
    <definedName name="VPR1_1_31">[13]Tablas!#REF!</definedName>
    <definedName name="VPR1_1_32" localSheetId="0">[13]Tablas!#REF!</definedName>
    <definedName name="VPR1_1_32">[13]Tablas!#REF!</definedName>
    <definedName name="VPR1_1_4" localSheetId="0">[13]Tablas!#REF!</definedName>
    <definedName name="VPR1_1_4">[13]Tablas!#REF!</definedName>
    <definedName name="VPR1_1_5" localSheetId="0">[13]Tablas!#REF!</definedName>
    <definedName name="VPR1_1_5">[13]Tablas!#REF!</definedName>
    <definedName name="VPR1_1_6" localSheetId="0">[13]Tablas!#REF!</definedName>
    <definedName name="VPR1_1_6">[13]Tablas!#REF!</definedName>
    <definedName name="VPR1_1_7" localSheetId="0">[13]Tablas!#REF!</definedName>
    <definedName name="VPR1_1_7">[13]Tablas!#REF!</definedName>
    <definedName name="VPR1_1_8" localSheetId="0">[13]Tablas!#REF!</definedName>
    <definedName name="VPR1_1_8">[13]Tablas!#REF!</definedName>
    <definedName name="VPR1_1_9" localSheetId="0">[13]Tablas!#REF!</definedName>
    <definedName name="VPR1_1_9">[13]Tablas!#REF!</definedName>
    <definedName name="VPR1_2" localSheetId="0">[13]Tablas!#REF!</definedName>
    <definedName name="VPR1_2">[13]Tablas!#REF!</definedName>
    <definedName name="VPR1_3" localSheetId="0">[13]Tablas!#REF!</definedName>
    <definedName name="VPR1_3">[13]Tablas!#REF!</definedName>
    <definedName name="VPR1_4" localSheetId="0">[13]Tablas!#REF!</definedName>
    <definedName name="VPR1_4">[13]Tablas!#REF!</definedName>
    <definedName name="VPR1_5" localSheetId="0">[13]Tablas!#REF!</definedName>
    <definedName name="VPR1_5">[13]Tablas!#REF!</definedName>
    <definedName name="VPR1_6" localSheetId="0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>[13]Tablas!#REF!</definedName>
    <definedName name="VRP1_1_1" localSheetId="0">[13]Tablas!#REF!</definedName>
    <definedName name="VRP1_1_1">[13]Tablas!#REF!</definedName>
    <definedName name="VRP1_1_10" localSheetId="0">[13]Tablas!#REF!</definedName>
    <definedName name="VRP1_1_10">[13]Tablas!#REF!</definedName>
    <definedName name="VRP1_1_11" localSheetId="0">[13]Tablas!#REF!</definedName>
    <definedName name="VRP1_1_11">[13]Tablas!#REF!</definedName>
    <definedName name="VRP1_1_12" localSheetId="0">[13]Tablas!#REF!</definedName>
    <definedName name="VRP1_1_12">[13]Tablas!#REF!</definedName>
    <definedName name="VRP1_1_13" localSheetId="0">[13]Tablas!#REF!</definedName>
    <definedName name="VRP1_1_13">[13]Tablas!#REF!</definedName>
    <definedName name="VRP1_1_14" localSheetId="0">[13]Tablas!#REF!</definedName>
    <definedName name="VRP1_1_14">[13]Tablas!#REF!</definedName>
    <definedName name="VRP1_1_15" localSheetId="0">[13]Tablas!#REF!</definedName>
    <definedName name="VRP1_1_15">[13]Tablas!#REF!</definedName>
    <definedName name="VRP1_1_16" localSheetId="0">[13]Tablas!#REF!</definedName>
    <definedName name="VRP1_1_16">[13]Tablas!#REF!</definedName>
    <definedName name="VRP1_1_17" localSheetId="0">[13]Tablas!#REF!</definedName>
    <definedName name="VRP1_1_17">[13]Tablas!#REF!</definedName>
    <definedName name="VRP1_1_18" localSheetId="0">[13]Tablas!#REF!</definedName>
    <definedName name="VRP1_1_18">[13]Tablas!#REF!</definedName>
    <definedName name="VRP1_1_19" localSheetId="0">[13]Tablas!#REF!</definedName>
    <definedName name="VRP1_1_19">[13]Tablas!#REF!</definedName>
    <definedName name="VRP1_1_2" localSheetId="0">[13]Tablas!#REF!</definedName>
    <definedName name="VRP1_1_2">[13]Tablas!#REF!</definedName>
    <definedName name="VRP1_1_20" localSheetId="0">[13]Tablas!#REF!</definedName>
    <definedName name="VRP1_1_20">[13]Tablas!#REF!</definedName>
    <definedName name="VRP1_1_21" localSheetId="0">[13]Tablas!#REF!</definedName>
    <definedName name="VRP1_1_21">[13]Tablas!#REF!</definedName>
    <definedName name="VRP1_1_22" localSheetId="0">[13]Tablas!#REF!</definedName>
    <definedName name="VRP1_1_22">[13]Tablas!#REF!</definedName>
    <definedName name="VRP1_1_23" localSheetId="0">[13]Tablas!#REF!</definedName>
    <definedName name="VRP1_1_23">[13]Tablas!#REF!</definedName>
    <definedName name="VRP1_1_3" localSheetId="0">[13]Tablas!#REF!</definedName>
    <definedName name="VRP1_1_3">[13]Tablas!#REF!</definedName>
    <definedName name="VRP1_1_4" localSheetId="0">[13]Tablas!#REF!</definedName>
    <definedName name="VRP1_1_4">[13]Tablas!#REF!</definedName>
    <definedName name="VRP1_1_5" localSheetId="0">[13]Tablas!#REF!</definedName>
    <definedName name="VRP1_1_5">[13]Tablas!#REF!</definedName>
    <definedName name="VRP1_1_6" localSheetId="0">[13]Tablas!#REF!</definedName>
    <definedName name="VRP1_1_6">[13]Tablas!#REF!</definedName>
    <definedName name="VRP1_1_7" localSheetId="0">[13]Tablas!#REF!</definedName>
    <definedName name="VRP1_1_7">[13]Tablas!#REF!</definedName>
    <definedName name="VRP1_1_8" localSheetId="0">[13]Tablas!#REF!</definedName>
    <definedName name="VRP1_1_8">[13]Tablas!#REF!</definedName>
    <definedName name="VRP1_1_9" localSheetId="0">[13]Tablas!#REF!</definedName>
    <definedName name="VRP1_1_9">[13]Tablas!#REF!</definedName>
    <definedName name="VRP1_2" localSheetId="0">[13]Tablas!#REF!</definedName>
    <definedName name="VRP1_2">[13]Tablas!#REF!</definedName>
    <definedName name="VRP1_3" localSheetId="0">[13]Tablas!#REF!</definedName>
    <definedName name="VRP1_3">[13]Tablas!#REF!</definedName>
    <definedName name="VRP1_4" localSheetId="0">[13]Tablas!#REF!</definedName>
    <definedName name="VRP1_4">[13]Tablas!#REF!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[13]Tablas!#REF!</definedName>
    <definedName name="VSM">[13]Tablas!#REF!</definedName>
    <definedName name="VSM1_1" localSheetId="0">[13]Tablas!#REF!</definedName>
    <definedName name="VSM1_1">[13]Tablas!#REF!</definedName>
    <definedName name="VSM1_1_1" localSheetId="0">[13]Tablas!#REF!</definedName>
    <definedName name="VSM1_1_1">[13]Tablas!#REF!</definedName>
    <definedName name="VSM1_1_2" localSheetId="0">[13]Tablas!#REF!</definedName>
    <definedName name="VSM1_1_2">[13]Tablas!#REF!</definedName>
    <definedName name="VSM1_1_3" localSheetId="0">[13]Tablas!#REF!</definedName>
    <definedName name="VSM1_1_3">[13]Tablas!#REF!</definedName>
    <definedName name="VSM1_1_4" localSheetId="0">[13]Tablas!#REF!</definedName>
    <definedName name="VSM1_1_4">[13]Tablas!#REF!</definedName>
    <definedName name="VSM1_1_5" localSheetId="0">[13]Tablas!#REF!</definedName>
    <definedName name="VSM1_1_5">[13]Tablas!#REF!</definedName>
    <definedName name="VSM1_2" localSheetId="0">[13]Tablas!#REF!</definedName>
    <definedName name="VSM1_2">[13]Tablas!#REF!</definedName>
    <definedName name="VSM1_3" localSheetId="0">[13]Tablas!#REF!</definedName>
    <definedName name="VSM1_3">[13]Tablas!#REF!</definedName>
    <definedName name="VSM1_4" localSheetId="0">[13]Tablas!#REF!</definedName>
    <definedName name="VSM1_4">[13]Tablas!#REF!</definedName>
    <definedName name="VSM1_5" localSheetId="0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'[162]2004'!#REF!</definedName>
    <definedName name="WBS" localSheetId="1">'[162]2004'!#REF!</definedName>
    <definedName name="WBS">'[162]2004'!#REF!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'[49]Res-Accide-10'!#REF!</definedName>
    <definedName name="WDFSDF">'[49]Res-Accide-10'!#REF!</definedName>
    <definedName name="wedw" localSheetId="0">#REF!</definedName>
    <definedName name="wedw" localSheetId="1">#REF!</definedName>
    <definedName name="wedw">#REF!</definedName>
    <definedName name="WEFWE" localSheetId="0">'[49]Res-Accide-10'!#REF!</definedName>
    <definedName name="WEFWE">'[49]Res-Accide-10'!#REF!</definedName>
    <definedName name="WER">'[49]Res-Accide-10'!$S$2:$S$7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'[49]Res-Accide-10'!#REF!</definedName>
    <definedName name="WILSON" localSheetId="1">'[49]Res-Accide-10'!#REF!</definedName>
    <definedName name="WILSON">'[49]Res-Accide-10'!#REF!</definedName>
    <definedName name="WQ" localSheetId="0">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[163]INDICE!$1:$1048576</definedName>
    <definedName name="WWW">[163]INDICE!$1:$1048576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localSheetId="1" hidden="1">#REF!</definedName>
    <definedName name="XXXX" hidden="1">#REF!</definedName>
    <definedName name="xxxxx" localSheetId="0">[164]!absc</definedName>
    <definedName name="xxxxx" localSheetId="1">[165]!absc</definedName>
    <definedName name="xxxxx">[164]!absc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[34]!absc</definedName>
    <definedName name="Y" localSheetId="1">[35]!absc</definedName>
    <definedName name="Y">[34]!absc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 localSheetId="1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'[166]AISLAMIENTO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 localSheetId="0">#REF!</definedName>
    <definedName name="ZONA4">#REF!</definedName>
    <definedName name="zx" localSheetId="0">'[6]PROPUESTA AVENIDA 12'!ERR</definedName>
    <definedName name="zx" localSheetId="1">#N/A</definedName>
    <definedName name="zx">'[6]PROPUESTA AVENIDA 12'!ERR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'[70]A. P. U.'!#REF!</definedName>
    <definedName name="ZZZZZZZZZZZ" localSheetId="1">'[70]A. P. U.'!#REF!</definedName>
    <definedName name="ZZZZZZZZZZZ">'[70]A.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F124" i="24" l="1"/>
  <c r="BS52" i="24"/>
  <c r="CG56" i="24"/>
  <c r="G91" i="24"/>
  <c r="FF144" i="24" l="1"/>
  <c r="DI132" i="24"/>
  <c r="CN108" i="24"/>
  <c r="ED104" i="24"/>
  <c r="EK104" i="24"/>
  <c r="AC100" i="24"/>
  <c r="AC96" i="24"/>
  <c r="AC84" i="24"/>
  <c r="AC76" i="24"/>
  <c r="CG60" i="24"/>
  <c r="CG48" i="24"/>
  <c r="GA92" i="24"/>
  <c r="FT92" i="24"/>
  <c r="FM92" i="24"/>
  <c r="FF92" i="24"/>
  <c r="D91" i="24"/>
  <c r="CG140" i="24"/>
  <c r="FM136" i="24"/>
  <c r="CG116" i="24"/>
  <c r="BE116" i="24"/>
  <c r="DW104" i="24"/>
  <c r="DP104" i="24"/>
  <c r="ER92" i="24" l="1"/>
  <c r="GA168" i="24"/>
  <c r="GA164" i="24"/>
  <c r="GA160" i="24"/>
  <c r="GA156" i="24"/>
  <c r="GA144" i="24"/>
  <c r="GA140" i="24"/>
  <c r="GA132" i="24"/>
  <c r="GA128" i="24"/>
  <c r="GA124" i="24"/>
  <c r="GA120" i="24"/>
  <c r="GA116" i="24"/>
  <c r="GA112" i="24"/>
  <c r="GA108" i="24"/>
  <c r="GA104" i="24"/>
  <c r="GA100" i="24"/>
  <c r="GA96" i="24"/>
  <c r="GA88" i="24"/>
  <c r="GA84" i="24"/>
  <c r="GA80" i="24"/>
  <c r="GA76" i="24"/>
  <c r="GA72" i="24"/>
  <c r="GA68" i="24"/>
  <c r="GA64" i="24"/>
  <c r="GA60" i="24"/>
  <c r="GA56" i="24"/>
  <c r="GA52" i="24"/>
  <c r="GA48" i="24"/>
  <c r="GA44" i="24"/>
  <c r="GA40" i="24"/>
  <c r="GA36" i="24"/>
  <c r="GA32" i="24"/>
  <c r="GA28" i="24"/>
  <c r="GA24" i="24"/>
  <c r="GA20" i="24"/>
  <c r="FT168" i="24"/>
  <c r="FT164" i="24"/>
  <c r="FT160" i="24"/>
  <c r="FT156" i="24"/>
  <c r="FT144" i="24"/>
  <c r="FT140" i="24"/>
  <c r="FT136" i="24"/>
  <c r="FT132" i="24"/>
  <c r="FT128" i="24"/>
  <c r="FT124" i="24"/>
  <c r="FT116" i="24"/>
  <c r="FT112" i="24"/>
  <c r="FT108" i="24"/>
  <c r="FT104" i="24"/>
  <c r="FT100" i="24"/>
  <c r="FT96" i="24"/>
  <c r="FT88" i="24"/>
  <c r="FT84" i="24"/>
  <c r="FT80" i="24"/>
  <c r="FT76" i="24"/>
  <c r="FT64" i="24"/>
  <c r="FT60" i="24"/>
  <c r="FT56" i="24"/>
  <c r="FT52" i="24"/>
  <c r="FT48" i="24"/>
  <c r="FT32" i="24"/>
  <c r="FT28" i="24"/>
  <c r="FT24" i="24"/>
  <c r="FT20" i="24"/>
  <c r="FM168" i="24"/>
  <c r="FM164" i="24"/>
  <c r="FM156" i="24"/>
  <c r="FM144" i="24"/>
  <c r="FM140" i="24"/>
  <c r="FM132" i="24"/>
  <c r="FM128" i="24"/>
  <c r="FM124" i="24"/>
  <c r="FM116" i="24"/>
  <c r="FM112" i="24"/>
  <c r="FM108" i="24"/>
  <c r="FM104" i="24"/>
  <c r="FM100" i="24"/>
  <c r="FM96" i="24"/>
  <c r="FM88" i="24"/>
  <c r="FM84" i="24"/>
  <c r="FM80" i="24"/>
  <c r="FM76" i="24"/>
  <c r="FM72" i="24"/>
  <c r="FM68" i="24"/>
  <c r="FM64" i="24"/>
  <c r="FM60" i="24"/>
  <c r="FM56" i="24"/>
  <c r="FM52" i="24"/>
  <c r="FM48" i="24"/>
  <c r="FM40" i="24"/>
  <c r="FM36" i="24"/>
  <c r="FM20" i="24"/>
  <c r="FF168" i="24"/>
  <c r="FF164" i="24"/>
  <c r="FF156" i="24"/>
  <c r="FF140" i="24"/>
  <c r="FF136" i="24"/>
  <c r="FF132" i="24"/>
  <c r="FF128" i="24"/>
  <c r="FF120" i="24"/>
  <c r="FF116" i="24"/>
  <c r="FF112" i="24"/>
  <c r="FF108" i="24"/>
  <c r="FF104" i="24"/>
  <c r="FF100" i="24"/>
  <c r="FF96" i="24"/>
  <c r="FF88" i="24"/>
  <c r="FF84" i="24"/>
  <c r="FF80" i="24"/>
  <c r="FF76" i="24"/>
  <c r="FF72" i="24"/>
  <c r="FF68" i="24"/>
  <c r="FF64" i="24"/>
  <c r="FF60" i="24"/>
  <c r="FF56" i="24"/>
  <c r="FF52" i="24"/>
  <c r="FF48" i="24"/>
  <c r="FF44" i="24"/>
  <c r="FF40" i="24"/>
  <c r="FF36" i="24"/>
  <c r="FF32" i="24"/>
  <c r="FF28" i="24"/>
  <c r="FF20" i="24"/>
  <c r="EY168" i="24"/>
  <c r="EY164" i="24"/>
  <c r="EY160" i="24"/>
  <c r="EY156" i="24"/>
  <c r="EY144" i="24"/>
  <c r="EY140" i="24"/>
  <c r="EY136" i="24"/>
  <c r="EY132" i="24"/>
  <c r="EY128" i="24"/>
  <c r="EY124" i="24"/>
  <c r="EY120" i="24"/>
  <c r="EY116" i="24"/>
  <c r="EY112" i="24"/>
  <c r="EY108" i="24"/>
  <c r="EY104" i="24"/>
  <c r="EY100" i="24"/>
  <c r="EY96" i="24"/>
  <c r="EY88" i="24"/>
  <c r="EY84" i="24"/>
  <c r="EY80" i="24"/>
  <c r="EY76" i="24"/>
  <c r="EY72" i="24"/>
  <c r="EY68" i="24"/>
  <c r="EY64" i="24"/>
  <c r="EY60" i="24"/>
  <c r="EY56" i="24"/>
  <c r="EY52" i="24"/>
  <c r="EY48" i="24"/>
  <c r="EY44" i="24"/>
  <c r="EY40" i="24"/>
  <c r="EY36" i="24"/>
  <c r="EY32" i="24"/>
  <c r="EY28" i="24"/>
  <c r="GD237" i="24" l="1"/>
  <c r="GD236" i="24"/>
  <c r="GD235" i="24"/>
  <c r="GD234" i="24"/>
  <c r="GD233" i="24"/>
  <c r="GD232" i="24"/>
  <c r="GD231" i="24"/>
  <c r="GD230" i="24"/>
  <c r="GD229" i="24"/>
  <c r="GD228" i="24"/>
  <c r="GD227" i="24"/>
  <c r="GD226" i="24"/>
  <c r="GD225" i="24"/>
  <c r="GD224" i="24"/>
  <c r="GD223" i="24"/>
  <c r="GD222" i="24"/>
  <c r="GD221" i="24"/>
  <c r="GD220" i="24"/>
  <c r="GD219" i="24"/>
  <c r="GD218" i="24"/>
  <c r="GD217" i="24"/>
  <c r="GD216" i="24"/>
  <c r="GD215" i="24"/>
  <c r="GD214" i="24"/>
  <c r="GD213" i="24"/>
  <c r="GD212" i="24"/>
  <c r="GD211" i="24"/>
  <c r="GD210" i="24"/>
  <c r="GD209" i="24"/>
  <c r="GD208" i="24"/>
  <c r="GD207" i="24"/>
  <c r="GD206" i="24"/>
  <c r="GD205" i="24"/>
  <c r="GD204" i="24"/>
  <c r="GD203" i="24"/>
  <c r="GD202" i="24"/>
  <c r="GD201" i="24"/>
  <c r="GD200" i="24"/>
  <c r="GD199" i="24"/>
  <c r="GD198" i="24"/>
  <c r="GD197" i="24"/>
  <c r="GD196" i="24"/>
  <c r="GD195" i="24"/>
  <c r="GD194" i="24"/>
  <c r="GD193" i="24"/>
  <c r="GD192" i="24"/>
  <c r="GD191" i="24"/>
  <c r="GD190" i="24"/>
  <c r="GD189" i="24"/>
  <c r="GD188" i="24"/>
  <c r="GD187" i="24"/>
  <c r="GD186" i="24"/>
  <c r="GD185" i="24"/>
  <c r="F99" i="24" l="1"/>
  <c r="G99" i="24" s="1"/>
  <c r="D99" i="24"/>
  <c r="C99" i="24"/>
  <c r="B99" i="24"/>
  <c r="F95" i="24"/>
  <c r="G95" i="24" s="1"/>
  <c r="C95" i="24"/>
  <c r="B95" i="24"/>
  <c r="D95" i="24"/>
  <c r="P171" i="24"/>
  <c r="D119" i="24"/>
  <c r="C119" i="24"/>
  <c r="B119" i="24"/>
  <c r="J67" i="23"/>
  <c r="F119" i="24" s="1"/>
  <c r="G119" i="24" s="1"/>
  <c r="ER96" i="24" l="1"/>
  <c r="ER100" i="24"/>
  <c r="DW96" i="24"/>
  <c r="BS96" i="24"/>
  <c r="DI96" i="24"/>
  <c r="EK96" i="24"/>
  <c r="BZ96" i="24"/>
  <c r="V96" i="24"/>
  <c r="DP96" i="24"/>
  <c r="BL96" i="24"/>
  <c r="BE96" i="24"/>
  <c r="DB96" i="24"/>
  <c r="AX96" i="24"/>
  <c r="CG96" i="24"/>
  <c r="CU96" i="24"/>
  <c r="AQ96" i="24"/>
  <c r="CN96" i="24"/>
  <c r="AJ96" i="24"/>
  <c r="ED96" i="24"/>
  <c r="ER120" i="24" l="1"/>
  <c r="FM120" i="24"/>
  <c r="DP120" i="24"/>
  <c r="DW100" i="24"/>
  <c r="CG100" i="24"/>
  <c r="AJ100" i="24"/>
  <c r="CN100" i="24"/>
  <c r="AQ100" i="24"/>
  <c r="EK100" i="24"/>
  <c r="BS100" i="24"/>
  <c r="BS120" i="24"/>
  <c r="AQ120" i="24"/>
  <c r="V120" i="24"/>
  <c r="BZ120" i="24"/>
  <c r="AX120" i="24"/>
  <c r="AC120" i="24"/>
  <c r="BE120" i="24"/>
  <c r="AJ120" i="24"/>
  <c r="BL120" i="24"/>
  <c r="AX100" i="24"/>
  <c r="BZ100" i="24"/>
  <c r="BE100" i="24"/>
  <c r="CU100" i="24"/>
  <c r="ED100" i="24"/>
  <c r="DP100" i="24"/>
  <c r="DI100" i="24"/>
  <c r="V100" i="24"/>
  <c r="BL100" i="24"/>
  <c r="DB100" i="24"/>
  <c r="CN120" i="24"/>
  <c r="CU120" i="24"/>
  <c r="EK120" i="24"/>
  <c r="DI120" i="24"/>
  <c r="DW120" i="24"/>
  <c r="CG120" i="24"/>
  <c r="DB120" i="24"/>
  <c r="F115" i="24" l="1"/>
  <c r="G115" i="24" s="1"/>
  <c r="ER116" i="24" s="1"/>
  <c r="D115" i="24"/>
  <c r="C115" i="24"/>
  <c r="B115" i="24"/>
  <c r="C127" i="24"/>
  <c r="C123" i="24"/>
  <c r="F143" i="24"/>
  <c r="G143" i="24" s="1"/>
  <c r="F139" i="24"/>
  <c r="G139" i="24" s="1"/>
  <c r="F135" i="24"/>
  <c r="G135" i="24" s="1"/>
  <c r="F131" i="24"/>
  <c r="G131" i="24" s="1"/>
  <c r="F127" i="24"/>
  <c r="G127" i="24" s="1"/>
  <c r="F123" i="24"/>
  <c r="G123" i="24" s="1"/>
  <c r="F111" i="24"/>
  <c r="G111" i="24" s="1"/>
  <c r="F107" i="24"/>
  <c r="G107" i="24" s="1"/>
  <c r="F103" i="24"/>
  <c r="G103" i="24" s="1"/>
  <c r="F87" i="24"/>
  <c r="G87" i="24" s="1"/>
  <c r="F83" i="24"/>
  <c r="G83" i="24" s="1"/>
  <c r="F79" i="24"/>
  <c r="G79" i="24" s="1"/>
  <c r="F71" i="24"/>
  <c r="G71" i="24" s="1"/>
  <c r="F67" i="24"/>
  <c r="G67" i="24" s="1"/>
  <c r="F63" i="24"/>
  <c r="G63" i="24" s="1"/>
  <c r="F59" i="24"/>
  <c r="G59" i="24" s="1"/>
  <c r="D143" i="24"/>
  <c r="C143" i="24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K56" i="23"/>
  <c r="K57" i="23"/>
  <c r="K58" i="23"/>
  <c r="K59" i="23"/>
  <c r="K60" i="23"/>
  <c r="K61" i="23"/>
  <c r="K62" i="23"/>
  <c r="K63" i="23"/>
  <c r="K64" i="23"/>
  <c r="K65" i="23"/>
  <c r="K66" i="23"/>
  <c r="K68" i="23"/>
  <c r="K69" i="23"/>
  <c r="K70" i="23"/>
  <c r="K71" i="23"/>
  <c r="K72" i="23"/>
  <c r="K73" i="23"/>
  <c r="K74" i="23"/>
  <c r="K75" i="23"/>
  <c r="K76" i="23"/>
  <c r="K77" i="23"/>
  <c r="K78" i="23"/>
  <c r="K79" i="23"/>
  <c r="K80" i="23"/>
  <c r="K81" i="23"/>
  <c r="K82" i="23"/>
  <c r="K83" i="23"/>
  <c r="K84" i="23"/>
  <c r="K85" i="23"/>
  <c r="K86" i="23"/>
  <c r="K87" i="23"/>
  <c r="K88" i="23"/>
  <c r="K89" i="23"/>
  <c r="ER68" i="24" l="1"/>
  <c r="ER72" i="24"/>
  <c r="ER60" i="24"/>
  <c r="ED116" i="24"/>
  <c r="CU116" i="24"/>
  <c r="AC116" i="24"/>
  <c r="ER140" i="24"/>
  <c r="D139" i="24"/>
  <c r="C139" i="24"/>
  <c r="BD13" i="24"/>
  <c r="BE13" i="24" s="1"/>
  <c r="BF13" i="24" s="1"/>
  <c r="BG13" i="24" s="1"/>
  <c r="BH13" i="24" s="1"/>
  <c r="BJ13" i="24" s="1"/>
  <c r="AS13" i="24"/>
  <c r="AT13" i="24" s="1"/>
  <c r="AU13" i="24" s="1"/>
  <c r="AV13" i="24" s="1"/>
  <c r="AW13" i="24" s="1"/>
  <c r="AX13" i="24" s="1"/>
  <c r="AY13" i="24" s="1"/>
  <c r="AZ13" i="24" s="1"/>
  <c r="BA13" i="24" s="1"/>
  <c r="AK13" i="24"/>
  <c r="AL13" i="24" s="1"/>
  <c r="AM13" i="24" s="1"/>
  <c r="AN13" i="24" s="1"/>
  <c r="AO13" i="24" s="1"/>
  <c r="AP13" i="24" s="1"/>
  <c r="AQ13" i="24" s="1"/>
  <c r="BZ182" i="24"/>
  <c r="BS182" i="24"/>
  <c r="BL182" i="24"/>
  <c r="P182" i="24"/>
  <c r="K182" i="24"/>
  <c r="K184" i="24" s="1"/>
  <c r="K181" i="24"/>
  <c r="K183" i="24" s="1"/>
  <c r="BZ13" i="24"/>
  <c r="CA13" i="24" s="1"/>
  <c r="CB13" i="24" s="1"/>
  <c r="CC13" i="24" s="1"/>
  <c r="CD13" i="24" s="1"/>
  <c r="N13" i="24"/>
  <c r="O13" i="24" s="1"/>
  <c r="P13" i="24" s="1"/>
  <c r="Q13" i="24" s="1"/>
  <c r="R13" i="24" s="1"/>
  <c r="S13" i="24" s="1"/>
  <c r="T13" i="24" s="1"/>
  <c r="U13" i="24" s="1"/>
  <c r="BM13" i="24" s="1"/>
  <c r="BN13" i="24" s="1"/>
  <c r="BO13" i="24" s="1"/>
  <c r="BP13" i="24" s="1"/>
  <c r="BQ13" i="24" s="1"/>
  <c r="BR13" i="24" s="1"/>
  <c r="BS13" i="24" s="1"/>
  <c r="BT13" i="24" s="1"/>
  <c r="BU13" i="24" s="1"/>
  <c r="BV13" i="24" s="1"/>
  <c r="BW13" i="24" s="1"/>
  <c r="ER144" i="24" l="1"/>
  <c r="DB116" i="24"/>
  <c r="BL116" i="24"/>
  <c r="V116" i="24"/>
  <c r="DI116" i="24"/>
  <c r="EK116" i="24"/>
  <c r="DP116" i="24"/>
  <c r="AJ116" i="24"/>
  <c r="BS116" i="24"/>
  <c r="CN116" i="24"/>
  <c r="DW116" i="24"/>
  <c r="AQ116" i="24"/>
  <c r="AX116" i="24"/>
  <c r="BZ116" i="24"/>
  <c r="DP140" i="24"/>
  <c r="BS140" i="24"/>
  <c r="DW140" i="24"/>
  <c r="ED140" i="24"/>
  <c r="DB140" i="24"/>
  <c r="DI140" i="24"/>
  <c r="EK140" i="24"/>
  <c r="CN140" i="24"/>
  <c r="BL140" i="24"/>
  <c r="CU140" i="24"/>
  <c r="AQ140" i="24"/>
  <c r="AX140" i="24"/>
  <c r="BE140" i="24"/>
  <c r="AJ140" i="24"/>
  <c r="V140" i="24"/>
  <c r="AC140" i="24"/>
  <c r="P184" i="24"/>
  <c r="BL184" i="24" s="1"/>
  <c r="BS184" i="24" s="1"/>
  <c r="V13" i="24"/>
  <c r="W13" i="24" s="1"/>
  <c r="X13" i="24" s="1"/>
  <c r="Y13" i="24" s="1"/>
  <c r="Z13" i="24" s="1"/>
  <c r="AA13" i="24" s="1"/>
  <c r="AB13" i="24" s="1"/>
  <c r="AC13" i="24" s="1"/>
  <c r="AD13" i="24" s="1"/>
  <c r="AE13" i="24" s="1"/>
  <c r="AF13" i="24" s="1"/>
  <c r="AG13" i="24" s="1"/>
  <c r="AH13" i="24" s="1"/>
  <c r="F167" i="24"/>
  <c r="G167" i="24" s="1"/>
  <c r="D167" i="24"/>
  <c r="C167" i="24"/>
  <c r="B167" i="24"/>
  <c r="F163" i="24"/>
  <c r="G163" i="24" s="1"/>
  <c r="D163" i="24"/>
  <c r="C163" i="24"/>
  <c r="B163" i="24"/>
  <c r="F159" i="24"/>
  <c r="G159" i="24" s="1"/>
  <c r="D159" i="24"/>
  <c r="C159" i="24"/>
  <c r="B159" i="24"/>
  <c r="F155" i="24"/>
  <c r="G155" i="24" s="1"/>
  <c r="D155" i="24"/>
  <c r="C155" i="24"/>
  <c r="B155" i="24"/>
  <c r="F151" i="24"/>
  <c r="G151" i="24" s="1"/>
  <c r="D151" i="24"/>
  <c r="C151" i="24"/>
  <c r="B151" i="24"/>
  <c r="F147" i="24"/>
  <c r="G147" i="24" s="1"/>
  <c r="D147" i="24"/>
  <c r="C147" i="24"/>
  <c r="B147" i="24"/>
  <c r="D135" i="24"/>
  <c r="C135" i="24"/>
  <c r="B135" i="24"/>
  <c r="D131" i="24"/>
  <c r="C131" i="24"/>
  <c r="B131" i="24"/>
  <c r="D127" i="24"/>
  <c r="B127" i="24"/>
  <c r="D123" i="24"/>
  <c r="B123" i="24"/>
  <c r="D111" i="24"/>
  <c r="C111" i="24"/>
  <c r="B111" i="24"/>
  <c r="D107" i="24"/>
  <c r="C107" i="24"/>
  <c r="B107" i="24"/>
  <c r="D103" i="24"/>
  <c r="C103" i="24"/>
  <c r="B103" i="24"/>
  <c r="D87" i="24"/>
  <c r="C87" i="24"/>
  <c r="B87" i="24"/>
  <c r="D83" i="24"/>
  <c r="C83" i="24"/>
  <c r="B83" i="24"/>
  <c r="D79" i="24"/>
  <c r="C79" i="24"/>
  <c r="B79" i="24"/>
  <c r="F75" i="24"/>
  <c r="G75" i="24" s="1"/>
  <c r="D75" i="24"/>
  <c r="C75" i="24"/>
  <c r="B75" i="24"/>
  <c r="D71" i="24"/>
  <c r="C71" i="24"/>
  <c r="B71" i="24"/>
  <c r="D67" i="24"/>
  <c r="C67" i="24"/>
  <c r="B67" i="24"/>
  <c r="D63" i="24"/>
  <c r="C63" i="24"/>
  <c r="B63" i="24"/>
  <c r="D59" i="24"/>
  <c r="C59" i="24"/>
  <c r="B59" i="24"/>
  <c r="F55" i="24"/>
  <c r="G55" i="24" s="1"/>
  <c r="D55" i="24"/>
  <c r="C55" i="24"/>
  <c r="B55" i="24"/>
  <c r="F51" i="24"/>
  <c r="G51" i="24" s="1"/>
  <c r="D51" i="24"/>
  <c r="C51" i="24"/>
  <c r="B51" i="24"/>
  <c r="F47" i="24"/>
  <c r="G47" i="24" s="1"/>
  <c r="D47" i="24"/>
  <c r="C47" i="24"/>
  <c r="B47" i="24"/>
  <c r="F43" i="24"/>
  <c r="G43" i="24" s="1"/>
  <c r="D43" i="24"/>
  <c r="C43" i="24"/>
  <c r="B43" i="24"/>
  <c r="F39" i="24"/>
  <c r="G39" i="24" s="1"/>
  <c r="D39" i="24"/>
  <c r="C39" i="24"/>
  <c r="B39" i="24"/>
  <c r="F35" i="24"/>
  <c r="G35" i="24" s="1"/>
  <c r="D35" i="24"/>
  <c r="C35" i="24"/>
  <c r="B35" i="24"/>
  <c r="F31" i="24"/>
  <c r="G31" i="24" s="1"/>
  <c r="D31" i="24"/>
  <c r="C31" i="24"/>
  <c r="B31" i="24"/>
  <c r="F27" i="24"/>
  <c r="G27" i="24" s="1"/>
  <c r="D27" i="24"/>
  <c r="C27" i="24"/>
  <c r="B27" i="24"/>
  <c r="F23" i="24"/>
  <c r="G23" i="24" s="1"/>
  <c r="D23" i="24"/>
  <c r="C23" i="24"/>
  <c r="B23" i="24"/>
  <c r="F19" i="24"/>
  <c r="G19" i="24" s="1"/>
  <c r="D19" i="24"/>
  <c r="C19" i="24"/>
  <c r="B19" i="24"/>
  <c r="F15" i="24"/>
  <c r="G15" i="24" s="1"/>
  <c r="B173" i="24" s="1"/>
  <c r="G8" i="24" s="1"/>
  <c r="D15" i="24"/>
  <c r="C15" i="24"/>
  <c r="B15" i="24"/>
  <c r="ER76" i="24" l="1"/>
  <c r="ER156" i="24"/>
  <c r="ER20" i="24"/>
  <c r="ER28" i="24"/>
  <c r="ER36" i="24"/>
  <c r="ER44" i="24"/>
  <c r="FM44" i="24"/>
  <c r="ER52" i="24"/>
  <c r="ER56" i="24"/>
  <c r="ER24" i="24"/>
  <c r="EY24" i="24"/>
  <c r="ER32" i="24"/>
  <c r="ER40" i="24"/>
  <c r="ER48" i="24"/>
  <c r="FM16" i="24"/>
  <c r="FM171" i="24" s="1"/>
  <c r="FT16" i="24"/>
  <c r="FT171" i="24" s="1"/>
  <c r="FF16" i="24"/>
  <c r="FF171" i="24" s="1"/>
  <c r="GA16" i="24"/>
  <c r="GA171" i="24" s="1"/>
  <c r="EY16" i="24"/>
  <c r="EY171" i="24" s="1"/>
  <c r="BZ184" i="24"/>
  <c r="K110" i="23"/>
  <c r="K98" i="23"/>
  <c r="K99" i="23" s="1"/>
  <c r="K95" i="23"/>
  <c r="K94" i="23"/>
  <c r="K93" i="23"/>
  <c r="K92" i="23"/>
  <c r="EK16" i="24" l="1"/>
  <c r="ER164" i="24"/>
  <c r="ER160" i="24"/>
  <c r="EY179" i="24"/>
  <c r="FM177" i="24"/>
  <c r="FT179" i="24"/>
  <c r="FT181" i="24"/>
  <c r="FT177" i="24"/>
  <c r="FT175" i="24"/>
  <c r="AQ168" i="24"/>
  <c r="ER168" i="24"/>
  <c r="V168" i="24"/>
  <c r="DW168" i="24"/>
  <c r="DP168" i="24"/>
  <c r="CG168" i="24"/>
  <c r="BZ168" i="24"/>
  <c r="BE168" i="24"/>
  <c r="EK168" i="24"/>
  <c r="ED168" i="24"/>
  <c r="AX168" i="24"/>
  <c r="DB168" i="24"/>
  <c r="DI168" i="24"/>
  <c r="CN168" i="24"/>
  <c r="BL168" i="24"/>
  <c r="CU168" i="24"/>
  <c r="AC168" i="24"/>
  <c r="BS168" i="24"/>
  <c r="BZ164" i="24"/>
  <c r="ED164" i="24"/>
  <c r="AC164" i="24"/>
  <c r="CG164" i="24"/>
  <c r="AJ164" i="24"/>
  <c r="CN164" i="24"/>
  <c r="V164" i="24"/>
  <c r="BS164" i="24"/>
  <c r="AQ164" i="24"/>
  <c r="CU164" i="24"/>
  <c r="AX164" i="24"/>
  <c r="DB164" i="24"/>
  <c r="BE164" i="24"/>
  <c r="DI164" i="24"/>
  <c r="BL164" i="24"/>
  <c r="DP164" i="24"/>
  <c r="DW164" i="24"/>
  <c r="AX152" i="24"/>
  <c r="CU152" i="24"/>
  <c r="V152" i="24"/>
  <c r="BE152" i="24"/>
  <c r="DB152" i="24"/>
  <c r="BL152" i="24"/>
  <c r="DI152" i="24"/>
  <c r="CG152" i="24"/>
  <c r="CN152" i="24"/>
  <c r="BS152" i="24"/>
  <c r="DP152" i="24"/>
  <c r="DW152" i="24"/>
  <c r="AC152" i="24"/>
  <c r="ED152" i="24"/>
  <c r="AJ152" i="24"/>
  <c r="AQ152" i="24"/>
  <c r="BZ152" i="24"/>
  <c r="BL160" i="24"/>
  <c r="DP160" i="24"/>
  <c r="BS160" i="24"/>
  <c r="DW160" i="24"/>
  <c r="BZ160" i="24"/>
  <c r="ED160" i="24"/>
  <c r="DB160" i="24"/>
  <c r="DI160" i="24"/>
  <c r="AC160" i="24"/>
  <c r="CG160" i="24"/>
  <c r="AJ160" i="24"/>
  <c r="CN160" i="24"/>
  <c r="V160" i="24"/>
  <c r="AQ160" i="24"/>
  <c r="CU160" i="24"/>
  <c r="AX160" i="24"/>
  <c r="BE160" i="24"/>
  <c r="AX156" i="24"/>
  <c r="DI156" i="24"/>
  <c r="BE156" i="24"/>
  <c r="DP156" i="24"/>
  <c r="BL156" i="24"/>
  <c r="DW156" i="24"/>
  <c r="AJ156" i="24"/>
  <c r="AQ156" i="24"/>
  <c r="BS156" i="24"/>
  <c r="ED156" i="24"/>
  <c r="V156" i="24"/>
  <c r="CG156" i="24"/>
  <c r="AC156" i="24"/>
  <c r="CN156" i="24"/>
  <c r="BZ156" i="24"/>
  <c r="CU156" i="24"/>
  <c r="DB156" i="24"/>
  <c r="ER84" i="24"/>
  <c r="ER88" i="24"/>
  <c r="ER80" i="24"/>
  <c r="ER104" i="24"/>
  <c r="ER108" i="24"/>
  <c r="ER132" i="24"/>
  <c r="K91" i="23"/>
  <c r="ER112" i="24"/>
  <c r="K14" i="23"/>
  <c r="FM181" i="24" l="1"/>
  <c r="EY175" i="24"/>
  <c r="EY177" i="24"/>
  <c r="EY181" i="24"/>
  <c r="FM179" i="24"/>
  <c r="FM175" i="24"/>
  <c r="ER124" i="24"/>
  <c r="ER64" i="24"/>
  <c r="ER136" i="24"/>
  <c r="V136" i="24"/>
  <c r="AX136" i="24"/>
  <c r="BZ136" i="24"/>
  <c r="DB136" i="24"/>
  <c r="AC136" i="24"/>
  <c r="BE136" i="24"/>
  <c r="CG136" i="24"/>
  <c r="DI136" i="24"/>
  <c r="AJ136" i="24"/>
  <c r="BL136" i="24"/>
  <c r="CN136" i="24"/>
  <c r="DP136" i="24"/>
  <c r="ED136" i="24"/>
  <c r="AQ136" i="24"/>
  <c r="BS136" i="24"/>
  <c r="CU136" i="24"/>
  <c r="DW136" i="24"/>
  <c r="ER128" i="24"/>
  <c r="K96" i="23"/>
  <c r="EK144" i="24"/>
  <c r="CN144" i="24"/>
  <c r="AJ144" i="24"/>
  <c r="CU144" i="24"/>
  <c r="AQ144" i="24"/>
  <c r="AX144" i="24"/>
  <c r="V144" i="24"/>
  <c r="DB144" i="24"/>
  <c r="BZ144" i="24"/>
  <c r="DP144" i="24"/>
  <c r="BE144" i="24"/>
  <c r="ED144" i="24"/>
  <c r="DI144" i="24"/>
  <c r="AC144" i="24"/>
  <c r="BS144" i="24"/>
  <c r="DW144" i="24"/>
  <c r="DW124" i="24"/>
  <c r="ED124" i="24"/>
  <c r="EK124" i="24"/>
  <c r="CN124" i="24"/>
  <c r="CU124" i="24"/>
  <c r="DB124" i="24"/>
  <c r="DI124" i="24"/>
  <c r="DP124" i="24"/>
  <c r="DW108" i="24"/>
  <c r="ED108" i="24"/>
  <c r="EK108" i="24"/>
  <c r="CU108" i="24"/>
  <c r="DB108" i="24"/>
  <c r="DI108" i="24"/>
  <c r="DP108" i="24"/>
  <c r="BL148" i="24"/>
  <c r="DP148" i="24"/>
  <c r="BS148" i="24"/>
  <c r="DW148" i="24"/>
  <c r="BZ148" i="24"/>
  <c r="ED148" i="24"/>
  <c r="AQ148" i="24"/>
  <c r="V148" i="24"/>
  <c r="AX148" i="24"/>
  <c r="BE148" i="24"/>
  <c r="CG148" i="24"/>
  <c r="AJ148" i="24"/>
  <c r="CN148" i="24"/>
  <c r="AC148" i="24"/>
  <c r="CU148" i="24"/>
  <c r="DB148" i="24"/>
  <c r="DI148" i="24"/>
  <c r="ED128" i="24"/>
  <c r="CN128" i="24"/>
  <c r="DP128" i="24"/>
  <c r="DW128" i="24"/>
  <c r="CU128" i="24"/>
  <c r="DB128" i="24"/>
  <c r="DI128" i="24"/>
  <c r="EK36" i="24"/>
  <c r="ED36" i="24"/>
  <c r="AJ36" i="24"/>
  <c r="AQ36" i="24"/>
  <c r="AX36" i="24"/>
  <c r="BE36" i="24"/>
  <c r="BL36" i="24"/>
  <c r="DP36" i="24"/>
  <c r="BS36" i="24"/>
  <c r="DW36" i="24"/>
  <c r="BZ36" i="24"/>
  <c r="V36" i="24"/>
  <c r="AC36" i="24"/>
  <c r="DB36" i="24"/>
  <c r="CG36" i="24"/>
  <c r="DI36" i="24"/>
  <c r="CU36" i="24"/>
  <c r="BZ124" i="24"/>
  <c r="AC124" i="24"/>
  <c r="V124" i="24"/>
  <c r="AJ124" i="24"/>
  <c r="AQ124" i="24"/>
  <c r="AX124" i="24"/>
  <c r="BS124" i="24"/>
  <c r="BL124" i="24"/>
  <c r="ED72" i="24"/>
  <c r="EK72" i="24"/>
  <c r="BZ72" i="24"/>
  <c r="AC72" i="24"/>
  <c r="AJ72" i="24"/>
  <c r="CN72" i="24"/>
  <c r="V72" i="24"/>
  <c r="AQ72" i="24"/>
  <c r="CU72" i="24"/>
  <c r="DB72" i="24"/>
  <c r="DW72" i="24"/>
  <c r="DI72" i="24"/>
  <c r="BL72" i="24"/>
  <c r="DP72" i="24"/>
  <c r="BS72" i="24"/>
  <c r="ED24" i="24"/>
  <c r="EK24" i="24"/>
  <c r="BL24" i="24"/>
  <c r="DP24" i="24"/>
  <c r="BS24" i="24"/>
  <c r="DW24" i="24"/>
  <c r="BZ24" i="24"/>
  <c r="V24" i="24"/>
  <c r="AC24" i="24"/>
  <c r="CN24" i="24"/>
  <c r="AJ24" i="24"/>
  <c r="CU24" i="24"/>
  <c r="DB24" i="24"/>
  <c r="DI24" i="24"/>
  <c r="ED28" i="24"/>
  <c r="EK28" i="24"/>
  <c r="BL28" i="24"/>
  <c r="DP28" i="24"/>
  <c r="BS28" i="24"/>
  <c r="DW28" i="24"/>
  <c r="BZ28" i="24"/>
  <c r="V28" i="24"/>
  <c r="CU28" i="24"/>
  <c r="DB28" i="24"/>
  <c r="AC28" i="24"/>
  <c r="AJ28" i="24"/>
  <c r="DI28" i="24"/>
  <c r="AQ28" i="24"/>
  <c r="AX28" i="24"/>
  <c r="EK20" i="24"/>
  <c r="ED20" i="24"/>
  <c r="BL20" i="24"/>
  <c r="DP20" i="24"/>
  <c r="BS20" i="24"/>
  <c r="DW20" i="24"/>
  <c r="BZ20" i="24"/>
  <c r="V20" i="24"/>
  <c r="AQ20" i="24"/>
  <c r="AX20" i="24"/>
  <c r="BE20" i="24"/>
  <c r="CN20" i="24"/>
  <c r="CU20" i="24"/>
  <c r="DB20" i="24"/>
  <c r="DI20" i="24"/>
  <c r="AC20" i="24"/>
  <c r="AJ20" i="24"/>
  <c r="BE132" i="24"/>
  <c r="BL132" i="24"/>
  <c r="BS132" i="24"/>
  <c r="BZ132" i="24"/>
  <c r="AC132" i="24"/>
  <c r="CG132" i="24"/>
  <c r="AJ132" i="24"/>
  <c r="CN132" i="24"/>
  <c r="DB132" i="24"/>
  <c r="V132" i="24"/>
  <c r="AQ132" i="24"/>
  <c r="CU132" i="24"/>
  <c r="AX132" i="24"/>
  <c r="ED52" i="24"/>
  <c r="EK52" i="24"/>
  <c r="AJ52" i="24"/>
  <c r="CN52" i="24"/>
  <c r="AQ52" i="24"/>
  <c r="CU52" i="24"/>
  <c r="AX52" i="24"/>
  <c r="DB52" i="24"/>
  <c r="BE52" i="24"/>
  <c r="DI52" i="24"/>
  <c r="BL52" i="24"/>
  <c r="DP52" i="24"/>
  <c r="DW52" i="24"/>
  <c r="BZ52" i="24"/>
  <c r="V52" i="24"/>
  <c r="AC52" i="24"/>
  <c r="CG52" i="24"/>
  <c r="EK76" i="24"/>
  <c r="ED76" i="24"/>
  <c r="BS76" i="24"/>
  <c r="DW76" i="24"/>
  <c r="BZ76" i="24"/>
  <c r="V76" i="24"/>
  <c r="CG76" i="24"/>
  <c r="AJ76" i="24"/>
  <c r="CN76" i="24"/>
  <c r="AQ76" i="24"/>
  <c r="CU76" i="24"/>
  <c r="AX76" i="24"/>
  <c r="DB76" i="24"/>
  <c r="DP76" i="24"/>
  <c r="BE76" i="24"/>
  <c r="DI76" i="24"/>
  <c r="BL76" i="24"/>
  <c r="EK40" i="24"/>
  <c r="ED40" i="24"/>
  <c r="AJ40" i="24"/>
  <c r="CN40" i="24"/>
  <c r="AQ40" i="24"/>
  <c r="AX40" i="24"/>
  <c r="BE40" i="24"/>
  <c r="DI40" i="24"/>
  <c r="BL40" i="24"/>
  <c r="DP40" i="24"/>
  <c r="BS40" i="24"/>
  <c r="DW40" i="24"/>
  <c r="BZ40" i="24"/>
  <c r="V40" i="24"/>
  <c r="AC40" i="24"/>
  <c r="CG40" i="24"/>
  <c r="EK48" i="24"/>
  <c r="ED48" i="24"/>
  <c r="AJ48" i="24"/>
  <c r="CN48" i="24"/>
  <c r="AQ48" i="24"/>
  <c r="CU48" i="24"/>
  <c r="AX48" i="24"/>
  <c r="DB48" i="24"/>
  <c r="BE48" i="24"/>
  <c r="DI48" i="24"/>
  <c r="BL48" i="24"/>
  <c r="DP48" i="24"/>
  <c r="BS48" i="24"/>
  <c r="DW48" i="24"/>
  <c r="V48" i="24"/>
  <c r="AC48" i="24"/>
  <c r="AC108" i="24"/>
  <c r="CG108" i="24"/>
  <c r="AJ108" i="24"/>
  <c r="AQ108" i="24"/>
  <c r="AX108" i="24"/>
  <c r="V108" i="24"/>
  <c r="BE108" i="24"/>
  <c r="BL108" i="24"/>
  <c r="BZ108" i="24"/>
  <c r="BS108" i="24"/>
  <c r="ED88" i="24"/>
  <c r="EK88" i="24"/>
  <c r="AQ88" i="24"/>
  <c r="CU88" i="24"/>
  <c r="AX88" i="24"/>
  <c r="DB88" i="24"/>
  <c r="BE88" i="24"/>
  <c r="DI88" i="24"/>
  <c r="BL88" i="24"/>
  <c r="DP88" i="24"/>
  <c r="BS88" i="24"/>
  <c r="DW88" i="24"/>
  <c r="BZ88" i="24"/>
  <c r="V88" i="24"/>
  <c r="CN88" i="24"/>
  <c r="CG88" i="24"/>
  <c r="AJ88" i="24"/>
  <c r="ED32" i="24"/>
  <c r="EK32" i="24"/>
  <c r="DP32" i="24"/>
  <c r="DW32" i="24"/>
  <c r="BZ32" i="24"/>
  <c r="V32" i="24"/>
  <c r="AC32" i="24"/>
  <c r="DB32" i="24"/>
  <c r="AQ32" i="24"/>
  <c r="CG32" i="24"/>
  <c r="AJ32" i="24"/>
  <c r="DI32" i="24"/>
  <c r="AX32" i="24"/>
  <c r="CN32" i="24"/>
  <c r="CU32" i="24"/>
  <c r="EK44" i="24"/>
  <c r="ED44" i="24"/>
  <c r="AJ44" i="24"/>
  <c r="AQ44" i="24"/>
  <c r="CU44" i="24"/>
  <c r="AX44" i="24"/>
  <c r="DB44" i="24"/>
  <c r="BE44" i="24"/>
  <c r="DI44" i="24"/>
  <c r="BL44" i="24"/>
  <c r="DP44" i="24"/>
  <c r="BS44" i="24"/>
  <c r="DW44" i="24"/>
  <c r="BZ44" i="24"/>
  <c r="V44" i="24"/>
  <c r="AC44" i="24"/>
  <c r="ED16" i="24"/>
  <c r="BS16" i="24"/>
  <c r="DW16" i="24"/>
  <c r="BZ16" i="24"/>
  <c r="V16" i="24"/>
  <c r="DI16" i="24"/>
  <c r="DP16" i="24"/>
  <c r="BL16" i="24"/>
  <c r="CN16" i="24"/>
  <c r="CU16" i="24"/>
  <c r="DB16" i="24"/>
  <c r="EK68" i="24"/>
  <c r="ED68" i="24"/>
  <c r="AC68" i="24"/>
  <c r="AJ68" i="24"/>
  <c r="CN68" i="24"/>
  <c r="AQ68" i="24"/>
  <c r="CU68" i="24"/>
  <c r="DB68" i="24"/>
  <c r="V68" i="24"/>
  <c r="DI68" i="24"/>
  <c r="BL68" i="24"/>
  <c r="DP68" i="24"/>
  <c r="BZ68" i="24"/>
  <c r="BS68" i="24"/>
  <c r="DW68" i="24"/>
  <c r="BZ112" i="24"/>
  <c r="AC112" i="24"/>
  <c r="CG112" i="24"/>
  <c r="AJ112" i="24"/>
  <c r="CN112" i="24"/>
  <c r="V112" i="24"/>
  <c r="AQ112" i="24"/>
  <c r="CU112" i="24"/>
  <c r="AX112" i="24"/>
  <c r="DB112" i="24"/>
  <c r="BE112" i="24"/>
  <c r="DI112" i="24"/>
  <c r="BL112" i="24"/>
  <c r="BS112" i="24"/>
  <c r="ED64" i="24"/>
  <c r="EK64" i="24"/>
  <c r="AJ64" i="24"/>
  <c r="CN64" i="24"/>
  <c r="AQ64" i="24"/>
  <c r="CU64" i="24"/>
  <c r="AX64" i="24"/>
  <c r="DB64" i="24"/>
  <c r="BE64" i="24"/>
  <c r="DI64" i="24"/>
  <c r="BL64" i="24"/>
  <c r="DP64" i="24"/>
  <c r="BS64" i="24"/>
  <c r="DW64" i="24"/>
  <c r="V64" i="24"/>
  <c r="AC64" i="24"/>
  <c r="AJ104" i="24"/>
  <c r="CN104" i="24"/>
  <c r="AQ104" i="24"/>
  <c r="CU104" i="24"/>
  <c r="AX104" i="24"/>
  <c r="DB104" i="24"/>
  <c r="BE104" i="24"/>
  <c r="DI104" i="24"/>
  <c r="BL104" i="24"/>
  <c r="V104" i="24"/>
  <c r="CG104" i="24"/>
  <c r="BS104" i="24"/>
  <c r="BZ104" i="24"/>
  <c r="AC104" i="24"/>
  <c r="BL128" i="24"/>
  <c r="V128" i="24"/>
  <c r="BS128" i="24"/>
  <c r="BZ128" i="24"/>
  <c r="AC128" i="24"/>
  <c r="AJ128" i="24"/>
  <c r="AQ128" i="24"/>
  <c r="ED60" i="24"/>
  <c r="EK60" i="24"/>
  <c r="AJ60" i="24"/>
  <c r="CN60" i="24"/>
  <c r="AQ60" i="24"/>
  <c r="CU60" i="24"/>
  <c r="AX60" i="24"/>
  <c r="DB60" i="24"/>
  <c r="BE60" i="24"/>
  <c r="DI60" i="24"/>
  <c r="BL60" i="24"/>
  <c r="DP60" i="24"/>
  <c r="BS60" i="24"/>
  <c r="DW60" i="24"/>
  <c r="V60" i="24"/>
  <c r="AC60" i="24"/>
  <c r="EK56" i="24"/>
  <c r="ED56" i="24"/>
  <c r="AJ56" i="24"/>
  <c r="CN56" i="24"/>
  <c r="AQ56" i="24"/>
  <c r="CU56" i="24"/>
  <c r="AX56" i="24"/>
  <c r="DB56" i="24"/>
  <c r="BE56" i="24"/>
  <c r="DI56" i="24"/>
  <c r="BL56" i="24"/>
  <c r="DP56" i="24"/>
  <c r="BS56" i="24"/>
  <c r="DW56" i="24"/>
  <c r="V56" i="24"/>
  <c r="AC56" i="24"/>
  <c r="ED80" i="24"/>
  <c r="EK80" i="24"/>
  <c r="BL80" i="24"/>
  <c r="DP80" i="24"/>
  <c r="V80" i="24"/>
  <c r="BS80" i="24"/>
  <c r="DW80" i="24"/>
  <c r="BZ80" i="24"/>
  <c r="CG80" i="24"/>
  <c r="AJ80" i="24"/>
  <c r="CN80" i="24"/>
  <c r="DI80" i="24"/>
  <c r="AQ80" i="24"/>
  <c r="CU80" i="24"/>
  <c r="BE80" i="24"/>
  <c r="AX80" i="24"/>
  <c r="DB80" i="24"/>
  <c r="ED84" i="24"/>
  <c r="EK84" i="24"/>
  <c r="AX84" i="24"/>
  <c r="DB84" i="24"/>
  <c r="BE84" i="24"/>
  <c r="DI84" i="24"/>
  <c r="BL84" i="24"/>
  <c r="DP84" i="24"/>
  <c r="BS84" i="24"/>
  <c r="DW84" i="24"/>
  <c r="BZ84" i="24"/>
  <c r="CG84" i="24"/>
  <c r="CU84" i="24"/>
  <c r="AJ84" i="24"/>
  <c r="CN84" i="24"/>
  <c r="V84" i="24"/>
  <c r="AQ84" i="24"/>
  <c r="AJ16" i="24"/>
  <c r="AC16" i="24"/>
  <c r="K102" i="23"/>
  <c r="AJ171" i="24" l="1"/>
  <c r="ER171" i="24"/>
  <c r="EK171" i="24"/>
  <c r="BL171" i="24"/>
  <c r="DB171" i="24"/>
  <c r="DP171" i="24"/>
  <c r="DW171" i="24"/>
  <c r="CG171" i="24"/>
  <c r="AQ171" i="24"/>
  <c r="CU171" i="24"/>
  <c r="DI171" i="24"/>
  <c r="BS171" i="24"/>
  <c r="BS179" i="24" s="1"/>
  <c r="BZ171" i="24"/>
  <c r="BZ179" i="24" s="1"/>
  <c r="AX171" i="24"/>
  <c r="AC171" i="24"/>
  <c r="CN171" i="24"/>
  <c r="ED171" i="24"/>
  <c r="BE171" i="24"/>
  <c r="ER177" i="24"/>
  <c r="GA181" i="24"/>
  <c r="GA175" i="24"/>
  <c r="GA179" i="24"/>
  <c r="GA177" i="24"/>
  <c r="FF179" i="24"/>
  <c r="FF177" i="24"/>
  <c r="FF175" i="24"/>
  <c r="FF181" i="24"/>
  <c r="ER181" i="24"/>
  <c r="AQ181" i="24"/>
  <c r="V171" i="24"/>
  <c r="P179" i="24"/>
  <c r="ER175" i="24" l="1"/>
  <c r="ER179" i="24"/>
  <c r="DW175" i="24"/>
  <c r="DW181" i="24"/>
  <c r="DW177" i="24"/>
  <c r="DW179" i="24"/>
  <c r="ED181" i="24"/>
  <c r="ED179" i="24"/>
  <c r="ED177" i="24"/>
  <c r="ED175" i="24"/>
  <c r="DP179" i="24"/>
  <c r="DP175" i="24"/>
  <c r="DP177" i="24"/>
  <c r="DP181" i="24"/>
  <c r="EK181" i="24"/>
  <c r="EK179" i="24"/>
  <c r="EK177" i="24"/>
  <c r="EK175" i="24"/>
  <c r="DI177" i="24"/>
  <c r="DI175" i="24"/>
  <c r="DI181" i="24"/>
  <c r="DI179" i="24"/>
  <c r="AQ179" i="24"/>
  <c r="AQ175" i="24"/>
  <c r="AQ177" i="24"/>
  <c r="AC181" i="24"/>
  <c r="AC175" i="24"/>
  <c r="AC177" i="24"/>
  <c r="AC179" i="24"/>
  <c r="DB181" i="24"/>
  <c r="DB177" i="24"/>
  <c r="DB175" i="24"/>
  <c r="DB179" i="24"/>
  <c r="CG181" i="24"/>
  <c r="CG179" i="24"/>
  <c r="CG175" i="24"/>
  <c r="CG177" i="24"/>
  <c r="V181" i="24"/>
  <c r="V183" i="24" s="1"/>
  <c r="V177" i="24"/>
  <c r="V175" i="24"/>
  <c r="V179" i="24"/>
  <c r="CU181" i="24"/>
  <c r="CU177" i="24"/>
  <c r="CU179" i="24"/>
  <c r="CU175" i="24"/>
  <c r="AX179" i="24"/>
  <c r="AX177" i="24"/>
  <c r="AX175" i="24"/>
  <c r="AX181" i="24"/>
  <c r="BE177" i="24"/>
  <c r="BE179" i="24"/>
  <c r="BE181" i="24"/>
  <c r="BE175" i="24"/>
  <c r="BL175" i="24"/>
  <c r="BL177" i="24"/>
  <c r="BL179" i="24"/>
  <c r="AJ177" i="24"/>
  <c r="AJ179" i="24"/>
  <c r="AJ175" i="24"/>
  <c r="AJ181" i="24"/>
  <c r="CN179" i="24"/>
  <c r="CN181" i="24"/>
  <c r="CN175" i="24"/>
  <c r="CN177" i="24"/>
  <c r="BL181" i="24"/>
  <c r="BZ177" i="24"/>
  <c r="BZ175" i="24"/>
  <c r="BZ181" i="24"/>
  <c r="P181" i="24"/>
  <c r="P183" i="24" s="1"/>
  <c r="P177" i="24"/>
  <c r="P175" i="24"/>
  <c r="BS181" i="24"/>
  <c r="BS177" i="24"/>
  <c r="BS175" i="24"/>
  <c r="AC183" i="24" l="1"/>
  <c r="AJ183" i="24" l="1"/>
  <c r="AQ183" i="24" l="1"/>
  <c r="AX183" i="24" l="1"/>
  <c r="BE183" i="24" l="1"/>
  <c r="BL183" i="24" l="1"/>
  <c r="BS183" i="24" l="1"/>
  <c r="BZ183" i="24" l="1"/>
  <c r="CG183" i="24" l="1"/>
  <c r="CN183" i="24" l="1"/>
  <c r="CU183" i="24" l="1"/>
  <c r="DB183" i="24" l="1"/>
  <c r="DI183" i="24" l="1"/>
  <c r="DP183" i="24" l="1"/>
  <c r="DW183" i="24" l="1"/>
  <c r="ED183" i="24" l="1"/>
  <c r="EK183" i="24" l="1"/>
  <c r="ER183" i="24" l="1"/>
  <c r="EY183" i="24" l="1"/>
  <c r="FF183" i="24" l="1"/>
  <c r="FM183" i="24" l="1"/>
  <c r="FT183" i="24" l="1"/>
  <c r="GA183" i="24" s="1"/>
</calcChain>
</file>

<file path=xl/sharedStrings.xml><?xml version="1.0" encoding="utf-8"?>
<sst xmlns="http://schemas.openxmlformats.org/spreadsheetml/2006/main" count="666" uniqueCount="239">
  <si>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</si>
  <si>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</si>
  <si>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</si>
  <si>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</si>
  <si>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</si>
  <si>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</si>
  <si>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4"/>
        <rFont val="Arial"/>
        <family val="2"/>
      </rPr>
      <t xml:space="preserve"> presupuesto oficial</t>
    </r>
    <r>
      <rPr>
        <sz val="14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</si>
  <si>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</si>
  <si>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 xml:space="preserve">DIAGNOSTICO, CONSTRUCCION Y/O REHABILITACION Y/O MEJORAMIENTO DE LA MALLA VIAL URBANA DEL MUNICIPIO DE SAN JOSE DE CUCUTA FASE IV.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</si>
  <si>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</si>
  <si>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</si>
  <si>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</si>
  <si>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</si>
  <si>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</si>
  <si>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</si>
  <si>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</si>
  <si>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</si>
  <si>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</si>
  <si>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</si>
  <si>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ACTIVIDADES DE CONSTRUCCION Y/O REHABILITACION</t>
  </si>
  <si>
    <t>INV-210-22</t>
  </si>
  <si>
    <t>-</t>
  </si>
  <si>
    <t>Excavación mecánica</t>
  </si>
  <si>
    <t>m3</t>
  </si>
  <si>
    <t>ESP P1</t>
  </si>
  <si>
    <t>Corte de pavimento asfaltico</t>
  </si>
  <si>
    <t>ml</t>
  </si>
  <si>
    <t>ESP P2</t>
  </si>
  <si>
    <t>Demolición de pavimento asfaltico (incluye compresor con martillo demoledor)</t>
  </si>
  <si>
    <t>m2</t>
  </si>
  <si>
    <t>ESP P3</t>
  </si>
  <si>
    <t xml:space="preserve">Conformación de subrasante </t>
  </si>
  <si>
    <t>INV-320-22</t>
  </si>
  <si>
    <t>Subbase granular CONSTRUCCION (incluye Suministro, Extendido, Nivelación y Compactación con Vibrocompactador manual, incluye transporte)</t>
  </si>
  <si>
    <t>INV-330-22</t>
  </si>
  <si>
    <t>Base granular CONSTRUCCION (incluye Suministro, Extendido, Nivelación y Compactación con Vibrocompactador manual, incluye transporte)</t>
  </si>
  <si>
    <t>INV-420-22</t>
  </si>
  <si>
    <t>Riego de imprimación con emulsión asfáltica CRL-1 PARA CONSTRUCCION (Incluye suministro y aplicación)</t>
  </si>
  <si>
    <t>INV-450-22</t>
  </si>
  <si>
    <t>MEZCLA ASFÁLTICA EN CALIENTE TIPO MDC-19 PARA CONSTRUCCION (Incluye Suministro, extendido, nivelación y compactación, incluye transporte del material)</t>
  </si>
  <si>
    <t>INV-350-22</t>
  </si>
  <si>
    <t>Base estabilizada con cemento al 6% (incluye Suministro, Extendido, Nivelación y Compactación con Vibrocompactador 8 ton, incluye transporte)</t>
  </si>
  <si>
    <t>INV-460-22</t>
  </si>
  <si>
    <t>Fresado de pavimento asfaltico hasta 10 cm (Incluye equipos y todas los elementos para el desarrollo de la actividad , no incluye transporte)</t>
  </si>
  <si>
    <t>ESP P4</t>
  </si>
  <si>
    <t>Demolición de pavimento rígido (mecánica)</t>
  </si>
  <si>
    <t>ESP P5</t>
  </si>
  <si>
    <t>Corte de pavimento rígido y/o losas de concreto</t>
  </si>
  <si>
    <t>INV-500-22</t>
  </si>
  <si>
    <t>Concreto Premezclado MR 41 - 4 pulgadas mantenimiento - 28 días CONSTRUCCION (incluye suministro, transporte, instalación de concreto)- (No incluye curado,  cordón de espuma de polietileno, sellador de juntas, acero de barras pasajunta, barras de amarre ni acero canastilla)</t>
  </si>
  <si>
    <t>Concreto Premezclado MR 43 - 4 pulgadas mantenimiento - 28 días CONSTRUCCION (incluye suministro, transporte, instalación de concreto)- (No incluye curado,  cordón de espuma de polietileno, sellador de juntas, acero de barras pasajunta, barras de amarre ni acero canastilla)</t>
  </si>
  <si>
    <t>Concreto Premezclado MR 45 - 4 pulgadas mantenimiento - 28 días CONSTRUCCION (incluye suministro, transporte, instalación de concreto)- (No incluye curado,  cordón de espuma de polietileno, sellador de juntas, acero de barras pasajunta, barras de amarre ni acero canastilla)</t>
  </si>
  <si>
    <t>Acero para dovelas, canastilla y barras de amarre (incluye corte y figurado e instalacion)</t>
  </si>
  <si>
    <t>kg</t>
  </si>
  <si>
    <t>Corte de juntas de dilatacion menor a 8 cm</t>
  </si>
  <si>
    <t>Suministro y aplicación de aditivo para curado de concreto</t>
  </si>
  <si>
    <t>Cordón de espuma de polietileno y sellado de juntas de dilatacion</t>
  </si>
  <si>
    <t>ESP P6</t>
  </si>
  <si>
    <t xml:space="preserve">Retiro de sobrantes a sitio final de disposición (para cargue mecánico) aplica para distancias menores a 15 km </t>
  </si>
  <si>
    <t>ESP P7</t>
  </si>
  <si>
    <t>Retiro de sobrantes a sitio final de disposición (para cargue mecánico) aplica para distancias mayores de 15 km</t>
  </si>
  <si>
    <t>m3.km</t>
  </si>
  <si>
    <t>ESP P8</t>
  </si>
  <si>
    <t xml:space="preserve">Generación y disposición de sobrantes </t>
  </si>
  <si>
    <t>ACTIVIDADES DE MANTENIMIENTO</t>
  </si>
  <si>
    <t>ESP P9</t>
  </si>
  <si>
    <t>Excavación manual para BACHEO Y PARCHEO</t>
  </si>
  <si>
    <t>Base granular BACHEO Y PARCHEO (incluye Suministro, Extendido, Nivelación y Compactación con Vibrocompactador manual, incluye transporte al sitio)</t>
  </si>
  <si>
    <t>Riego de imprimación con emulsión asfáltica CRL-1 PARA BACHEO (Incluye suministro y aplicación)</t>
  </si>
  <si>
    <t>MEZCLA ASFÁLTICA EN CALIENTE TIPO MDC-19 PARA BACHEO (Incluye Suministro, extendido, nivelación y compactación CON VIBROCOMPACTADOR DE 3 TON, incluye transporte del material)</t>
  </si>
  <si>
    <t>PARCHEO TEMPORAL DE EMERGENCIA CON MDC-19 (Incluye Suministro, Extendido, Nivelación, compactación y transporte del material, personal e insumos. Emergencias Menores a 7 M2)</t>
  </si>
  <si>
    <t>MEZCLA ASFÁLTICA EN CALIENTE MDC-19 (solo suministro de mezcla asfáltica no incluye transporte ni instalacion)</t>
  </si>
  <si>
    <t>Instalación de Mezcla Asfáltica  (cuadrilla de 1 oficial x 8 ayudantes)</t>
  </si>
  <si>
    <t>ESP P10</t>
  </si>
  <si>
    <t xml:space="preserve">Transporte de Mezcla Asfáltica para BACHEO Y PARCHEO </t>
  </si>
  <si>
    <t>ESP P11</t>
  </si>
  <si>
    <t>Retiro de sobrantes a sitio final de disposición (incluye cargue manual)</t>
  </si>
  <si>
    <t>ESP P12</t>
  </si>
  <si>
    <t>Limpieza de sumideros</t>
  </si>
  <si>
    <t>und</t>
  </si>
  <si>
    <t>ESP P13</t>
  </si>
  <si>
    <t>Remoción de derrumbes con retrocargador</t>
  </si>
  <si>
    <t>Fresado de pavimento asfaltico hasta 10 cm (Incluye equipos y todas los elementos para el desarrollo de la actividad) (No incluye transporte)</t>
  </si>
  <si>
    <t>INV-510-22</t>
  </si>
  <si>
    <t>Suministro e instalacion de Adoquin vehicular de 8x10x20 para pavimento articulado ( incluye suministro e instalacion de cama de arena fina h= 5cm, y de sello)</t>
  </si>
  <si>
    <t>Suministro e instalacion de Adoquin hexagonal vehicular de 8x20x20 para pavimento articulado ( incluye suministro e instalacion de cama de arena fina h= 5cm, y de sello)</t>
  </si>
  <si>
    <t>Concreto Premezclado MR 41 - 4 pulgadas mantenimiento - 28 días para mantenimiento (incluye suministro, transporte, instalación de concreto)- (No incluye curado,  cordón de espuma de polietileno, sellador de juntas, acero de barras pasajunta, barras de amarre ni acero canastilla)</t>
  </si>
  <si>
    <t>OBRAS COMPLEMENTARIAS</t>
  </si>
  <si>
    <t>ESP P14</t>
  </si>
  <si>
    <t xml:space="preserve">Anden de concreto de 3000 psi  h=10 cm (incluye malla electrosoldada de 5mm) </t>
  </si>
  <si>
    <t>Base granular para ANDENES (incluye Suministro, Extendido, Nivelación y Compactación con Vibrocompactador manual, incluye transporte)</t>
  </si>
  <si>
    <t>INV-672-22</t>
  </si>
  <si>
    <t>Bordillo hecho en sitio de h=40cm a=15 cm, (concreto de 3000 psi, incluye acero)</t>
  </si>
  <si>
    <t>Bordillo prefabricado  concreto de 3000 PSI h=45cm,  a=15 cm</t>
  </si>
  <si>
    <t>ESP P15</t>
  </si>
  <si>
    <t>Suministro e instalación de loseta alerta/guía e=6cm 6x20x20</t>
  </si>
  <si>
    <t>ESP P16</t>
  </si>
  <si>
    <t>Suministro e instalación de loseta guía/alerta 6x20x20</t>
  </si>
  <si>
    <t>ESP P17</t>
  </si>
  <si>
    <t>Realce de Pozos en concreto de 3000 psi (incluye demolición de concreto y refuerzo)</t>
  </si>
  <si>
    <t>ESP P18</t>
  </si>
  <si>
    <t>Geotextil NT3000</t>
  </si>
  <si>
    <t>ESP P19</t>
  </si>
  <si>
    <t>Excavacion manual en material comun en zona</t>
  </si>
  <si>
    <t>ESP P20</t>
  </si>
  <si>
    <t>Excavación a maquina material comun de la zona saturado y contaminado</t>
  </si>
  <si>
    <t>ESP P21</t>
  </si>
  <si>
    <t>Relleno compactado en material comun de la zona</t>
  </si>
  <si>
    <t>ESP P22</t>
  </si>
  <si>
    <t>Relleno compactado material de prestamo grava de rio</t>
  </si>
  <si>
    <t>ESP P23</t>
  </si>
  <si>
    <t>Pedraplen compacto</t>
  </si>
  <si>
    <t>ESP P24</t>
  </si>
  <si>
    <t>Suministro e Instalación de Sub-base compactada en capas de 10 CM</t>
  </si>
  <si>
    <t>ESP P25</t>
  </si>
  <si>
    <t>Concreto de Saneamiento de 14 Mpa.</t>
  </si>
  <si>
    <t>ESP P26</t>
  </si>
  <si>
    <t>Concreto acelerado de 28 Mpa para losas de piso</t>
  </si>
  <si>
    <t>ESP P27</t>
  </si>
  <si>
    <t>Concreto acelerado de 28 Mpa para losas-muros laterales</t>
  </si>
  <si>
    <t>ESP P28</t>
  </si>
  <si>
    <t>Entibado vertical zanja excavación</t>
  </si>
  <si>
    <t>ESP P29</t>
  </si>
  <si>
    <t>Concreto acelerado de 21 Mpa para losas-muros laterales</t>
  </si>
  <si>
    <t>ESP P30</t>
  </si>
  <si>
    <t>Suministro e Instalación de Concreto Ciclópeo (CON CONCRETO 28 Mpa acelerado A7) para cimentación de pisos y muros de contención canal - otros</t>
  </si>
  <si>
    <t>ESP P31</t>
  </si>
  <si>
    <t>Suministro e Instalación de Concreto Ciclópeo (CON CONCRETO 21 Mpa acelerado A7) para cimentación de pisos y muros de contención canal - otros</t>
  </si>
  <si>
    <t>ESP P32</t>
  </si>
  <si>
    <t>Suministro e instalacion de Geomembrana HDPE</t>
  </si>
  <si>
    <t>DEMARCACION</t>
  </si>
  <si>
    <t>INV-700-22</t>
  </si>
  <si>
    <t xml:space="preserve">Demarcación horizontal lineal ancho 12 cm, pintura acrílica (incluye suministro, aplicación manual) </t>
  </si>
  <si>
    <t>Demarcación horizontal marcas viales (cebras, flechas, símbolos, letras) pintura acrílica (incluye suministro, aplicación manual)</t>
  </si>
  <si>
    <t>NP</t>
  </si>
  <si>
    <t>ITEMS NO PREVISTOS</t>
  </si>
  <si>
    <t>NP-1</t>
  </si>
  <si>
    <t>Material de prestamo tipo sub-base estabilizado con cemento al 8% (incluye Suministro, Extendido, Nivelación y Compactación con Vibrocompactador 8 ton, incluye transporte)</t>
  </si>
  <si>
    <t>M3</t>
  </si>
  <si>
    <t>NP-2</t>
  </si>
  <si>
    <t>Reparacion e instalacion domiciliaria de acueducto</t>
  </si>
  <si>
    <t>ML</t>
  </si>
  <si>
    <t>NP-3</t>
  </si>
  <si>
    <t>Reparacion e instalacion domiciliaria de alcantarillado</t>
  </si>
  <si>
    <t>COMPONENTES</t>
  </si>
  <si>
    <t>Anexo</t>
  </si>
  <si>
    <t>Componente SST</t>
  </si>
  <si>
    <t>glb</t>
  </si>
  <si>
    <t>Componente Ambiental</t>
  </si>
  <si>
    <t>Componente Social</t>
  </si>
  <si>
    <t>Componente Sig</t>
  </si>
  <si>
    <t>Plan de manejo de transito</t>
  </si>
  <si>
    <t xml:space="preserve">SUBTOTAL OBRAS </t>
  </si>
  <si>
    <t xml:space="preserve">DIAGNOSTICO </t>
  </si>
  <si>
    <t>ENTREGABLE DE DIAGNOSTICO INCLUYE IVA 19%</t>
  </si>
  <si>
    <t>SUBTOTAL DIAGNOSTICO INCLUYE IVA 19%</t>
  </si>
  <si>
    <t>VALOR TOTAL</t>
  </si>
  <si>
    <r>
      <rPr>
        <b/>
        <sz val="14"/>
        <rFont val="Arial"/>
        <family val="2"/>
      </rPr>
      <t xml:space="preserve">NOTA 1: </t>
    </r>
    <r>
      <rPr>
        <sz val="14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</si>
  <si>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</si>
  <si>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</si>
  <si>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4"/>
        <rFont val="Arial"/>
        <family val="2"/>
      </rPr>
      <t>NOTA 2</t>
    </r>
    <r>
      <rPr>
        <sz val="14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</si>
  <si>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</si>
  <si>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</si>
  <si>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4"/>
        <rFont val="Arial"/>
        <family val="2"/>
      </rPr>
      <t>NOTA 3:</t>
    </r>
    <r>
      <rPr>
        <sz val="14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</si>
  <si>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</si>
  <si>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</si>
  <si>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>UTILIDAD</t>
  </si>
  <si>
    <t>U=</t>
  </si>
  <si>
    <t>SAID ARIAS PICON</t>
  </si>
  <si>
    <t>TOTAL A.I.U</t>
  </si>
  <si>
    <t>A.I.U.=</t>
  </si>
  <si>
    <t>R/L UNION TEMPORAL B&amp;A BACHEO L2</t>
  </si>
  <si>
    <t>CRONOGRAMA INICIAL DE ACTIVIDADES E INVERSIONES ETAPA 2 - CONSTRUCCION</t>
  </si>
  <si>
    <t>CRONOGRAMA INICIAL DE ACTIVIDADES E INVERSIONES</t>
  </si>
  <si>
    <t>MUNICIPIO DE CUCUTA</t>
  </si>
  <si>
    <t>CONTRATANTE: MUNICIPIO DE SAN JOSE DE CUCUTA</t>
  </si>
  <si>
    <t>VALOR TOTAL CONTRATO ESPECIFICO</t>
  </si>
  <si>
    <t>PLAZO INICIAL</t>
  </si>
  <si>
    <t>FECHA DE INICIACION:</t>
  </si>
  <si>
    <t>ITEM</t>
  </si>
  <si>
    <t>Unidad</t>
  </si>
  <si>
    <t>CANT</t>
  </si>
  <si>
    <t>V/R UNITARIO</t>
  </si>
  <si>
    <t>V/R TOTAL</t>
  </si>
  <si>
    <t>PLAZO (DIAS)</t>
  </si>
  <si>
    <t>NOVIEMBRE-2023</t>
  </si>
  <si>
    <t>DICIEMBRE - 2023</t>
  </si>
  <si>
    <t>ENERO-2024</t>
  </si>
  <si>
    <t>FEBRERO-2024</t>
  </si>
  <si>
    <t>MARZO-2024</t>
  </si>
  <si>
    <t>ABRIL-2024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</si>
  <si>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</si>
  <si>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</si>
  <si>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</si>
  <si>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</si>
  <si>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</si>
  <si>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</si>
  <si>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</si>
  <si>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</si>
  <si>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</si>
  <si>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</si>
  <si>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</si>
  <si>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</si>
  <si>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</si>
  <si>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</si>
  <si>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</si>
  <si>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</si>
  <si>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</si>
  <si>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</si>
  <si>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</si>
  <si>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</si>
  <si>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</si>
  <si>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</si>
  <si>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</si>
  <si>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</si>
  <si>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SEMANA 25</t>
  </si>
  <si>
    <t>M</t>
  </si>
  <si>
    <t>J</t>
  </si>
  <si>
    <t>V</t>
  </si>
  <si>
    <t>S</t>
  </si>
  <si>
    <t>D</t>
  </si>
  <si>
    <t>L</t>
  </si>
  <si>
    <t>DURACION DEL PROYECTO</t>
  </si>
  <si>
    <t>P</t>
  </si>
  <si>
    <t>E</t>
  </si>
  <si>
    <t>COSTO TOTAL</t>
  </si>
  <si>
    <t>ADMINISTRACION</t>
  </si>
  <si>
    <t>IMPREVISTOS</t>
  </si>
  <si>
    <t xml:space="preserve">UTILIDAD </t>
  </si>
  <si>
    <t>COSTO TOTAL SEMANAL</t>
  </si>
  <si>
    <t>INVERSIÓN SEMANAL ACUMULADA</t>
  </si>
  <si>
    <t>_________________________________________</t>
  </si>
  <si>
    <t>UNION TEMPORAL B&amp;A BACHEO L2</t>
  </si>
  <si>
    <t>Representante Legal</t>
  </si>
  <si>
    <t>Contratista</t>
  </si>
  <si>
    <t>CONTRATO DE OBRA No. 4186-2023</t>
  </si>
  <si>
    <t>“DIAGNOSTICO, CONSTRUCCION Y/O REHABILITACION Y/O MEJORAMIENTO DE LA MALLA VIAL URBANA DEL MUNICIPIO DE SAN JOSE DE CUCUTA FASE IV” LOTE 2</t>
  </si>
  <si>
    <t>JUNIO -01</t>
  </si>
  <si>
    <t>JULIO 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</si>
</sst>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7" formatCode="&quot;$&quot;\ #,##0.00_);\(&quot;$&quot;\ #,##0.00\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* #,##0.00_-;\-* #,##0.00_-;_-* &quot;-&quot;??_-;_-@_-"/>
    <numFmt numFmtId="167" formatCode="_-&quot;$&quot;\ * #,##0.00_-;\-&quot;$&quot;\ * #,##0.00_-;_-&quot;$&quot;\ * &quot;-&quot;??_-;_-@_-"/>
    <numFmt numFmtId="168" formatCode="0.0"/>
    <numFmt numFmtId="169" formatCode="_-&quot;$&quot;\ * #,##0.00_-;\-&quot;$&quot;\ * #,##0.00_-;_-&quot;$&quot;\ * &quot;-&quot;??_-;_-@"/>
    <numFmt numFmtId="170" formatCode="&quot;$&quot;\ #,##0.00;[Red]&quot;$&quot;\ \-#,##0.00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0#.00\ \L\t"/>
    <numFmt numFmtId="175" formatCode="_-[$$-240A]\ * #,##0.00_ ;_-[$$-240A]\ * \-#,##0.00\ ;_-[$$-240A]\ * &quot;-&quot;??_ ;_-@_ "/>
    <numFmt numFmtId="176" formatCode="_ [$$-240A]\ * #,##0.00_ ;_ [$$-240A]\ * \-#,##0.00_ ;_ [$$-240A]\ * &quot;-&quot;??_ ;_ @_ "/>
    <numFmt numFmtId="177" formatCode="_ * #,##0.00_ ;_ * \-#,##0.00_ ;_ * &quot;-&quot;??_ ;_ @_ "/>
    <numFmt numFmtId="178" formatCode="_ * #,##0_ ;_ * \-#,##0_ ;_ * &quot;-&quot;??_ ;_ @_ "/>
    <numFmt numFmtId="179" formatCode="#,##0.0000"/>
    <numFmt numFmtId="180" formatCode="#,##0.00;[Red]#,##0.00"/>
    <numFmt numFmtId="181" formatCode="#,##0.00_ ;\-#,##0.00\ "/>
    <numFmt numFmtId="182" formatCode="#,##0;[Red]#,##0"/>
    <numFmt numFmtId="183" formatCode="0.000"/>
    <numFmt numFmtId="184" formatCode="0.0%"/>
    <numFmt numFmtId="185" formatCode="#,##0.000_ ;\-#,##0.000\ "/>
  </numFmts>
  <fonts count="3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1"/>
      <color theme="1"/>
      <name val="Arial"/>
      <family val="2"/>
    </font>
    <font>
      <sz val="12"/>
      <name val="Courier"/>
      <family val="3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00B0F0"/>
      <name val="Arial"/>
      <family val="2"/>
    </font>
    <font>
      <sz val="11"/>
      <color rgb="FFFF0000"/>
      <name val="Arial"/>
      <family val="2"/>
    </font>
    <font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8">
    <xf numFmtId="0" fontId="0" fillId="0" borderId="0"/>
    <xf numFmtId="17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8" fillId="0" borderId="0"/>
    <xf numFmtId="0" fontId="12" fillId="0" borderId="0"/>
    <xf numFmtId="0" fontId="12" fillId="0" borderId="0"/>
    <xf numFmtId="170" fontId="12" fillId="0" borderId="0" applyFont="0" applyFill="0" applyBorder="0" applyAlignment="0" applyProtection="0"/>
    <xf numFmtId="0" fontId="12" fillId="0" borderId="0"/>
    <xf numFmtId="0" fontId="12" fillId="0" borderId="0"/>
    <xf numFmtId="171" fontId="12" fillId="0" borderId="0" applyFont="0" applyFill="0" applyBorder="0" applyAlignment="0" applyProtection="0"/>
    <xf numFmtId="0" fontId="12" fillId="0" borderId="0"/>
    <xf numFmtId="174" fontId="12" fillId="0" borderId="0" applyFont="0" applyFill="0" applyBorder="0" applyAlignment="0" applyProtection="0"/>
    <xf numFmtId="0" fontId="7" fillId="0" borderId="0"/>
    <xf numFmtId="179" fontId="12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23" fillId="0" borderId="0"/>
    <xf numFmtId="166" fontId="12" fillId="0" borderId="0" applyFont="0" applyFill="0" applyBorder="0" applyAlignment="0" applyProtection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2" fillId="0" borderId="0"/>
    <xf numFmtId="166" fontId="24" fillId="0" borderId="0" applyFont="0" applyFill="0" applyBorder="0" applyAlignment="0" applyProtection="0"/>
    <xf numFmtId="0" fontId="25" fillId="0" borderId="0"/>
    <xf numFmtId="0" fontId="12" fillId="0" borderId="0"/>
    <xf numFmtId="9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2" fillId="0" borderId="0"/>
    <xf numFmtId="177" fontId="12" fillId="0" borderId="0" applyFont="0" applyFill="0" applyBorder="0" applyAlignment="0" applyProtection="0"/>
    <xf numFmtId="0" fontId="6" fillId="0" borderId="0"/>
    <xf numFmtId="170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6" fillId="0" borderId="0"/>
    <xf numFmtId="167" fontId="12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07">
    <xf numFmtId="0" fontId="0" fillId="0" borderId="0" xfId="0"/>
    <xf numFmtId="0" fontId="10" fillId="0" borderId="0" xfId="4" applyFont="1"/>
    <xf numFmtId="0" fontId="10" fillId="0" borderId="0" xfId="4" applyFont="1" applyAlignment="1">
      <alignment horizontal="center"/>
    </xf>
    <xf numFmtId="0" fontId="11" fillId="0" borderId="0" xfId="4" applyFont="1"/>
    <xf numFmtId="167" fontId="11" fillId="0" borderId="0" xfId="2" applyFont="1" applyFill="1" applyAlignment="1">
      <alignment vertical="center"/>
    </xf>
    <xf numFmtId="0" fontId="11" fillId="0" borderId="0" xfId="4" applyFont="1" applyAlignment="1">
      <alignment horizontal="center"/>
    </xf>
    <xf numFmtId="0" fontId="10" fillId="0" borderId="0" xfId="4" applyFont="1" applyAlignment="1">
      <alignment wrapText="1"/>
    </xf>
    <xf numFmtId="167" fontId="11" fillId="0" borderId="0" xfId="2" applyFont="1" applyFill="1" applyAlignment="1">
      <alignment vertical="center" wrapText="1"/>
    </xf>
    <xf numFmtId="0" fontId="11" fillId="0" borderId="0" xfId="4" applyFont="1" applyAlignment="1">
      <alignment wrapText="1"/>
    </xf>
    <xf numFmtId="0" fontId="15" fillId="0" borderId="0" xfId="4" applyFont="1"/>
    <xf numFmtId="0" fontId="15" fillId="0" borderId="0" xfId="4" applyFont="1" applyAlignment="1">
      <alignment horizontal="center"/>
    </xf>
    <xf numFmtId="0" fontId="15" fillId="0" borderId="1" xfId="4" applyFont="1" applyBorder="1"/>
    <xf numFmtId="0" fontId="15" fillId="0" borderId="2" xfId="4" applyFont="1" applyBorder="1"/>
    <xf numFmtId="0" fontId="15" fillId="0" borderId="2" xfId="4" applyFont="1" applyBorder="1" applyAlignment="1">
      <alignment horizontal="center"/>
    </xf>
    <xf numFmtId="0" fontId="15" fillId="0" borderId="3" xfId="4" applyFont="1" applyBorder="1"/>
    <xf numFmtId="0" fontId="15" fillId="0" borderId="4" xfId="4" applyFont="1" applyBorder="1"/>
    <xf numFmtId="0" fontId="15" fillId="0" borderId="6" xfId="4" applyFont="1" applyBorder="1"/>
    <xf numFmtId="0" fontId="16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168" fontId="18" fillId="0" borderId="24" xfId="0" applyNumberFormat="1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4" xfId="0" applyFont="1" applyBorder="1" applyAlignment="1">
      <alignment vertical="center"/>
    </xf>
    <xf numFmtId="0" fontId="19" fillId="0" borderId="24" xfId="0" applyFont="1" applyBorder="1" applyAlignment="1">
      <alignment vertical="center" wrapText="1"/>
    </xf>
    <xf numFmtId="0" fontId="15" fillId="0" borderId="24" xfId="0" applyFont="1" applyBorder="1"/>
    <xf numFmtId="169" fontId="15" fillId="0" borderId="24" xfId="0" applyNumberFormat="1" applyFont="1" applyBorder="1"/>
    <xf numFmtId="7" fontId="15" fillId="0" borderId="24" xfId="8" applyNumberFormat="1" applyFont="1" applyFill="1" applyBorder="1" applyAlignment="1">
      <alignment horizontal="right" vertical="center" wrapText="1"/>
    </xf>
    <xf numFmtId="0" fontId="20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3" xfId="0" quotePrefix="1" applyFont="1" applyBorder="1" applyAlignment="1">
      <alignment horizontal="center" vertical="center"/>
    </xf>
    <xf numFmtId="0" fontId="21" fillId="0" borderId="13" xfId="0" applyFont="1" applyBorder="1" applyAlignment="1">
      <alignment vertical="center" wrapText="1"/>
    </xf>
    <xf numFmtId="169" fontId="20" fillId="0" borderId="13" xfId="0" applyNumberFormat="1" applyFont="1" applyBorder="1" applyAlignment="1">
      <alignment horizontal="center" vertical="center" wrapText="1"/>
    </xf>
    <xf numFmtId="2" fontId="20" fillId="0" borderId="13" xfId="0" applyNumberFormat="1" applyFont="1" applyBorder="1" applyAlignment="1">
      <alignment horizontal="center" vertical="center"/>
    </xf>
    <xf numFmtId="169" fontId="20" fillId="0" borderId="13" xfId="0" applyNumberFormat="1" applyFont="1" applyBorder="1" applyAlignment="1">
      <alignment horizontal="center" vertical="center"/>
    </xf>
    <xf numFmtId="0" fontId="20" fillId="0" borderId="13" xfId="0" quotePrefix="1" applyFont="1" applyBorder="1" applyAlignment="1">
      <alignment horizontal="center" vertical="center"/>
    </xf>
    <xf numFmtId="168" fontId="18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19" fillId="0" borderId="13" xfId="0" applyFont="1" applyBorder="1" applyAlignment="1">
      <alignment vertical="center" wrapText="1"/>
    </xf>
    <xf numFmtId="0" fontId="16" fillId="0" borderId="13" xfId="0" applyFont="1" applyBorder="1"/>
    <xf numFmtId="169" fontId="18" fillId="0" borderId="13" xfId="0" applyNumberFormat="1" applyFont="1" applyBorder="1" applyAlignment="1">
      <alignment horizontal="center" vertical="center"/>
    </xf>
    <xf numFmtId="0" fontId="15" fillId="0" borderId="13" xfId="0" applyFont="1" applyBorder="1"/>
    <xf numFmtId="0" fontId="20" fillId="0" borderId="13" xfId="0" applyFont="1" applyBorder="1"/>
    <xf numFmtId="0" fontId="15" fillId="0" borderId="0" xfId="4" applyFont="1" applyAlignment="1">
      <alignment wrapText="1"/>
    </xf>
    <xf numFmtId="0" fontId="15" fillId="0" borderId="4" xfId="4" applyFont="1" applyBorder="1" applyAlignment="1">
      <alignment wrapText="1"/>
    </xf>
    <xf numFmtId="2" fontId="20" fillId="0" borderId="13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wrapText="1"/>
    </xf>
    <xf numFmtId="0" fontId="15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5" fillId="0" borderId="6" xfId="4" applyFont="1" applyBorder="1" applyAlignment="1">
      <alignment wrapText="1"/>
    </xf>
    <xf numFmtId="0" fontId="18" fillId="0" borderId="13" xfId="0" applyFont="1" applyBorder="1" applyAlignment="1">
      <alignment vertical="center"/>
    </xf>
    <xf numFmtId="0" fontId="20" fillId="0" borderId="13" xfId="0" applyFont="1" applyBorder="1" applyAlignment="1">
      <alignment vertical="center" wrapText="1"/>
    </xf>
    <xf numFmtId="0" fontId="20" fillId="0" borderId="12" xfId="0" applyFont="1" applyBorder="1" applyAlignment="1">
      <alignment horizontal="center" vertical="center"/>
    </xf>
    <xf numFmtId="0" fontId="18" fillId="0" borderId="13" xfId="0" applyFont="1" applyBorder="1"/>
    <xf numFmtId="0" fontId="18" fillId="0" borderId="1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0" fontId="20" fillId="0" borderId="25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7" fontId="15" fillId="0" borderId="26" xfId="8" applyNumberFormat="1" applyFont="1" applyFill="1" applyBorder="1" applyAlignment="1">
      <alignment horizontal="right" vertical="center" wrapText="1"/>
    </xf>
    <xf numFmtId="0" fontId="20" fillId="0" borderId="0" xfId="0" applyFont="1" applyAlignment="1">
      <alignment vertical="center"/>
    </xf>
    <xf numFmtId="169" fontId="20" fillId="0" borderId="29" xfId="0" applyNumberFormat="1" applyFont="1" applyBorder="1" applyAlignment="1">
      <alignment horizontal="center" vertical="center"/>
    </xf>
    <xf numFmtId="169" fontId="18" fillId="0" borderId="3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69" fontId="18" fillId="0" borderId="0" xfId="0" applyNumberFormat="1" applyFont="1" applyAlignment="1">
      <alignment vertical="center"/>
    </xf>
    <xf numFmtId="169" fontId="18" fillId="0" borderId="19" xfId="0" applyNumberFormat="1" applyFont="1" applyBorder="1" applyAlignment="1">
      <alignment vertical="center"/>
    </xf>
    <xf numFmtId="0" fontId="16" fillId="0" borderId="27" xfId="12" applyFont="1" applyBorder="1" applyAlignment="1">
      <alignment vertical="center"/>
    </xf>
    <xf numFmtId="9" fontId="16" fillId="0" borderId="14" xfId="3" applyFont="1" applyFill="1" applyBorder="1" applyAlignment="1">
      <alignment horizontal="center" vertical="center"/>
    </xf>
    <xf numFmtId="0" fontId="15" fillId="0" borderId="36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3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8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1" xfId="4" applyFont="1" applyBorder="1"/>
    <xf numFmtId="0" fontId="15" fillId="0" borderId="41" xfId="4" applyFont="1" applyBorder="1" applyAlignment="1">
      <alignment horizontal="center"/>
    </xf>
    <xf numFmtId="178" fontId="15" fillId="0" borderId="41" xfId="1" applyNumberFormat="1" applyFont="1" applyFill="1" applyBorder="1"/>
    <xf numFmtId="0" fontId="15" fillId="0" borderId="42" xfId="4" applyFont="1" applyBorder="1"/>
    <xf numFmtId="4" fontId="20" fillId="0" borderId="13" xfId="0" applyNumberFormat="1" applyFont="1" applyBorder="1" applyAlignment="1">
      <alignment horizontal="center" vertical="center"/>
    </xf>
    <xf numFmtId="0" fontId="16" fillId="0" borderId="21" xfId="7" applyFont="1" applyBorder="1" applyAlignment="1">
      <alignment horizontal="center" vertical="center" wrapText="1"/>
    </xf>
    <xf numFmtId="0" fontId="15" fillId="0" borderId="23" xfId="6" applyFont="1" applyBorder="1" applyAlignment="1">
      <alignment horizontal="center" vertical="center"/>
    </xf>
    <xf numFmtId="0" fontId="15" fillId="0" borderId="18" xfId="6" applyFont="1" applyBorder="1" applyAlignment="1">
      <alignment horizontal="center" vertical="center"/>
    </xf>
    <xf numFmtId="0" fontId="15" fillId="0" borderId="12" xfId="6" applyFont="1" applyBorder="1" applyAlignment="1">
      <alignment horizontal="center" vertical="center"/>
    </xf>
    <xf numFmtId="0" fontId="15" fillId="0" borderId="18" xfId="6" applyFont="1" applyBorder="1" applyAlignment="1">
      <alignment horizontal="center" vertical="center" wrapText="1"/>
    </xf>
    <xf numFmtId="0" fontId="15" fillId="0" borderId="0" xfId="9" applyFont="1"/>
    <xf numFmtId="0" fontId="15" fillId="0" borderId="4" xfId="9" applyFont="1" applyBorder="1"/>
    <xf numFmtId="0" fontId="15" fillId="0" borderId="33" xfId="10" applyFont="1" applyBorder="1"/>
    <xf numFmtId="0" fontId="15" fillId="0" borderId="8" xfId="10" applyFont="1" applyBorder="1" applyAlignment="1">
      <alignment horizontal="center"/>
    </xf>
    <xf numFmtId="0" fontId="15" fillId="0" borderId="8" xfId="10" applyFont="1" applyBorder="1"/>
    <xf numFmtId="2" fontId="15" fillId="0" borderId="8" xfId="10" applyNumberFormat="1" applyFont="1" applyBorder="1"/>
    <xf numFmtId="172" fontId="15" fillId="0" borderId="8" xfId="11" applyNumberFormat="1" applyFont="1" applyFill="1" applyBorder="1"/>
    <xf numFmtId="39" fontId="16" fillId="0" borderId="34" xfId="11" applyNumberFormat="1" applyFont="1" applyFill="1" applyBorder="1" applyAlignment="1">
      <alignment vertical="center"/>
    </xf>
    <xf numFmtId="0" fontId="15" fillId="0" borderId="6" xfId="9" applyFont="1" applyBorder="1"/>
    <xf numFmtId="0" fontId="10" fillId="0" borderId="0" xfId="9" applyFont="1"/>
    <xf numFmtId="0" fontId="13" fillId="0" borderId="0" xfId="9" applyFont="1"/>
    <xf numFmtId="173" fontId="15" fillId="0" borderId="6" xfId="9" applyNumberFormat="1" applyFont="1" applyBorder="1"/>
    <xf numFmtId="175" fontId="16" fillId="0" borderId="35" xfId="13" applyNumberFormat="1" applyFont="1" applyFill="1" applyBorder="1" applyAlignment="1">
      <alignment horizontal="center" vertical="center"/>
    </xf>
    <xf numFmtId="176" fontId="15" fillId="0" borderId="6" xfId="9" applyNumberFormat="1" applyFont="1" applyBorder="1"/>
    <xf numFmtId="175" fontId="16" fillId="0" borderId="13" xfId="13" applyNumberFormat="1" applyFont="1" applyFill="1" applyBorder="1" applyAlignment="1">
      <alignment horizontal="center" vertical="center"/>
    </xf>
    <xf numFmtId="0" fontId="15" fillId="0" borderId="16" xfId="9" applyFont="1" applyBorder="1"/>
    <xf numFmtId="0" fontId="14" fillId="0" borderId="0" xfId="9" applyFont="1"/>
    <xf numFmtId="0" fontId="15" fillId="0" borderId="40" xfId="9" applyFont="1" applyBorder="1"/>
    <xf numFmtId="0" fontId="18" fillId="0" borderId="13" xfId="0" applyFont="1" applyBorder="1" applyAlignment="1">
      <alignment horizontal="center" vertical="center"/>
    </xf>
    <xf numFmtId="0" fontId="28" fillId="0" borderId="0" xfId="50" applyFont="1" applyAlignment="1">
      <alignment horizontal="center" vertical="center"/>
    </xf>
    <xf numFmtId="165" fontId="28" fillId="0" borderId="0" xfId="51" applyFont="1" applyAlignment="1">
      <alignment horizontal="center" vertical="center"/>
    </xf>
    <xf numFmtId="15" fontId="22" fillId="0" borderId="0" xfId="50" applyNumberFormat="1" applyFont="1" applyAlignment="1">
      <alignment horizontal="center" vertical="center" wrapText="1"/>
    </xf>
    <xf numFmtId="0" fontId="22" fillId="0" borderId="0" xfId="50" applyFont="1" applyAlignment="1">
      <alignment vertical="center" wrapText="1"/>
    </xf>
    <xf numFmtId="15" fontId="22" fillId="0" borderId="0" xfId="50" applyNumberFormat="1" applyFont="1" applyAlignment="1">
      <alignment vertical="center" wrapText="1"/>
    </xf>
    <xf numFmtId="0" fontId="22" fillId="0" borderId="0" xfId="50" applyFont="1" applyAlignment="1">
      <alignment horizontal="center" vertical="center" wrapText="1"/>
    </xf>
    <xf numFmtId="0" fontId="27" fillId="0" borderId="0" xfId="50" applyFont="1" applyAlignment="1">
      <alignment horizontal="center" vertical="center"/>
    </xf>
    <xf numFmtId="0" fontId="30" fillId="5" borderId="46" xfId="50" applyFont="1" applyFill="1" applyBorder="1" applyAlignment="1">
      <alignment horizontal="center" vertical="center" wrapText="1"/>
    </xf>
    <xf numFmtId="0" fontId="31" fillId="0" borderId="0" xfId="50" applyFont="1" applyAlignment="1">
      <alignment horizontal="center" vertical="center"/>
    </xf>
    <xf numFmtId="1" fontId="31" fillId="5" borderId="46" xfId="51" applyNumberFormat="1" applyFont="1" applyFill="1" applyBorder="1" applyAlignment="1">
      <alignment horizontal="center" vertical="center" wrapText="1"/>
    </xf>
    <xf numFmtId="1" fontId="32" fillId="0" borderId="46" xfId="50" applyNumberFormat="1" applyFont="1" applyBorder="1" applyAlignment="1">
      <alignment horizontal="center" vertical="center"/>
    </xf>
    <xf numFmtId="0" fontId="30" fillId="0" borderId="46" xfId="18" applyFont="1" applyBorder="1" applyAlignment="1">
      <alignment vertical="center"/>
    </xf>
    <xf numFmtId="1" fontId="31" fillId="6" borderId="46" xfId="50" applyNumberFormat="1" applyFont="1" applyFill="1" applyBorder="1" applyAlignment="1">
      <alignment horizontal="center" vertical="center" wrapText="1"/>
    </xf>
    <xf numFmtId="165" fontId="32" fillId="0" borderId="0" xfId="51" applyFont="1" applyAlignment="1">
      <alignment horizontal="center" vertical="center"/>
    </xf>
    <xf numFmtId="165" fontId="33" fillId="0" borderId="0" xfId="51" applyFont="1" applyFill="1" applyAlignment="1">
      <alignment horizontal="center" vertical="center"/>
    </xf>
    <xf numFmtId="1" fontId="32" fillId="0" borderId="0" xfId="50" applyNumberFormat="1" applyFont="1" applyAlignment="1">
      <alignment horizontal="center" vertical="center"/>
    </xf>
    <xf numFmtId="1" fontId="31" fillId="0" borderId="46" xfId="50" applyNumberFormat="1" applyFont="1" applyBorder="1" applyAlignment="1">
      <alignment horizontal="center" vertical="center" wrapText="1"/>
    </xf>
    <xf numFmtId="1" fontId="31" fillId="3" borderId="46" xfId="50" applyNumberFormat="1" applyFont="1" applyFill="1" applyBorder="1" applyAlignment="1">
      <alignment horizontal="center" vertical="center" wrapText="1"/>
    </xf>
    <xf numFmtId="1" fontId="34" fillId="3" borderId="46" xfId="50" applyNumberFormat="1" applyFont="1" applyFill="1" applyBorder="1" applyAlignment="1">
      <alignment horizontal="center" vertical="center" wrapText="1"/>
    </xf>
    <xf numFmtId="1" fontId="12" fillId="0" borderId="0" xfId="50" applyNumberFormat="1" applyFont="1" applyAlignment="1">
      <alignment horizontal="center" vertical="center"/>
    </xf>
    <xf numFmtId="182" fontId="30" fillId="7" borderId="46" xfId="54" applyNumberFormat="1" applyFont="1" applyFill="1" applyBorder="1" applyAlignment="1">
      <alignment horizontal="center" vertical="center"/>
    </xf>
    <xf numFmtId="182" fontId="30" fillId="8" borderId="46" xfId="54" applyNumberFormat="1" applyFont="1" applyFill="1" applyBorder="1" applyAlignment="1">
      <alignment horizontal="center" vertical="center"/>
    </xf>
    <xf numFmtId="0" fontId="12" fillId="0" borderId="0" xfId="50" applyFont="1" applyAlignment="1">
      <alignment horizontal="center" vertical="center"/>
    </xf>
    <xf numFmtId="0" fontId="33" fillId="0" borderId="0" xfId="50" applyFont="1" applyAlignment="1">
      <alignment horizontal="center" vertical="center"/>
    </xf>
    <xf numFmtId="1" fontId="30" fillId="0" borderId="0" xfId="50" applyNumberFormat="1" applyFont="1" applyAlignment="1">
      <alignment horizontal="center" vertical="center" wrapText="1"/>
    </xf>
    <xf numFmtId="182" fontId="30" fillId="0" borderId="0" xfId="54" applyNumberFormat="1" applyFont="1" applyFill="1" applyBorder="1" applyAlignment="1">
      <alignment horizontal="center" vertical="center"/>
    </xf>
    <xf numFmtId="0" fontId="28" fillId="0" borderId="0" xfId="50" applyFont="1" applyAlignment="1">
      <alignment horizontal="left" vertical="center"/>
    </xf>
    <xf numFmtId="0" fontId="22" fillId="0" borderId="0" xfId="50" applyFont="1" applyAlignment="1">
      <alignment horizontal="left" vertical="center"/>
    </xf>
    <xf numFmtId="0" fontId="30" fillId="5" borderId="50" xfId="50" applyFont="1" applyFill="1" applyBorder="1" applyAlignment="1">
      <alignment horizontal="center" vertical="center" wrapText="1"/>
    </xf>
    <xf numFmtId="3" fontId="31" fillId="0" borderId="46" xfId="50" applyNumberFormat="1" applyFont="1" applyBorder="1" applyAlignment="1">
      <alignment vertical="center" wrapText="1"/>
    </xf>
    <xf numFmtId="3" fontId="31" fillId="0" borderId="52" xfId="50" applyNumberFormat="1" applyFont="1" applyBorder="1" applyAlignment="1">
      <alignment vertical="center" wrapText="1"/>
    </xf>
    <xf numFmtId="1" fontId="31" fillId="0" borderId="47" xfId="50" applyNumberFormat="1" applyFont="1" applyBorder="1" applyAlignment="1">
      <alignment horizontal="center" vertical="center" wrapText="1"/>
    </xf>
    <xf numFmtId="1" fontId="31" fillId="0" borderId="50" xfId="50" applyNumberFormat="1" applyFont="1" applyBorder="1" applyAlignment="1">
      <alignment horizontal="center" vertical="center" wrapText="1"/>
    </xf>
    <xf numFmtId="0" fontId="12" fillId="0" borderId="46" xfId="55" applyNumberFormat="1" applyFont="1" applyFill="1" applyBorder="1" applyAlignment="1">
      <alignment horizontal="center" vertical="center" wrapText="1"/>
    </xf>
    <xf numFmtId="3" fontId="30" fillId="0" borderId="46" xfId="50" applyNumberFormat="1" applyFont="1" applyBorder="1" applyAlignment="1">
      <alignment vertical="center" wrapText="1"/>
    </xf>
    <xf numFmtId="182" fontId="30" fillId="0" borderId="46" xfId="51" applyNumberFormat="1" applyFont="1" applyFill="1" applyBorder="1" applyAlignment="1">
      <alignment vertical="center" wrapText="1"/>
    </xf>
    <xf numFmtId="165" fontId="31" fillId="0" borderId="46" xfId="51" applyFont="1" applyFill="1" applyBorder="1" applyAlignment="1">
      <alignment vertical="center" wrapText="1"/>
    </xf>
    <xf numFmtId="3" fontId="30" fillId="0" borderId="52" xfId="50" applyNumberFormat="1" applyFont="1" applyBorder="1" applyAlignment="1">
      <alignment vertical="center" wrapText="1"/>
    </xf>
    <xf numFmtId="3" fontId="31" fillId="0" borderId="50" xfId="50" applyNumberFormat="1" applyFont="1" applyBorder="1" applyAlignment="1">
      <alignment vertical="center" wrapText="1"/>
    </xf>
    <xf numFmtId="3" fontId="31" fillId="0" borderId="53" xfId="50" applyNumberFormat="1" applyFont="1" applyBorder="1" applyAlignment="1">
      <alignment vertical="center" wrapText="1"/>
    </xf>
    <xf numFmtId="165" fontId="31" fillId="0" borderId="48" xfId="51" applyFont="1" applyFill="1" applyBorder="1" applyAlignment="1">
      <alignment vertical="center" wrapText="1"/>
    </xf>
    <xf numFmtId="165" fontId="31" fillId="0" borderId="51" xfId="51" applyFont="1" applyFill="1" applyBorder="1" applyAlignment="1">
      <alignment vertical="center" wrapText="1"/>
    </xf>
    <xf numFmtId="165" fontId="31" fillId="0" borderId="52" xfId="51" applyFont="1" applyFill="1" applyBorder="1" applyAlignment="1">
      <alignment vertical="center" wrapText="1"/>
    </xf>
    <xf numFmtId="0" fontId="18" fillId="0" borderId="13" xfId="0" quotePrefix="1" applyFont="1" applyBorder="1" applyAlignment="1">
      <alignment horizontal="center" vertical="center"/>
    </xf>
    <xf numFmtId="177" fontId="30" fillId="0" borderId="0" xfId="1" applyFont="1" applyAlignment="1">
      <alignment horizontal="center" vertical="center" wrapText="1"/>
    </xf>
    <xf numFmtId="177" fontId="12" fillId="0" borderId="0" xfId="1" applyFont="1" applyAlignment="1">
      <alignment horizontal="center" vertical="center"/>
    </xf>
    <xf numFmtId="10" fontId="30" fillId="0" borderId="0" xfId="50" applyNumberFormat="1" applyFont="1" applyAlignment="1">
      <alignment horizontal="center" vertical="center" wrapText="1"/>
    </xf>
    <xf numFmtId="9" fontId="31" fillId="3" borderId="46" xfId="3" applyFont="1" applyFill="1" applyBorder="1" applyAlignment="1">
      <alignment horizontal="center" vertical="center" wrapText="1"/>
    </xf>
    <xf numFmtId="9" fontId="34" fillId="3" borderId="46" xfId="3" applyFont="1" applyFill="1" applyBorder="1" applyAlignment="1">
      <alignment horizontal="center" vertical="center" wrapText="1"/>
    </xf>
    <xf numFmtId="9" fontId="31" fillId="7" borderId="46" xfId="3" applyFont="1" applyFill="1" applyBorder="1" applyAlignment="1">
      <alignment horizontal="center" vertical="center" wrapText="1"/>
    </xf>
    <xf numFmtId="10" fontId="31" fillId="7" borderId="46" xfId="3" applyNumberFormat="1" applyFont="1" applyFill="1" applyBorder="1" applyAlignment="1">
      <alignment horizontal="center" vertical="center" wrapText="1"/>
    </xf>
    <xf numFmtId="184" fontId="31" fillId="7" borderId="46" xfId="3" applyNumberFormat="1" applyFont="1" applyFill="1" applyBorder="1" applyAlignment="1">
      <alignment horizontal="center" vertical="center" wrapText="1"/>
    </xf>
    <xf numFmtId="1" fontId="31" fillId="7" borderId="46" xfId="50" applyNumberFormat="1" applyFont="1" applyFill="1" applyBorder="1" applyAlignment="1">
      <alignment horizontal="center" vertical="center" wrapText="1"/>
    </xf>
    <xf numFmtId="1" fontId="34" fillId="7" borderId="46" xfId="50" applyNumberFormat="1" applyFont="1" applyFill="1" applyBorder="1" applyAlignment="1">
      <alignment horizontal="center" vertical="center" wrapText="1"/>
    </xf>
    <xf numFmtId="9" fontId="36" fillId="7" borderId="46" xfId="3" applyFont="1" applyFill="1" applyBorder="1" applyAlignment="1">
      <alignment horizontal="center" vertical="center" wrapText="1"/>
    </xf>
    <xf numFmtId="0" fontId="16" fillId="0" borderId="18" xfId="6" applyFont="1" applyBorder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16" fillId="0" borderId="19" xfId="6" applyFont="1" applyBorder="1" applyAlignment="1">
      <alignment horizontal="center" vertical="center"/>
    </xf>
    <xf numFmtId="0" fontId="15" fillId="0" borderId="5" xfId="4" applyFont="1" applyBorder="1" applyAlignment="1">
      <alignment horizontal="center" wrapText="1"/>
    </xf>
    <xf numFmtId="0" fontId="16" fillId="0" borderId="0" xfId="5" applyFont="1" applyAlignment="1">
      <alignment horizontal="center" vertical="top"/>
    </xf>
    <xf numFmtId="0" fontId="16" fillId="0" borderId="8" xfId="5" applyFont="1" applyBorder="1" applyAlignment="1">
      <alignment horizontal="center"/>
    </xf>
    <xf numFmtId="0" fontId="15" fillId="0" borderId="9" xfId="4" applyFont="1" applyBorder="1" applyAlignment="1">
      <alignment horizontal="left" vertical="center" wrapText="1"/>
    </xf>
    <xf numFmtId="0" fontId="15" fillId="0" borderId="10" xfId="4" applyFont="1" applyBorder="1" applyAlignment="1">
      <alignment horizontal="left" vertical="center" wrapText="1"/>
    </xf>
    <xf numFmtId="0" fontId="15" fillId="0" borderId="11" xfId="4" applyFont="1" applyBorder="1" applyAlignment="1">
      <alignment horizontal="left" vertical="center" wrapText="1"/>
    </xf>
    <xf numFmtId="0" fontId="15" fillId="0" borderId="12" xfId="4" applyFont="1" applyBorder="1" applyAlignment="1">
      <alignment horizontal="left" vertical="center" wrapText="1"/>
    </xf>
    <xf numFmtId="0" fontId="15" fillId="0" borderId="13" xfId="4" applyFont="1" applyBorder="1" applyAlignment="1">
      <alignment horizontal="left" vertical="center" wrapText="1"/>
    </xf>
    <xf numFmtId="0" fontId="15" fillId="0" borderId="14" xfId="4" applyFont="1" applyBorder="1" applyAlignment="1">
      <alignment horizontal="left" vertical="center" wrapText="1"/>
    </xf>
    <xf numFmtId="0" fontId="15" fillId="0" borderId="15" xfId="4" applyFont="1" applyBorder="1" applyAlignment="1">
      <alignment horizontal="center" vertical="center" wrapText="1"/>
    </xf>
    <xf numFmtId="0" fontId="15" fillId="0" borderId="16" xfId="4" applyFont="1" applyBorder="1" applyAlignment="1">
      <alignment horizontal="center" vertical="center" wrapText="1"/>
    </xf>
    <xf numFmtId="0" fontId="15" fillId="0" borderId="17" xfId="4" applyFont="1" applyBorder="1" applyAlignment="1">
      <alignment horizontal="center" vertical="center" wrapText="1"/>
    </xf>
    <xf numFmtId="0" fontId="15" fillId="0" borderId="28" xfId="12" applyFont="1" applyBorder="1" applyAlignment="1">
      <alignment horizontal="center" vertical="center"/>
    </xf>
    <xf numFmtId="0" fontId="15" fillId="0" borderId="29" xfId="12" applyFont="1" applyBorder="1" applyAlignment="1">
      <alignment horizontal="center" vertical="center"/>
    </xf>
    <xf numFmtId="0" fontId="16" fillId="0" borderId="9" xfId="6" applyFont="1" applyBorder="1" applyAlignment="1">
      <alignment horizontal="center" vertical="center" wrapText="1"/>
    </xf>
    <xf numFmtId="0" fontId="16" fillId="0" borderId="20" xfId="6" applyFont="1" applyBorder="1" applyAlignment="1">
      <alignment horizontal="center" vertical="center" wrapText="1"/>
    </xf>
    <xf numFmtId="0" fontId="16" fillId="0" borderId="10" xfId="6" applyFont="1" applyBorder="1" applyAlignment="1">
      <alignment horizontal="center" vertical="center" wrapText="1"/>
    </xf>
    <xf numFmtId="0" fontId="16" fillId="0" borderId="21" xfId="6" applyFont="1" applyBorder="1" applyAlignment="1">
      <alignment horizontal="center" vertical="center" wrapText="1"/>
    </xf>
    <xf numFmtId="0" fontId="16" fillId="0" borderId="10" xfId="7" applyFont="1" applyBorder="1" applyAlignment="1">
      <alignment horizontal="center" vertical="center" wrapText="1"/>
    </xf>
    <xf numFmtId="4" fontId="16" fillId="0" borderId="10" xfId="6" applyNumberFormat="1" applyFont="1" applyBorder="1" applyAlignment="1">
      <alignment horizontal="center" vertical="center" wrapText="1"/>
    </xf>
    <xf numFmtId="4" fontId="16" fillId="0" borderId="21" xfId="6" applyNumberFormat="1" applyFont="1" applyBorder="1" applyAlignment="1">
      <alignment horizontal="center" vertical="center" wrapText="1"/>
    </xf>
    <xf numFmtId="4" fontId="16" fillId="0" borderId="11" xfId="6" applyNumberFormat="1" applyFont="1" applyBorder="1" applyAlignment="1">
      <alignment horizontal="center" vertical="center" wrapText="1"/>
    </xf>
    <xf numFmtId="4" fontId="16" fillId="0" borderId="22" xfId="6" applyNumberFormat="1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5" fillId="0" borderId="12" xfId="5" applyFont="1" applyBorder="1" applyAlignment="1">
      <alignment vertical="center" wrapText="1"/>
    </xf>
    <xf numFmtId="0" fontId="15" fillId="0" borderId="13" xfId="5" applyFont="1" applyBorder="1" applyAlignment="1">
      <alignment vertical="center" wrapText="1"/>
    </xf>
    <xf numFmtId="3" fontId="16" fillId="0" borderId="24" xfId="5" applyNumberFormat="1" applyFont="1" applyBorder="1" applyAlignment="1">
      <alignment horizontal="center" vertical="center" wrapText="1"/>
    </xf>
    <xf numFmtId="3" fontId="16" fillId="0" borderId="13" xfId="5" applyNumberFormat="1" applyFont="1" applyBorder="1" applyAlignment="1">
      <alignment horizontal="center" vertical="center"/>
    </xf>
    <xf numFmtId="0" fontId="16" fillId="0" borderId="13" xfId="5" applyFont="1" applyBorder="1" applyAlignment="1">
      <alignment horizontal="center" vertical="center" wrapText="1"/>
    </xf>
    <xf numFmtId="0" fontId="16" fillId="0" borderId="13" xfId="5" applyFont="1" applyBorder="1" applyAlignment="1">
      <alignment horizontal="center" vertical="center"/>
    </xf>
    <xf numFmtId="3" fontId="16" fillId="0" borderId="13" xfId="5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5" fillId="0" borderId="8" xfId="0" applyFont="1" applyBorder="1" applyAlignment="1">
      <alignment horizontal="center" vertical="center" wrapText="1"/>
    </xf>
    <xf numFmtId="0" fontId="15" fillId="0" borderId="21" xfId="5" applyFont="1" applyBorder="1" applyAlignment="1">
      <alignment horizontal="center" vertical="center" wrapText="1"/>
    </xf>
    <xf numFmtId="0" fontId="15" fillId="0" borderId="22" xfId="5" applyFont="1" applyBorder="1" applyAlignment="1">
      <alignment horizontal="center" vertical="center" wrapText="1"/>
    </xf>
    <xf numFmtId="182" fontId="31" fillId="0" borderId="46" xfId="54" applyNumberFormat="1" applyFont="1" applyFill="1" applyBorder="1" applyAlignment="1">
      <alignment horizontal="center" vertical="center"/>
    </xf>
    <xf numFmtId="182" fontId="30" fillId="8" borderId="46" xfId="54" applyNumberFormat="1" applyFont="1" applyFill="1" applyBorder="1" applyAlignment="1">
      <alignment horizontal="center" vertical="center"/>
    </xf>
    <xf numFmtId="3" fontId="31" fillId="0" borderId="46" xfId="50" applyNumberFormat="1" applyFont="1" applyBorder="1" applyAlignment="1">
      <alignment horizontal="center" vertical="center" wrapText="1"/>
    </xf>
    <xf numFmtId="3" fontId="31" fillId="3" borderId="46" xfId="50" applyNumberFormat="1" applyFont="1" applyFill="1" applyBorder="1" applyAlignment="1">
      <alignment horizontal="center" vertical="center" wrapText="1"/>
    </xf>
    <xf numFmtId="1" fontId="12" fillId="0" borderId="48" xfId="50" applyNumberFormat="1" applyFont="1" applyBorder="1" applyAlignment="1">
      <alignment horizontal="center" vertical="center"/>
    </xf>
    <xf numFmtId="1" fontId="12" fillId="0" borderId="51" xfId="50" applyNumberFormat="1" applyFont="1" applyBorder="1" applyAlignment="1">
      <alignment horizontal="center" vertical="center"/>
    </xf>
    <xf numFmtId="1" fontId="12" fillId="0" borderId="52" xfId="50" applyNumberFormat="1" applyFont="1" applyBorder="1" applyAlignment="1">
      <alignment horizontal="center" vertical="center"/>
    </xf>
    <xf numFmtId="182" fontId="31" fillId="2" borderId="46" xfId="51" applyNumberFormat="1" applyFont="1" applyFill="1" applyBorder="1" applyAlignment="1">
      <alignment horizontal="center" vertical="center" wrapText="1"/>
    </xf>
    <xf numFmtId="3" fontId="31" fillId="0" borderId="47" xfId="50" applyNumberFormat="1" applyFont="1" applyBorder="1" applyAlignment="1">
      <alignment horizontal="center" vertical="center" wrapText="1"/>
    </xf>
    <xf numFmtId="10" fontId="31" fillId="0" borderId="46" xfId="52" applyNumberFormat="1" applyFont="1" applyFill="1" applyBorder="1" applyAlignment="1">
      <alignment horizontal="center" vertical="center" wrapText="1"/>
    </xf>
    <xf numFmtId="2" fontId="31" fillId="0" borderId="46" xfId="18" applyNumberFormat="1" applyFont="1" applyBorder="1" applyAlignment="1">
      <alignment horizontal="center" vertical="center" wrapText="1"/>
    </xf>
    <xf numFmtId="0" fontId="31" fillId="0" borderId="46" xfId="18" applyFont="1" applyBorder="1" applyAlignment="1">
      <alignment horizontal="justify" vertical="center" wrapText="1"/>
    </xf>
    <xf numFmtId="181" fontId="31" fillId="0" borderId="46" xfId="51" applyNumberFormat="1" applyFont="1" applyFill="1" applyBorder="1" applyAlignment="1">
      <alignment horizontal="center" vertical="center" wrapText="1"/>
    </xf>
    <xf numFmtId="181" fontId="35" fillId="0" borderId="46" xfId="51" applyNumberFormat="1" applyFont="1" applyFill="1" applyBorder="1" applyAlignment="1">
      <alignment horizontal="center" vertical="center" wrapText="1"/>
    </xf>
    <xf numFmtId="167" fontId="31" fillId="0" borderId="46" xfId="53" applyFont="1" applyFill="1" applyBorder="1" applyAlignment="1">
      <alignment horizontal="justify" vertical="center" wrapText="1"/>
    </xf>
    <xf numFmtId="182" fontId="30" fillId="7" borderId="46" xfId="54" applyNumberFormat="1" applyFont="1" applyFill="1" applyBorder="1" applyAlignment="1">
      <alignment horizontal="center" vertical="center"/>
    </xf>
    <xf numFmtId="3" fontId="31" fillId="0" borderId="48" xfId="50" applyNumberFormat="1" applyFont="1" applyBorder="1" applyAlignment="1">
      <alignment horizontal="center" vertical="center" wrapText="1"/>
    </xf>
    <xf numFmtId="3" fontId="31" fillId="0" borderId="51" xfId="50" applyNumberFormat="1" applyFont="1" applyBorder="1" applyAlignment="1">
      <alignment horizontal="center" vertical="center" wrapText="1"/>
    </xf>
    <xf numFmtId="3" fontId="31" fillId="0" borderId="52" xfId="50" applyNumberFormat="1" applyFont="1" applyBorder="1" applyAlignment="1">
      <alignment horizontal="center" vertical="center" wrapText="1"/>
    </xf>
    <xf numFmtId="167" fontId="12" fillId="0" borderId="46" xfId="55" applyNumberFormat="1" applyFont="1" applyFill="1" applyBorder="1" applyAlignment="1">
      <alignment horizontal="center" vertical="center" wrapText="1"/>
    </xf>
    <xf numFmtId="3" fontId="12" fillId="0" borderId="46" xfId="55" applyNumberFormat="1" applyFont="1" applyFill="1" applyBorder="1" applyAlignment="1">
      <alignment horizontal="center" vertical="center" wrapText="1"/>
    </xf>
    <xf numFmtId="3" fontId="30" fillId="0" borderId="46" xfId="50" applyNumberFormat="1" applyFont="1" applyBorder="1" applyAlignment="1">
      <alignment horizontal="center" vertical="center" wrapText="1"/>
    </xf>
    <xf numFmtId="182" fontId="30" fillId="2" borderId="46" xfId="51" applyNumberFormat="1" applyFont="1" applyFill="1" applyBorder="1" applyAlignment="1">
      <alignment horizontal="center" vertical="center" wrapText="1"/>
    </xf>
    <xf numFmtId="0" fontId="12" fillId="0" borderId="46" xfId="55" applyNumberFormat="1" applyFont="1" applyFill="1" applyBorder="1" applyAlignment="1">
      <alignment horizontal="center" vertical="center" wrapText="1"/>
    </xf>
    <xf numFmtId="10" fontId="30" fillId="0" borderId="46" xfId="50" applyNumberFormat="1" applyFont="1" applyBorder="1" applyAlignment="1">
      <alignment horizontal="center" vertical="center" wrapText="1"/>
    </xf>
    <xf numFmtId="0" fontId="30" fillId="0" borderId="24" xfId="50" applyFont="1" applyBorder="1" applyAlignment="1">
      <alignment horizontal="center" vertical="center" wrapText="1"/>
    </xf>
    <xf numFmtId="167" fontId="31" fillId="3" borderId="46" xfId="53" applyFont="1" applyFill="1" applyBorder="1" applyAlignment="1">
      <alignment horizontal="justify" vertical="center" wrapText="1"/>
    </xf>
    <xf numFmtId="167" fontId="0" fillId="0" borderId="46" xfId="55" applyNumberFormat="1" applyFont="1" applyFill="1" applyBorder="1" applyAlignment="1">
      <alignment horizontal="center" vertical="center" wrapText="1"/>
    </xf>
    <xf numFmtId="0" fontId="30" fillId="9" borderId="46" xfId="18" applyFont="1" applyFill="1" applyBorder="1" applyAlignment="1">
      <alignment horizontal="center" vertical="center" wrapText="1"/>
    </xf>
    <xf numFmtId="0" fontId="31" fillId="0" borderId="46" xfId="18" applyFont="1" applyBorder="1" applyAlignment="1">
      <alignment horizontal="right" vertical="center" wrapText="1"/>
    </xf>
    <xf numFmtId="9" fontId="30" fillId="0" borderId="46" xfId="52" applyFont="1" applyFill="1" applyBorder="1" applyAlignment="1">
      <alignment horizontal="center" vertical="center"/>
    </xf>
    <xf numFmtId="165" fontId="31" fillId="0" borderId="46" xfId="51" applyFont="1" applyFill="1" applyBorder="1" applyAlignment="1">
      <alignment horizontal="center" vertical="center" wrapText="1"/>
    </xf>
    <xf numFmtId="0" fontId="30" fillId="0" borderId="46" xfId="18" applyFont="1" applyBorder="1" applyAlignment="1">
      <alignment horizontal="center" vertical="center" wrapText="1"/>
    </xf>
    <xf numFmtId="10" fontId="30" fillId="0" borderId="46" xfId="18" applyNumberFormat="1" applyFont="1" applyBorder="1" applyAlignment="1">
      <alignment horizontal="center" vertical="center" wrapText="1"/>
    </xf>
    <xf numFmtId="167" fontId="30" fillId="9" borderId="46" xfId="18" applyNumberFormat="1" applyFont="1" applyFill="1" applyBorder="1" applyAlignment="1">
      <alignment horizontal="center" vertical="center" wrapText="1"/>
    </xf>
    <xf numFmtId="183" fontId="31" fillId="0" borderId="47" xfId="18" applyNumberFormat="1" applyFont="1" applyBorder="1" applyAlignment="1">
      <alignment horizontal="center" vertical="center" wrapText="1"/>
    </xf>
    <xf numFmtId="183" fontId="31" fillId="0" borderId="49" xfId="18" applyNumberFormat="1" applyFont="1" applyBorder="1" applyAlignment="1">
      <alignment horizontal="center" vertical="center" wrapText="1"/>
    </xf>
    <xf numFmtId="183" fontId="31" fillId="0" borderId="50" xfId="18" applyNumberFormat="1" applyFont="1" applyBorder="1" applyAlignment="1">
      <alignment horizontal="center" vertical="center" wrapText="1"/>
    </xf>
    <xf numFmtId="181" fontId="31" fillId="0" borderId="47" xfId="51" applyNumberFormat="1" applyFont="1" applyFill="1" applyBorder="1" applyAlignment="1">
      <alignment horizontal="center" vertical="center" wrapText="1"/>
    </xf>
    <xf numFmtId="181" fontId="31" fillId="0" borderId="49" xfId="51" applyNumberFormat="1" applyFont="1" applyFill="1" applyBorder="1" applyAlignment="1">
      <alignment horizontal="center" vertical="center" wrapText="1"/>
    </xf>
    <xf numFmtId="181" fontId="31" fillId="0" borderId="50" xfId="51" applyNumberFormat="1" applyFont="1" applyFill="1" applyBorder="1" applyAlignment="1">
      <alignment horizontal="center" vertical="center" wrapText="1"/>
    </xf>
    <xf numFmtId="0" fontId="18" fillId="0" borderId="0" xfId="50" applyFont="1" applyAlignment="1">
      <alignment horizontal="center" vertical="center" wrapText="1"/>
    </xf>
    <xf numFmtId="0" fontId="22" fillId="0" borderId="43" xfId="50" applyFont="1" applyBorder="1" applyAlignment="1">
      <alignment horizontal="center" vertical="center" wrapText="1"/>
    </xf>
    <xf numFmtId="0" fontId="22" fillId="0" borderId="44" xfId="50" applyFont="1" applyBorder="1" applyAlignment="1">
      <alignment horizontal="center" vertical="center" wrapText="1"/>
    </xf>
    <xf numFmtId="0" fontId="22" fillId="0" borderId="0" xfId="50" applyFont="1" applyAlignment="1">
      <alignment horizontal="center" vertical="center" wrapText="1"/>
    </xf>
    <xf numFmtId="15" fontId="22" fillId="0" borderId="0" xfId="50" applyNumberFormat="1" applyFont="1" applyAlignment="1">
      <alignment horizontal="center" vertical="center" wrapText="1"/>
    </xf>
    <xf numFmtId="1" fontId="30" fillId="0" borderId="46" xfId="18" applyNumberFormat="1" applyFont="1" applyBorder="1" applyAlignment="1">
      <alignment horizontal="center" vertical="center"/>
    </xf>
    <xf numFmtId="0" fontId="30" fillId="0" borderId="46" xfId="18" applyFont="1" applyBorder="1" applyAlignment="1">
      <alignment horizontal="center" vertical="center"/>
    </xf>
    <xf numFmtId="0" fontId="29" fillId="0" borderId="0" xfId="50" applyFont="1" applyAlignment="1">
      <alignment horizontal="center" vertical="center" wrapText="1"/>
    </xf>
    <xf numFmtId="0" fontId="18" fillId="0" borderId="0" xfId="50" applyFont="1" applyAlignment="1">
      <alignment horizontal="center" vertical="center"/>
    </xf>
    <xf numFmtId="0" fontId="22" fillId="0" borderId="45" xfId="50" applyFont="1" applyBorder="1" applyAlignment="1">
      <alignment horizontal="center" vertical="center" wrapText="1"/>
    </xf>
    <xf numFmtId="15" fontId="22" fillId="0" borderId="43" xfId="50" applyNumberFormat="1" applyFont="1" applyBorder="1" applyAlignment="1">
      <alignment horizontal="center" vertical="center" wrapText="1"/>
    </xf>
    <xf numFmtId="15" fontId="22" fillId="0" borderId="44" xfId="50" applyNumberFormat="1" applyFont="1" applyBorder="1" applyAlignment="1">
      <alignment horizontal="center" vertical="center" wrapText="1"/>
    </xf>
    <xf numFmtId="15" fontId="22" fillId="0" borderId="45" xfId="50" applyNumberFormat="1" applyFont="1" applyBorder="1" applyAlignment="1">
      <alignment horizontal="center" vertical="center" wrapText="1"/>
    </xf>
    <xf numFmtId="180" fontId="30" fillId="0" borderId="46" xfId="18" applyNumberFormat="1" applyFont="1" applyBorder="1" applyAlignment="1">
      <alignment horizontal="center" vertical="center" wrapText="1"/>
    </xf>
    <xf numFmtId="180" fontId="30" fillId="0" borderId="48" xfId="18" applyNumberFormat="1" applyFont="1" applyBorder="1" applyAlignment="1">
      <alignment horizontal="center" vertical="center" wrapText="1"/>
    </xf>
    <xf numFmtId="180" fontId="30" fillId="0" borderId="46" xfId="18" applyNumberFormat="1" applyFont="1" applyBorder="1" applyAlignment="1">
      <alignment horizontal="center" vertical="center"/>
    </xf>
    <xf numFmtId="180" fontId="30" fillId="0" borderId="47" xfId="18" applyNumberFormat="1" applyFont="1" applyBorder="1" applyAlignment="1">
      <alignment horizontal="center" vertical="center" wrapText="1"/>
    </xf>
    <xf numFmtId="180" fontId="30" fillId="0" borderId="49" xfId="18" applyNumberFormat="1" applyFont="1" applyBorder="1" applyAlignment="1">
      <alignment horizontal="center" vertical="center" wrapText="1"/>
    </xf>
    <xf numFmtId="180" fontId="30" fillId="0" borderId="50" xfId="18" applyNumberFormat="1" applyFont="1" applyBorder="1" applyAlignment="1">
      <alignment horizontal="center" vertical="center" wrapText="1"/>
    </xf>
    <xf numFmtId="49" fontId="30" fillId="4" borderId="44" xfId="50" applyNumberFormat="1" applyFont="1" applyFill="1" applyBorder="1" applyAlignment="1">
      <alignment horizontal="center" vertical="center" wrapText="1"/>
    </xf>
    <xf numFmtId="49" fontId="30" fillId="4" borderId="45" xfId="50" applyNumberFormat="1" applyFont="1" applyFill="1" applyBorder="1" applyAlignment="1">
      <alignment horizontal="center" vertical="center" wrapText="1"/>
    </xf>
    <xf numFmtId="0" fontId="30" fillId="0" borderId="0" xfId="50" applyFont="1" applyAlignment="1">
      <alignment horizontal="center" vertical="center" wrapText="1"/>
    </xf>
    <xf numFmtId="0" fontId="30" fillId="0" borderId="38" xfId="50" applyFont="1" applyBorder="1" applyAlignment="1">
      <alignment horizontal="center" vertical="center" wrapText="1"/>
    </xf>
    <xf numFmtId="49" fontId="30" fillId="4" borderId="43" xfId="50" applyNumberFormat="1" applyFont="1" applyFill="1" applyBorder="1" applyAlignment="1">
      <alignment horizontal="center" vertical="center" wrapText="1"/>
    </xf>
    <xf numFmtId="182" fontId="31" fillId="2" borderId="48" xfId="51" applyNumberFormat="1" applyFont="1" applyFill="1" applyBorder="1" applyAlignment="1">
      <alignment horizontal="center" vertical="center" wrapText="1"/>
    </xf>
    <xf numFmtId="182" fontId="31" fillId="2" borderId="51" xfId="51" applyNumberFormat="1" applyFont="1" applyFill="1" applyBorder="1" applyAlignment="1">
      <alignment horizontal="center" vertical="center" wrapText="1"/>
    </xf>
    <xf numFmtId="182" fontId="31" fillId="2" borderId="52" xfId="51" applyNumberFormat="1" applyFont="1" applyFill="1" applyBorder="1" applyAlignment="1">
      <alignment horizontal="center" vertical="center" wrapText="1"/>
    </xf>
    <xf numFmtId="182" fontId="30" fillId="0" borderId="46" xfId="51" applyNumberFormat="1" applyFont="1" applyFill="1" applyBorder="1" applyAlignment="1">
      <alignment horizontal="center" vertical="center" wrapText="1"/>
    </xf>
    <xf numFmtId="182" fontId="30" fillId="2" borderId="48" xfId="51" applyNumberFormat="1" applyFont="1" applyFill="1" applyBorder="1" applyAlignment="1">
      <alignment horizontal="center" vertical="center" wrapText="1"/>
    </xf>
    <xf numFmtId="182" fontId="30" fillId="2" borderId="51" xfId="51" applyNumberFormat="1" applyFont="1" applyFill="1" applyBorder="1" applyAlignment="1">
      <alignment horizontal="center" vertical="center" wrapText="1"/>
    </xf>
    <xf numFmtId="182" fontId="30" fillId="2" borderId="52" xfId="51" applyNumberFormat="1" applyFont="1" applyFill="1" applyBorder="1" applyAlignment="1">
      <alignment horizontal="center" vertical="center" wrapText="1"/>
    </xf>
    <xf numFmtId="182" fontId="30" fillId="0" borderId="48" xfId="51" applyNumberFormat="1" applyFont="1" applyFill="1" applyBorder="1" applyAlignment="1">
      <alignment horizontal="center" vertical="center" wrapText="1"/>
    </xf>
    <xf numFmtId="182" fontId="30" fillId="0" borderId="51" xfId="51" applyNumberFormat="1" applyFont="1" applyFill="1" applyBorder="1" applyAlignment="1">
      <alignment horizontal="center" vertical="center" wrapText="1"/>
    </xf>
    <xf numFmtId="182" fontId="30" fillId="0" borderId="52" xfId="51" applyNumberFormat="1" applyFont="1" applyFill="1" applyBorder="1" applyAlignment="1">
      <alignment horizontal="center" vertical="center" wrapText="1"/>
    </xf>
    <xf numFmtId="3" fontId="30" fillId="2" borderId="46" xfId="50" applyNumberFormat="1" applyFont="1" applyFill="1" applyBorder="1" applyAlignment="1">
      <alignment horizontal="center" vertical="center" wrapText="1"/>
    </xf>
    <xf numFmtId="3" fontId="30" fillId="0" borderId="48" xfId="50" applyNumberFormat="1" applyFont="1" applyBorder="1" applyAlignment="1">
      <alignment horizontal="center" vertical="center" wrapText="1"/>
    </xf>
    <xf numFmtId="3" fontId="30" fillId="0" borderId="51" xfId="50" applyNumberFormat="1" applyFont="1" applyBorder="1" applyAlignment="1">
      <alignment horizontal="center" vertical="center" wrapText="1"/>
    </xf>
    <xf numFmtId="3" fontId="30" fillId="0" borderId="52" xfId="50" applyNumberFormat="1" applyFont="1" applyBorder="1" applyAlignment="1">
      <alignment horizontal="center" vertical="center" wrapText="1"/>
    </xf>
    <xf numFmtId="177" fontId="12" fillId="0" borderId="46" xfId="1" applyFont="1" applyFill="1" applyBorder="1" applyAlignment="1">
      <alignment horizontal="center" vertical="center" wrapText="1"/>
    </xf>
    <xf numFmtId="165" fontId="31" fillId="0" borderId="48" xfId="51" applyFont="1" applyFill="1" applyBorder="1" applyAlignment="1">
      <alignment horizontal="center" vertical="center" wrapText="1"/>
    </xf>
    <xf numFmtId="165" fontId="31" fillId="0" borderId="51" xfId="51" applyFont="1" applyFill="1" applyBorder="1" applyAlignment="1">
      <alignment horizontal="center" vertical="center" wrapText="1"/>
    </xf>
    <xf numFmtId="165" fontId="31" fillId="0" borderId="52" xfId="51" applyFont="1" applyFill="1" applyBorder="1" applyAlignment="1">
      <alignment horizontal="center" vertical="center" wrapText="1"/>
    </xf>
    <xf numFmtId="3" fontId="31" fillId="3" borderId="47" xfId="50" applyNumberFormat="1" applyFont="1" applyFill="1" applyBorder="1" applyAlignment="1">
      <alignment horizontal="center" vertical="center" wrapText="1"/>
    </xf>
    <xf numFmtId="185" fontId="31" fillId="0" borderId="46" xfId="51" applyNumberFormat="1" applyFont="1" applyFill="1" applyBorder="1" applyAlignment="1">
      <alignment horizontal="center" vertical="center" wrapText="1"/>
    </xf>
    <xf numFmtId="166" fontId="22" fillId="0" borderId="43" xfId="50" applyNumberFormat="1" applyFont="1" applyBorder="1" applyAlignment="1">
      <alignment horizontal="center" vertical="center" wrapText="1"/>
    </xf>
    <xf numFmtId="166" fontId="22" fillId="0" borderId="45" xfId="50" applyNumberFormat="1" applyFont="1" applyBorder="1" applyAlignment="1">
      <alignment horizontal="center" vertical="center" wrapText="1"/>
    </xf>
    <xf numFmtId="0" fontId="30" fillId="0" borderId="54" xfId="50" applyFont="1" applyBorder="1" applyAlignment="1">
      <alignment horizontal="center" vertical="center" wrapText="1"/>
    </xf>
    <xf numFmtId="0" fontId="30" fillId="0" borderId="55" xfId="50" applyFont="1" applyBorder="1" applyAlignment="1">
      <alignment horizontal="center" vertical="center" wrapText="1"/>
    </xf>
    <xf numFmtId="0" fontId="30" fillId="0" borderId="56" xfId="50" applyFont="1" applyBorder="1" applyAlignment="1">
      <alignment horizontal="center" vertical="center" wrapText="1"/>
    </xf>
    <xf numFmtId="0" fontId="30" fillId="9" borderId="43" xfId="0" applyFont="1" applyFill="1" applyBorder="1" applyAlignment="1">
      <alignment horizontal="center" vertical="center"/>
    </xf>
    <xf numFmtId="0" fontId="30" fillId="9" borderId="44" xfId="0" applyFont="1" applyFill="1" applyBorder="1" applyAlignment="1">
      <alignment horizontal="center" vertical="center"/>
    </xf>
    <xf numFmtId="0" fontId="30" fillId="9" borderId="45" xfId="0" applyFont="1" applyFill="1" applyBorder="1" applyAlignment="1">
      <alignment horizontal="center" vertical="center"/>
    </xf>
    <xf numFmtId="49" fontId="22" fillId="9" borderId="43" xfId="50" applyNumberFormat="1" applyFont="1" applyFill="1" applyBorder="1" applyAlignment="1">
      <alignment horizontal="center" vertical="center"/>
    </xf>
    <xf numFmtId="49" fontId="22" fillId="9" borderId="44" xfId="50" applyNumberFormat="1" applyFont="1" applyFill="1" applyBorder="1" applyAlignment="1">
      <alignment horizontal="center" vertical="center"/>
    </xf>
    <xf numFmtId="49" fontId="22" fillId="9" borderId="45" xfId="50" applyNumberFormat="1" applyFont="1" applyFill="1" applyBorder="1" applyAlignment="1">
      <alignment horizontal="center" vertical="center"/>
    </xf>
    <xf numFmtId="0" fontId="30" fillId="0" borderId="57" xfId="50" applyFont="1" applyBorder="1" applyAlignment="1">
      <alignment horizontal="center" vertical="center" wrapText="1"/>
    </xf>
    <xf numFmtId="0" fontId="30" fillId="0" borderId="28" xfId="50" applyFont="1" applyBorder="1" applyAlignment="1">
      <alignment horizontal="center" vertical="center" wrapText="1"/>
    </xf>
    <xf numFmtId="0" fontId="30" fillId="0" borderId="58" xfId="50" applyFont="1" applyBorder="1" applyAlignment="1">
      <alignment horizontal="center" vertical="center" wrapText="1"/>
    </xf>
    <xf numFmtId="1" fontId="32" fillId="0" borderId="48" xfId="50" applyNumberFormat="1" applyFont="1" applyBorder="1" applyAlignment="1">
      <alignment horizontal="center" vertical="center"/>
    </xf>
    <xf numFmtId="1" fontId="32" fillId="0" borderId="51" xfId="50" applyNumberFormat="1" applyFont="1" applyBorder="1" applyAlignment="1">
      <alignment horizontal="center" vertical="center"/>
    </xf>
    <xf numFmtId="1" fontId="32" fillId="0" borderId="52" xfId="50" applyNumberFormat="1" applyFont="1" applyBorder="1" applyAlignment="1">
      <alignment horizontal="center" vertical="center"/>
    </xf>
    <xf numFmtId="167" fontId="12" fillId="3" borderId="46" xfId="55" applyNumberFormat="1" applyFont="1" applyFill="1" applyBorder="1" applyAlignment="1">
      <alignment horizontal="center" vertical="center" wrapText="1"/>
    </xf>
    <xf numFmtId="3" fontId="12" fillId="3" borderId="46" xfId="55" applyNumberFormat="1" applyFont="1" applyFill="1" applyBorder="1" applyAlignment="1">
      <alignment horizontal="center" vertical="center" wrapText="1"/>
    </xf>
  </cellXfs>
  <cellStyles count="88">
    <cellStyle name="Millares" xfId="1" builtinId="3"/>
    <cellStyle name="Millares [0] 2" xfId="17"/>
    <cellStyle name="Millares [0] 2 2" xfId="61"/>
    <cellStyle name="Millares [0] 3" xfId="51"/>
    <cellStyle name="Millares 2" xfId="20"/>
    <cellStyle name="Millares 2 2" xfId="19"/>
    <cellStyle name="Millares 2 2 2" xfId="54"/>
    <cellStyle name="Millares 2 2 3" xfId="62"/>
    <cellStyle name="Millares 2 3" xfId="31"/>
    <cellStyle name="Millares 2 3 2" xfId="32"/>
    <cellStyle name="Millares 2 3 2 2" xfId="71"/>
    <cellStyle name="Millares 2 3 3" xfId="70"/>
    <cellStyle name="Millares 2 4" xfId="55"/>
    <cellStyle name="Millares 2 5" xfId="63"/>
    <cellStyle name="Millares 3" xfId="15"/>
    <cellStyle name="Millares 3 3" xfId="36"/>
    <cellStyle name="Millares 3 3 2" xfId="75"/>
    <cellStyle name="Millares 39" xfId="25"/>
    <cellStyle name="Millares 39 2" xfId="67"/>
    <cellStyle name="Millares 39 3" xfId="29"/>
    <cellStyle name="Millares 39 3 2" xfId="68"/>
    <cellStyle name="Millares 4" xfId="30"/>
    <cellStyle name="Millares 4 2" xfId="69"/>
    <cellStyle name="Millares 8" xfId="39"/>
    <cellStyle name="Millares_FORMULARIO 4 - M-OFERENTE PPTA ECONOMICA" xfId="13"/>
    <cellStyle name="Moneda" xfId="2" builtinId="4"/>
    <cellStyle name="Moneda [0] 2" xfId="22"/>
    <cellStyle name="Moneda [0] 2 2" xfId="65"/>
    <cellStyle name="Moneda 2" xfId="8"/>
    <cellStyle name="Moneda 2 2" xfId="41"/>
    <cellStyle name="Moneda 2 2 2 2 2" xfId="11"/>
    <cellStyle name="Moneda 2 3" xfId="23"/>
    <cellStyle name="Moneda 2 3 2" xfId="66"/>
    <cellStyle name="Moneda 3" xfId="37"/>
    <cellStyle name="Moneda 3 2" xfId="76"/>
    <cellStyle name="Moneda 4" xfId="42"/>
    <cellStyle name="Moneda 4 2" xfId="45"/>
    <cellStyle name="Moneda 4 2 2" xfId="79"/>
    <cellStyle name="Moneda 4 3" xfId="78"/>
    <cellStyle name="Moneda 5" xfId="33"/>
    <cellStyle name="Moneda 5 2" xfId="72"/>
    <cellStyle name="Moneda 6" xfId="53"/>
    <cellStyle name="Moneda 7" xfId="56"/>
    <cellStyle name="Moneda 8" xfId="86"/>
    <cellStyle name="Moneda 9" xfId="87"/>
    <cellStyle name="Normal" xfId="0" builtinId="0"/>
    <cellStyle name="Normal 12" xfId="26"/>
    <cellStyle name="Normal 2" xfId="6"/>
    <cellStyle name="Normal 2 10 2" xfId="27"/>
    <cellStyle name="Normal 2 10 3" xfId="7"/>
    <cellStyle name="Normal 2 2" xfId="12"/>
    <cellStyle name="Normal 2 2 15" xfId="24"/>
    <cellStyle name="Normal 2 2 2" xfId="38"/>
    <cellStyle name="Normal 3" xfId="4"/>
    <cellStyle name="Normal 3 11" xfId="5"/>
    <cellStyle name="Normal 3 11 2" xfId="40"/>
    <cellStyle name="Normal 3 11 2 2" xfId="77"/>
    <cellStyle name="Normal 3 11 3" xfId="48"/>
    <cellStyle name="Normal 3 11 3 2" xfId="82"/>
    <cellStyle name="Normal 3 11 4" xfId="58"/>
    <cellStyle name="Normal 3 2" xfId="9"/>
    <cellStyle name="Normal 3 2 2" xfId="10"/>
    <cellStyle name="Normal 3 3" xfId="14"/>
    <cellStyle name="Normal 3 3 2" xfId="49"/>
    <cellStyle name="Normal 3 3 2 2" xfId="83"/>
    <cellStyle name="Normal 3 3 3" xfId="59"/>
    <cellStyle name="Normal 3 4" xfId="34"/>
    <cellStyle name="Normal 3 4 2" xfId="73"/>
    <cellStyle name="Normal 3 5" xfId="46"/>
    <cellStyle name="Normal 3 5 2" xfId="80"/>
    <cellStyle name="Normal 3 6" xfId="47"/>
    <cellStyle name="Normal 3 6 2" xfId="81"/>
    <cellStyle name="Normal 3 7" xfId="57"/>
    <cellStyle name="Normal 4" xfId="16"/>
    <cellStyle name="Normal 4 2" xfId="60"/>
    <cellStyle name="Normal 4 2 2" xfId="18"/>
    <cellStyle name="Normal 5" xfId="50"/>
    <cellStyle name="Normal 6" xfId="84"/>
    <cellStyle name="Normal 8" xfId="44"/>
    <cellStyle name="Porcentaje" xfId="3" builtinId="5"/>
    <cellStyle name="Porcentaje 2" xfId="35"/>
    <cellStyle name="Porcentaje 2 2" xfId="74"/>
    <cellStyle name="Porcentaje 3" xfId="43"/>
    <cellStyle name="Porcentaje 4" xfId="28"/>
    <cellStyle name="Porcentaje 5" xfId="21"/>
    <cellStyle name="Porcentaje 5 2" xfId="64"/>
    <cellStyle name="Porcentaje 6" xfId="52"/>
    <cellStyle name="Porcentaje 7" xfId="85"/>
  </cellStyles>
  <dxfs count="168"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38" Type="http://schemas.openxmlformats.org/officeDocument/2006/relationships/externalLink" Target="externalLinks/externalLink136.xml"/><Relationship Id="rId154" Type="http://schemas.openxmlformats.org/officeDocument/2006/relationships/externalLink" Target="externalLinks/externalLink152.xml"/><Relationship Id="rId159" Type="http://schemas.openxmlformats.org/officeDocument/2006/relationships/externalLink" Target="externalLinks/externalLink157.xml"/><Relationship Id="rId170" Type="http://schemas.openxmlformats.org/officeDocument/2006/relationships/styles" Target="styles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144" Type="http://schemas.openxmlformats.org/officeDocument/2006/relationships/externalLink" Target="externalLinks/externalLink142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65" Type="http://schemas.openxmlformats.org/officeDocument/2006/relationships/externalLink" Target="externalLinks/externalLink16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externalLink" Target="externalLinks/externalLink153.xml"/><Relationship Id="rId171" Type="http://schemas.openxmlformats.org/officeDocument/2006/relationships/sharedStrings" Target="sharedStrings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61" Type="http://schemas.openxmlformats.org/officeDocument/2006/relationships/externalLink" Target="externalLinks/externalLink159.xml"/><Relationship Id="rId166" Type="http://schemas.openxmlformats.org/officeDocument/2006/relationships/externalLink" Target="externalLinks/externalLink16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51" Type="http://schemas.openxmlformats.org/officeDocument/2006/relationships/externalLink" Target="externalLinks/externalLink149.xml"/><Relationship Id="rId156" Type="http://schemas.openxmlformats.org/officeDocument/2006/relationships/externalLink" Target="externalLinks/externalLink154.xml"/><Relationship Id="rId164" Type="http://schemas.openxmlformats.org/officeDocument/2006/relationships/externalLink" Target="externalLinks/externalLink162.xml"/><Relationship Id="rId169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72" Type="http://schemas.openxmlformats.org/officeDocument/2006/relationships/calcChain" Target="calcChain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661146</xdr:colOff>
      <xdr:row>106</xdr:row>
      <xdr:rowOff>22410</xdr:rowOff>
    </xdr:from>
    <xdr:to>
      <xdr:col>5</xdr:col>
      <xdr:colOff>537882</xdr:colOff>
      <xdr:row>110</xdr:row>
      <xdr:rowOff>33988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960E5DE3-105D-4284-A89E-CF21F94E7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133" b="99052" l="9375" r="89931">
                      <a14:foregroundMark x1="26042" y1="2133" x2="20139" y2="12796"/>
                      <a14:foregroundMark x1="54861" y1="86967" x2="63542" y2="99052"/>
                      <a14:foregroundMark x1="63542" y1="99052" x2="63889" y2="99052"/>
                      <a14:foregroundMark x1="11517" y1="39049" x2="11111" y2="40047"/>
                      <a14:foregroundMark x1="20370" y1="17299" x2="19671" y2="19017"/>
                      <a14:foregroundMark x1="21239" y1="15166" x2="20370" y2="17299"/>
                      <a14:foregroundMark x1="21528" y1="14455" x2="21239" y2="15166"/>
                      <a14:foregroundMark x1="19266" y1="46209" x2="20833" y2="47393"/>
                      <a14:foregroundMark x1="18011" y1="45261" x2="19266" y2="46209"/>
                      <a14:foregroundMark x1="15188" y1="43128" x2="18011" y2="45261"/>
                      <a14:foregroundMark x1="14561" y1="42654" x2="15188" y2="43128"/>
                      <a14:foregroundMark x1="11111" y1="40047" x2="14561" y2="42654"/>
                      <a14:foregroundMark x1="81944" y1="78673" x2="87847" y2="84834"/>
                      <a14:backgroundMark x1="22569" y1="27488" x2="23958" y2="36019"/>
                      <a14:backgroundMark x1="25694" y1="22986" x2="25694" y2="20379"/>
                      <a14:backgroundMark x1="21181" y1="19194" x2="15972" y2="39573"/>
                      <a14:backgroundMark x1="22569" y1="17299" x2="22569" y2="17299"/>
                      <a14:backgroundMark x1="21528" y1="15166" x2="21528" y2="15166"/>
                      <a14:backgroundMark x1="15278" y1="46209" x2="15278" y2="46209"/>
                      <a14:backgroundMark x1="15972" y1="45261" x2="15972" y2="45261"/>
                      <a14:backgroundMark x1="15972" y1="45261" x2="15972" y2="45261"/>
                      <a14:backgroundMark x1="15972" y1="43128" x2="15972" y2="43128"/>
                      <a14:backgroundMark x1="14931" y1="42654" x2="14931" y2="42654"/>
                      <a14:backgroundMark x1="14236" y1="42654" x2="14236" y2="4265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696" y="53095710"/>
          <a:ext cx="2073836" cy="25706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24902</xdr:colOff>
      <xdr:row>183</xdr:row>
      <xdr:rowOff>161864</xdr:rowOff>
    </xdr:from>
    <xdr:to>
      <xdr:col>2</xdr:col>
      <xdr:colOff>2095274</xdr:colOff>
      <xdr:row>197</xdr:row>
      <xdr:rowOff>16188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B7B15A9-E7B8-4392-A3B3-9454C922C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133" b="99052" l="9375" r="89931">
                      <a14:foregroundMark x1="26042" y1="2133" x2="20139" y2="12796"/>
                      <a14:foregroundMark x1="54861" y1="86967" x2="63542" y2="99052"/>
                      <a14:foregroundMark x1="63542" y1="99052" x2="63889" y2="99052"/>
                      <a14:foregroundMark x1="11517" y1="39049" x2="11111" y2="40047"/>
                      <a14:foregroundMark x1="20370" y1="17299" x2="19671" y2="19017"/>
                      <a14:foregroundMark x1="21239" y1="15166" x2="20370" y2="17299"/>
                      <a14:foregroundMark x1="21528" y1="14455" x2="21239" y2="15166"/>
                      <a14:foregroundMark x1="19266" y1="46209" x2="20833" y2="47393"/>
                      <a14:foregroundMark x1="18011" y1="45261" x2="19266" y2="46209"/>
                      <a14:foregroundMark x1="15188" y1="43128" x2="18011" y2="45261"/>
                      <a14:foregroundMark x1="14561" y1="42654" x2="15188" y2="43128"/>
                      <a14:foregroundMark x1="11111" y1="40047" x2="14561" y2="42654"/>
                      <a14:foregroundMark x1="81944" y1="78673" x2="87847" y2="84834"/>
                      <a14:backgroundMark x1="22569" y1="27488" x2="23958" y2="36019"/>
                      <a14:backgroundMark x1="25694" y1="22986" x2="25694" y2="20379"/>
                      <a14:backgroundMark x1="21181" y1="19194" x2="15972" y2="39573"/>
                      <a14:backgroundMark x1="22569" y1="17299" x2="22569" y2="17299"/>
                      <a14:backgroundMark x1="21528" y1="15166" x2="21528" y2="15166"/>
                      <a14:backgroundMark x1="15278" y1="46209" x2="15278" y2="46209"/>
                      <a14:backgroundMark x1="15972" y1="45261" x2="15972" y2="45261"/>
                      <a14:backgroundMark x1="15972" y1="45261" x2="15972" y2="45261"/>
                      <a14:backgroundMark x1="15972" y1="43128" x2="15972" y2="43128"/>
                      <a14:backgroundMark x1="14931" y1="42654" x2="14931" y2="42654"/>
                      <a14:backgroundMark x1="14236" y1="42654" x2="14236" y2="4265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6952" y="17706914"/>
          <a:ext cx="2070372" cy="26079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TE%202\PRESUPUESTOS%20DE%20EJECUCION\PRESUPUESTO%20Y%20CRONOGRAMA%20BACHEO%20CLL%202N%20AV%200-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E:\C\G\Area%20Proyectos\A\AiuBPMarco98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yorga/AppData/Local/Microsoft/Windows/Temporary%20Internet%20Files/Content.Outlook/WT8CO6ZI/Users/bgonzalez/Desktop/Documents%20and%20Settings/crendon.HMV/Local%20Settings/Temporary%20Internet%20Files/OLK3/85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%20interventoria%20tuberias%20sin%20transport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73A601\COSTO%20DE%20PROPIEDAD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9E75162\21112012_Calido_1_Aula_ZAlta-AB_CD_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2B1526B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AA61BF1\PRESUPUESTO%20Y%20APUS%20608-MONIQUIRAMARZO.LXS.xlsm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saucolombia\ZXPREPLIEGOS%20PUENTE%20ARMADA\PRESUP\ZPREPLIEGOS%20PUENTE%20ARMADA\OBRAS%20PUENTE%20ARMADA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Dise&#241;os%20Tipo\A01C-AULA%2040%20NI&#209;OS%20CLIMA%20CALIDO\A01C-AULA%201%20MOD_%20C\5.%20Presupuesto\A1F-(2_Aula_Alta(AB)_CF)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mcuellar\Oficina\CONVENIO%20212081%20ICBF%20-%20FND%20-%20FONADE\PRESUPUESTOS\REVISION%20PRESUPUESTOS%20CDI%20AGOSTO%2015\D16C-Presupuesto_Bloque_2_Intermedia_CD_REVISION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a%20%20aaInformaci&#243;n%20GRUPO%204\A%20MInformes%20Mensuales\Informe%20de%20estado%20vial%20ene\aCCIDENTES%20DE%201995%20-%20199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4E63B6C\D16C-Pres_CCI_90%20Ni&#241;os_Z_Alta_E%20(08032013)V1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ncad/Documents/INFORMACION%20PUENTES/ESTRUCTURAS/PTE_K21+555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A:\Mis%20documentos\INF.BIMENSUAL\INFORME%20BIMENSUAL%20JUL-AGO-200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GOBER\CD%20DPS\B06A-CUBIERTA%20DEPORTIVA%20750m\6.%20Cantidades%20y%20Especificaciones\Z_Intermedia_750M&#178;\Cantidades_750%20_Intermedia_Suelo%20AB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0905_p2/Cantidades%20demolici&#243;n%20El%20Tarra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Users\adolfo\Desktop\PRESUPUESTO%20INGENIE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Familia%20Monsalvo%20Diaz/Equipo%20Anterior/Rossana/IDU%2050.19/An&#225;lisis%20de%20precios%20unitarios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s%20Otro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recio%20adoquin%20ladrillo%20retirad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Users\adolfo\Desktop\ING%20INGENIRIA%20S.A\B7A%20-Cancha%20750\3.%20Dise&#241;o%20Hidrosanitario\SABANA_PRESUPUESTO_CanchaMultiple_900_08sep2012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PLATO%20PALERMO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saucolombia\Users\rodrel\AppData\Local\Microsoft\Windows\Temporary%20Internet%20Files\Content.IE5\90ZIF8WU\Cantidades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6180A1D\PRESUPUESTO%20BASE%20COLEGIOS%20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mcuellar\Oficina\CONVENIO%20212081%20ICBF%20-%20FND%20-%20FONADE\PRESUPUESTOS\REVISION%20PRESUPUESTOS%20CDI%20AGOSTO%2015\Copia%20de%20D16C-Presup_Bloque%203_Interm_CD_REVISION%20con%20cantidades%20corregidas.xlsx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Users\INGABU%20SAS\Desktop\ING%20INGENIRIA%20S.A\1.%20GRUPO%20A\A01M-AULA%20MADERA\7.%20Presupuesto\A01M-AULA%20MADERA21112012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grupolhs\DOCUME~1\DORIAN~1\CONFIG~1\Temp\PRESUPUESTOS\Obras%20Licitadas\Licitaciones%20del%202004\71%20al%2080\78%20PUENTE%20QUEBRADA%20LA%20UNION%20-%20PORCE%20III\Excel\RELACI~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grupolhs\DOCUME~1\DORIAN~1\CONFIG~1\Temp\WINDOWS\TEMP\RELACI~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Srvpptos\presupuestos\PRESUPUESTOS\Obras%20Licitadas\Licitaciones%20del%202004\71%20al%2080\78%20PUENTE%20QUEBRADA%20LA%20UNION%20-%20PORCE%20III\Excel\RELACI~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Users\mrojast\A%20Max\Emergencias\INFORMES\PROYECTOS%20FNC\237%20mil\CORDOBA\CAUCACIA%20-%20PLANETA%20RICA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6180A1D\B12F_Cantidades_Z.ALTA%20(AB)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ADM%20VIAL%2003%20-%20CORDOBA\ESTADO%20DE%20RED\2103mar%20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803%20-%20BANCO%20DE%20LA%20REPUBLICA\MOQ%20ENTREGA\Editable\2803-00-GN-LS-501%20-%20anexo%205%20el&#233;ctrica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D:\Users\adolfo\Downloads\1409-2012_Presupuesto_750(1)...........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2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R_GABRIELA\0.%20GABRIELA\2.%20NORTE%20DE%20STDER\3.%20Cronogramas%20de%20obra\9.%20Zulia\2.%20Presupuesto\Versi&#243;n%203\APUS%20ZULIA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AMV-02-BOL\EST.V&#205;A%20CRIT.TECNICO%20AMB-BOL-02\DICIEMBRE-2008\EST.V&#205;A%20CRITERIO%20TECNICO%2090BLB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EST.V&#205;A%20CRITERIO%20TECNICO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_PC1/CIVILTEC/IDU-129-2005/COPIA%20PRESUPUESTO/PRESUPUESTO/An&#225;lisis%20de%20precios%20unitarios/Secci&#243;n%201%20Pavimento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13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saucolombia\Users\JorgeF\Documents\amv%20grupo%203%20boyaca%202009\PRECIOS%20UNITARIOS\corregidos\2011\LICITACIONES%20AGOSTO%202011\apus%20boyaca%20VIA%20chiquinquira%20-%20TUNJA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raChaconB\Downloads\Alizarralde\pliegos\Mauricio\LICITACIONES\Licitaciones-2001\Villavicencio-Barranca\Base-Cumaral-Barranca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P%2008062011/MIS%20DOCUMENTOS/varios/Nueva%20carpeta/Presupuesto/APUS/09-04-16%20APUs%20Volumen%201%20REV%207/APU%20nuevo%20formato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saucolombia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saucolombia\Proyectos\CEI\Tunja-Barbosa\HORIZONTAL%20Barbosa.xlsm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Valoracion%20Jamarillo%20126%20acometidas%20y%20170\Precios%20Unitarios%20Otro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Formato%20reversion%20precios%20LIMP,READEC,TUBERIAS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ARIOS\2014-11-08\CD%20DPS\B06A-CUBIERTA%20DEPORTIVA%20750m\6.%20Cantidades%20y%20Especificaciones\Z_Intermedia_750M&#178;\Cantidades_750%20_Intermedia_Suelo%20CD.xlsx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ANUEVO\1%20brigitte%20hernandez\Users\mrojast\A%20Max\APU\APU%202011\APU%20CON%20PARTICULARES%20OPA.xlsx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saucolombia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CURVA &quot;S&quot;"/>
      <sheetName val="LIST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Form5 _Pág_ 1"/>
      <sheetName val="Maestras_OCyT"/>
      <sheetName val="precio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pto-Resumen"/>
      <sheetName val="RDO"/>
      <sheetName val="Avance Diario"/>
      <sheetName val="Avance Programado"/>
      <sheetName val="MOI"/>
      <sheetName val="Arbitrage"/>
      <sheetName val="proyeccion"/>
      <sheetName val="M&amp;E"/>
      <sheetName val="KWHCEC"/>
      <sheetName val="P2000"/>
      <sheetName val="1. CO"/>
      <sheetName val="2. CC"/>
      <sheetName val="FORM DE PRECIOS ESTRUCT CHINÚ"/>
      <sheetName val="4. SUMINISTRO EQUI AUX"/>
      <sheetName val="Unitarios"/>
      <sheetName val="Reservas de Petróleo"/>
      <sheetName val="R Y T"/>
      <sheetName val="data she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GEN"/>
      <sheetName val="PROPUESTA CLL 2N AV 0-1"/>
      <sheetName val="1,02"/>
      <sheetName val="1,03"/>
      <sheetName val="2,01"/>
      <sheetName val="2,02"/>
      <sheetName val="2,03"/>
      <sheetName val="2,04"/>
      <sheetName val="2,05"/>
      <sheetName val="2,14"/>
      <sheetName val="2,23"/>
      <sheetName val="Cronograma Acta inicio"/>
      <sheetName val="PROPUESTA AVENIDA 12"/>
      <sheetName val="SAN MARTIN"/>
      <sheetName val="PRESUPUESTO Y CRONOGRAMA BACHEO"/>
    </sheetNames>
    <definedNames>
      <definedName name="ERR" refersTo="#¡REF!" sheetId="12"/>
      <definedName name="Last_Row" refersTo="#¡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veedore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SNP7 Anclajes pasivos6j_x0000_"/>
      <sheetName val="Accidentalidad"/>
      <sheetName val="Causa Posible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Elementos Involucrados"/>
      <sheetName val="TARIFAS MATERIALES"/>
      <sheetName val="TARIFAS EQUIPOS "/>
      <sheetName val="TARIFA SALARIOS"/>
      <sheetName val="PRES"/>
      <sheetName val="ó&gt;_x005f_x0000__x005f_x0001__x005f_x0000__x005f_x0000__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_x0000_㈀㰰⌀_x0000_㈀㰮⌀_x0000_䰀଒v_x0000__x0000__x0000_頀"/>
      <sheetName val="Paral. 1"/>
      <sheetName val="Paral. 2"/>
      <sheetName val="Paral. 3"/>
      <sheetName val="Paral.4"/>
      <sheetName val="AMOBLAMINETO"/>
      <sheetName val="MATERIALES Y RECURSOS"/>
      <sheetName val="ó&gt;????j0$?#???j_$?#???LÓu????"/>
      <sheetName val="CORTE DE OBRA N° 1"/>
      <sheetName val="memoria"/>
      <sheetName val="memoria 1"/>
      <sheetName val="Lista ICCU"/>
      <sheetName val="EMPRESAS"/>
      <sheetName val="Mensilizzato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REAJUSTESACTA1PROVI"/>
      <sheetName val="&quot;PAGA&quot;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sum96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3_12646 MODULO DE COMIDAS GIM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RELACION DE PRECIOS"/>
      <sheetName val="ACTA 5"/>
      <sheetName val="MODIF. 2"/>
      <sheetName val="MODIF. 3"/>
      <sheetName val="cant"/>
      <sheetName val="par mar19"/>
      <sheetName val="par"/>
      <sheetName val="INSUMOS"/>
      <sheetName val="TRANS"/>
      <sheetName val="CUADRI"/>
      <sheetName val="EQUI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Programacion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UMEN S.T.I.M.S.T 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CANT OBRA"/>
      <sheetName val="AIU"/>
      <sheetName val="Constantes Generales"/>
      <sheetName val="Prestaciones Sociales"/>
      <sheetName val="M.OBRA"/>
      <sheetName val="ZF"/>
      <sheetName val="HE-BA"/>
      <sheetName val="for2-consor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BASE"/>
      <sheetName val="Base de Diseño"/>
      <sheetName val="civ_roma"/>
      <sheetName val="octubre"/>
      <sheetName val="MC SF GAVIONES"/>
      <sheetName val="Dominios"/>
      <sheetName val="HER"/>
      <sheetName val="MAT"/>
      <sheetName val="PE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COSTOS_UNITARIOS28"/>
      <sheetName val="TRAYECTO_1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TARIFAS_MATERIALES6"/>
      <sheetName val="TARIFAS_EQUIPOS_6"/>
      <sheetName val="TARIFA_SALARIOS6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Tramo_28"/>
      <sheetName val="Causa_Posible6"/>
      <sheetName val="Base_de_Datos6"/>
      <sheetName val="Elementos_Involucrados6"/>
      <sheetName val="CRA_MODI6"/>
      <sheetName val="MYE_OBRA8"/>
      <sheetName val="MDC-1_COLOCACION_8"/>
      <sheetName val="D-20_COLOCACION_8"/>
      <sheetName val="TRANSPORTE_MEZCLA_ASFALTICA8"/>
      <sheetName val="EXT_microagomerado8"/>
      <sheetName val="Indicadores_Y_Listas24"/>
      <sheetName val="Grafico_Avance8"/>
      <sheetName val="Equipo_Menor6"/>
      <sheetName val="ALQUILADO_F-7857-308_6"/>
      <sheetName val="Real_Para_tarifas6"/>
      <sheetName val="BASE_DE_DATOS_DE_PRECIOS8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Patrimonio_neto_personal6"/>
      <sheetName val="Paral__16"/>
      <sheetName val="Paral__26"/>
      <sheetName val="Paral__36"/>
      <sheetName val="Paral_46"/>
      <sheetName val="Lista_ICCU6"/>
      <sheetName val="Avan_Var6"/>
      <sheetName val="Avan_UF16"/>
      <sheetName val="Avan_UF26"/>
      <sheetName val="Avan_UF36"/>
      <sheetName val="Avan_UF4_6"/>
      <sheetName val="Plan_de_Obras6"/>
      <sheetName val="Hoja_26"/>
      <sheetName val="MATERIALES_Y_RECURSOS"/>
      <sheetName val="CORTE_DE_OBRA_N°_1"/>
      <sheetName val="memoria_1"/>
      <sheetName val="PRESUPUESTOS-REV1_xls6"/>
      <sheetName val="GPI_526"/>
      <sheetName val="VEA_374"/>
      <sheetName val="RELACION_DE_PRECIOS"/>
      <sheetName val="ACTA_5"/>
      <sheetName val="MODIF__2"/>
      <sheetName val="MODIF__3"/>
      <sheetName val="par_mar19"/>
      <sheetName val="Skid_Lifting_Lug"/>
      <sheetName val="CABLE_CONTROL"/>
      <sheetName val="PSM_Monthly"/>
      <sheetName val="ACTA_PROVEEDORES"/>
      <sheetName val="ACTA_INICIO"/>
      <sheetName val="ACTA_PARCIAL"/>
      <sheetName val="ACTA_TERMINACION"/>
      <sheetName val="ACTA_No_5"/>
      <sheetName val="IV__MANO_DE_OBRA_AIU"/>
      <sheetName val="Resistividad_"/>
      <sheetName val="Constantes_Generales"/>
      <sheetName val="Prestaciones_Sociales"/>
      <sheetName val="M_OBR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Base_de_datos_cuadrillas"/>
      <sheetName val="ó&gt;_"/>
      <sheetName val="PREACTA_28"/>
      <sheetName val="RESUMEN_S_T_I_M_S_T_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COSTOS_UNITARIOS29"/>
      <sheetName val="TRAYECTO_1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TARIFAS_MATERIALES7"/>
      <sheetName val="TARIFAS_EQUIPOS_7"/>
      <sheetName val="TARIFA_SALARIOS7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Tramo_29"/>
      <sheetName val="Causa_Posible7"/>
      <sheetName val="Base_de_Datos7"/>
      <sheetName val="Elementos_Involucrados7"/>
      <sheetName val="CRA_MODI7"/>
      <sheetName val="MYE_OBRA9"/>
      <sheetName val="MDC-1_COLOCACION_9"/>
      <sheetName val="D-20_COLOCACION_9"/>
      <sheetName val="TRANSPORTE_MEZCLA_ASFALTICA9"/>
      <sheetName val="EXT_microagomerado9"/>
      <sheetName val="Indicadores_Y_Listas25"/>
      <sheetName val="Grafico_Avance9"/>
      <sheetName val="Equipo_Menor7"/>
      <sheetName val="ALQUILADO_F-7857-308_7"/>
      <sheetName val="Real_Para_tarifas7"/>
      <sheetName val="BASE_DE_DATOS_DE_PRECIOS9"/>
      <sheetName val="Valores_consolidados7"/>
      <sheetName val="Tipo_A17"/>
      <sheetName val="Tipo_A27"/>
      <sheetName val="Tipo_A37"/>
      <sheetName val="Tipo_B17"/>
      <sheetName val="Tipo_B27"/>
      <sheetName val="Tipo_B37"/>
      <sheetName val="Tipo_C17"/>
      <sheetName val="Tipo_C27"/>
      <sheetName val="Tipo_C37"/>
      <sheetName val="Tipo_D17"/>
      <sheetName val="Tipo_D27"/>
      <sheetName val="Tipo_D37"/>
      <sheetName val="Patrimonio_neto_personal7"/>
      <sheetName val="Paral__17"/>
      <sheetName val="Paral__27"/>
      <sheetName val="Paral__37"/>
      <sheetName val="Paral_47"/>
      <sheetName val="Lista_ICCU7"/>
      <sheetName val="Avan_Var7"/>
      <sheetName val="Avan_UF17"/>
      <sheetName val="Avan_UF27"/>
      <sheetName val="Avan_UF37"/>
      <sheetName val="Avan_UF4_7"/>
      <sheetName val="Plan_de_Obras7"/>
      <sheetName val="Hoja_27"/>
      <sheetName val="MATERIALES_Y_RECURSOS1"/>
      <sheetName val="CORTE_DE_OBRA_N°_11"/>
      <sheetName val="memoria_11"/>
      <sheetName val="PRESUPUESTOS-REV1_xls7"/>
      <sheetName val="GPI_5261"/>
      <sheetName val="VEA_3741"/>
      <sheetName val="RELACION_DE_PRECIOS1"/>
      <sheetName val="ACTA_51"/>
      <sheetName val="MODIF__21"/>
      <sheetName val="MODIF__31"/>
      <sheetName val="par_mar191"/>
      <sheetName val="Skid_Lifting_Lug1"/>
      <sheetName val="CABLE_CONTROL1"/>
      <sheetName val="PSM_Monthly1"/>
      <sheetName val="ACTA_PROVEEDORES1"/>
      <sheetName val="ACTA_INICIO1"/>
      <sheetName val="ACTA_PARCIAL1"/>
      <sheetName val="ACTA_TERMINACION1"/>
      <sheetName val="ACTA_No_51"/>
      <sheetName val="IV__MANO_DE_OBRA_AIU1"/>
      <sheetName val="Resistividad_1"/>
      <sheetName val="Constantes_Generales1"/>
      <sheetName val="Prestaciones_Sociales1"/>
      <sheetName val="M_OBRA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PRESUPUESTO_V51"/>
      <sheetName val="1__Preliminares1"/>
      <sheetName val="2__Demoliciones1"/>
      <sheetName val="3__Elementos_y_Estructuras1"/>
      <sheetName val="4__HVAC1"/>
      <sheetName val="8__Recubrimientos_y_Acabados1"/>
      <sheetName val="9__Otros1"/>
      <sheetName val="10__Tramites_y_Licencias1"/>
      <sheetName val="Base_de_datos_cuadrillas1"/>
      <sheetName val="PREACTA_281"/>
      <sheetName val="RESUMEN_S_T_I_M_S_T_1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/>
      <sheetData sheetId="1029"/>
      <sheetData sheetId="1030"/>
      <sheetData sheetId="1031"/>
      <sheetData sheetId="1032" refreshError="1"/>
      <sheetData sheetId="1033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/>
      <sheetData sheetId="1135"/>
      <sheetData sheetId="1136"/>
      <sheetData sheetId="1137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 refreshError="1"/>
      <sheetData sheetId="1679" refreshError="1"/>
      <sheetData sheetId="1680" refreshError="1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/>
      <sheetData sheetId="1700"/>
      <sheetData sheetId="1701"/>
      <sheetData sheetId="1702" refreshError="1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/>
      <sheetData sheetId="1715"/>
      <sheetData sheetId="1716" refreshError="1"/>
      <sheetData sheetId="1717" refreshError="1"/>
      <sheetData sheetId="1718" refreshError="1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 refreshError="1"/>
      <sheetData sheetId="5481"/>
      <sheetData sheetId="5482"/>
      <sheetData sheetId="5483" refreshError="1"/>
      <sheetData sheetId="5484" refreshError="1"/>
      <sheetData sheetId="5485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 refreshError="1"/>
      <sheetData sheetId="5507" refreshError="1"/>
      <sheetData sheetId="5508"/>
      <sheetData sheetId="5509"/>
      <sheetData sheetId="5510" refreshError="1"/>
      <sheetData sheetId="5511" refreshError="1"/>
      <sheetData sheetId="5512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/>
      <sheetData sheetId="5536"/>
      <sheetData sheetId="5537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/>
      <sheetData sheetId="5549" refreshError="1"/>
      <sheetData sheetId="5550"/>
      <sheetData sheetId="5551"/>
      <sheetData sheetId="5552"/>
      <sheetData sheetId="5553"/>
      <sheetData sheetId="5554"/>
      <sheetData sheetId="5555" refreshError="1"/>
      <sheetData sheetId="5556"/>
      <sheetData sheetId="5557"/>
      <sheetData sheetId="5558"/>
      <sheetData sheetId="5559"/>
      <sheetData sheetId="5560"/>
      <sheetData sheetId="5561"/>
      <sheetData sheetId="5562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 refreshError="1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 refreshError="1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 refreshError="1"/>
      <sheetData sheetId="5889" refreshError="1"/>
      <sheetData sheetId="5890" refreshError="1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VA"/>
      <sheetName val="Program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PU (2)"/>
      <sheetName val="PR 1"/>
      <sheetName val="Datos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ompilado"/>
      <sheetName val="Base Datos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  <sheetName val="C122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V%C3%ADnculoExternoRecuperado1"/>
      <sheetName val="CUADRILL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ase de Diseñ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F-3 ACTA COMPROMISO"/>
      <sheetName val="APu1"/>
      <sheetName val="APu2"/>
      <sheetName val="APu3"/>
      <sheetName val="APu4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TARIF2002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\Users\aljipego\Downloads\Víncu"/>
      <sheetName val="Real"/>
      <sheetName val="gastos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CUADRO"/>
      <sheetName val="SCV-036-2002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Salario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9"/>
      <sheetName val="8,12"/>
      <sheetName val="8,13"/>
      <sheetName val="8,14"/>
      <sheetName val="8,15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tritur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ALT"/>
      <sheetName val="equipos1"/>
      <sheetName val="PRESOC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10"/>
      <sheetName val="8,11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ACTOR PRESTACIONAL 2008"/>
      <sheetName val="SALARIO CELADOR 2008"/>
      <sheetName val="TARIFAS DIARIO OFICIAL 2008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7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PreDES"/>
      <sheetName val="Ba Da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Contenid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MUROS"/>
      <sheetName val="ACAB. PISOS"/>
      <sheetName val="CIELOS"/>
      <sheetName val="ACAB. MUROS"/>
      <sheetName val="APARATOS"/>
      <sheetName val="PUERTAS Y VENTANAS"/>
      <sheetName val="FormCan"/>
      <sheetName val="PrecRec"/>
      <sheetName val="SUB APU"/>
      <sheetName val="SUB_APU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INSUMOS (2)"/>
      <sheetName val="ITEM"/>
      <sheetName val="VR-PROP MOD 1"/>
      <sheetName val="FORMULA"/>
      <sheetName val="PRECIO"/>
      <sheetName val="I M"/>
      <sheetName val="SOÑANDO"/>
      <sheetName val="EV 424 CON 5 (2)"/>
      <sheetName val="Precios no oficial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inpermeabOTRO"/>
      <sheetName val="CRONOGRAMA 5M"/>
      <sheetName val="CRONOGRAMA 4M 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RECIBO FINAL"/>
      <sheetName val="Desmonte y Limpieza"/>
      <sheetName val="Form5 _Pág_ 2"/>
      <sheetName val="CONS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glvc"/>
      <sheetName val="\Cofinanciacion\FICHAS Y FORMAT"/>
      <sheetName val="\A\Cofinanciacion\FICHAS Y FORM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Constantes Generales"/>
      <sheetName val="PRESUPUESTO ESTADIO 1"/>
      <sheetName val="PU (2)"/>
      <sheetName val="factor (2)"/>
      <sheetName val="\\Master\luis carlos\Documents 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EJECUCIÓN"/>
      <sheetName val="a%20%20aaInformaci%C3%B3n%20GRU"/>
      <sheetName val="a%20%20aaInformación"/>
      <sheetName val="a%20%20aaInformaci%C3%B3n"/>
      <sheetName val="Informacion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\Users\JoseGabriel\Downloads\Ví"/>
      <sheetName val="X.Parametros"/>
      <sheetName val="2.PERFILE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ANALISIS 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/>
      <sheetData sheetId="807"/>
      <sheetData sheetId="808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 refreshError="1"/>
      <sheetData sheetId="818" refreshError="1"/>
      <sheetData sheetId="819"/>
      <sheetData sheetId="820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 refreshError="1"/>
      <sheetData sheetId="844"/>
      <sheetData sheetId="845"/>
      <sheetData sheetId="846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/>
      <sheetData sheetId="880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 refreshError="1"/>
      <sheetData sheetId="1137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 refreshError="1"/>
      <sheetData sheetId="2653"/>
      <sheetData sheetId="2654" refreshError="1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 refreshError="1"/>
      <sheetData sheetId="2865"/>
      <sheetData sheetId="2866"/>
      <sheetData sheetId="2867" refreshError="1"/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/>
      <sheetData sheetId="2943"/>
      <sheetData sheetId="2944"/>
      <sheetData sheetId="2945"/>
      <sheetData sheetId="2946" refreshError="1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 refreshError="1"/>
      <sheetData sheetId="2958" refreshError="1"/>
      <sheetData sheetId="2959"/>
      <sheetData sheetId="2960" refreshError="1"/>
      <sheetData sheetId="2961" refreshError="1"/>
      <sheetData sheetId="2962" refreshError="1"/>
      <sheetData sheetId="2963"/>
      <sheetData sheetId="2964" refreshError="1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/>
      <sheetData sheetId="3098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 refreshError="1"/>
      <sheetData sheetId="3876"/>
      <sheetData sheetId="3877"/>
      <sheetData sheetId="3878"/>
      <sheetData sheetId="3879"/>
      <sheetData sheetId="3880"/>
      <sheetData sheetId="388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/>
      <sheetData sheetId="3977"/>
      <sheetData sheetId="3978"/>
      <sheetData sheetId="3979"/>
      <sheetData sheetId="3980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/>
      <sheetData sheetId="4413"/>
      <sheetData sheetId="4414" refreshError="1"/>
      <sheetData sheetId="4415"/>
      <sheetData sheetId="4416" refreshError="1"/>
      <sheetData sheetId="4417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/>
      <sheetData sheetId="4457"/>
      <sheetData sheetId="4458"/>
      <sheetData sheetId="4459"/>
      <sheetData sheetId="4460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/>
      <sheetData sheetId="4477"/>
      <sheetData sheetId="4478"/>
      <sheetData sheetId="4479"/>
      <sheetData sheetId="4480"/>
      <sheetData sheetId="4481" refreshError="1"/>
      <sheetData sheetId="4482"/>
      <sheetData sheetId="4483"/>
      <sheetData sheetId="4484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/>
      <sheetData sheetId="4629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/>
      <sheetData sheetId="4693"/>
      <sheetData sheetId="4694" refreshError="1"/>
      <sheetData sheetId="4695" refreshError="1"/>
      <sheetData sheetId="4696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 refreshError="1"/>
      <sheetData sheetId="4779" refreshError="1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 refreshError="1"/>
      <sheetData sheetId="4870"/>
      <sheetData sheetId="4871"/>
      <sheetData sheetId="4872"/>
      <sheetData sheetId="4873"/>
      <sheetData sheetId="4874"/>
      <sheetData sheetId="4875" refreshError="1"/>
      <sheetData sheetId="4876" refreshError="1"/>
      <sheetData sheetId="4877" refreshError="1"/>
      <sheetData sheetId="4878"/>
      <sheetData sheetId="4879"/>
      <sheetData sheetId="4880"/>
      <sheetData sheetId="4881"/>
      <sheetData sheetId="4882" refreshError="1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 refreshError="1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 refreshError="1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 refreshError="1"/>
      <sheetData sheetId="5195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 refreshError="1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 refreshError="1"/>
      <sheetData sheetId="5766" refreshError="1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/>
      <sheetData sheetId="6099" refreshError="1"/>
      <sheetData sheetId="6100" refreshError="1"/>
      <sheetData sheetId="6101"/>
      <sheetData sheetId="6102" refreshError="1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/>
      <sheetData sheetId="6151" refreshError="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 refreshError="1"/>
      <sheetData sheetId="6188" refreshError="1"/>
      <sheetData sheetId="6189" refreshError="1"/>
      <sheetData sheetId="6190"/>
      <sheetData sheetId="619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/>
      <sheetData sheetId="6203" refreshError="1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/>
      <sheetData sheetId="6222"/>
      <sheetData sheetId="6223"/>
      <sheetData sheetId="6224" refreshError="1"/>
      <sheetData sheetId="6225" refreshError="1"/>
      <sheetData sheetId="6226" refreshError="1"/>
      <sheetData sheetId="6227" refreshError="1"/>
      <sheetData sheetId="6228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/>
      <sheetData sheetId="6248" refreshError="1"/>
      <sheetData sheetId="6249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/>
      <sheetData sheetId="6294"/>
      <sheetData sheetId="6295"/>
      <sheetData sheetId="6296"/>
      <sheetData sheetId="6297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/>
      <sheetData sheetId="7087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/>
      <sheetData sheetId="7344"/>
      <sheetData sheetId="7345"/>
      <sheetData sheetId="7346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/>
      <sheetData sheetId="7354"/>
      <sheetData sheetId="7355" refreshError="1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 refreshError="1"/>
      <sheetData sheetId="7366" refreshError="1"/>
      <sheetData sheetId="7367" refreshError="1"/>
      <sheetData sheetId="7368"/>
      <sheetData sheetId="7369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/>
      <sheetData sheetId="7380"/>
      <sheetData sheetId="7381" refreshError="1"/>
      <sheetData sheetId="7382" refreshError="1"/>
      <sheetData sheetId="7383"/>
      <sheetData sheetId="7384" refreshError="1"/>
      <sheetData sheetId="7385" refreshError="1"/>
      <sheetData sheetId="7386"/>
      <sheetData sheetId="7387" refreshError="1"/>
      <sheetData sheetId="7388"/>
      <sheetData sheetId="7389"/>
      <sheetData sheetId="7390"/>
      <sheetData sheetId="7391"/>
      <sheetData sheetId="7392"/>
      <sheetData sheetId="7393"/>
      <sheetData sheetId="7394" refreshError="1"/>
      <sheetData sheetId="7395"/>
      <sheetData sheetId="7396" refreshError="1"/>
      <sheetData sheetId="7397"/>
      <sheetData sheetId="7398" refreshError="1"/>
      <sheetData sheetId="7399" refreshError="1"/>
      <sheetData sheetId="7400" refreshError="1"/>
      <sheetData sheetId="7401"/>
      <sheetData sheetId="7402"/>
      <sheetData sheetId="7403"/>
      <sheetData sheetId="7404"/>
      <sheetData sheetId="7405"/>
      <sheetData sheetId="7406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/>
      <sheetData sheetId="7492"/>
      <sheetData sheetId="7493" refreshError="1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 refreshError="1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 refreshError="1"/>
      <sheetData sheetId="7551"/>
      <sheetData sheetId="7552"/>
      <sheetData sheetId="7553"/>
      <sheetData sheetId="7554" refreshError="1"/>
      <sheetData sheetId="7555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 refreshError="1"/>
      <sheetData sheetId="7639"/>
      <sheetData sheetId="7640" refreshError="1"/>
      <sheetData sheetId="7641"/>
      <sheetData sheetId="7642" refreshError="1"/>
      <sheetData sheetId="7643" refreshError="1"/>
      <sheetData sheetId="7644" refreshError="1"/>
      <sheetData sheetId="7645" refreshError="1"/>
      <sheetData sheetId="7646"/>
      <sheetData sheetId="7647"/>
      <sheetData sheetId="7648"/>
      <sheetData sheetId="7649"/>
      <sheetData sheetId="7650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/>
      <sheetData sheetId="7659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 refreshError="1"/>
      <sheetData sheetId="7788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/>
      <sheetData sheetId="7804"/>
      <sheetData sheetId="7805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 refreshError="1"/>
      <sheetData sheetId="7844"/>
      <sheetData sheetId="7845"/>
      <sheetData sheetId="7846"/>
      <sheetData sheetId="7847"/>
      <sheetData sheetId="7848"/>
      <sheetData sheetId="7849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/>
      <sheetData sheetId="7921"/>
      <sheetData sheetId="7922"/>
      <sheetData sheetId="7923"/>
      <sheetData sheetId="7924"/>
      <sheetData sheetId="7925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/>
      <sheetData sheetId="8142"/>
      <sheetData sheetId="8143"/>
      <sheetData sheetId="8144" refreshError="1"/>
      <sheetData sheetId="8145" refreshError="1"/>
      <sheetData sheetId="8146" refreshError="1"/>
      <sheetData sheetId="8147" refreshError="1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/>
      <sheetData sheetId="8590" refreshError="1"/>
      <sheetData sheetId="8591"/>
      <sheetData sheetId="8592" refreshError="1"/>
      <sheetData sheetId="8593" refreshError="1"/>
      <sheetData sheetId="8594" refreshError="1"/>
      <sheetData sheetId="8595" refreshError="1"/>
      <sheetData sheetId="8596"/>
      <sheetData sheetId="8597"/>
      <sheetData sheetId="8598"/>
      <sheetData sheetId="8599" refreshError="1"/>
      <sheetData sheetId="8600" refreshError="1"/>
      <sheetData sheetId="8601" refreshError="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 refreshError="1"/>
      <sheetData sheetId="8611" refreshError="1"/>
      <sheetData sheetId="8612"/>
      <sheetData sheetId="8613"/>
      <sheetData sheetId="8614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/>
      <sheetData sheetId="8951"/>
      <sheetData sheetId="8952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/>
      <sheetData sheetId="9141" refreshError="1"/>
      <sheetData sheetId="9142" refreshError="1"/>
      <sheetData sheetId="9143" refreshError="1"/>
      <sheetData sheetId="9144"/>
      <sheetData sheetId="9145"/>
      <sheetData sheetId="9146"/>
      <sheetData sheetId="9147"/>
      <sheetData sheetId="9148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 refreshError="1"/>
      <sheetData sheetId="9192" refreshError="1"/>
      <sheetData sheetId="9193" refreshError="1"/>
      <sheetData sheetId="9194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/>
      <sheetData sheetId="9297"/>
      <sheetData sheetId="9298"/>
      <sheetData sheetId="9299"/>
      <sheetData sheetId="9300"/>
      <sheetData sheetId="9301"/>
      <sheetData sheetId="9302"/>
      <sheetData sheetId="9303" refreshError="1"/>
      <sheetData sheetId="9304"/>
      <sheetData sheetId="9305" refreshError="1"/>
      <sheetData sheetId="9306"/>
      <sheetData sheetId="9307" refreshError="1"/>
      <sheetData sheetId="9308"/>
      <sheetData sheetId="9309"/>
      <sheetData sheetId="9310"/>
      <sheetData sheetId="9311"/>
      <sheetData sheetId="9312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/>
      <sheetData sheetId="9319"/>
      <sheetData sheetId="9320"/>
      <sheetData sheetId="9321" refreshError="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 refreshError="1"/>
      <sheetData sheetId="9448"/>
      <sheetData sheetId="9449" refreshError="1"/>
      <sheetData sheetId="9450" refreshError="1"/>
      <sheetData sheetId="9451" refreshError="1"/>
      <sheetData sheetId="9452" refreshError="1"/>
      <sheetData sheetId="9453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/>
      <sheetData sheetId="9468"/>
      <sheetData sheetId="9469"/>
      <sheetData sheetId="9470"/>
      <sheetData sheetId="947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/>
      <sheetData sheetId="9785" refreshError="1"/>
      <sheetData sheetId="9786" refreshError="1"/>
      <sheetData sheetId="9787" refreshError="1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 refreshError="1"/>
      <sheetData sheetId="10252" refreshError="1"/>
      <sheetData sheetId="10253" refreshError="1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 refreshError="1"/>
      <sheetData sheetId="10311" refreshError="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/>
      <sheetData sheetId="10528" refreshError="1"/>
      <sheetData sheetId="10529"/>
      <sheetData sheetId="10530"/>
      <sheetData sheetId="10531"/>
      <sheetData sheetId="10532"/>
      <sheetData sheetId="10533"/>
      <sheetData sheetId="10534"/>
      <sheetData sheetId="10535" refreshError="1"/>
      <sheetData sheetId="10536" refreshError="1"/>
      <sheetData sheetId="10537" refreshError="1"/>
      <sheetData sheetId="10538"/>
      <sheetData sheetId="10539" refreshError="1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/>
      <sheetData sheetId="10566" refreshError="1"/>
      <sheetData sheetId="10567" refreshError="1"/>
      <sheetData sheetId="10568" refreshError="1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 refreshError="1"/>
      <sheetData sheetId="10597" refreshError="1"/>
      <sheetData sheetId="10598"/>
      <sheetData sheetId="10599"/>
      <sheetData sheetId="10600"/>
      <sheetData sheetId="10601"/>
      <sheetData sheetId="10602"/>
      <sheetData sheetId="10603"/>
      <sheetData sheetId="10604" refreshError="1"/>
      <sheetData sheetId="10605" refreshError="1"/>
      <sheetData sheetId="10606" refreshError="1"/>
      <sheetData sheetId="10607"/>
      <sheetData sheetId="10608" refreshError="1"/>
      <sheetData sheetId="10609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/>
      <sheetData sheetId="10633" refreshError="1"/>
      <sheetData sheetId="10634" refreshError="1"/>
      <sheetData sheetId="10635" refreshError="1"/>
      <sheetData sheetId="10636"/>
      <sheetData sheetId="10637"/>
      <sheetData sheetId="10638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 refreshError="1"/>
      <sheetData sheetId="10709" refreshError="1"/>
      <sheetData sheetId="10710" refreshError="1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\Users\USUARIO\Downloads\a  aaI"/>
      <sheetName val="PR 1"/>
      <sheetName val="\Users\HP\AppData\Local\Microso"/>
      <sheetName val="SEGUIM Y REPROG MES 1 (2)"/>
      <sheetName val="_a  aaInformación GRUPO 4_A MI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2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CANT OBRA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 ACTA FINAL + MODIFICATORIA "/>
      <sheetName val="ACTA No.1 "/>
      <sheetName val="ACTA No.5"/>
      <sheetName val="ACTA MAYORES - GENERAL"/>
      <sheetName val="Hoja2"/>
      <sheetName val="EQUIPOS"/>
      <sheetName val="MANO DE OBRA"/>
      <sheetName val="TRANSPORTE"/>
      <sheetName val="//d.docs.live.net/a  aaInformac"/>
      <sheetName val="_aCCIDENTES_DE_1995___1996_x_15"/>
      <sheetName val="_aCCIDENTES_DE_1995___1996_x_11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ERIAL"/>
      <sheetName val="AC2-AG96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Users\ANDRES FELIPE MUÑOZ\Down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_aCCIDENTES_DE_1995___1996_x_37"/>
      <sheetName val="_aCCIDENTES_DE_1995___1996_x_26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."/>
      <sheetName val="C_1_6&quot;"/>
      <sheetName val="C_1_14&quot;"/>
      <sheetName val="C_1_16&quot;"/>
      <sheetName val="C_1_18&quot;"/>
      <sheetName val="C_1_20&quot;"/>
      <sheetName val="C_1_24&quot;"/>
      <sheetName val="C_2_6&quot;"/>
      <sheetName val="C_2_8&quot;"/>
      <sheetName val="C_2_10&quot;"/>
      <sheetName val="C_2_12&quot;"/>
      <sheetName val="C_2_14&quot;"/>
      <sheetName val="C_2_16&quot;"/>
      <sheetName val="C_2_18&quot;"/>
      <sheetName val="C_2_20&quot;"/>
      <sheetName val="C_2_24&quot;"/>
      <sheetName val="C_I_24&quot;"/>
      <sheetName val="C_I_27&quot;"/>
      <sheetName val="C_I_30&quot;"/>
      <sheetName val="C_I_36&quot;"/>
      <sheetName val="C_I_40&quot;"/>
      <sheetName val="C_I_44&quot;"/>
      <sheetName val="C_I_48&quot;"/>
      <sheetName val="C_I_52&quot;"/>
      <sheetName val="C_I_56&quot;"/>
      <sheetName val="C_I_60&quot;"/>
      <sheetName val="C_I_64&quot;"/>
      <sheetName val="C_I_68&quot;"/>
      <sheetName val="C_I_72&quot;"/>
      <sheetName val="C_I_80&quot;"/>
      <sheetName val="C_I_86&quot;"/>
      <sheetName val="C_I_92&quot;"/>
      <sheetName val="C_II_24&quot;"/>
      <sheetName val="C_II_27&quot;"/>
      <sheetName val="C_II_30&quot;"/>
      <sheetName val="C_II_36&quot;"/>
      <sheetName val="C_II_40&quot;"/>
      <sheetName val="C_II_44&quot;"/>
      <sheetName val="C_II_48&quot;"/>
      <sheetName val="C_II_52&quot;"/>
      <sheetName val="C_II_56&quot;"/>
      <sheetName val="C_II_60&quot;"/>
      <sheetName val="C_II_64&quot;"/>
      <sheetName val="C_II_68&quot;"/>
      <sheetName val="C_II_72&quot;"/>
      <sheetName val="C_II_80&quot;"/>
      <sheetName val="C_II_86&quot;"/>
      <sheetName val="C_II_92&quot;"/>
      <sheetName val="C_III_24&quot;"/>
      <sheetName val="C_III_27&quot;"/>
      <sheetName val="C_III_30&quot;"/>
      <sheetName val="C_III_36&quot;"/>
      <sheetName val="C_III_40&quot;"/>
      <sheetName val="C_III_44&quot;"/>
      <sheetName val="C_III_48&quot;"/>
      <sheetName val="C_III_52&quot;"/>
      <sheetName val="C_III_56&quot;"/>
      <sheetName val="C_III_60&quot;"/>
      <sheetName val="C_III_64&quot;"/>
      <sheetName val="C_III_68&quot;"/>
      <sheetName val="C_III_72&quot;"/>
      <sheetName val="C_III_80&quot;"/>
      <sheetName val="C_III_86&quot;"/>
      <sheetName val="C_III_92&quot;"/>
      <sheetName val="C_IV_24&quot;"/>
      <sheetName val="C_IV_27&quot;"/>
      <sheetName val="C_IV_30&quot;"/>
      <sheetName val="C_IV_36&quot;"/>
      <sheetName val="C_IV_40&quot;"/>
      <sheetName val="C_IV_44&quot;"/>
      <sheetName val="C_IV_48&quot;"/>
      <sheetName val="C_IV_52&quot;"/>
      <sheetName val="C_IV_56&quot;"/>
      <sheetName val="C_IV_60&quot;"/>
      <sheetName val="C_IV_64&quot;"/>
      <sheetName val="C_IV_68&quot;"/>
      <sheetName val="C_IV_72&quot;"/>
      <sheetName val="C_IV_80&quot;"/>
      <sheetName val="C_IV_86&quot;"/>
      <sheetName val="C_IV_92&quot;"/>
      <sheetName val="DEMOL.CAMARAS"/>
      <sheetName val="DEMOL.SUMIDEROS"/>
      <sheetName val="RET.SUMIDEROS"/>
      <sheetName val="CAMARAS CAIDA"/>
      <sheetName val="B-600"/>
      <sheetName val="RAJON"/>
      <sheetName val="PERF._4&quot;"/>
      <sheetName val="GRP_1000"/>
      <sheetName val="A_GRP_1000"/>
      <sheetName val="GRP_1200"/>
      <sheetName val="A_GRP_1200"/>
      <sheetName val="RDE-26_6&quot;"/>
      <sheetName val="RDE-26_8&quot;"/>
      <sheetName val="NOVAFORT_14&quot;"/>
      <sheetName val="NOVAFORT_20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Dimensione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ero de 60.000psi"/>
      <sheetName val="Concreto de 2000 psi"/>
      <sheetName val="Equipo"/>
      <sheetName val="Material"/>
      <sheetName val="M.Obra"/>
      <sheetName val="Trans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_Trans 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ISTORICOS FUEL OIL EXP"/>
      <sheetName val="PR 1"/>
      <sheetName val="aCCIDENTES_DE_1995_-_1996"/>
      <sheetName val="aCCIDENTES_DE_1995_-_1996_xls"/>
      <sheetName val="ACTA_DE_MODIFICACION__(2)"/>
      <sheetName val="\a__aaInformación_GRUPO_4\A_MIn"/>
      <sheetName val="aCCIDENTES_DE_1995_-_1996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BASES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_aCCIDENTES_DE_1995___1996_xl_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Fornato 6"/>
      <sheetName val="Concretos y morteros"/>
      <sheetName val="Datos iniciales "/>
      <sheetName val="Transport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_11"/>
      <sheetName val="[a  aaInformación]//cceficiente"/>
      <sheetName val="[a  aaInformación]__cceficien_7"/>
      <sheetName val="[a  aaInformación]__cceficien_8"/>
      <sheetName val="[a  aaInformación]__cceficien_9"/>
      <sheetName val="[a  aaInformación]__cceficie_10"/>
      <sheetName val="INFORME SEMANAL"/>
      <sheetName val="AVANCE SEMANAL"/>
      <sheetName val="CLIMA mes"/>
      <sheetName val="REG FOTO"/>
      <sheetName val="SISOMA"/>
      <sheetName val="HER"/>
      <sheetName val="MAT"/>
      <sheetName val="PER"/>
      <sheetName val="TRANS"/>
      <sheetName val="[a  aaInformación]__cceficie_13"/>
      <sheetName val="[a  aaInformación]__cceficie_12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4"/>
      <sheetName val="[a  aaInformación]__cceficie_15"/>
      <sheetName val="[a  aaInformación]__cceficie_17"/>
      <sheetName val="_MANTENIMIENTO RUTA 1001_MARZO "/>
      <sheetName val="_I_MANTENIMIENTO RUTA 1001_MARZ"/>
      <sheetName val="PANEL"/>
      <sheetName val="Res-Accide-10"/>
      <sheetName val="Base Datos"/>
      <sheetName val="PRECIOS"/>
      <sheetName val="[a  aaInformación]__cceficie_18"/>
      <sheetName val="Paramtria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INDICE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equipos"/>
      <sheetName val="indice alfabetico"/>
      <sheetName val="materiales"/>
      <sheetName val="otros"/>
      <sheetName val="Mat"/>
      <sheetName val="Equi"/>
      <sheetName val="Informacion"/>
      <sheetName val="Hoja1"/>
      <sheetName val="AiuApoSaraBrut2000.xls"/>
      <sheetName val="1"/>
      <sheetName val="MC_SF_GAVIONES"/>
      <sheetName val="A__P__U_"/>
      <sheetName val="Análisis_de_precios"/>
      <sheetName val="ANEXO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/>
      <sheetData sheetId="26"/>
      <sheetData sheetId="27"/>
      <sheetData sheetId="2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C_SF_GAVIONES"/>
      <sheetName val="ANEXO_7"/>
      <sheetName val="A__P__U_"/>
      <sheetName val="Análisis_de_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%20Ago-Sep.xls"/>
      <sheetName val="otros"/>
      <sheetName val="ANEXO 7"/>
      <sheetName val="Macro1"/>
      <sheetName val="ARBOL DE PROBLEMAS final"/>
      <sheetName val="IDENTIFICACION DEL PROBLEMA fin"/>
      <sheetName val="OBJETIVOS FINALES"/>
      <sheetName val="ESTRUCTURA DE PROYECTO"/>
      <sheetName val="OBJETIVOS ESPECIFICOS final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_CDI90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-S(Luz C.)"/>
      <sheetName val="Predim1"/>
      <sheetName val="Predim2"/>
      <sheetName val="Hoja1"/>
    </sheetNames>
    <sheetDataSet>
      <sheetData sheetId="0"/>
      <sheetData sheetId="1"/>
      <sheetData sheetId="2"/>
      <sheetData sheetId="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</sheetNames>
    <sheetDataSet>
      <sheetData sheetId="0" refreshError="1"/>
      <sheetData sheetId="1" refreshError="1"/>
      <sheetData sheetId="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Preliminares"/>
      <sheetName val="Insumos"/>
      <sheetName val="M.Obra"/>
      <sheetName val="Equipo_Trans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 refreshError="1"/>
      <sheetData sheetId="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  <sheetName val="Ejecutado%"/>
      <sheetName val="Ejecutado$"/>
      <sheetName val="Programado$"/>
      <sheetName val="1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5094-2003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FLUJOS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1_Preliminares"/>
      <sheetName val="Insumos"/>
      <sheetName val="M.Obra"/>
      <sheetName val="PRESUPUESTO "/>
      <sheetName val="Cuadrillas"/>
      <sheetName val="Equ"/>
      <sheetName val="Trans"/>
      <sheetName val="Mat"/>
      <sheetName val="Salarios"/>
      <sheetName val="BASE"/>
      <sheetName val="Civil work"/>
      <sheetName val="LISTADO APU"/>
      <sheetName val="Capitulos"/>
      <sheetName val="Maqui Equip"/>
      <sheetName val="calidad"/>
      <sheetName val="HOJA BASE"/>
      <sheetName val="COSTOS OFICINA"/>
      <sheetName val="COSTOS CAMPAMENTO"/>
      <sheetName val="Anal"/>
      <sheetName val="A__P__U_2"/>
      <sheetName val="General"/>
      <sheetName val="APU_PART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APU"/>
      <sheetName val="PRECIOS"/>
      <sheetName val="Formatos"/>
      <sheetName val="COSTOS SEMANALES"/>
      <sheetName val="Prog.Inver (2)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Sheet1"/>
      <sheetName val="UNITARIOS GENERALES"/>
      <sheetName val="BASES"/>
      <sheetName val="MC SF GAVIONES"/>
      <sheetName val="PESOS"/>
      <sheetName val="civ_roma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Modelo"/>
      <sheetName val="BASE"/>
      <sheetName val="PE_02"/>
      <sheetName val="PE-02"/>
      <sheetName val="Listado"/>
      <sheetName val="PRESUPUESTO"/>
      <sheetName val="5. MODIFICATORIA"/>
      <sheetName val="letra"/>
      <sheetName val="CRA.MODI"/>
      <sheetName val="Estruc_ Tarif"/>
      <sheetName val="UNITARIOS_GENERALES"/>
      <sheetName val="5__MODIFICATORIA"/>
      <sheetName val="BASE DATOS"/>
      <sheetName val="AIUsan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Summary"/>
      <sheetName val="Personalizar"/>
      <sheetName val="List.Mat"/>
      <sheetName val="List.Equi"/>
      <sheetName val="List.M.Obra"/>
      <sheetName val="Unit"/>
      <sheetName val="PresuPDosPoz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CARCAMO H=0.6"/>
      <sheetName val="CARCAMO 9-4&quot;"/>
      <sheetName val="CARCAMO 12-4&quot;"/>
      <sheetName val="CARCAMO 18-4&quot;"/>
      <sheetName val="CARCAMO CANAL"/>
      <sheetName val="NT2000"/>
      <sheetName val="T-13"/>
      <sheetName val="T-14"/>
      <sheetName val="T-18"/>
      <sheetName val="Precios Unitarios 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_1_6&quot; (2)"/>
      <sheetName val="C_1_6&quot;"/>
      <sheetName val="INSUMOS"/>
      <sheetName val="Cuadr.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Equ"/>
      <sheetName val="Trans"/>
      <sheetName val="Mat"/>
      <sheetName val="PRESUPUESTO"/>
      <sheetName val="Salarios"/>
      <sheetName val="2,2,6,1 Pilotes 0,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_Hidro "/>
      <sheetName val="12_Elect_GA"/>
      <sheetName val="6_Hidro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_Trans "/>
      <sheetName val="Apus_Preliminares"/>
    </sheetNames>
    <sheetDataSet>
      <sheetData sheetId="0" refreshError="1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Cotas_Pav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Hoja4"/>
      <sheetName val="INDICE"/>
      <sheetName val="Equipo_Trans "/>
      <sheetName val="Apus_Preliminares"/>
      <sheetName val="COSTOS OFICINA"/>
      <sheetName val="COSTOS CAMPAMENT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COSTOS OFICINA"/>
      <sheetName val="COSTOS CAMPAMENT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Hoja1"/>
      <sheetName val="Análisis de precios"/>
      <sheetName val="RELACI~1"/>
      <sheetName val="RELACI~1.XLS"/>
      <sheetName val="\\Phenom_x3\d\ADMINISTRACIÓN VI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RESUMEN"/>
      <sheetName val="Insumos"/>
      <sheetName val="5094-2003"/>
      <sheetName val="GRAFICA-SEMANAL"/>
      <sheetName val="Avances"/>
      <sheetName val="IMPROVEMENTS TO SITE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GENERALIDADES "/>
      <sheetName val="Duitama-La_Palmera"/>
      <sheetName val="Análisis_de_precios"/>
      <sheetName val="BASEDuitama-La_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_Apus_Electr"/>
      <sheetName val="11_Enchapes"/>
      <sheetName val="10_HS"/>
      <sheetName val="Presup_Vestie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Design"/>
      <sheetName val="SUB_APU6"/>
      <sheetName val="Cantidades_de_Obra6"/>
      <sheetName val="Itemes_Renovación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UBERIA"/>
      <sheetName val="TARIFAS"/>
      <sheetName val="Personalizar"/>
      <sheetName val="Equipo"/>
      <sheetName val="materiales"/>
      <sheetName val="otros"/>
      <sheetName val="FIBRA ÓPTICA"/>
      <sheetName val="INDICE"/>
      <sheetName val="DISTANCIA"/>
      <sheetName val="PERSONAL"/>
      <sheetName val="Formulas"/>
      <sheetName val="ELECTRICO"/>
      <sheetName val="Vuelta"/>
      <sheetName val="2103mar%20.xls"/>
      <sheetName val="Hoja1"/>
      <sheetName val="Precios"/>
      <sheetName val="días habiles 2015"/>
      <sheetName val="INS"/>
      <sheetName val="Ppto"/>
      <sheetName val="Plan auditoría"/>
      <sheetName val="Análisis de precios"/>
      <sheetName val="BASE"/>
      <sheetName val="1_Preliminares"/>
      <sheetName val="M.Obra"/>
      <sheetName val="ManoDe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PTO ADICIONALES"/>
      <sheetName val="salarios"/>
      <sheetName val="ITEM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UNITAR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s de cantidades"/>
      <sheetName val="Equipos"/>
      <sheetName val="MANO OBRA"/>
      <sheetName val="LISTADO ITEMS"/>
      <sheetName val="CANTIDADES ELECTRICAS"/>
      <sheetName val="APUs Elect"/>
      <sheetName val="Insumos Elect"/>
      <sheetName val="PPTO - AGTO 2 -2016 "/>
      <sheetName val="APUs Civil"/>
      <sheetName val="Insumos Civil"/>
      <sheetName val="Datos"/>
      <sheetName val="IPC colombia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1"/>
      <sheetName val="Análisis de precios"/>
      <sheetName val="Datos-Gráfica"/>
      <sheetName val="todos"/>
      <sheetName val="Form5 _Pág_ 2"/>
      <sheetName val="Form5 _Pág_ 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fondos PA"/>
      <sheetName val="Plan Financiero PA"/>
      <sheetName val="RESUMEN PA"/>
      <sheetName val="Req personal"/>
      <sheetName val="PRES PAM"/>
      <sheetName val="PRECIOS"/>
      <sheetName val="1.Preliminares"/>
      <sheetName val="2.Demoliciones"/>
      <sheetName val="3.Excavaciones"/>
      <sheetName val="4.Rellenos"/>
      <sheetName val="LISTA DE APUS"/>
      <sheetName val="5.RedesAC"/>
      <sheetName val="6.RedesALC"/>
      <sheetName val="7.Concretos"/>
      <sheetName val="8.Protección"/>
      <sheetName val="9.Reposición"/>
      <sheetName val="10.Transporte"/>
      <sheetName val="11.Electricos"/>
      <sheetName val="BASICOS"/>
      <sheetName val="TABLA DE TRANSPORTE NS"/>
      <sheetName val="Cuadrillas"/>
      <sheetName val="Factor Prestacional"/>
      <sheetName val="GENERAL"/>
      <sheetName val="MO AIU"/>
      <sheetName val="AIU"/>
      <sheetName val=""/>
      <sheetName val="Cantidad MS"/>
      <sheetName val="Cantidad MN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T-13"/>
      <sheetName val="T-14"/>
      <sheetName val="T-18"/>
      <sheetName val="CARCAMO H=0.6"/>
      <sheetName val="CARCAMO 9-4&quot;"/>
      <sheetName val="CARCAMO 12-4&quot;"/>
      <sheetName val="CARCAMO 18-4&quot;"/>
      <sheetName val="CARCAMO CANAL"/>
      <sheetName val="NT2000"/>
      <sheetName val="Mode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CIM_0"/>
      <sheetName val="CON_1"/>
      <sheetName val="CON_0"/>
      <sheetName val="CIM_1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ASHFLOW"/>
      <sheetName val="5001 Lisama 158"/>
      <sheetName val="5001 Lisama Este 1"/>
      <sheetName val="INSUM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Vía de Acceso"/>
      <sheetName val="FORMATO ESTANDAR"/>
      <sheetName val="TARIFAS"/>
      <sheetName val="Alcantarillas"/>
      <sheetName val="COSTOS UNITARIOS"/>
      <sheetName val="CA-2909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"/>
      <sheetName val="Run Slide Sheet"/>
      <sheetName val="unitarios"/>
      <sheetName val="Formatos.xls"/>
      <sheetName val="DATOS"/>
      <sheetName val="Datos Generales"/>
      <sheetName val="ANALISIS DE PRECIOS UNITARIOS"/>
      <sheetName val="MEMORIAS DE CALCULO"/>
      <sheetName val="PESOS"/>
      <sheetName val="Ingenieria"/>
      <sheetName val="COL 21169"/>
      <sheetName val="9.625 CSG LN-5"/>
      <sheetName val="Resumen Total"/>
      <sheetName val="Hoja Resumen Cantidades"/>
      <sheetName val="Drill Sheet"/>
      <sheetName val="LN5-CHC.4-7-SS7"/>
      <sheetName val="DATA"/>
      <sheetName val="ITEMS"/>
      <sheetName val="APU"/>
      <sheetName val="AIU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Prestaciones y AIU"/>
      <sheetName val="REAL DATA - EVERY RUN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list. mat"/>
      <sheetName val="Seleccion"/>
      <sheetName val="EVAL. PROVEE"/>
      <sheetName val="list. Prov."/>
      <sheetName val="ESTADO RED"/>
      <sheetName val="CARRETERAS"/>
      <sheetName val="GENERALIDADES "/>
      <sheetName val="prestaciones"/>
      <sheetName val="Salarios"/>
      <sheetName val="seguros"/>
      <sheetName val="original_sist"/>
      <sheetName val="REVISIONES"/>
      <sheetName val="Pta a tierra"/>
      <sheetName val="CostosDiferidos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  <sheetName val="Summary"/>
      <sheetName val="BASES"/>
      <sheetName val="UNITARIOS_GENERAL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FIJACION APU"/>
      <sheetName val="COMPARAC."/>
      <sheetName val="REVERSION"/>
      <sheetName val="DEMOL.TUB."/>
      <sheetName val="b-600-m"/>
      <sheetName val="C_I_36&quot;"/>
      <sheetName val="C_I_30&quot;"/>
      <sheetName val="C_I_27&quot;"/>
      <sheetName val="C_2_24&quot;"/>
      <sheetName val="C_1_24&quot;"/>
      <sheetName val="C_1_20&quot;"/>
      <sheetName val="C_1_18&quot;"/>
      <sheetName val="C_2_16&quot;"/>
      <sheetName val="C_1_16&quot;"/>
      <sheetName val="DEMOL.CAMARAS"/>
      <sheetName val="DEMOL.SUMIDEROS"/>
      <sheetName val="T-18A"/>
      <sheetName val="T-18"/>
      <sheetName val="T-14"/>
      <sheetName val="T-13"/>
      <sheetName val="Cuadr."/>
      <sheetName val="INSUMOS"/>
      <sheetName val="entibado 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resup_Cancha"/>
      <sheetName val="Cuadr."/>
      <sheetName val="CLASIFICACION"/>
      <sheetName val="GCB2000"/>
      <sheetName val="materiales"/>
      <sheetName val="otro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OCTUBRE"/>
      <sheetName val="A.P.U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5. ELECTRICO"/>
      <sheetName val="Bajadas"/>
      <sheetName val="NARIÑO"/>
      <sheetName val=" Liquidacion de Obra por Tramos"/>
      <sheetName val="2,2,6,1 Pilotes 0,30"/>
      <sheetName val="LISTA DE PRECIOS"/>
      <sheetName val="062"/>
      <sheetName val="Listado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ALARIOS"/>
      <sheetName val="APU NO PREVISTO"/>
      <sheetName val="PPTA (3)"/>
      <sheetName val="PPTA (2)"/>
      <sheetName val="PPTA"/>
      <sheetName val="UNITARIOS"/>
      <sheetName val="THE"/>
      <sheetName val="ATH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TABLA_2008"/>
      <sheetName val="ESTADO_VÍA-CRIT_TECNICO"/>
      <sheetName val="Summary"/>
      <sheetName val="CODCONST"/>
      <sheetName val="Hoja2"/>
      <sheetName val="PUNITARIOS PARA 241201 2S.xls"/>
      <sheetName val="OBRAS SES"/>
      <sheetName val="inst"/>
      <sheetName val="PREACTA_61"/>
      <sheetName val="A_P_U1"/>
      <sheetName val="A_P_U"/>
      <sheetName val="mdo"/>
      <sheetName val="equip"/>
      <sheetName val="mat"/>
      <sheetName val="CIRCUITOS CODENSA"/>
      <sheetName val="SUB_APU"/>
      <sheetName val="c2_5y2_613"/>
      <sheetName val="PREACTA_62"/>
      <sheetName val="TABLA_20082"/>
      <sheetName val="c2_5y2_612"/>
      <sheetName val="TABLA_20081"/>
      <sheetName val="c2_5y2_611"/>
      <sheetName val="Proveedores y acreedores"/>
      <sheetName val="BALANCE"/>
      <sheetName val="ITEMS NO REVISTOS"/>
      <sheetName val="APU ELECTRICOS"/>
      <sheetName val="Requisición1"/>
      <sheetName val="7.1.8.1.1"/>
      <sheetName val="BASE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ERSONAL"/>
      <sheetName val="Tarifa MT"/>
      <sheetName val="PREACTA Y CONTRATISTAS"/>
      <sheetName val="glvc"/>
      <sheetName val="CONT_ADI"/>
      <sheetName val="for 6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Apus_Prelimina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Listas"/>
      <sheetName val="AASHTO"/>
      <sheetName val="INV"/>
      <sheetName val="1,01"/>
      <sheetName val="UNIT."/>
      <sheetName val="PROGR_2"/>
      <sheetName val="PROGR_3"/>
      <sheetName val="PROGR_5"/>
      <sheetName val="PROGR_4"/>
      <sheetName val="PROGR_6"/>
      <sheetName val="A__P__U_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Cuadro p. Capital Vs estimad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3"/>
  <sheetViews>
    <sheetView view="pageBreakPreview" topLeftCell="G8" zoomScale="47" zoomScaleNormal="85" zoomScaleSheetLayoutView="47" workbookViewId="0">
      <selection activeCell="I95" sqref="I95"/>
    </sheetView>
  </sheetViews>
  <sheetFormatPr baseColWidth="10" defaultColWidth="11.42578125" defaultRowHeight="16.5" x14ac:dyDescent="0.3"/>
  <cols>
    <col min="1" max="2" width="3.42578125" style="3" customWidth="1"/>
    <col min="3" max="3" width="5.140625" style="3" customWidth="1"/>
    <col min="4" max="4" width="15.28515625" style="3" customWidth="1"/>
    <col min="5" max="5" width="16.140625" style="5" customWidth="1"/>
    <col min="6" max="6" width="18.5703125" style="3" customWidth="1"/>
    <col min="7" max="7" width="81.8554687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4.7109375" style="3" customWidth="1"/>
    <col min="12" max="12" width="3.28515625" style="3" customWidth="1"/>
    <col min="13" max="13" width="2.7109375" style="3" customWidth="1"/>
    <col min="14" max="16" width="20.7109375" style="3" customWidth="1"/>
    <col min="17" max="19" width="15.28515625" style="3" customWidth="1"/>
    <col min="20" max="16384" width="11.42578125" style="3"/>
  </cols>
  <sheetData>
    <row r="1" spans="1:19" ht="19.5" thickBot="1" x14ac:dyDescent="0.35">
      <c r="A1" s="9"/>
      <c r="B1" s="9"/>
      <c r="C1" s="9"/>
      <c r="D1" s="9"/>
      <c r="E1" s="10"/>
      <c r="F1" s="9"/>
      <c r="G1" s="9"/>
      <c r="H1" s="9"/>
      <c r="I1" s="9"/>
      <c r="J1" s="9"/>
      <c r="K1" s="9"/>
      <c r="L1" s="9"/>
      <c r="M1" s="1"/>
    </row>
    <row r="2" spans="1:19" ht="19.5" thickTop="1" x14ac:dyDescent="0.3">
      <c r="A2" s="9"/>
      <c r="B2" s="11"/>
      <c r="C2" s="12"/>
      <c r="D2" s="12"/>
      <c r="E2" s="13"/>
      <c r="F2" s="12"/>
      <c r="G2" s="12"/>
      <c r="H2" s="12"/>
      <c r="I2" s="12"/>
      <c r="J2" s="12"/>
      <c r="K2" s="12"/>
      <c r="L2" s="14"/>
      <c r="M2" s="1"/>
    </row>
    <row r="3" spans="1:19" ht="52.5" customHeight="1" x14ac:dyDescent="0.3">
      <c r="A3" s="9"/>
      <c r="B3" s="15"/>
      <c r="C3" s="162" t="s">
        <v>0</v>
      </c>
      <c r="D3" s="162"/>
      <c r="E3" s="162"/>
      <c r="F3" s="162"/>
      <c r="G3" s="9"/>
      <c r="H3" s="9"/>
      <c r="I3" s="9"/>
      <c r="J3" s="9"/>
      <c r="K3" s="9"/>
      <c r="L3" s="16"/>
      <c r="M3" s="1"/>
    </row>
    <row r="4" spans="1:19" ht="18.75" x14ac:dyDescent="0.3">
      <c r="A4" s="9"/>
      <c r="B4" s="15"/>
      <c r="C4" s="17" t="s">
        <v>1</v>
      </c>
      <c r="D4" s="18" t="s">
        <v>2</v>
      </c>
      <c r="E4" s="17" t="s">
        <v>3</v>
      </c>
      <c r="F4" s="18">
        <v>3</v>
      </c>
      <c r="G4" s="9"/>
      <c r="H4" s="9"/>
      <c r="I4" s="9"/>
      <c r="J4" s="9"/>
      <c r="K4" s="9"/>
      <c r="L4" s="16"/>
      <c r="M4" s="1"/>
    </row>
    <row r="5" spans="1:19" ht="18.75" x14ac:dyDescent="0.3">
      <c r="A5" s="9"/>
      <c r="B5" s="15"/>
      <c r="C5" s="163" t="s">
        <v>4</v>
      </c>
      <c r="D5" s="163"/>
      <c r="E5" s="163"/>
      <c r="F5" s="163"/>
      <c r="G5" s="163"/>
      <c r="H5" s="163"/>
      <c r="I5" s="163"/>
      <c r="J5" s="163"/>
      <c r="K5" s="163"/>
      <c r="L5" s="16"/>
      <c r="M5" s="1"/>
    </row>
    <row r="6" spans="1:19" ht="19.5" thickBot="1" x14ac:dyDescent="0.35">
      <c r="A6" s="9"/>
      <c r="B6" s="15"/>
      <c r="C6" s="164" t="s">
        <v>5</v>
      </c>
      <c r="D6" s="164"/>
      <c r="E6" s="164"/>
      <c r="F6" s="164"/>
      <c r="G6" s="164"/>
      <c r="H6" s="164"/>
      <c r="I6" s="164"/>
      <c r="J6" s="164"/>
      <c r="K6" s="164"/>
      <c r="L6" s="16"/>
      <c r="M6" s="1"/>
    </row>
    <row r="7" spans="1:19" ht="18.75" x14ac:dyDescent="0.3">
      <c r="A7" s="9"/>
      <c r="B7" s="15"/>
      <c r="C7" s="165" t="s">
        <v>6</v>
      </c>
      <c r="D7" s="166"/>
      <c r="E7" s="166"/>
      <c r="F7" s="166"/>
      <c r="G7" s="166"/>
      <c r="H7" s="166"/>
      <c r="I7" s="166"/>
      <c r="J7" s="166"/>
      <c r="K7" s="167"/>
      <c r="L7" s="16"/>
      <c r="M7" s="1"/>
    </row>
    <row r="8" spans="1:19" ht="43.5" customHeight="1" x14ac:dyDescent="0.3">
      <c r="A8" s="9"/>
      <c r="B8" s="15"/>
      <c r="C8" s="168"/>
      <c r="D8" s="169"/>
      <c r="E8" s="169"/>
      <c r="F8" s="169"/>
      <c r="G8" s="169"/>
      <c r="H8" s="169"/>
      <c r="I8" s="169"/>
      <c r="J8" s="169"/>
      <c r="K8" s="170"/>
      <c r="L8" s="16"/>
      <c r="M8" s="1"/>
    </row>
    <row r="9" spans="1:19" ht="105.95" customHeight="1" x14ac:dyDescent="0.3">
      <c r="A9" s="9"/>
      <c r="B9" s="15"/>
      <c r="C9" s="171" t="s">
        <v>7</v>
      </c>
      <c r="D9" s="172"/>
      <c r="E9" s="172"/>
      <c r="F9" s="172"/>
      <c r="G9" s="172"/>
      <c r="H9" s="172"/>
      <c r="I9" s="172"/>
      <c r="J9" s="172"/>
      <c r="K9" s="173"/>
      <c r="L9" s="16"/>
      <c r="M9" s="1"/>
    </row>
    <row r="10" spans="1:19" ht="83.1" customHeight="1" thickBot="1" x14ac:dyDescent="0.35">
      <c r="A10" s="9"/>
      <c r="B10" s="15"/>
      <c r="C10" s="159" t="s">
        <v>8</v>
      </c>
      <c r="D10" s="160"/>
      <c r="E10" s="160"/>
      <c r="F10" s="160"/>
      <c r="G10" s="160"/>
      <c r="H10" s="160"/>
      <c r="I10" s="160"/>
      <c r="J10" s="160"/>
      <c r="K10" s="161"/>
      <c r="L10" s="16"/>
      <c r="M10" s="1"/>
    </row>
    <row r="11" spans="1:19" ht="30" customHeight="1" x14ac:dyDescent="0.3">
      <c r="A11" s="9"/>
      <c r="B11" s="15"/>
      <c r="C11" s="176" t="s">
        <v>9</v>
      </c>
      <c r="D11" s="178" t="s">
        <v>10</v>
      </c>
      <c r="E11" s="180" t="s">
        <v>11</v>
      </c>
      <c r="F11" s="180"/>
      <c r="G11" s="178" t="s">
        <v>12</v>
      </c>
      <c r="H11" s="178" t="s">
        <v>13</v>
      </c>
      <c r="I11" s="178" t="s">
        <v>14</v>
      </c>
      <c r="J11" s="181" t="s">
        <v>15</v>
      </c>
      <c r="K11" s="183" t="s">
        <v>16</v>
      </c>
      <c r="L11" s="16"/>
      <c r="M11" s="1"/>
    </row>
    <row r="12" spans="1:19" ht="30" customHeight="1" thickBot="1" x14ac:dyDescent="0.35">
      <c r="A12" s="9"/>
      <c r="B12" s="15"/>
      <c r="C12" s="177"/>
      <c r="D12" s="179"/>
      <c r="E12" s="80" t="s">
        <v>17</v>
      </c>
      <c r="F12" s="80" t="s">
        <v>18</v>
      </c>
      <c r="G12" s="179"/>
      <c r="H12" s="179"/>
      <c r="I12" s="179"/>
      <c r="J12" s="182"/>
      <c r="K12" s="184"/>
      <c r="L12" s="16"/>
      <c r="M12" s="1"/>
    </row>
    <row r="13" spans="1:19" ht="61.5" customHeight="1" x14ac:dyDescent="0.3">
      <c r="A13" s="9"/>
      <c r="B13" s="15"/>
      <c r="C13" s="81"/>
      <c r="D13" s="19">
        <v>1</v>
      </c>
      <c r="E13" s="20"/>
      <c r="F13" s="21"/>
      <c r="G13" s="22" t="s">
        <v>19</v>
      </c>
      <c r="H13" s="23"/>
      <c r="I13" s="23"/>
      <c r="J13" s="24"/>
      <c r="K13" s="25"/>
      <c r="L13" s="16"/>
      <c r="M13" s="1"/>
    </row>
    <row r="14" spans="1:19" ht="30" customHeight="1" x14ac:dyDescent="0.3">
      <c r="A14" s="9"/>
      <c r="B14" s="15"/>
      <c r="C14" s="82"/>
      <c r="D14" s="26">
        <v>1.01</v>
      </c>
      <c r="E14" s="27" t="s">
        <v>20</v>
      </c>
      <c r="F14" s="28" t="s">
        <v>21</v>
      </c>
      <c r="G14" s="29" t="s">
        <v>22</v>
      </c>
      <c r="H14" s="26" t="s">
        <v>23</v>
      </c>
      <c r="I14" s="79">
        <v>1093.4904000000001</v>
      </c>
      <c r="J14" s="30">
        <v>18460</v>
      </c>
      <c r="K14" s="30">
        <f>ROUND(I14*J14,0)</f>
        <v>20185833</v>
      </c>
      <c r="L14" s="16"/>
      <c r="M14" s="1"/>
      <c r="N14" s="4"/>
      <c r="O14" s="4"/>
      <c r="P14" s="4"/>
      <c r="Q14" s="4"/>
      <c r="R14" s="4"/>
      <c r="S14" s="4"/>
    </row>
    <row r="15" spans="1:19" ht="30" customHeight="1" x14ac:dyDescent="0.3">
      <c r="A15" s="9"/>
      <c r="B15" s="15"/>
      <c r="C15" s="82"/>
      <c r="D15" s="26">
        <v>1.02</v>
      </c>
      <c r="E15" s="28" t="s">
        <v>21</v>
      </c>
      <c r="F15" s="27" t="s">
        <v>24</v>
      </c>
      <c r="G15" s="29" t="s">
        <v>25</v>
      </c>
      <c r="H15" s="26" t="s">
        <v>26</v>
      </c>
      <c r="I15" s="79">
        <v>66.759999999999991</v>
      </c>
      <c r="J15" s="30">
        <v>5286</v>
      </c>
      <c r="K15" s="30">
        <f t="shared" ref="K15:K77" si="0">ROUND(I15*J15,0)</f>
        <v>352893</v>
      </c>
      <c r="L15" s="16"/>
      <c r="M15" s="1"/>
      <c r="N15" s="4"/>
      <c r="O15" s="4"/>
      <c r="P15" s="4"/>
    </row>
    <row r="16" spans="1:19" ht="48.75" customHeight="1" x14ac:dyDescent="0.3">
      <c r="A16" s="9"/>
      <c r="B16" s="15"/>
      <c r="C16" s="82"/>
      <c r="D16" s="26">
        <v>1.03</v>
      </c>
      <c r="E16" s="28" t="s">
        <v>21</v>
      </c>
      <c r="F16" s="27" t="s">
        <v>27</v>
      </c>
      <c r="G16" s="29" t="s">
        <v>28</v>
      </c>
      <c r="H16" s="26" t="s">
        <v>29</v>
      </c>
      <c r="I16" s="31">
        <v>1889.07</v>
      </c>
      <c r="J16" s="30">
        <v>16355</v>
      </c>
      <c r="K16" s="30">
        <f t="shared" si="0"/>
        <v>30895740</v>
      </c>
      <c r="L16" s="16"/>
      <c r="M16" s="1"/>
      <c r="N16" s="4"/>
      <c r="O16" s="4"/>
      <c r="P16" s="4"/>
    </row>
    <row r="17" spans="1:16" ht="30" customHeight="1" x14ac:dyDescent="0.3">
      <c r="A17" s="9"/>
      <c r="B17" s="15"/>
      <c r="C17" s="82"/>
      <c r="D17" s="26">
        <v>1.04</v>
      </c>
      <c r="E17" s="28" t="s">
        <v>21</v>
      </c>
      <c r="F17" s="27" t="s">
        <v>30</v>
      </c>
      <c r="G17" s="29" t="s">
        <v>31</v>
      </c>
      <c r="H17" s="26" t="s">
        <v>29</v>
      </c>
      <c r="I17" s="31">
        <v>3275.41</v>
      </c>
      <c r="J17" s="30">
        <v>8857</v>
      </c>
      <c r="K17" s="30">
        <f t="shared" si="0"/>
        <v>29010306</v>
      </c>
      <c r="L17" s="16"/>
      <c r="M17" s="1"/>
      <c r="N17" s="4"/>
      <c r="O17" s="4"/>
      <c r="P17" s="4"/>
    </row>
    <row r="18" spans="1:16" ht="63" hidden="1" customHeight="1" x14ac:dyDescent="0.3">
      <c r="A18" s="9"/>
      <c r="B18" s="15"/>
      <c r="C18" s="82"/>
      <c r="D18" s="26">
        <v>1.05</v>
      </c>
      <c r="E18" s="27" t="s">
        <v>32</v>
      </c>
      <c r="F18" s="28" t="s">
        <v>21</v>
      </c>
      <c r="G18" s="29" t="s">
        <v>33</v>
      </c>
      <c r="H18" s="26" t="s">
        <v>23</v>
      </c>
      <c r="I18" s="26">
        <v>0</v>
      </c>
      <c r="J18" s="30">
        <v>154424</v>
      </c>
      <c r="K18" s="30">
        <f t="shared" si="0"/>
        <v>0</v>
      </c>
      <c r="L18" s="16"/>
      <c r="M18" s="1"/>
      <c r="N18" s="4"/>
      <c r="O18" s="4"/>
      <c r="P18" s="4"/>
    </row>
    <row r="19" spans="1:16" ht="56.25" customHeight="1" x14ac:dyDescent="0.3">
      <c r="A19" s="9"/>
      <c r="B19" s="15"/>
      <c r="C19" s="82"/>
      <c r="D19" s="26">
        <v>1.06</v>
      </c>
      <c r="E19" s="27" t="s">
        <v>34</v>
      </c>
      <c r="F19" s="28" t="s">
        <v>21</v>
      </c>
      <c r="G19" s="29" t="s">
        <v>35</v>
      </c>
      <c r="H19" s="26" t="s">
        <v>23</v>
      </c>
      <c r="I19" s="79">
        <v>150.68700000000001</v>
      </c>
      <c r="J19" s="30">
        <v>162188</v>
      </c>
      <c r="K19" s="30">
        <f t="shared" si="0"/>
        <v>24439623</v>
      </c>
      <c r="L19" s="16"/>
      <c r="M19" s="1"/>
      <c r="N19" s="4"/>
      <c r="O19" s="4"/>
      <c r="P19" s="4"/>
    </row>
    <row r="20" spans="1:16" ht="46.5" customHeight="1" x14ac:dyDescent="0.3">
      <c r="A20" s="9"/>
      <c r="B20" s="15"/>
      <c r="C20" s="82"/>
      <c r="D20" s="26">
        <v>1.08</v>
      </c>
      <c r="E20" s="27" t="s">
        <v>36</v>
      </c>
      <c r="F20" s="28" t="s">
        <v>21</v>
      </c>
      <c r="G20" s="29" t="s">
        <v>37</v>
      </c>
      <c r="H20" s="26" t="s">
        <v>29</v>
      </c>
      <c r="I20" s="79">
        <v>2481.11</v>
      </c>
      <c r="J20" s="30">
        <v>5101</v>
      </c>
      <c r="K20" s="30">
        <f t="shared" si="0"/>
        <v>12656142</v>
      </c>
      <c r="L20" s="16"/>
      <c r="M20" s="1"/>
      <c r="N20" s="4"/>
      <c r="O20" s="4"/>
      <c r="P20" s="4"/>
    </row>
    <row r="21" spans="1:16" ht="66.75" customHeight="1" x14ac:dyDescent="0.3">
      <c r="A21" s="9"/>
      <c r="B21" s="15"/>
      <c r="C21" s="82"/>
      <c r="D21" s="26">
        <v>1.0900000000000001</v>
      </c>
      <c r="E21" s="27" t="s">
        <v>38</v>
      </c>
      <c r="F21" s="28" t="s">
        <v>21</v>
      </c>
      <c r="G21" s="29" t="s">
        <v>39</v>
      </c>
      <c r="H21" s="26" t="s">
        <v>23</v>
      </c>
      <c r="I21" s="79">
        <v>227.08300000000003</v>
      </c>
      <c r="J21" s="30">
        <v>1155513</v>
      </c>
      <c r="K21" s="30">
        <f t="shared" si="0"/>
        <v>262397359</v>
      </c>
      <c r="L21" s="16"/>
      <c r="M21" s="1"/>
      <c r="N21" s="4"/>
      <c r="O21" s="4"/>
      <c r="P21" s="4"/>
    </row>
    <row r="22" spans="1:16" ht="61.5" customHeight="1" x14ac:dyDescent="0.3">
      <c r="A22" s="9"/>
      <c r="B22" s="15"/>
      <c r="C22" s="82"/>
      <c r="D22" s="31">
        <v>1.1000000000000001</v>
      </c>
      <c r="E22" s="28" t="s">
        <v>40</v>
      </c>
      <c r="F22" s="28" t="s">
        <v>21</v>
      </c>
      <c r="G22" s="29" t="s">
        <v>41</v>
      </c>
      <c r="H22" s="26" t="s">
        <v>23</v>
      </c>
      <c r="I22" s="79">
        <v>340.62450000000001</v>
      </c>
      <c r="J22" s="30">
        <v>291945</v>
      </c>
      <c r="K22" s="30">
        <f t="shared" si="0"/>
        <v>99443620</v>
      </c>
      <c r="L22" s="16"/>
      <c r="M22" s="1"/>
      <c r="N22" s="4"/>
      <c r="O22" s="4"/>
      <c r="P22" s="4"/>
    </row>
    <row r="23" spans="1:16" ht="57.75" hidden="1" customHeight="1" x14ac:dyDescent="0.3">
      <c r="A23" s="9"/>
      <c r="B23" s="15"/>
      <c r="C23" s="82"/>
      <c r="D23" s="26">
        <v>1.1100000000000001</v>
      </c>
      <c r="E23" s="27" t="s">
        <v>42</v>
      </c>
      <c r="F23" s="28" t="s">
        <v>21</v>
      </c>
      <c r="G23" s="29" t="s">
        <v>43</v>
      </c>
      <c r="H23" s="26" t="s">
        <v>29</v>
      </c>
      <c r="I23" s="26">
        <v>0</v>
      </c>
      <c r="J23" s="32">
        <v>14667</v>
      </c>
      <c r="K23" s="30">
        <f t="shared" si="0"/>
        <v>0</v>
      </c>
      <c r="L23" s="16"/>
      <c r="M23" s="1"/>
      <c r="N23" s="4"/>
      <c r="O23" s="4"/>
      <c r="P23" s="4"/>
    </row>
    <row r="24" spans="1:16" ht="39.75" hidden="1" customHeight="1" x14ac:dyDescent="0.3">
      <c r="A24" s="9"/>
      <c r="B24" s="15"/>
      <c r="C24" s="82"/>
      <c r="D24" s="31">
        <v>1.1200000000000001</v>
      </c>
      <c r="E24" s="33" t="s">
        <v>21</v>
      </c>
      <c r="F24" s="27" t="s">
        <v>44</v>
      </c>
      <c r="G24" s="29" t="s">
        <v>45</v>
      </c>
      <c r="H24" s="26" t="s">
        <v>29</v>
      </c>
      <c r="I24" s="26">
        <v>0</v>
      </c>
      <c r="J24" s="32">
        <v>23576</v>
      </c>
      <c r="K24" s="30">
        <f t="shared" si="0"/>
        <v>0</v>
      </c>
      <c r="L24" s="16"/>
      <c r="M24" s="1"/>
      <c r="N24" s="4"/>
      <c r="O24" s="4"/>
      <c r="P24" s="4"/>
    </row>
    <row r="25" spans="1:16" ht="39.75" hidden="1" customHeight="1" x14ac:dyDescent="0.3">
      <c r="A25" s="9"/>
      <c r="B25" s="15"/>
      <c r="C25" s="82"/>
      <c r="D25" s="26">
        <v>1.1299999999999999</v>
      </c>
      <c r="E25" s="33" t="s">
        <v>21</v>
      </c>
      <c r="F25" s="27" t="s">
        <v>46</v>
      </c>
      <c r="G25" s="29" t="s">
        <v>47</v>
      </c>
      <c r="H25" s="26" t="s">
        <v>26</v>
      </c>
      <c r="I25" s="26">
        <v>0</v>
      </c>
      <c r="J25" s="32">
        <v>7489</v>
      </c>
      <c r="K25" s="30">
        <f t="shared" si="0"/>
        <v>0</v>
      </c>
      <c r="L25" s="16"/>
      <c r="M25" s="1"/>
      <c r="N25" s="4"/>
      <c r="O25" s="4"/>
      <c r="P25" s="4"/>
    </row>
    <row r="26" spans="1:16" ht="96.75" customHeight="1" x14ac:dyDescent="0.3">
      <c r="A26" s="9"/>
      <c r="B26" s="15"/>
      <c r="C26" s="82"/>
      <c r="D26" s="31">
        <v>1.1399999999999999</v>
      </c>
      <c r="E26" s="28" t="s">
        <v>48</v>
      </c>
      <c r="F26" s="33" t="s">
        <v>21</v>
      </c>
      <c r="G26" s="29" t="s">
        <v>49</v>
      </c>
      <c r="H26" s="26" t="s">
        <v>23</v>
      </c>
      <c r="I26" s="79">
        <v>180.40460000000002</v>
      </c>
      <c r="J26" s="30">
        <v>845738</v>
      </c>
      <c r="K26" s="30">
        <f t="shared" si="0"/>
        <v>152575026</v>
      </c>
      <c r="L26" s="16"/>
      <c r="M26" s="1"/>
      <c r="N26" s="4"/>
      <c r="O26" s="4"/>
      <c r="P26" s="4"/>
    </row>
    <row r="27" spans="1:16" ht="96.75" hidden="1" customHeight="1" x14ac:dyDescent="0.3">
      <c r="A27" s="9"/>
      <c r="B27" s="15"/>
      <c r="C27" s="82"/>
      <c r="D27" s="26">
        <v>1.1499999999999999</v>
      </c>
      <c r="E27" s="28" t="s">
        <v>48</v>
      </c>
      <c r="F27" s="33" t="s">
        <v>21</v>
      </c>
      <c r="G27" s="29" t="s">
        <v>50</v>
      </c>
      <c r="H27" s="26" t="s">
        <v>23</v>
      </c>
      <c r="I27" s="26">
        <v>0</v>
      </c>
      <c r="J27" s="30">
        <v>874221</v>
      </c>
      <c r="K27" s="30">
        <f t="shared" si="0"/>
        <v>0</v>
      </c>
      <c r="L27" s="16"/>
      <c r="M27" s="1"/>
      <c r="N27" s="4"/>
      <c r="O27" s="4"/>
      <c r="P27" s="4"/>
    </row>
    <row r="28" spans="1:16" ht="96.75" hidden="1" customHeight="1" x14ac:dyDescent="0.3">
      <c r="A28" s="9"/>
      <c r="B28" s="15"/>
      <c r="C28" s="82"/>
      <c r="D28" s="31">
        <v>1.1599999999999999</v>
      </c>
      <c r="E28" s="28" t="s">
        <v>48</v>
      </c>
      <c r="F28" s="33" t="s">
        <v>21</v>
      </c>
      <c r="G28" s="29" t="s">
        <v>51</v>
      </c>
      <c r="H28" s="26" t="s">
        <v>23</v>
      </c>
      <c r="I28" s="26">
        <v>0</v>
      </c>
      <c r="J28" s="30">
        <v>899804</v>
      </c>
      <c r="K28" s="30">
        <f t="shared" si="0"/>
        <v>0</v>
      </c>
      <c r="L28" s="16"/>
      <c r="M28" s="1"/>
      <c r="N28" s="4"/>
      <c r="O28" s="4"/>
      <c r="P28" s="4"/>
    </row>
    <row r="29" spans="1:16" ht="42.75" customHeight="1" x14ac:dyDescent="0.3">
      <c r="A29" s="9"/>
      <c r="B29" s="15"/>
      <c r="C29" s="82"/>
      <c r="D29" s="31">
        <v>1.17</v>
      </c>
      <c r="E29" s="28" t="s">
        <v>48</v>
      </c>
      <c r="F29" s="33" t="s">
        <v>21</v>
      </c>
      <c r="G29" s="29" t="s">
        <v>52</v>
      </c>
      <c r="H29" s="26" t="s">
        <v>53</v>
      </c>
      <c r="I29" s="79">
        <v>3128.6499999999996</v>
      </c>
      <c r="J29" s="30">
        <v>13710</v>
      </c>
      <c r="K29" s="30">
        <f t="shared" si="0"/>
        <v>42893792</v>
      </c>
      <c r="L29" s="16"/>
      <c r="M29" s="1"/>
      <c r="N29" s="4"/>
      <c r="O29" s="4"/>
      <c r="P29" s="4"/>
    </row>
    <row r="30" spans="1:16" ht="30" customHeight="1" x14ac:dyDescent="0.3">
      <c r="A30" s="9"/>
      <c r="B30" s="15"/>
      <c r="C30" s="82"/>
      <c r="D30" s="31">
        <v>1.18</v>
      </c>
      <c r="E30" s="28" t="s">
        <v>48</v>
      </c>
      <c r="F30" s="33" t="s">
        <v>21</v>
      </c>
      <c r="G30" s="29" t="s">
        <v>54</v>
      </c>
      <c r="H30" s="26" t="s">
        <v>26</v>
      </c>
      <c r="I30" s="79">
        <v>534.25</v>
      </c>
      <c r="J30" s="30">
        <v>7154</v>
      </c>
      <c r="K30" s="30">
        <f t="shared" si="0"/>
        <v>3822025</v>
      </c>
      <c r="L30" s="16"/>
      <c r="M30" s="1"/>
      <c r="N30" s="4"/>
      <c r="O30" s="4"/>
      <c r="P30" s="4"/>
    </row>
    <row r="31" spans="1:16" ht="30" customHeight="1" x14ac:dyDescent="0.3">
      <c r="A31" s="9"/>
      <c r="B31" s="15"/>
      <c r="C31" s="82"/>
      <c r="D31" s="31">
        <v>1.19</v>
      </c>
      <c r="E31" s="28" t="s">
        <v>48</v>
      </c>
      <c r="F31" s="33" t="s">
        <v>21</v>
      </c>
      <c r="G31" s="29" t="s">
        <v>55</v>
      </c>
      <c r="H31" s="26" t="s">
        <v>29</v>
      </c>
      <c r="I31" s="26">
        <v>1004.5799999999999</v>
      </c>
      <c r="J31" s="30">
        <v>6284</v>
      </c>
      <c r="K31" s="30">
        <f t="shared" si="0"/>
        <v>6312781</v>
      </c>
      <c r="L31" s="16"/>
      <c r="M31" s="1"/>
      <c r="N31" s="4"/>
      <c r="O31" s="4"/>
      <c r="P31" s="4"/>
    </row>
    <row r="32" spans="1:16" ht="30" customHeight="1" x14ac:dyDescent="0.3">
      <c r="A32" s="9"/>
      <c r="B32" s="15"/>
      <c r="C32" s="82"/>
      <c r="D32" s="31">
        <v>1.2</v>
      </c>
      <c r="E32" s="28" t="s">
        <v>48</v>
      </c>
      <c r="F32" s="33" t="s">
        <v>21</v>
      </c>
      <c r="G32" s="29" t="s">
        <v>56</v>
      </c>
      <c r="H32" s="26" t="s">
        <v>26</v>
      </c>
      <c r="I32" s="79">
        <v>534.25</v>
      </c>
      <c r="J32" s="30">
        <v>14928</v>
      </c>
      <c r="K32" s="30">
        <f t="shared" si="0"/>
        <v>7975284</v>
      </c>
      <c r="L32" s="16"/>
      <c r="M32" s="1"/>
      <c r="N32" s="4"/>
      <c r="O32" s="4"/>
      <c r="P32" s="4"/>
    </row>
    <row r="33" spans="1:16" ht="37.5" customHeight="1" x14ac:dyDescent="0.3">
      <c r="A33" s="9"/>
      <c r="B33" s="15"/>
      <c r="C33" s="82"/>
      <c r="D33" s="31">
        <v>1.21</v>
      </c>
      <c r="E33" s="33" t="s">
        <v>21</v>
      </c>
      <c r="F33" s="27" t="s">
        <v>57</v>
      </c>
      <c r="G33" s="29" t="s">
        <v>58</v>
      </c>
      <c r="H33" s="26" t="s">
        <v>23</v>
      </c>
      <c r="I33" s="79">
        <v>1773.2094100000002</v>
      </c>
      <c r="J33" s="30">
        <v>43333</v>
      </c>
      <c r="K33" s="30">
        <f t="shared" si="0"/>
        <v>76838483</v>
      </c>
      <c r="L33" s="16"/>
      <c r="M33" s="1"/>
      <c r="N33" s="4"/>
      <c r="O33" s="4"/>
      <c r="P33" s="4"/>
    </row>
    <row r="34" spans="1:16" ht="37.5" hidden="1" customHeight="1" x14ac:dyDescent="0.3">
      <c r="A34" s="9"/>
      <c r="B34" s="15"/>
      <c r="C34" s="82"/>
      <c r="D34" s="31">
        <v>1.22</v>
      </c>
      <c r="E34" s="33" t="s">
        <v>21</v>
      </c>
      <c r="F34" s="27" t="s">
        <v>59</v>
      </c>
      <c r="G34" s="29" t="s">
        <v>60</v>
      </c>
      <c r="H34" s="26" t="s">
        <v>61</v>
      </c>
      <c r="I34" s="26">
        <v>0</v>
      </c>
      <c r="J34" s="30">
        <v>1944</v>
      </c>
      <c r="K34" s="30">
        <f t="shared" si="0"/>
        <v>0</v>
      </c>
      <c r="L34" s="16"/>
      <c r="M34" s="1"/>
      <c r="N34" s="4"/>
      <c r="O34" s="4"/>
      <c r="P34" s="4"/>
    </row>
    <row r="35" spans="1:16" ht="30" customHeight="1" x14ac:dyDescent="0.3">
      <c r="A35" s="9"/>
      <c r="B35" s="15"/>
      <c r="C35" s="82"/>
      <c r="D35" s="31">
        <v>1.23</v>
      </c>
      <c r="E35" s="33" t="s">
        <v>21</v>
      </c>
      <c r="F35" s="27" t="s">
        <v>62</v>
      </c>
      <c r="G35" s="29" t="s">
        <v>63</v>
      </c>
      <c r="H35" s="26" t="s">
        <v>23</v>
      </c>
      <c r="I35" s="79">
        <v>1773.2094100000002</v>
      </c>
      <c r="J35" s="30">
        <v>19773</v>
      </c>
      <c r="K35" s="30">
        <f t="shared" si="0"/>
        <v>35061670</v>
      </c>
      <c r="L35" s="16"/>
      <c r="M35" s="1"/>
      <c r="N35" s="4"/>
      <c r="O35" s="4"/>
      <c r="P35" s="4"/>
    </row>
    <row r="36" spans="1:16" ht="30" hidden="1" customHeight="1" x14ac:dyDescent="0.3">
      <c r="A36" s="9"/>
      <c r="B36" s="15"/>
      <c r="C36" s="83"/>
      <c r="D36" s="34">
        <v>2</v>
      </c>
      <c r="E36" s="27"/>
      <c r="F36" s="35"/>
      <c r="G36" s="36" t="s">
        <v>64</v>
      </c>
      <c r="H36" s="37"/>
      <c r="I36" s="37">
        <v>0</v>
      </c>
      <c r="J36" s="37">
        <v>0</v>
      </c>
      <c r="K36" s="30">
        <f t="shared" si="0"/>
        <v>0</v>
      </c>
      <c r="L36" s="16"/>
      <c r="M36" s="1"/>
      <c r="N36" s="4"/>
      <c r="O36" s="4"/>
      <c r="P36" s="4"/>
    </row>
    <row r="37" spans="1:16" ht="30" customHeight="1" x14ac:dyDescent="0.3">
      <c r="A37" s="9"/>
      <c r="B37" s="15"/>
      <c r="C37" s="82"/>
      <c r="D37" s="26">
        <v>2.0099999999999998</v>
      </c>
      <c r="E37" s="33" t="s">
        <v>21</v>
      </c>
      <c r="F37" s="27" t="s">
        <v>65</v>
      </c>
      <c r="G37" s="29" t="s">
        <v>66</v>
      </c>
      <c r="H37" s="26" t="s">
        <v>23</v>
      </c>
      <c r="I37" s="26">
        <v>169.74399999999997</v>
      </c>
      <c r="J37" s="30">
        <v>83355</v>
      </c>
      <c r="K37" s="30">
        <f t="shared" si="0"/>
        <v>14149011</v>
      </c>
      <c r="L37" s="16"/>
      <c r="M37" s="1"/>
      <c r="N37" s="4"/>
      <c r="O37" s="4"/>
      <c r="P37" s="4"/>
    </row>
    <row r="38" spans="1:16" ht="66" customHeight="1" x14ac:dyDescent="0.3">
      <c r="A38" s="9"/>
      <c r="B38" s="15"/>
      <c r="C38" s="82"/>
      <c r="D38" s="26">
        <v>2.02</v>
      </c>
      <c r="E38" s="27" t="s">
        <v>34</v>
      </c>
      <c r="F38" s="33" t="s">
        <v>21</v>
      </c>
      <c r="G38" s="29" t="s">
        <v>67</v>
      </c>
      <c r="H38" s="26" t="s">
        <v>23</v>
      </c>
      <c r="I38" s="26">
        <v>21.027999999999999</v>
      </c>
      <c r="J38" s="30">
        <v>157349</v>
      </c>
      <c r="K38" s="30">
        <f t="shared" si="0"/>
        <v>3308735</v>
      </c>
      <c r="L38" s="16"/>
      <c r="M38" s="1"/>
      <c r="N38" s="4"/>
      <c r="O38" s="4"/>
      <c r="P38" s="4"/>
    </row>
    <row r="39" spans="1:16" ht="45" customHeight="1" x14ac:dyDescent="0.3">
      <c r="A39" s="9"/>
      <c r="B39" s="15"/>
      <c r="C39" s="82"/>
      <c r="D39" s="26">
        <v>2.04</v>
      </c>
      <c r="E39" s="27" t="s">
        <v>36</v>
      </c>
      <c r="F39" s="33" t="s">
        <v>21</v>
      </c>
      <c r="G39" s="29" t="s">
        <v>68</v>
      </c>
      <c r="H39" s="26" t="s">
        <v>29</v>
      </c>
      <c r="I39" s="26">
        <v>210.28</v>
      </c>
      <c r="J39" s="30">
        <v>5299</v>
      </c>
      <c r="K39" s="30">
        <f t="shared" si="0"/>
        <v>1114274</v>
      </c>
      <c r="L39" s="16"/>
      <c r="M39" s="1"/>
      <c r="N39" s="4"/>
      <c r="O39" s="4"/>
      <c r="P39" s="4"/>
    </row>
    <row r="40" spans="1:16" ht="61.5" customHeight="1" x14ac:dyDescent="0.3">
      <c r="A40" s="9"/>
      <c r="B40" s="15"/>
      <c r="C40" s="82"/>
      <c r="D40" s="26">
        <v>2.0499999999999998</v>
      </c>
      <c r="E40" s="27" t="s">
        <v>38</v>
      </c>
      <c r="F40" s="33" t="s">
        <v>21</v>
      </c>
      <c r="G40" s="29" t="s">
        <v>69</v>
      </c>
      <c r="H40" s="26" t="s">
        <v>23</v>
      </c>
      <c r="I40" s="26">
        <v>21.027999999999999</v>
      </c>
      <c r="J40" s="30">
        <v>1407838</v>
      </c>
      <c r="K40" s="30">
        <f t="shared" si="0"/>
        <v>29604017</v>
      </c>
      <c r="L40" s="16"/>
      <c r="M40" s="1"/>
      <c r="N40" s="4"/>
      <c r="O40" s="4"/>
      <c r="P40" s="4"/>
    </row>
    <row r="41" spans="1:16" ht="62.25" hidden="1" customHeight="1" x14ac:dyDescent="0.3">
      <c r="A41" s="9"/>
      <c r="B41" s="15"/>
      <c r="C41" s="82"/>
      <c r="D41" s="26">
        <v>2.06</v>
      </c>
      <c r="E41" s="27" t="s">
        <v>38</v>
      </c>
      <c r="F41" s="33" t="s">
        <v>21</v>
      </c>
      <c r="G41" s="29" t="s">
        <v>70</v>
      </c>
      <c r="H41" s="26" t="s">
        <v>23</v>
      </c>
      <c r="I41" s="26">
        <v>0</v>
      </c>
      <c r="J41" s="30">
        <v>1584817</v>
      </c>
      <c r="K41" s="30">
        <f t="shared" si="0"/>
        <v>0</v>
      </c>
      <c r="L41" s="16"/>
      <c r="M41" s="1"/>
      <c r="N41" s="4"/>
      <c r="O41" s="4"/>
      <c r="P41" s="4"/>
    </row>
    <row r="42" spans="1:16" ht="40.5" hidden="1" customHeight="1" x14ac:dyDescent="0.3">
      <c r="A42" s="9"/>
      <c r="B42" s="15"/>
      <c r="C42" s="82"/>
      <c r="D42" s="26">
        <v>2.0699999999999998</v>
      </c>
      <c r="E42" s="27" t="s">
        <v>38</v>
      </c>
      <c r="F42" s="33" t="s">
        <v>21</v>
      </c>
      <c r="G42" s="29" t="s">
        <v>71</v>
      </c>
      <c r="H42" s="26" t="s">
        <v>23</v>
      </c>
      <c r="I42" s="26">
        <v>0</v>
      </c>
      <c r="J42" s="30">
        <v>856574</v>
      </c>
      <c r="K42" s="30">
        <f t="shared" si="0"/>
        <v>0</v>
      </c>
      <c r="L42" s="16"/>
      <c r="M42" s="1"/>
      <c r="N42" s="4"/>
      <c r="O42" s="4"/>
      <c r="P42" s="4"/>
    </row>
    <row r="43" spans="1:16" ht="40.5" hidden="1" customHeight="1" x14ac:dyDescent="0.3">
      <c r="A43" s="9"/>
      <c r="B43" s="15"/>
      <c r="C43" s="82"/>
      <c r="D43" s="26">
        <v>2.08</v>
      </c>
      <c r="E43" s="27" t="s">
        <v>38</v>
      </c>
      <c r="F43" s="33" t="s">
        <v>21</v>
      </c>
      <c r="G43" s="29" t="s">
        <v>72</v>
      </c>
      <c r="H43" s="26" t="s">
        <v>23</v>
      </c>
      <c r="I43" s="26">
        <v>0</v>
      </c>
      <c r="J43" s="30">
        <v>213499</v>
      </c>
      <c r="K43" s="30">
        <f t="shared" si="0"/>
        <v>0</v>
      </c>
      <c r="L43" s="16"/>
      <c r="M43" s="1"/>
      <c r="N43" s="4"/>
      <c r="O43" s="4"/>
      <c r="P43" s="4"/>
    </row>
    <row r="44" spans="1:16" ht="30" hidden="1" customHeight="1" x14ac:dyDescent="0.3">
      <c r="A44" s="9"/>
      <c r="B44" s="15"/>
      <c r="C44" s="82"/>
      <c r="D44" s="26">
        <v>2.09</v>
      </c>
      <c r="E44" s="33" t="s">
        <v>21</v>
      </c>
      <c r="F44" s="27" t="s">
        <v>73</v>
      </c>
      <c r="G44" s="29" t="s">
        <v>74</v>
      </c>
      <c r="H44" s="26" t="s">
        <v>23</v>
      </c>
      <c r="I44" s="26">
        <v>0</v>
      </c>
      <c r="J44" s="30">
        <v>58500</v>
      </c>
      <c r="K44" s="30">
        <f t="shared" si="0"/>
        <v>0</v>
      </c>
      <c r="L44" s="16"/>
      <c r="M44" s="1"/>
      <c r="N44" s="4"/>
      <c r="O44" s="4"/>
      <c r="P44" s="4"/>
    </row>
    <row r="45" spans="1:16" ht="37.5" hidden="1" customHeight="1" x14ac:dyDescent="0.3">
      <c r="A45" s="9"/>
      <c r="B45" s="15"/>
      <c r="C45" s="82"/>
      <c r="D45" s="31">
        <v>2.1</v>
      </c>
      <c r="E45" s="33" t="s">
        <v>21</v>
      </c>
      <c r="F45" s="27" t="s">
        <v>75</v>
      </c>
      <c r="G45" s="29" t="s">
        <v>76</v>
      </c>
      <c r="H45" s="26" t="s">
        <v>23</v>
      </c>
      <c r="I45" s="26">
        <v>0</v>
      </c>
      <c r="J45" s="30">
        <v>63540</v>
      </c>
      <c r="K45" s="30">
        <f t="shared" si="0"/>
        <v>0</v>
      </c>
      <c r="L45" s="16"/>
      <c r="M45" s="1"/>
      <c r="N45" s="4"/>
      <c r="O45" s="4"/>
      <c r="P45" s="4"/>
    </row>
    <row r="46" spans="1:16" ht="30" hidden="1" customHeight="1" x14ac:dyDescent="0.3">
      <c r="A46" s="9"/>
      <c r="B46" s="15"/>
      <c r="C46" s="82"/>
      <c r="D46" s="26">
        <v>2.11</v>
      </c>
      <c r="E46" s="33" t="s">
        <v>21</v>
      </c>
      <c r="F46" s="27" t="s">
        <v>77</v>
      </c>
      <c r="G46" s="29" t="s">
        <v>78</v>
      </c>
      <c r="H46" s="26" t="s">
        <v>79</v>
      </c>
      <c r="I46" s="26">
        <v>0</v>
      </c>
      <c r="J46" s="30">
        <v>111140</v>
      </c>
      <c r="K46" s="30">
        <f t="shared" si="0"/>
        <v>0</v>
      </c>
      <c r="L46" s="16"/>
      <c r="M46" s="1"/>
      <c r="N46" s="4"/>
      <c r="O46" s="4"/>
      <c r="P46" s="4"/>
    </row>
    <row r="47" spans="1:16" ht="30" hidden="1" customHeight="1" x14ac:dyDescent="0.3">
      <c r="A47" s="9"/>
      <c r="B47" s="15"/>
      <c r="C47" s="82"/>
      <c r="D47" s="26">
        <v>2.12</v>
      </c>
      <c r="E47" s="33" t="s">
        <v>21</v>
      </c>
      <c r="F47" s="27" t="s">
        <v>80</v>
      </c>
      <c r="G47" s="29" t="s">
        <v>81</v>
      </c>
      <c r="H47" s="26" t="s">
        <v>23</v>
      </c>
      <c r="I47" s="26">
        <v>0</v>
      </c>
      <c r="J47" s="30">
        <v>31114</v>
      </c>
      <c r="K47" s="30">
        <f t="shared" si="0"/>
        <v>0</v>
      </c>
      <c r="L47" s="16"/>
      <c r="M47" s="1"/>
      <c r="N47" s="4"/>
      <c r="O47" s="4"/>
      <c r="P47" s="4"/>
    </row>
    <row r="48" spans="1:16" ht="58.5" hidden="1" customHeight="1" x14ac:dyDescent="0.3">
      <c r="A48" s="9"/>
      <c r="B48" s="15"/>
      <c r="C48" s="82"/>
      <c r="D48" s="26">
        <v>2.13</v>
      </c>
      <c r="E48" s="33" t="s">
        <v>42</v>
      </c>
      <c r="F48" s="33" t="s">
        <v>21</v>
      </c>
      <c r="G48" s="29" t="s">
        <v>82</v>
      </c>
      <c r="H48" s="26" t="s">
        <v>29</v>
      </c>
      <c r="I48" s="26">
        <v>0</v>
      </c>
      <c r="J48" s="32">
        <v>14667</v>
      </c>
      <c r="K48" s="30">
        <f t="shared" si="0"/>
        <v>0</v>
      </c>
      <c r="L48" s="16"/>
      <c r="M48" s="1"/>
      <c r="N48" s="4"/>
      <c r="O48" s="4"/>
      <c r="P48" s="4"/>
    </row>
    <row r="49" spans="1:16" ht="45" customHeight="1" x14ac:dyDescent="0.3">
      <c r="A49" s="9"/>
      <c r="B49" s="15"/>
      <c r="C49" s="82"/>
      <c r="D49" s="26">
        <v>2.14</v>
      </c>
      <c r="E49" s="33" t="s">
        <v>21</v>
      </c>
      <c r="F49" s="27" t="s">
        <v>57</v>
      </c>
      <c r="G49" s="29" t="s">
        <v>58</v>
      </c>
      <c r="H49" s="26" t="s">
        <v>23</v>
      </c>
      <c r="I49" s="26">
        <v>54.67</v>
      </c>
      <c r="J49" s="30">
        <v>43333</v>
      </c>
      <c r="K49" s="30">
        <f t="shared" si="0"/>
        <v>2369015</v>
      </c>
      <c r="L49" s="16"/>
      <c r="M49" s="1"/>
      <c r="N49" s="4"/>
      <c r="O49" s="4"/>
      <c r="P49" s="4"/>
    </row>
    <row r="50" spans="1:16" ht="45" hidden="1" customHeight="1" x14ac:dyDescent="0.3">
      <c r="A50" s="9"/>
      <c r="B50" s="15"/>
      <c r="C50" s="82"/>
      <c r="D50" s="26">
        <v>2.15</v>
      </c>
      <c r="E50" s="33" t="s">
        <v>21</v>
      </c>
      <c r="F50" s="27" t="s">
        <v>59</v>
      </c>
      <c r="G50" s="29" t="s">
        <v>60</v>
      </c>
      <c r="H50" s="26" t="s">
        <v>61</v>
      </c>
      <c r="I50" s="26">
        <v>0</v>
      </c>
      <c r="J50" s="30">
        <v>1944</v>
      </c>
      <c r="K50" s="30">
        <f t="shared" si="0"/>
        <v>0</v>
      </c>
      <c r="L50" s="16"/>
      <c r="M50" s="1"/>
      <c r="N50" s="4"/>
      <c r="O50" s="4"/>
      <c r="P50" s="4"/>
    </row>
    <row r="51" spans="1:16" ht="54" hidden="1" x14ac:dyDescent="0.3">
      <c r="A51" s="9"/>
      <c r="B51" s="15"/>
      <c r="C51" s="82"/>
      <c r="D51" s="26">
        <v>2.16</v>
      </c>
      <c r="E51" s="33" t="s">
        <v>83</v>
      </c>
      <c r="F51" s="33" t="s">
        <v>21</v>
      </c>
      <c r="G51" s="29" t="s">
        <v>84</v>
      </c>
      <c r="H51" s="26" t="s">
        <v>29</v>
      </c>
      <c r="I51" s="26">
        <v>0</v>
      </c>
      <c r="J51" s="30">
        <v>207631</v>
      </c>
      <c r="K51" s="30">
        <f t="shared" si="0"/>
        <v>0</v>
      </c>
      <c r="L51" s="16"/>
      <c r="M51" s="1"/>
      <c r="N51" s="4"/>
      <c r="O51" s="4"/>
      <c r="P51" s="4"/>
    </row>
    <row r="52" spans="1:16" ht="57.75" hidden="1" customHeight="1" x14ac:dyDescent="0.3">
      <c r="A52" s="9"/>
      <c r="B52" s="15"/>
      <c r="C52" s="82"/>
      <c r="D52" s="26">
        <v>2.17</v>
      </c>
      <c r="E52" s="33" t="s">
        <v>83</v>
      </c>
      <c r="F52" s="33" t="s">
        <v>21</v>
      </c>
      <c r="G52" s="29" t="s">
        <v>85</v>
      </c>
      <c r="H52" s="26" t="s">
        <v>29</v>
      </c>
      <c r="I52" s="26">
        <v>0</v>
      </c>
      <c r="J52" s="30">
        <v>189214</v>
      </c>
      <c r="K52" s="30">
        <f t="shared" si="0"/>
        <v>0</v>
      </c>
      <c r="L52" s="16"/>
      <c r="M52" s="1"/>
      <c r="N52" s="4"/>
      <c r="O52" s="4"/>
      <c r="P52" s="4"/>
    </row>
    <row r="53" spans="1:16" ht="93" hidden="1" customHeight="1" x14ac:dyDescent="0.3">
      <c r="A53" s="9"/>
      <c r="B53" s="15"/>
      <c r="C53" s="82"/>
      <c r="D53" s="26">
        <v>2.1800000000000002</v>
      </c>
      <c r="E53" s="27" t="s">
        <v>48</v>
      </c>
      <c r="F53" s="33"/>
      <c r="G53" s="29" t="s">
        <v>86</v>
      </c>
      <c r="H53" s="26" t="s">
        <v>23</v>
      </c>
      <c r="I53" s="26">
        <v>0</v>
      </c>
      <c r="J53" s="30">
        <v>969097</v>
      </c>
      <c r="K53" s="30">
        <f t="shared" si="0"/>
        <v>0</v>
      </c>
      <c r="L53" s="16"/>
      <c r="M53" s="1"/>
      <c r="N53" s="4"/>
      <c r="O53" s="4"/>
      <c r="P53" s="4"/>
    </row>
    <row r="54" spans="1:16" ht="50.45" hidden="1" customHeight="1" x14ac:dyDescent="0.3">
      <c r="A54" s="9"/>
      <c r="B54" s="15"/>
      <c r="C54" s="82"/>
      <c r="D54" s="26">
        <v>2.19</v>
      </c>
      <c r="E54" s="27" t="s">
        <v>48</v>
      </c>
      <c r="F54" s="33"/>
      <c r="G54" s="29" t="s">
        <v>52</v>
      </c>
      <c r="H54" s="26" t="s">
        <v>53</v>
      </c>
      <c r="I54" s="26">
        <v>0</v>
      </c>
      <c r="J54" s="30">
        <v>13710</v>
      </c>
      <c r="K54" s="30">
        <f t="shared" si="0"/>
        <v>0</v>
      </c>
      <c r="L54" s="16"/>
      <c r="M54" s="1"/>
      <c r="N54" s="4"/>
      <c r="O54" s="4"/>
      <c r="P54" s="4"/>
    </row>
    <row r="55" spans="1:16" ht="32.25" hidden="1" customHeight="1" x14ac:dyDescent="0.3">
      <c r="A55" s="9"/>
      <c r="B55" s="15"/>
      <c r="C55" s="82"/>
      <c r="D55" s="31">
        <v>2.2000000000000002</v>
      </c>
      <c r="E55" s="27" t="s">
        <v>48</v>
      </c>
      <c r="F55" s="33"/>
      <c r="G55" s="29" t="s">
        <v>54</v>
      </c>
      <c r="H55" s="26" t="s">
        <v>26</v>
      </c>
      <c r="I55" s="26">
        <v>0</v>
      </c>
      <c r="J55" s="30">
        <v>7154</v>
      </c>
      <c r="K55" s="30">
        <f t="shared" si="0"/>
        <v>0</v>
      </c>
      <c r="L55" s="16"/>
      <c r="M55" s="1"/>
      <c r="N55" s="4"/>
      <c r="O55" s="4"/>
      <c r="P55" s="4"/>
    </row>
    <row r="56" spans="1:16" ht="32.25" hidden="1" customHeight="1" x14ac:dyDescent="0.3">
      <c r="A56" s="9"/>
      <c r="B56" s="15"/>
      <c r="C56" s="82"/>
      <c r="D56" s="26">
        <v>2.21</v>
      </c>
      <c r="E56" s="27" t="s">
        <v>48</v>
      </c>
      <c r="F56" s="33"/>
      <c r="G56" s="29" t="s">
        <v>55</v>
      </c>
      <c r="H56" s="26" t="s">
        <v>29</v>
      </c>
      <c r="I56" s="26">
        <v>0</v>
      </c>
      <c r="J56" s="30">
        <v>6284</v>
      </c>
      <c r="K56" s="30">
        <f t="shared" si="0"/>
        <v>0</v>
      </c>
      <c r="L56" s="16"/>
      <c r="M56" s="1"/>
      <c r="N56" s="4"/>
      <c r="O56" s="4"/>
      <c r="P56" s="4"/>
    </row>
    <row r="57" spans="1:16" ht="32.25" hidden="1" customHeight="1" x14ac:dyDescent="0.3">
      <c r="A57" s="9"/>
      <c r="B57" s="15"/>
      <c r="C57" s="82"/>
      <c r="D57" s="26">
        <v>2.2200000000000002</v>
      </c>
      <c r="E57" s="27" t="s">
        <v>48</v>
      </c>
      <c r="F57" s="33"/>
      <c r="G57" s="29" t="s">
        <v>56</v>
      </c>
      <c r="H57" s="26" t="s">
        <v>26</v>
      </c>
      <c r="I57" s="26">
        <v>0</v>
      </c>
      <c r="J57" s="30">
        <v>14667</v>
      </c>
      <c r="K57" s="30">
        <f t="shared" si="0"/>
        <v>0</v>
      </c>
      <c r="L57" s="16"/>
      <c r="M57" s="1"/>
      <c r="N57" s="4"/>
      <c r="O57" s="4"/>
      <c r="P57" s="4"/>
    </row>
    <row r="58" spans="1:16" ht="30" customHeight="1" x14ac:dyDescent="0.3">
      <c r="A58" s="9"/>
      <c r="B58" s="15"/>
      <c r="C58" s="82"/>
      <c r="D58" s="26">
        <v>2.23</v>
      </c>
      <c r="E58" s="33" t="s">
        <v>21</v>
      </c>
      <c r="F58" s="27" t="s">
        <v>62</v>
      </c>
      <c r="G58" s="29" t="s">
        <v>63</v>
      </c>
      <c r="H58" s="26" t="s">
        <v>23</v>
      </c>
      <c r="I58" s="26">
        <v>54.67</v>
      </c>
      <c r="J58" s="30">
        <v>19773</v>
      </c>
      <c r="K58" s="30">
        <f t="shared" si="0"/>
        <v>1080990</v>
      </c>
      <c r="L58" s="16"/>
      <c r="M58" s="1"/>
      <c r="N58" s="4"/>
      <c r="O58" s="4"/>
      <c r="P58" s="4"/>
    </row>
    <row r="59" spans="1:16" ht="30" hidden="1" customHeight="1" x14ac:dyDescent="0.3">
      <c r="A59" s="9"/>
      <c r="B59" s="15"/>
      <c r="C59" s="83"/>
      <c r="D59" s="34">
        <v>3</v>
      </c>
      <c r="E59" s="27"/>
      <c r="F59" s="35"/>
      <c r="G59" s="36" t="s">
        <v>87</v>
      </c>
      <c r="H59" s="39"/>
      <c r="I59" s="39">
        <v>0</v>
      </c>
      <c r="J59" s="39">
        <v>0</v>
      </c>
      <c r="K59" s="30">
        <f t="shared" si="0"/>
        <v>0</v>
      </c>
      <c r="L59" s="16"/>
      <c r="M59" s="1"/>
      <c r="N59" s="4"/>
      <c r="O59" s="4"/>
      <c r="P59" s="4"/>
    </row>
    <row r="60" spans="1:16" ht="35.25" customHeight="1" x14ac:dyDescent="0.3">
      <c r="A60" s="9"/>
      <c r="B60" s="15"/>
      <c r="C60" s="82"/>
      <c r="D60" s="26">
        <v>3.01</v>
      </c>
      <c r="E60" s="33" t="s">
        <v>21</v>
      </c>
      <c r="F60" s="27" t="s">
        <v>88</v>
      </c>
      <c r="G60" s="29" t="s">
        <v>89</v>
      </c>
      <c r="H60" s="26" t="s">
        <v>29</v>
      </c>
      <c r="I60" s="26">
        <v>428.25</v>
      </c>
      <c r="J60" s="32">
        <v>118882</v>
      </c>
      <c r="K60" s="30">
        <f t="shared" si="0"/>
        <v>50911217</v>
      </c>
      <c r="L60" s="16"/>
      <c r="M60" s="1"/>
      <c r="N60" s="4"/>
      <c r="O60" s="4"/>
      <c r="P60" s="4"/>
    </row>
    <row r="61" spans="1:16" ht="54" x14ac:dyDescent="0.3">
      <c r="A61" s="9"/>
      <c r="B61" s="15"/>
      <c r="C61" s="82"/>
      <c r="D61" s="26">
        <v>3.02</v>
      </c>
      <c r="E61" s="26" t="s">
        <v>34</v>
      </c>
      <c r="F61" s="33" t="s">
        <v>21</v>
      </c>
      <c r="G61" s="29" t="s">
        <v>90</v>
      </c>
      <c r="H61" s="26" t="s">
        <v>23</v>
      </c>
      <c r="I61" s="26">
        <v>41.368000000000002</v>
      </c>
      <c r="J61" s="32">
        <v>161265</v>
      </c>
      <c r="K61" s="30">
        <f t="shared" si="0"/>
        <v>6671211</v>
      </c>
      <c r="L61" s="16"/>
      <c r="M61" s="1"/>
      <c r="N61" s="4"/>
      <c r="O61" s="4"/>
      <c r="P61" s="4"/>
    </row>
    <row r="62" spans="1:16" ht="35.25" customHeight="1" x14ac:dyDescent="0.3">
      <c r="A62" s="9"/>
      <c r="B62" s="15"/>
      <c r="C62" s="82"/>
      <c r="D62" s="26">
        <v>3.03</v>
      </c>
      <c r="E62" s="26" t="s">
        <v>91</v>
      </c>
      <c r="F62" s="33" t="s">
        <v>21</v>
      </c>
      <c r="G62" s="29" t="s">
        <v>92</v>
      </c>
      <c r="H62" s="26" t="s">
        <v>26</v>
      </c>
      <c r="I62" s="79">
        <v>42</v>
      </c>
      <c r="J62" s="32">
        <v>83083</v>
      </c>
      <c r="K62" s="30">
        <f t="shared" si="0"/>
        <v>3489486</v>
      </c>
      <c r="L62" s="16"/>
      <c r="M62" s="1"/>
      <c r="N62" s="4"/>
      <c r="O62" s="4"/>
      <c r="P62" s="4"/>
    </row>
    <row r="63" spans="1:16" ht="35.25" customHeight="1" x14ac:dyDescent="0.3">
      <c r="A63" s="9"/>
      <c r="B63" s="15"/>
      <c r="C63" s="82"/>
      <c r="D63" s="26">
        <v>3.04</v>
      </c>
      <c r="E63" s="26" t="s">
        <v>91</v>
      </c>
      <c r="F63" s="33" t="s">
        <v>21</v>
      </c>
      <c r="G63" s="29" t="s">
        <v>93</v>
      </c>
      <c r="H63" s="26" t="s">
        <v>26</v>
      </c>
      <c r="I63" s="26">
        <v>508</v>
      </c>
      <c r="J63" s="30">
        <v>78592</v>
      </c>
      <c r="K63" s="30">
        <f t="shared" si="0"/>
        <v>39924736</v>
      </c>
      <c r="L63" s="16"/>
      <c r="M63" s="1"/>
      <c r="N63" s="4"/>
      <c r="O63" s="4"/>
      <c r="P63" s="4"/>
    </row>
    <row r="64" spans="1:16" ht="35.25" hidden="1" customHeight="1" x14ac:dyDescent="0.3">
      <c r="A64" s="9"/>
      <c r="B64" s="15"/>
      <c r="C64" s="82"/>
      <c r="D64" s="26">
        <v>3.05</v>
      </c>
      <c r="E64" s="33" t="s">
        <v>21</v>
      </c>
      <c r="F64" s="27" t="s">
        <v>94</v>
      </c>
      <c r="G64" s="29" t="s">
        <v>95</v>
      </c>
      <c r="H64" s="26" t="s">
        <v>29</v>
      </c>
      <c r="I64" s="26">
        <v>0</v>
      </c>
      <c r="J64" s="32">
        <v>208946</v>
      </c>
      <c r="K64" s="30">
        <f t="shared" si="0"/>
        <v>0</v>
      </c>
      <c r="L64" s="16"/>
      <c r="M64" s="1"/>
      <c r="N64" s="4"/>
      <c r="O64" s="4"/>
      <c r="P64" s="4"/>
    </row>
    <row r="65" spans="1:16" ht="35.25" hidden="1" customHeight="1" x14ac:dyDescent="0.3">
      <c r="A65" s="9"/>
      <c r="B65" s="15"/>
      <c r="C65" s="82"/>
      <c r="D65" s="26">
        <v>3.06</v>
      </c>
      <c r="E65" s="33" t="s">
        <v>21</v>
      </c>
      <c r="F65" s="27" t="s">
        <v>96</v>
      </c>
      <c r="G65" s="29" t="s">
        <v>97</v>
      </c>
      <c r="H65" s="26" t="s">
        <v>26</v>
      </c>
      <c r="I65" s="26">
        <v>0</v>
      </c>
      <c r="J65" s="32">
        <v>50860</v>
      </c>
      <c r="K65" s="30">
        <f t="shared" si="0"/>
        <v>0</v>
      </c>
      <c r="L65" s="16"/>
      <c r="M65" s="1"/>
      <c r="N65" s="4"/>
      <c r="O65" s="4"/>
      <c r="P65" s="4"/>
    </row>
    <row r="66" spans="1:16" ht="35.25" hidden="1" customHeight="1" x14ac:dyDescent="0.3">
      <c r="A66" s="9"/>
      <c r="B66" s="15"/>
      <c r="C66" s="82"/>
      <c r="D66" s="26">
        <v>3.07</v>
      </c>
      <c r="E66" s="33" t="s">
        <v>21</v>
      </c>
      <c r="F66" s="27" t="s">
        <v>98</v>
      </c>
      <c r="G66" s="29" t="s">
        <v>99</v>
      </c>
      <c r="H66" s="26" t="s">
        <v>79</v>
      </c>
      <c r="I66" s="26">
        <v>0</v>
      </c>
      <c r="J66" s="32">
        <v>374689</v>
      </c>
      <c r="K66" s="30">
        <f t="shared" si="0"/>
        <v>0</v>
      </c>
      <c r="L66" s="16"/>
      <c r="M66" s="1"/>
      <c r="N66" s="4"/>
      <c r="O66" s="4"/>
      <c r="P66" s="4"/>
    </row>
    <row r="67" spans="1:16" ht="35.25" customHeight="1" x14ac:dyDescent="0.3">
      <c r="A67" s="9"/>
      <c r="B67" s="15"/>
      <c r="C67" s="82"/>
      <c r="D67" s="26">
        <v>3.07</v>
      </c>
      <c r="E67" s="33"/>
      <c r="F67" s="27"/>
      <c r="G67" s="29" t="s">
        <v>99</v>
      </c>
      <c r="H67" s="26" t="s">
        <v>79</v>
      </c>
      <c r="I67" s="26">
        <v>9</v>
      </c>
      <c r="J67" s="32">
        <f>K67/I67</f>
        <v>374689</v>
      </c>
      <c r="K67" s="30">
        <v>3372201</v>
      </c>
      <c r="L67" s="16"/>
      <c r="M67" s="1"/>
      <c r="N67" s="4"/>
      <c r="O67" s="4"/>
      <c r="P67" s="4"/>
    </row>
    <row r="68" spans="1:16" ht="35.25" customHeight="1" x14ac:dyDescent="0.3">
      <c r="A68" s="9"/>
      <c r="B68" s="15"/>
      <c r="C68" s="82"/>
      <c r="D68" s="26">
        <v>3.08</v>
      </c>
      <c r="E68" s="33" t="s">
        <v>21</v>
      </c>
      <c r="F68" s="27" t="s">
        <v>100</v>
      </c>
      <c r="G68" s="29" t="s">
        <v>101</v>
      </c>
      <c r="H68" s="26" t="s">
        <v>29</v>
      </c>
      <c r="I68" s="79">
        <v>3261.41</v>
      </c>
      <c r="J68" s="32">
        <v>23452</v>
      </c>
      <c r="K68" s="30">
        <f t="shared" si="0"/>
        <v>76486587</v>
      </c>
      <c r="L68" s="16"/>
      <c r="M68" s="1"/>
      <c r="N68" s="4"/>
      <c r="O68" s="4"/>
      <c r="P68" s="4"/>
    </row>
    <row r="69" spans="1:16" ht="35.25" hidden="1" customHeight="1" x14ac:dyDescent="0.3">
      <c r="A69" s="9"/>
      <c r="B69" s="15"/>
      <c r="C69" s="82"/>
      <c r="D69" s="26">
        <v>3.09</v>
      </c>
      <c r="E69" s="40"/>
      <c r="F69" s="27" t="s">
        <v>102</v>
      </c>
      <c r="G69" s="29" t="s">
        <v>103</v>
      </c>
      <c r="H69" s="26" t="s">
        <v>23</v>
      </c>
      <c r="I69" s="26">
        <v>0</v>
      </c>
      <c r="J69" s="32">
        <v>58496</v>
      </c>
      <c r="K69" s="30">
        <f t="shared" si="0"/>
        <v>0</v>
      </c>
      <c r="L69" s="16"/>
      <c r="M69" s="1"/>
      <c r="N69" s="4"/>
      <c r="O69" s="4"/>
      <c r="P69" s="4"/>
    </row>
    <row r="70" spans="1:16" ht="35.25" hidden="1" customHeight="1" x14ac:dyDescent="0.3">
      <c r="A70" s="9"/>
      <c r="B70" s="15"/>
      <c r="C70" s="82"/>
      <c r="D70" s="31">
        <v>3.1</v>
      </c>
      <c r="E70" s="40"/>
      <c r="F70" s="27" t="s">
        <v>104</v>
      </c>
      <c r="G70" s="29" t="s">
        <v>105</v>
      </c>
      <c r="H70" s="26" t="s">
        <v>23</v>
      </c>
      <c r="I70" s="26">
        <v>0</v>
      </c>
      <c r="J70" s="32">
        <v>20968</v>
      </c>
      <c r="K70" s="30">
        <f t="shared" si="0"/>
        <v>0</v>
      </c>
      <c r="L70" s="16"/>
      <c r="M70" s="1"/>
      <c r="N70" s="4"/>
      <c r="O70" s="4"/>
      <c r="P70" s="4"/>
    </row>
    <row r="71" spans="1:16" ht="35.25" hidden="1" customHeight="1" x14ac:dyDescent="0.3">
      <c r="A71" s="9"/>
      <c r="B71" s="15"/>
      <c r="C71" s="82"/>
      <c r="D71" s="26">
        <v>3.11</v>
      </c>
      <c r="E71" s="40"/>
      <c r="F71" s="27" t="s">
        <v>106</v>
      </c>
      <c r="G71" s="29" t="s">
        <v>107</v>
      </c>
      <c r="H71" s="26" t="s">
        <v>23</v>
      </c>
      <c r="I71" s="26">
        <v>0</v>
      </c>
      <c r="J71" s="32">
        <v>46879</v>
      </c>
      <c r="K71" s="30">
        <f t="shared" si="0"/>
        <v>0</v>
      </c>
      <c r="L71" s="16"/>
      <c r="M71" s="1"/>
      <c r="N71" s="4"/>
      <c r="O71" s="4"/>
      <c r="P71" s="4"/>
    </row>
    <row r="72" spans="1:16" ht="35.25" hidden="1" customHeight="1" x14ac:dyDescent="0.3">
      <c r="A72" s="9"/>
      <c r="B72" s="15"/>
      <c r="C72" s="82"/>
      <c r="D72" s="26">
        <v>3.12</v>
      </c>
      <c r="E72" s="40"/>
      <c r="F72" s="27" t="s">
        <v>108</v>
      </c>
      <c r="G72" s="29" t="s">
        <v>109</v>
      </c>
      <c r="H72" s="26" t="s">
        <v>23</v>
      </c>
      <c r="I72" s="26">
        <v>0</v>
      </c>
      <c r="J72" s="32">
        <v>138264</v>
      </c>
      <c r="K72" s="30">
        <f t="shared" si="0"/>
        <v>0</v>
      </c>
      <c r="L72" s="16"/>
      <c r="M72" s="1"/>
      <c r="N72" s="4"/>
      <c r="O72" s="4"/>
      <c r="P72" s="4"/>
    </row>
    <row r="73" spans="1:16" ht="35.25" customHeight="1" x14ac:dyDescent="0.3">
      <c r="A73" s="9"/>
      <c r="B73" s="15"/>
      <c r="C73" s="82"/>
      <c r="D73" s="26">
        <v>3.13</v>
      </c>
      <c r="E73" s="40"/>
      <c r="F73" s="27" t="s">
        <v>110</v>
      </c>
      <c r="G73" s="29" t="s">
        <v>111</v>
      </c>
      <c r="H73" s="26" t="s">
        <v>23</v>
      </c>
      <c r="I73" s="31">
        <v>43.28</v>
      </c>
      <c r="J73" s="32">
        <v>140257</v>
      </c>
      <c r="K73" s="30">
        <f t="shared" si="0"/>
        <v>6070323</v>
      </c>
      <c r="L73" s="16"/>
      <c r="M73" s="1"/>
      <c r="N73" s="4"/>
      <c r="O73" s="4"/>
      <c r="P73" s="4"/>
    </row>
    <row r="74" spans="1:16" ht="35.25" hidden="1" customHeight="1" x14ac:dyDescent="0.3">
      <c r="A74" s="9"/>
      <c r="B74" s="15"/>
      <c r="C74" s="82"/>
      <c r="D74" s="26">
        <v>3.14</v>
      </c>
      <c r="E74" s="40"/>
      <c r="F74" s="27" t="s">
        <v>112</v>
      </c>
      <c r="G74" s="29" t="s">
        <v>113</v>
      </c>
      <c r="H74" s="26" t="s">
        <v>23</v>
      </c>
      <c r="I74" s="26">
        <v>0</v>
      </c>
      <c r="J74" s="32">
        <v>106262</v>
      </c>
      <c r="K74" s="30">
        <f t="shared" si="0"/>
        <v>0</v>
      </c>
      <c r="L74" s="16"/>
      <c r="M74" s="1"/>
      <c r="N74" s="4"/>
      <c r="O74" s="4"/>
      <c r="P74" s="4"/>
    </row>
    <row r="75" spans="1:16" ht="35.25" hidden="1" customHeight="1" x14ac:dyDescent="0.3">
      <c r="A75" s="9"/>
      <c r="B75" s="15"/>
      <c r="C75" s="82"/>
      <c r="D75" s="26">
        <v>3.15</v>
      </c>
      <c r="E75" s="40"/>
      <c r="F75" s="27" t="s">
        <v>114</v>
      </c>
      <c r="G75" s="29" t="s">
        <v>115</v>
      </c>
      <c r="H75" s="26" t="s">
        <v>23</v>
      </c>
      <c r="I75" s="26">
        <v>0</v>
      </c>
      <c r="J75" s="32">
        <v>690802</v>
      </c>
      <c r="K75" s="30">
        <f t="shared" si="0"/>
        <v>0</v>
      </c>
      <c r="L75" s="16"/>
      <c r="M75" s="1"/>
      <c r="N75" s="4"/>
      <c r="O75" s="4"/>
      <c r="P75" s="4"/>
    </row>
    <row r="76" spans="1:16" ht="35.25" hidden="1" customHeight="1" x14ac:dyDescent="0.3">
      <c r="A76" s="9"/>
      <c r="B76" s="15"/>
      <c r="C76" s="82"/>
      <c r="D76" s="26">
        <v>3.16</v>
      </c>
      <c r="E76" s="40"/>
      <c r="F76" s="27" t="s">
        <v>116</v>
      </c>
      <c r="G76" s="29" t="s">
        <v>117</v>
      </c>
      <c r="H76" s="26" t="s">
        <v>23</v>
      </c>
      <c r="I76" s="26">
        <v>0</v>
      </c>
      <c r="J76" s="32">
        <v>970447</v>
      </c>
      <c r="K76" s="30">
        <f t="shared" si="0"/>
        <v>0</v>
      </c>
      <c r="L76" s="16"/>
      <c r="M76" s="1"/>
      <c r="N76" s="4"/>
      <c r="O76" s="4"/>
      <c r="P76" s="4"/>
    </row>
    <row r="77" spans="1:16" ht="35.25" hidden="1" customHeight="1" x14ac:dyDescent="0.3">
      <c r="A77" s="9"/>
      <c r="B77" s="15"/>
      <c r="C77" s="82"/>
      <c r="D77" s="26">
        <v>3.17</v>
      </c>
      <c r="E77" s="40"/>
      <c r="F77" s="27" t="s">
        <v>118</v>
      </c>
      <c r="G77" s="29" t="s">
        <v>119</v>
      </c>
      <c r="H77" s="26" t="s">
        <v>23</v>
      </c>
      <c r="I77" s="26">
        <v>0</v>
      </c>
      <c r="J77" s="32">
        <v>1052701</v>
      </c>
      <c r="K77" s="30">
        <f t="shared" si="0"/>
        <v>0</v>
      </c>
      <c r="L77" s="16"/>
      <c r="M77" s="1"/>
      <c r="N77" s="4"/>
      <c r="O77" s="4"/>
      <c r="P77" s="4"/>
    </row>
    <row r="78" spans="1:16" ht="35.25" hidden="1" customHeight="1" x14ac:dyDescent="0.3">
      <c r="A78" s="9"/>
      <c r="B78" s="15"/>
      <c r="C78" s="82"/>
      <c r="D78" s="26">
        <v>3.18</v>
      </c>
      <c r="E78" s="40"/>
      <c r="F78" s="27" t="s">
        <v>120</v>
      </c>
      <c r="G78" s="29" t="s">
        <v>121</v>
      </c>
      <c r="H78" s="26" t="s">
        <v>29</v>
      </c>
      <c r="I78" s="26">
        <v>0</v>
      </c>
      <c r="J78" s="32">
        <v>55084</v>
      </c>
      <c r="K78" s="30">
        <f t="shared" ref="K78:K89" si="1">ROUND(I78*J78,0)</f>
        <v>0</v>
      </c>
      <c r="L78" s="16"/>
      <c r="M78" s="1"/>
      <c r="N78" s="4"/>
      <c r="O78" s="4"/>
      <c r="P78" s="4"/>
    </row>
    <row r="79" spans="1:16" ht="35.25" customHeight="1" x14ac:dyDescent="0.3">
      <c r="A79" s="9"/>
      <c r="B79" s="15"/>
      <c r="C79" s="82"/>
      <c r="D79" s="26">
        <v>3.19</v>
      </c>
      <c r="E79" s="40"/>
      <c r="F79" s="27" t="s">
        <v>122</v>
      </c>
      <c r="G79" s="29" t="s">
        <v>123</v>
      </c>
      <c r="H79" s="26" t="s">
        <v>23</v>
      </c>
      <c r="I79" s="26">
        <v>11.22</v>
      </c>
      <c r="J79" s="32">
        <v>1011369</v>
      </c>
      <c r="K79" s="30">
        <f t="shared" si="1"/>
        <v>11347560</v>
      </c>
      <c r="L79" s="16"/>
      <c r="M79" s="1"/>
      <c r="N79" s="4"/>
      <c r="O79" s="4"/>
      <c r="P79" s="4"/>
    </row>
    <row r="80" spans="1:16" s="8" customFormat="1" ht="61.5" hidden="1" customHeight="1" x14ac:dyDescent="0.3">
      <c r="A80" s="41"/>
      <c r="B80" s="42"/>
      <c r="C80" s="84"/>
      <c r="D80" s="43">
        <v>3.2</v>
      </c>
      <c r="E80" s="44"/>
      <c r="F80" s="45" t="s">
        <v>124</v>
      </c>
      <c r="G80" s="29" t="s">
        <v>125</v>
      </c>
      <c r="H80" s="46" t="s">
        <v>23</v>
      </c>
      <c r="I80" s="46">
        <v>0</v>
      </c>
      <c r="J80" s="30">
        <v>810923</v>
      </c>
      <c r="K80" s="30">
        <f t="shared" si="1"/>
        <v>0</v>
      </c>
      <c r="L80" s="47"/>
      <c r="M80" s="6"/>
      <c r="N80" s="7"/>
      <c r="O80" s="7"/>
      <c r="P80" s="7"/>
    </row>
    <row r="81" spans="1:16" s="8" customFormat="1" ht="61.5" hidden="1" customHeight="1" x14ac:dyDescent="0.3">
      <c r="A81" s="41"/>
      <c r="B81" s="42"/>
      <c r="C81" s="84"/>
      <c r="D81" s="46">
        <v>3.21</v>
      </c>
      <c r="E81" s="44"/>
      <c r="F81" s="45" t="s">
        <v>126</v>
      </c>
      <c r="G81" s="29" t="s">
        <v>127</v>
      </c>
      <c r="H81" s="46" t="s">
        <v>23</v>
      </c>
      <c r="I81" s="46">
        <v>0</v>
      </c>
      <c r="J81" s="30">
        <v>786124</v>
      </c>
      <c r="K81" s="30">
        <f t="shared" si="1"/>
        <v>0</v>
      </c>
      <c r="L81" s="47"/>
      <c r="M81" s="6"/>
      <c r="N81" s="7"/>
      <c r="O81" s="7"/>
      <c r="P81" s="7"/>
    </row>
    <row r="82" spans="1:16" ht="35.25" hidden="1" customHeight="1" x14ac:dyDescent="0.3">
      <c r="A82" s="9"/>
      <c r="B82" s="15"/>
      <c r="C82" s="82"/>
      <c r="D82" s="26">
        <v>3.22</v>
      </c>
      <c r="E82" s="40"/>
      <c r="F82" s="27" t="s">
        <v>128</v>
      </c>
      <c r="G82" s="29" t="s">
        <v>129</v>
      </c>
      <c r="H82" s="26" t="s">
        <v>29</v>
      </c>
      <c r="I82" s="26">
        <v>0</v>
      </c>
      <c r="J82" s="32">
        <v>36202</v>
      </c>
      <c r="K82" s="30">
        <f t="shared" si="1"/>
        <v>0</v>
      </c>
      <c r="L82" s="16"/>
      <c r="M82" s="1"/>
      <c r="N82" s="4"/>
      <c r="O82" s="4"/>
      <c r="P82" s="4"/>
    </row>
    <row r="83" spans="1:16" ht="30" hidden="1" customHeight="1" x14ac:dyDescent="0.3">
      <c r="A83" s="9"/>
      <c r="B83" s="15"/>
      <c r="C83" s="83"/>
      <c r="D83" s="103">
        <v>4</v>
      </c>
      <c r="E83" s="27"/>
      <c r="F83" s="35"/>
      <c r="G83" s="36" t="s">
        <v>130</v>
      </c>
      <c r="H83" s="26"/>
      <c r="I83" s="26">
        <v>0</v>
      </c>
      <c r="J83" s="32">
        <v>0</v>
      </c>
      <c r="K83" s="30">
        <f t="shared" si="1"/>
        <v>0</v>
      </c>
      <c r="L83" s="16"/>
      <c r="M83" s="1"/>
      <c r="N83" s="4"/>
      <c r="O83" s="4"/>
      <c r="P83" s="4"/>
    </row>
    <row r="84" spans="1:16" ht="44.25" customHeight="1" x14ac:dyDescent="0.3">
      <c r="A84" s="9"/>
      <c r="B84" s="15"/>
      <c r="C84" s="82"/>
      <c r="D84" s="26">
        <v>4.01</v>
      </c>
      <c r="E84" s="26" t="s">
        <v>131</v>
      </c>
      <c r="F84" s="33" t="s">
        <v>21</v>
      </c>
      <c r="G84" s="29" t="s">
        <v>132</v>
      </c>
      <c r="H84" s="26" t="s">
        <v>26</v>
      </c>
      <c r="I84" s="79">
        <v>1500</v>
      </c>
      <c r="J84" s="32">
        <v>3536</v>
      </c>
      <c r="K84" s="30">
        <f t="shared" si="1"/>
        <v>5304000</v>
      </c>
      <c r="L84" s="16"/>
      <c r="M84" s="1"/>
      <c r="N84" s="4"/>
      <c r="O84" s="4"/>
      <c r="P84" s="4"/>
    </row>
    <row r="85" spans="1:16" ht="44.25" hidden="1" customHeight="1" x14ac:dyDescent="0.3">
      <c r="A85" s="9"/>
      <c r="B85" s="15"/>
      <c r="C85" s="82"/>
      <c r="D85" s="26">
        <v>4.0199999999999996</v>
      </c>
      <c r="E85" s="26" t="s">
        <v>131</v>
      </c>
      <c r="F85" s="33" t="s">
        <v>21</v>
      </c>
      <c r="G85" s="29" t="s">
        <v>133</v>
      </c>
      <c r="H85" s="26" t="s">
        <v>29</v>
      </c>
      <c r="I85" s="26">
        <v>0</v>
      </c>
      <c r="J85" s="32">
        <v>49290</v>
      </c>
      <c r="K85" s="30">
        <f t="shared" si="1"/>
        <v>0</v>
      </c>
      <c r="L85" s="16"/>
      <c r="M85" s="1"/>
      <c r="N85" s="4"/>
      <c r="O85" s="4"/>
      <c r="P85" s="4"/>
    </row>
    <row r="86" spans="1:16" ht="44.25" hidden="1" customHeight="1" x14ac:dyDescent="0.3">
      <c r="A86" s="9"/>
      <c r="B86" s="15"/>
      <c r="C86" s="82"/>
      <c r="D86" s="103" t="s">
        <v>134</v>
      </c>
      <c r="E86" s="103"/>
      <c r="F86" s="147"/>
      <c r="G86" s="36" t="s">
        <v>135</v>
      </c>
      <c r="H86" s="26"/>
      <c r="I86" s="79">
        <v>0</v>
      </c>
      <c r="J86" s="32"/>
      <c r="K86" s="30">
        <f t="shared" si="1"/>
        <v>0</v>
      </c>
      <c r="L86" s="16"/>
      <c r="M86" s="1"/>
      <c r="N86" s="4"/>
      <c r="O86" s="4"/>
      <c r="P86" s="4"/>
    </row>
    <row r="87" spans="1:16" ht="65.45" customHeight="1" x14ac:dyDescent="0.3">
      <c r="A87" s="9"/>
      <c r="B87" s="15"/>
      <c r="C87" s="82"/>
      <c r="D87" s="26" t="s">
        <v>136</v>
      </c>
      <c r="E87" s="103"/>
      <c r="F87" s="147"/>
      <c r="G87" s="29" t="s">
        <v>137</v>
      </c>
      <c r="H87" s="26" t="s">
        <v>138</v>
      </c>
      <c r="I87" s="79">
        <v>230.31</v>
      </c>
      <c r="J87" s="32">
        <v>334494</v>
      </c>
      <c r="K87" s="30">
        <f t="shared" si="1"/>
        <v>77037313</v>
      </c>
      <c r="L87" s="16"/>
      <c r="M87" s="1"/>
      <c r="N87" s="4"/>
      <c r="O87" s="4"/>
      <c r="P87" s="4"/>
    </row>
    <row r="88" spans="1:16" ht="44.25" customHeight="1" x14ac:dyDescent="0.3">
      <c r="A88" s="9"/>
      <c r="B88" s="15"/>
      <c r="C88" s="82"/>
      <c r="D88" s="26" t="s">
        <v>139</v>
      </c>
      <c r="E88" s="26"/>
      <c r="F88" s="33"/>
      <c r="G88" s="29" t="s">
        <v>140</v>
      </c>
      <c r="H88" s="26" t="s">
        <v>141</v>
      </c>
      <c r="I88" s="79">
        <v>66.268515500000007</v>
      </c>
      <c r="J88" s="32">
        <v>31190</v>
      </c>
      <c r="K88" s="30">
        <f t="shared" si="1"/>
        <v>2066915</v>
      </c>
      <c r="L88" s="16"/>
      <c r="M88" s="1"/>
      <c r="N88" s="4"/>
      <c r="O88" s="4"/>
      <c r="P88" s="4"/>
    </row>
    <row r="89" spans="1:16" ht="44.25" hidden="1" customHeight="1" x14ac:dyDescent="0.3">
      <c r="A89" s="9"/>
      <c r="B89" s="15"/>
      <c r="C89" s="82"/>
      <c r="D89" s="26" t="s">
        <v>142</v>
      </c>
      <c r="E89" s="26"/>
      <c r="F89" s="33"/>
      <c r="G89" s="29" t="s">
        <v>143</v>
      </c>
      <c r="H89" s="26" t="s">
        <v>141</v>
      </c>
      <c r="I89" s="79">
        <v>0</v>
      </c>
      <c r="J89" s="32">
        <v>167538</v>
      </c>
      <c r="K89" s="30">
        <f t="shared" si="1"/>
        <v>0</v>
      </c>
      <c r="L89" s="16"/>
      <c r="M89" s="1"/>
      <c r="N89" s="4"/>
      <c r="O89" s="4"/>
      <c r="P89" s="4"/>
    </row>
    <row r="90" spans="1:16" ht="30" customHeight="1" x14ac:dyDescent="0.3">
      <c r="A90" s="9"/>
      <c r="B90" s="15"/>
      <c r="C90" s="83"/>
      <c r="D90" s="103">
        <v>5</v>
      </c>
      <c r="E90" s="103"/>
      <c r="F90" s="48"/>
      <c r="G90" s="36" t="s">
        <v>144</v>
      </c>
      <c r="H90" s="103"/>
      <c r="I90" s="103"/>
      <c r="J90" s="38"/>
      <c r="K90" s="38"/>
      <c r="L90" s="16"/>
      <c r="M90" s="1"/>
      <c r="N90" s="4"/>
      <c r="O90" s="4"/>
      <c r="P90" s="4"/>
    </row>
    <row r="91" spans="1:16" ht="30" customHeight="1" x14ac:dyDescent="0.3">
      <c r="A91" s="9"/>
      <c r="B91" s="15"/>
      <c r="C91" s="82"/>
      <c r="D91" s="26">
        <v>5.01</v>
      </c>
      <c r="E91" s="33" t="s">
        <v>21</v>
      </c>
      <c r="F91" s="26" t="s">
        <v>145</v>
      </c>
      <c r="G91" s="49" t="s">
        <v>146</v>
      </c>
      <c r="H91" s="26" t="s">
        <v>147</v>
      </c>
      <c r="I91" s="26">
        <v>1</v>
      </c>
      <c r="J91" s="32">
        <v>8000000</v>
      </c>
      <c r="K91" s="30">
        <f t="shared" ref="K91:K95" si="2">ROUND(I91*J91,0)</f>
        <v>8000000</v>
      </c>
      <c r="L91" s="16"/>
      <c r="M91" s="1"/>
      <c r="N91" s="4"/>
      <c r="O91" s="4"/>
      <c r="P91" s="4"/>
    </row>
    <row r="92" spans="1:16" ht="30" customHeight="1" x14ac:dyDescent="0.3">
      <c r="A92" s="9"/>
      <c r="B92" s="15"/>
      <c r="C92" s="82"/>
      <c r="D92" s="26">
        <v>5.0199999999999996</v>
      </c>
      <c r="E92" s="33" t="s">
        <v>21</v>
      </c>
      <c r="F92" s="26" t="s">
        <v>145</v>
      </c>
      <c r="G92" s="49" t="s">
        <v>148</v>
      </c>
      <c r="H92" s="26" t="s">
        <v>147</v>
      </c>
      <c r="I92" s="26">
        <v>1</v>
      </c>
      <c r="J92" s="32">
        <v>8500000</v>
      </c>
      <c r="K92" s="30">
        <f t="shared" si="2"/>
        <v>8500000</v>
      </c>
      <c r="L92" s="16"/>
      <c r="M92" s="1"/>
      <c r="N92" s="4"/>
      <c r="O92" s="4"/>
      <c r="P92" s="4"/>
    </row>
    <row r="93" spans="1:16" ht="30" customHeight="1" x14ac:dyDescent="0.3">
      <c r="A93" s="9"/>
      <c r="B93" s="15"/>
      <c r="C93" s="82"/>
      <c r="D93" s="26">
        <v>5.03</v>
      </c>
      <c r="E93" s="33" t="s">
        <v>21</v>
      </c>
      <c r="F93" s="26" t="s">
        <v>145</v>
      </c>
      <c r="G93" s="49" t="s">
        <v>149</v>
      </c>
      <c r="H93" s="26" t="s">
        <v>147</v>
      </c>
      <c r="I93" s="26">
        <v>1</v>
      </c>
      <c r="J93" s="32">
        <v>2000000</v>
      </c>
      <c r="K93" s="30">
        <f t="shared" si="2"/>
        <v>2000000</v>
      </c>
      <c r="L93" s="16"/>
      <c r="M93" s="1"/>
      <c r="N93" s="4"/>
      <c r="O93" s="4"/>
      <c r="P93" s="4"/>
    </row>
    <row r="94" spans="1:16" ht="30" customHeight="1" x14ac:dyDescent="0.3">
      <c r="A94" s="9"/>
      <c r="B94" s="15"/>
      <c r="C94" s="82"/>
      <c r="D94" s="26">
        <v>5.04</v>
      </c>
      <c r="E94" s="33" t="s">
        <v>21</v>
      </c>
      <c r="F94" s="26" t="s">
        <v>145</v>
      </c>
      <c r="G94" s="49" t="s">
        <v>150</v>
      </c>
      <c r="H94" s="26" t="s">
        <v>147</v>
      </c>
      <c r="I94" s="26">
        <v>1</v>
      </c>
      <c r="J94" s="32">
        <v>2000000</v>
      </c>
      <c r="K94" s="30">
        <f t="shared" si="2"/>
        <v>2000000</v>
      </c>
      <c r="L94" s="16"/>
      <c r="M94" s="1"/>
      <c r="N94" s="4"/>
      <c r="O94" s="4"/>
      <c r="P94" s="4"/>
    </row>
    <row r="95" spans="1:16" ht="30" customHeight="1" x14ac:dyDescent="0.3">
      <c r="A95" s="9"/>
      <c r="B95" s="15"/>
      <c r="C95" s="82"/>
      <c r="D95" s="26">
        <v>5.05</v>
      </c>
      <c r="E95" s="33" t="s">
        <v>21</v>
      </c>
      <c r="F95" s="26" t="s">
        <v>145</v>
      </c>
      <c r="G95" s="49" t="s">
        <v>151</v>
      </c>
      <c r="H95" s="26" t="s">
        <v>147</v>
      </c>
      <c r="I95" s="26">
        <v>1</v>
      </c>
      <c r="J95" s="32">
        <v>9600000</v>
      </c>
      <c r="K95" s="30">
        <f t="shared" si="2"/>
        <v>9600000</v>
      </c>
      <c r="L95" s="16"/>
      <c r="M95" s="1"/>
      <c r="N95" s="4"/>
      <c r="O95" s="4"/>
      <c r="P95" s="4"/>
    </row>
    <row r="96" spans="1:16" ht="30" customHeight="1" x14ac:dyDescent="0.3">
      <c r="A96" s="9"/>
      <c r="B96" s="15"/>
      <c r="C96" s="50"/>
      <c r="D96" s="185" t="s">
        <v>152</v>
      </c>
      <c r="E96" s="185"/>
      <c r="F96" s="185"/>
      <c r="G96" s="185"/>
      <c r="H96" s="185"/>
      <c r="I96" s="185"/>
      <c r="J96" s="38"/>
      <c r="K96" s="38">
        <f>SUM(K14:K95)</f>
        <v>1169268168</v>
      </c>
      <c r="L96" s="16"/>
      <c r="M96" s="1"/>
      <c r="N96" s="4"/>
      <c r="O96" s="4"/>
      <c r="P96" s="4"/>
    </row>
    <row r="97" spans="1:16" ht="40.5" customHeight="1" x14ac:dyDescent="0.3">
      <c r="A97" s="9"/>
      <c r="B97" s="15"/>
      <c r="C97" s="83"/>
      <c r="D97" s="103">
        <v>6</v>
      </c>
      <c r="E97" s="51"/>
      <c r="F97" s="51"/>
      <c r="G97" s="52" t="s">
        <v>153</v>
      </c>
      <c r="H97" s="53"/>
      <c r="I97" s="53"/>
      <c r="J97" s="32"/>
      <c r="K97" s="38"/>
      <c r="L97" s="16"/>
      <c r="M97" s="1"/>
      <c r="N97" s="4"/>
      <c r="O97" s="4"/>
      <c r="P97" s="4"/>
    </row>
    <row r="98" spans="1:16" ht="39.75" customHeight="1" x14ac:dyDescent="0.3">
      <c r="A98" s="9"/>
      <c r="B98" s="15"/>
      <c r="C98" s="82"/>
      <c r="D98" s="103">
        <v>6.1</v>
      </c>
      <c r="E98" s="40"/>
      <c r="F98" s="40"/>
      <c r="G98" s="54" t="s">
        <v>154</v>
      </c>
      <c r="H98" s="26" t="s">
        <v>79</v>
      </c>
      <c r="I98" s="26">
        <v>6</v>
      </c>
      <c r="J98" s="32">
        <v>5548375</v>
      </c>
      <c r="K98" s="30">
        <f>ROUND(I98*J98,0)</f>
        <v>33290250</v>
      </c>
      <c r="L98" s="16"/>
      <c r="M98" s="1"/>
      <c r="N98" s="4"/>
      <c r="O98" s="4"/>
      <c r="P98" s="4"/>
    </row>
    <row r="99" spans="1:16" ht="30" customHeight="1" x14ac:dyDescent="0.3">
      <c r="A99" s="9"/>
      <c r="B99" s="15"/>
      <c r="C99" s="50"/>
      <c r="D99" s="26"/>
      <c r="E99" s="40"/>
      <c r="F99" s="40"/>
      <c r="G99" s="54" t="s">
        <v>155</v>
      </c>
      <c r="H99" s="26"/>
      <c r="I99" s="26"/>
      <c r="J99" s="38"/>
      <c r="K99" s="38">
        <f>+K98</f>
        <v>33290250</v>
      </c>
      <c r="L99" s="16"/>
      <c r="M99" s="1"/>
      <c r="N99" s="4"/>
      <c r="O99" s="4"/>
      <c r="P99" s="4"/>
    </row>
    <row r="100" spans="1:16" ht="30" customHeight="1" thickBot="1" x14ac:dyDescent="0.35">
      <c r="A100" s="9"/>
      <c r="B100" s="15"/>
      <c r="C100" s="82"/>
      <c r="D100" s="55"/>
      <c r="E100" s="55"/>
      <c r="F100" s="55"/>
      <c r="G100" s="56"/>
      <c r="H100" s="57"/>
      <c r="I100" s="57"/>
      <c r="J100" s="58"/>
      <c r="K100" s="59"/>
      <c r="L100" s="16"/>
      <c r="M100" s="1"/>
    </row>
    <row r="101" spans="1:16" ht="30" customHeight="1" x14ac:dyDescent="0.3">
      <c r="A101" s="9"/>
      <c r="B101" s="15"/>
      <c r="C101" s="82"/>
      <c r="D101" s="60"/>
      <c r="E101" s="60"/>
      <c r="F101" s="60"/>
      <c r="G101" s="186"/>
      <c r="H101" s="187"/>
      <c r="I101" s="187"/>
      <c r="J101" s="188"/>
      <c r="K101" s="61"/>
      <c r="L101" s="16"/>
      <c r="M101" s="1"/>
    </row>
    <row r="102" spans="1:16" ht="30" customHeight="1" thickBot="1" x14ac:dyDescent="0.35">
      <c r="A102" s="9"/>
      <c r="B102" s="15"/>
      <c r="C102" s="82"/>
      <c r="D102" s="60"/>
      <c r="E102" s="60"/>
      <c r="F102" s="60"/>
      <c r="G102" s="189" t="s">
        <v>156</v>
      </c>
      <c r="H102" s="190"/>
      <c r="I102" s="190"/>
      <c r="J102" s="191"/>
      <c r="K102" s="62">
        <f>+K96+K99</f>
        <v>1202558418</v>
      </c>
      <c r="L102" s="16"/>
      <c r="M102" s="1"/>
    </row>
    <row r="103" spans="1:16" ht="30" customHeight="1" x14ac:dyDescent="0.3">
      <c r="A103" s="9"/>
      <c r="B103" s="15"/>
      <c r="C103" s="82"/>
      <c r="D103" s="60"/>
      <c r="E103" s="60"/>
      <c r="F103" s="60"/>
      <c r="G103" s="63"/>
      <c r="H103" s="63"/>
      <c r="I103" s="63"/>
      <c r="J103" s="64"/>
      <c r="K103" s="65"/>
      <c r="L103" s="16"/>
      <c r="M103" s="1"/>
    </row>
    <row r="104" spans="1:16" s="95" customFormat="1" ht="18.75" thickBot="1" x14ac:dyDescent="0.3">
      <c r="A104" s="85"/>
      <c r="B104" s="86"/>
      <c r="C104" s="87"/>
      <c r="D104" s="88"/>
      <c r="E104" s="88"/>
      <c r="F104" s="88"/>
      <c r="G104" s="89"/>
      <c r="H104" s="89"/>
      <c r="I104" s="90"/>
      <c r="J104" s="91"/>
      <c r="K104" s="92"/>
      <c r="L104" s="93"/>
      <c r="M104" s="94"/>
    </row>
    <row r="105" spans="1:16" s="95" customFormat="1" ht="18" x14ac:dyDescent="0.25">
      <c r="A105" s="85"/>
      <c r="B105" s="86"/>
      <c r="C105" s="66"/>
      <c r="D105" s="174"/>
      <c r="E105" s="174"/>
      <c r="F105" s="174"/>
      <c r="G105" s="174"/>
      <c r="H105" s="174"/>
      <c r="I105" s="174"/>
      <c r="J105" s="174"/>
      <c r="K105" s="175"/>
      <c r="L105" s="96"/>
      <c r="M105" s="94"/>
    </row>
    <row r="106" spans="1:16" s="95" customFormat="1" ht="34.5" customHeight="1" x14ac:dyDescent="0.25">
      <c r="A106" s="85"/>
      <c r="B106" s="86"/>
      <c r="C106" s="192" t="s">
        <v>157</v>
      </c>
      <c r="D106" s="193"/>
      <c r="E106" s="193"/>
      <c r="F106" s="193"/>
      <c r="G106" s="193"/>
      <c r="H106" s="194" t="s">
        <v>158</v>
      </c>
      <c r="I106" s="194"/>
      <c r="J106" s="194"/>
      <c r="K106" s="97" t="s">
        <v>159</v>
      </c>
      <c r="L106" s="98"/>
      <c r="M106" s="94"/>
    </row>
    <row r="107" spans="1:16" s="95" customFormat="1" ht="55.5" customHeight="1" x14ac:dyDescent="0.25">
      <c r="A107" s="85"/>
      <c r="B107" s="86"/>
      <c r="C107" s="192" t="s">
        <v>160</v>
      </c>
      <c r="D107" s="193"/>
      <c r="E107" s="193"/>
      <c r="F107" s="193"/>
      <c r="G107" s="193"/>
      <c r="H107" s="195" t="s">
        <v>161</v>
      </c>
      <c r="I107" s="195"/>
      <c r="J107" s="99" t="s">
        <v>162</v>
      </c>
      <c r="K107" s="67">
        <v>0.24</v>
      </c>
      <c r="L107" s="98"/>
      <c r="M107" s="94"/>
    </row>
    <row r="108" spans="1:16" s="95" customFormat="1" ht="34.5" customHeight="1" x14ac:dyDescent="0.25">
      <c r="A108" s="85"/>
      <c r="B108" s="86"/>
      <c r="C108" s="192" t="s">
        <v>163</v>
      </c>
      <c r="D108" s="193"/>
      <c r="E108" s="193"/>
      <c r="F108" s="193"/>
      <c r="G108" s="193"/>
      <c r="H108" s="196" t="s">
        <v>164</v>
      </c>
      <c r="I108" s="197"/>
      <c r="J108" s="99" t="s">
        <v>165</v>
      </c>
      <c r="K108" s="67">
        <v>0.01</v>
      </c>
      <c r="L108" s="98"/>
      <c r="M108" s="94"/>
    </row>
    <row r="109" spans="1:16" s="101" customFormat="1" ht="93.75" customHeight="1" x14ac:dyDescent="0.25">
      <c r="A109" s="85"/>
      <c r="B109" s="86"/>
      <c r="C109" s="68"/>
      <c r="D109" s="100"/>
      <c r="E109" s="69"/>
      <c r="F109" s="69"/>
      <c r="G109" s="70"/>
      <c r="H109" s="198" t="s">
        <v>166</v>
      </c>
      <c r="I109" s="195"/>
      <c r="J109" s="99" t="s">
        <v>167</v>
      </c>
      <c r="K109" s="67">
        <v>0.05</v>
      </c>
      <c r="L109" s="93"/>
      <c r="M109" s="94"/>
    </row>
    <row r="110" spans="1:16" ht="18.75" x14ac:dyDescent="0.3">
      <c r="A110" s="9"/>
      <c r="B110" s="15"/>
      <c r="C110" s="71"/>
      <c r="D110" s="199" t="s">
        <v>168</v>
      </c>
      <c r="E110" s="199"/>
      <c r="F110" s="199"/>
      <c r="G110" s="72"/>
      <c r="H110" s="195" t="s">
        <v>169</v>
      </c>
      <c r="I110" s="195"/>
      <c r="J110" s="99" t="s">
        <v>170</v>
      </c>
      <c r="K110" s="67">
        <f>SUM(K107:K109)</f>
        <v>0.3</v>
      </c>
      <c r="L110" s="16"/>
      <c r="M110" s="1"/>
    </row>
    <row r="111" spans="1:16" ht="19.5" thickBot="1" x14ac:dyDescent="0.35">
      <c r="A111" s="9"/>
      <c r="B111" s="15"/>
      <c r="C111" s="73"/>
      <c r="D111" s="200" t="s">
        <v>171</v>
      </c>
      <c r="E111" s="200"/>
      <c r="F111" s="200"/>
      <c r="G111" s="74"/>
      <c r="H111" s="201"/>
      <c r="I111" s="201"/>
      <c r="J111" s="201"/>
      <c r="K111" s="202"/>
      <c r="L111" s="16"/>
      <c r="M111" s="1"/>
    </row>
    <row r="112" spans="1:16" ht="19.5" thickBot="1" x14ac:dyDescent="0.35">
      <c r="A112" s="9"/>
      <c r="B112" s="102"/>
      <c r="C112" s="75"/>
      <c r="D112" s="75"/>
      <c r="E112" s="76"/>
      <c r="F112" s="75"/>
      <c r="G112" s="77"/>
      <c r="H112" s="75"/>
      <c r="I112" s="75"/>
      <c r="J112" s="75"/>
      <c r="K112" s="75"/>
      <c r="L112" s="78"/>
      <c r="M112" s="1"/>
    </row>
    <row r="113" spans="1:13" ht="17.25" thickTop="1" x14ac:dyDescent="0.3">
      <c r="A113" s="1"/>
      <c r="B113" s="1"/>
      <c r="C113" s="1"/>
      <c r="D113" s="1"/>
      <c r="E113" s="2"/>
      <c r="F113" s="1"/>
      <c r="G113" s="1"/>
      <c r="H113" s="1"/>
      <c r="I113" s="1"/>
      <c r="J113" s="1"/>
      <c r="K113" s="1"/>
      <c r="L113" s="1"/>
      <c r="M113" s="1"/>
    </row>
  </sheetData>
  <mergeCells count="29">
    <mergeCell ref="H109:I109"/>
    <mergeCell ref="D110:F110"/>
    <mergeCell ref="H110:I110"/>
    <mergeCell ref="D111:F111"/>
    <mergeCell ref="H111:K111"/>
    <mergeCell ref="C106:G106"/>
    <mergeCell ref="H106:J106"/>
    <mergeCell ref="C107:G107"/>
    <mergeCell ref="H107:I107"/>
    <mergeCell ref="C108:G108"/>
    <mergeCell ref="H108:I108"/>
    <mergeCell ref="D105:K105"/>
    <mergeCell ref="C11:C12"/>
    <mergeCell ref="D11:D12"/>
    <mergeCell ref="E11:F11"/>
    <mergeCell ref="G11:G12"/>
    <mergeCell ref="H11:H12"/>
    <mergeCell ref="I11:I12"/>
    <mergeCell ref="J11:J12"/>
    <mergeCell ref="K11:K12"/>
    <mergeCell ref="D96:I96"/>
    <mergeCell ref="G101:J101"/>
    <mergeCell ref="G102:J102"/>
    <mergeCell ref="C10:K10"/>
    <mergeCell ref="C3:F3"/>
    <mergeCell ref="C5:K5"/>
    <mergeCell ref="C6:K6"/>
    <mergeCell ref="C7:K8"/>
    <mergeCell ref="C9:K9"/>
  </mergeCells>
  <pageMargins left="0.25" right="0.25" top="0.75" bottom="0.75" header="0.3" footer="0.3"/>
  <pageSetup scale="44" fitToHeight="0" orientation="portrait" r:id="rId1"/>
  <rowBreaks count="1" manualBreakCount="1">
    <brk id="32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G237"/>
  <sheetViews>
    <sheetView showGridLines="0" tabSelected="1" topLeftCell="A2" zoomScale="50" zoomScaleNormal="50" zoomScaleSheetLayoutView="30" workbookViewId="0">
      <selection activeCell="A2" sqref="A2"/>
    </sheetView>
  </sheetViews>
  <sheetFormatPr baseColWidth="10" defaultColWidth="11.42578125" defaultRowHeight="14.25" x14ac:dyDescent="0.2"/>
  <cols>
    <col min="1" max="1" width="5.85546875" style="104" customWidth="1"/>
    <col min="2" max="2" width="7.85546875" style="104" customWidth="1"/>
    <col min="3" max="3" width="40.7109375" style="104" customWidth="1"/>
    <col min="4" max="4" width="9.7109375" style="104" customWidth="1"/>
    <col min="5" max="5" width="18.42578125" style="104" customWidth="1"/>
    <col min="6" max="6" width="17.7109375" style="104" customWidth="1"/>
    <col min="7" max="7" width="27.140625" style="104" customWidth="1"/>
    <col min="8" max="8" width="13" style="104" customWidth="1"/>
    <col min="9" max="9" width="13.140625" style="104" customWidth="1"/>
    <col min="10" max="10" width="6.28515625" style="104" customWidth="1"/>
    <col min="11" max="11" width="5.28515625" style="104" customWidth="1"/>
    <col min="12" max="12" width="15.28515625" style="104" customWidth="1"/>
    <col min="13" max="13" width="3.140625" style="104" customWidth="1"/>
    <col min="14" max="14" width="3.85546875" style="104" customWidth="1"/>
    <col min="15" max="15" width="6.7109375" style="104" customWidth="1"/>
    <col min="16" max="17" width="3.140625" style="104" customWidth="1"/>
    <col min="18" max="18" width="4.42578125" style="104" customWidth="1"/>
    <col min="19" max="19" width="7.140625" style="104" customWidth="1"/>
    <col min="20" max="21" width="3.140625" style="104" customWidth="1"/>
    <col min="22" max="22" width="7.140625" style="104" customWidth="1"/>
    <col min="23" max="23" width="3.140625" style="104" customWidth="1"/>
    <col min="24" max="24" width="5.5703125" style="104" customWidth="1"/>
    <col min="25" max="25" width="5.28515625" style="104" customWidth="1"/>
    <col min="26" max="27" width="3.85546875" style="104" customWidth="1"/>
    <col min="28" max="28" width="5" style="104" customWidth="1"/>
    <col min="29" max="29" width="4.42578125" style="104" customWidth="1"/>
    <col min="30" max="30" width="4.140625" style="104" customWidth="1"/>
    <col min="31" max="31" width="5.140625" style="104" customWidth="1"/>
    <col min="32" max="32" width="4.5703125" style="104" customWidth="1"/>
    <col min="33" max="33" width="5" style="104" customWidth="1"/>
    <col min="34" max="34" width="4.140625" style="104" customWidth="1"/>
    <col min="35" max="35" width="5.85546875" style="104" customWidth="1"/>
    <col min="36" max="38" width="5" style="104" customWidth="1"/>
    <col min="39" max="39" width="4.42578125" style="104" customWidth="1"/>
    <col min="40" max="40" width="4.140625" style="104" customWidth="1"/>
    <col min="41" max="41" width="3.85546875" style="104" customWidth="1"/>
    <col min="42" max="42" width="4.5703125" style="104" customWidth="1"/>
    <col min="43" max="44" width="3.140625" style="104" customWidth="1"/>
    <col min="45" max="46" width="3.85546875" style="104" customWidth="1"/>
    <col min="47" max="47" width="5" style="104" customWidth="1"/>
    <col min="48" max="48" width="4.42578125" style="104" customWidth="1"/>
    <col min="49" max="49" width="4.140625" style="104" customWidth="1"/>
    <col min="50" max="50" width="5.140625" style="104" customWidth="1"/>
    <col min="51" max="51" width="4.5703125" style="104" customWidth="1"/>
    <col min="52" max="52" width="6.5703125" style="104" customWidth="1"/>
    <col min="53" max="53" width="9.85546875" style="104" customWidth="1"/>
    <col min="54" max="54" width="4.140625" style="104" customWidth="1"/>
    <col min="55" max="55" width="4.5703125" style="104" customWidth="1"/>
    <col min="56" max="56" width="5.28515625" style="104" customWidth="1"/>
    <col min="57" max="57" width="5" style="104" customWidth="1"/>
    <col min="58" max="58" width="4.140625" style="104" customWidth="1"/>
    <col min="59" max="59" width="4.42578125" style="104" customWidth="1"/>
    <col min="60" max="60" width="6.5703125" style="104" customWidth="1"/>
    <col min="61" max="64" width="3.140625" style="104" customWidth="1"/>
    <col min="65" max="65" width="5.5703125" style="104" customWidth="1"/>
    <col min="66" max="66" width="3.140625" style="104" customWidth="1"/>
    <col min="67" max="68" width="3.85546875" style="104" customWidth="1"/>
    <col min="69" max="69" width="5" style="104" customWidth="1"/>
    <col min="70" max="70" width="4.42578125" style="104" customWidth="1"/>
    <col min="71" max="71" width="4.140625" style="104" customWidth="1"/>
    <col min="72" max="72" width="5.140625" style="104" customWidth="1"/>
    <col min="73" max="73" width="4.5703125" style="104" customWidth="1"/>
    <col min="74" max="74" width="5" style="104" customWidth="1"/>
    <col min="75" max="75" width="4.140625" style="104" customWidth="1"/>
    <col min="76" max="76" width="4.85546875" style="104" customWidth="1"/>
    <col min="77" max="77" width="4.140625" style="104" customWidth="1"/>
    <col min="78" max="79" width="4.5703125" style="104" customWidth="1"/>
    <col min="80" max="80" width="4.85546875" style="104" customWidth="1"/>
    <col min="81" max="81" width="4.140625" style="104" customWidth="1"/>
    <col min="82" max="82" width="3.5703125" style="104" customWidth="1"/>
    <col min="83" max="83" width="3.42578125" style="104" customWidth="1"/>
    <col min="84" max="84" width="3.140625" style="104" customWidth="1"/>
    <col min="85" max="85" width="5.28515625" style="104" customWidth="1"/>
    <col min="86" max="86" width="5.7109375" style="104" customWidth="1"/>
    <col min="87" max="87" width="3.140625" style="104" customWidth="1"/>
    <col min="88" max="88" width="3.85546875" style="104" customWidth="1"/>
    <col min="89" max="89" width="3.7109375" style="104" customWidth="1"/>
    <col min="90" max="91" width="3.140625" style="104" customWidth="1"/>
    <col min="92" max="92" width="4.42578125" style="104" customWidth="1"/>
    <col min="93" max="93" width="7.140625" style="104" customWidth="1"/>
    <col min="94" max="97" width="3.140625" style="104" customWidth="1"/>
    <col min="98" max="98" width="5.5703125" style="104" customWidth="1"/>
    <col min="99" max="99" width="3.140625" style="104" customWidth="1"/>
    <col min="100" max="101" width="3.85546875" style="104" customWidth="1"/>
    <col min="102" max="102" width="5" style="104" customWidth="1"/>
    <col min="103" max="103" width="4.42578125" style="104" customWidth="1"/>
    <col min="104" max="104" width="4.140625" style="104" customWidth="1"/>
    <col min="105" max="105" width="5.140625" style="104" customWidth="1"/>
    <col min="106" max="106" width="4.5703125" style="104" customWidth="1"/>
    <col min="107" max="107" width="5" style="104" customWidth="1"/>
    <col min="108" max="108" width="4.140625" style="104" customWidth="1"/>
    <col min="109" max="109" width="5" style="104" customWidth="1"/>
    <col min="110" max="110" width="5.42578125" style="104" customWidth="1"/>
    <col min="111" max="112" width="5.7109375" style="104" customWidth="1"/>
    <col min="113" max="114" width="5" style="104" customWidth="1"/>
    <col min="115" max="115" width="4.140625" style="104" customWidth="1"/>
    <col min="116" max="116" width="5" style="104" customWidth="1"/>
    <col min="117" max="117" width="5.42578125" style="104" customWidth="1"/>
    <col min="118" max="119" width="5.7109375" style="104" customWidth="1"/>
    <col min="120" max="121" width="5" style="104" customWidth="1"/>
    <col min="122" max="122" width="4.140625" style="104" customWidth="1"/>
    <col min="123" max="123" width="5" style="104" customWidth="1"/>
    <col min="124" max="124" width="5.42578125" style="104" customWidth="1"/>
    <col min="125" max="126" width="5.7109375" style="104" customWidth="1"/>
    <col min="127" max="128" width="5" style="104" customWidth="1"/>
    <col min="129" max="129" width="4.140625" style="104" customWidth="1"/>
    <col min="130" max="130" width="5" style="104" customWidth="1"/>
    <col min="131" max="131" width="5.42578125" style="104" customWidth="1"/>
    <col min="132" max="133" width="5.7109375" style="104" customWidth="1"/>
    <col min="134" max="135" width="5" style="104" customWidth="1"/>
    <col min="136" max="136" width="4.140625" style="104" customWidth="1"/>
    <col min="137" max="137" width="5" style="104" customWidth="1"/>
    <col min="138" max="138" width="5.42578125" style="104" customWidth="1"/>
    <col min="139" max="155" width="5.7109375" style="104" customWidth="1"/>
    <col min="156" max="161" width="7.7109375" style="104" customWidth="1"/>
    <col min="162" max="189" width="5.7109375" style="104" customWidth="1"/>
    <col min="190" max="16384" width="11.42578125" style="104"/>
  </cols>
  <sheetData>
    <row r="1" spans="1:189" ht="25.7" hidden="1" customHeight="1" x14ac:dyDescent="0.2">
      <c r="B1" s="244" t="s">
        <v>172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244"/>
      <c r="AK1" s="244"/>
      <c r="AL1" s="244"/>
      <c r="AM1" s="244"/>
      <c r="AN1" s="244"/>
      <c r="AO1" s="244"/>
      <c r="AP1" s="244"/>
      <c r="AQ1" s="244"/>
      <c r="AR1" s="244"/>
      <c r="AS1" s="244"/>
      <c r="AT1" s="244"/>
      <c r="AU1" s="244"/>
      <c r="AV1" s="244"/>
      <c r="AW1" s="244"/>
      <c r="AX1" s="244"/>
      <c r="AY1" s="244"/>
      <c r="AZ1" s="244"/>
      <c r="BA1" s="244"/>
      <c r="BB1" s="244"/>
      <c r="BC1" s="244"/>
      <c r="BD1" s="244"/>
      <c r="BE1" s="244"/>
      <c r="BF1" s="244"/>
      <c r="BG1" s="244"/>
      <c r="BH1" s="244"/>
      <c r="BI1" s="244"/>
      <c r="BJ1" s="244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244"/>
      <c r="CC1" s="244"/>
      <c r="CD1" s="244"/>
      <c r="CE1" s="244"/>
      <c r="CF1" s="244"/>
      <c r="CG1" s="244"/>
      <c r="CH1" s="244"/>
      <c r="CI1" s="244"/>
      <c r="CJ1" s="244"/>
      <c r="CK1" s="244"/>
      <c r="CL1" s="244"/>
      <c r="CM1" s="244"/>
      <c r="CN1" s="244"/>
      <c r="CO1" s="244"/>
      <c r="CP1" s="244"/>
      <c r="CQ1" s="244"/>
      <c r="CR1" s="244"/>
      <c r="CS1" s="244"/>
      <c r="CT1" s="244"/>
      <c r="CU1" s="244"/>
      <c r="CV1" s="244"/>
      <c r="CW1" s="244"/>
      <c r="CX1" s="244"/>
      <c r="CY1" s="244"/>
      <c r="CZ1" s="244"/>
      <c r="DA1" s="244"/>
      <c r="DB1" s="244"/>
      <c r="DC1" s="244"/>
      <c r="DD1" s="244"/>
      <c r="DE1" s="244"/>
      <c r="DF1" s="244"/>
      <c r="DG1" s="244"/>
      <c r="DH1" s="244"/>
      <c r="DI1" s="244"/>
      <c r="DJ1" s="105"/>
    </row>
    <row r="2" spans="1:189" ht="25.7" customHeight="1" x14ac:dyDescent="0.2">
      <c r="B2" s="251" t="s">
        <v>173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251"/>
      <c r="AL2" s="251"/>
      <c r="AM2" s="251"/>
      <c r="AN2" s="251"/>
      <c r="AO2" s="251"/>
      <c r="AP2" s="251"/>
      <c r="AQ2" s="251"/>
      <c r="AR2" s="251"/>
      <c r="AS2" s="251"/>
      <c r="AT2" s="251"/>
      <c r="AU2" s="251"/>
      <c r="AV2" s="251"/>
      <c r="AW2" s="251"/>
      <c r="AX2" s="251"/>
      <c r="AY2" s="251"/>
      <c r="AZ2" s="251"/>
      <c r="BA2" s="251"/>
      <c r="BB2" s="251"/>
      <c r="BC2" s="251"/>
      <c r="BD2" s="251"/>
      <c r="BE2" s="251"/>
      <c r="BF2" s="251"/>
      <c r="BG2" s="251"/>
      <c r="BH2" s="251"/>
      <c r="BI2" s="251"/>
      <c r="BJ2" s="251"/>
      <c r="BK2" s="251"/>
      <c r="BL2" s="251"/>
      <c r="BM2" s="251"/>
      <c r="BN2" s="251"/>
      <c r="BO2" s="251"/>
      <c r="BP2" s="251"/>
      <c r="BQ2" s="251"/>
      <c r="BR2" s="251"/>
      <c r="BS2" s="251"/>
      <c r="BT2" s="251"/>
      <c r="BU2" s="251"/>
      <c r="BV2" s="251"/>
      <c r="BW2" s="251"/>
      <c r="BX2" s="251"/>
      <c r="BY2" s="251"/>
      <c r="BZ2" s="251"/>
      <c r="CA2" s="251"/>
      <c r="CB2" s="251"/>
      <c r="CC2" s="251"/>
      <c r="CD2" s="251"/>
      <c r="CE2" s="251"/>
      <c r="CF2" s="251"/>
      <c r="CG2" s="251"/>
      <c r="CH2" s="251"/>
      <c r="CI2" s="251"/>
      <c r="CJ2" s="251"/>
      <c r="CK2" s="251"/>
      <c r="CL2" s="251"/>
      <c r="CM2" s="251"/>
      <c r="CN2" s="251"/>
      <c r="CO2" s="251"/>
      <c r="CP2" s="251"/>
      <c r="CQ2" s="251"/>
      <c r="CR2" s="251"/>
      <c r="CS2" s="251"/>
      <c r="CT2" s="251"/>
      <c r="CU2" s="251"/>
      <c r="CV2" s="251"/>
      <c r="CW2" s="251"/>
      <c r="CX2" s="251"/>
      <c r="CY2" s="251"/>
      <c r="CZ2" s="251"/>
      <c r="DA2" s="251"/>
      <c r="DB2" s="251"/>
      <c r="DC2" s="251"/>
      <c r="DD2" s="251"/>
      <c r="DE2" s="251"/>
      <c r="DF2" s="251"/>
      <c r="DG2" s="251"/>
      <c r="DH2" s="251"/>
      <c r="DI2" s="251"/>
      <c r="DJ2" s="105"/>
    </row>
    <row r="3" spans="1:189" ht="18" x14ac:dyDescent="0.2">
      <c r="B3" s="244" t="s">
        <v>174</v>
      </c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4"/>
      <c r="AT3" s="244"/>
      <c r="AU3" s="244"/>
      <c r="AV3" s="244"/>
      <c r="AW3" s="244"/>
      <c r="AX3" s="244"/>
      <c r="AY3" s="244"/>
      <c r="AZ3" s="244"/>
      <c r="BA3" s="244"/>
      <c r="BB3" s="244"/>
      <c r="BC3" s="244"/>
      <c r="BD3" s="244"/>
      <c r="BE3" s="244"/>
      <c r="BF3" s="244"/>
      <c r="BG3" s="244"/>
      <c r="BH3" s="244"/>
      <c r="BI3" s="244"/>
      <c r="BJ3" s="244"/>
      <c r="BK3" s="244"/>
      <c r="BL3" s="244"/>
      <c r="BM3" s="244"/>
      <c r="BN3" s="244"/>
      <c r="BO3" s="244"/>
      <c r="BP3" s="244"/>
      <c r="BQ3" s="244"/>
      <c r="BR3" s="244"/>
      <c r="BS3" s="244"/>
      <c r="BT3" s="244"/>
      <c r="BU3" s="244"/>
      <c r="BV3" s="244"/>
      <c r="BW3" s="244"/>
      <c r="BX3" s="244"/>
      <c r="BY3" s="244"/>
      <c r="BZ3" s="244"/>
      <c r="CA3" s="244"/>
      <c r="CB3" s="244"/>
      <c r="CC3" s="244"/>
      <c r="CD3" s="244"/>
      <c r="CE3" s="244"/>
      <c r="CF3" s="244"/>
      <c r="CG3" s="244"/>
      <c r="CH3" s="244"/>
      <c r="CI3" s="244"/>
      <c r="CJ3" s="244"/>
      <c r="CK3" s="244"/>
      <c r="CL3" s="244"/>
      <c r="CM3" s="244"/>
      <c r="CN3" s="244"/>
      <c r="CO3" s="244"/>
      <c r="CP3" s="244"/>
      <c r="CQ3" s="244"/>
      <c r="CR3" s="244"/>
      <c r="CS3" s="244"/>
      <c r="CT3" s="244"/>
      <c r="CU3" s="244"/>
      <c r="CV3" s="244"/>
      <c r="CW3" s="244"/>
      <c r="CX3" s="244"/>
      <c r="CY3" s="244"/>
      <c r="CZ3" s="244"/>
      <c r="DA3" s="244"/>
      <c r="DB3" s="244"/>
      <c r="DC3" s="244"/>
      <c r="DD3" s="244"/>
      <c r="DE3" s="244"/>
      <c r="DF3" s="244"/>
      <c r="DG3" s="244"/>
      <c r="DH3" s="244"/>
      <c r="DI3" s="244"/>
      <c r="DJ3" s="105"/>
    </row>
    <row r="4" spans="1:189" ht="18" x14ac:dyDescent="0.2">
      <c r="B4" s="244" t="s">
        <v>232</v>
      </c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105"/>
    </row>
    <row r="5" spans="1:189" ht="18" x14ac:dyDescent="0.2">
      <c r="B5" s="244" t="s">
        <v>235</v>
      </c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4"/>
      <c r="AY5" s="244"/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4"/>
      <c r="BT5" s="244"/>
      <c r="BU5" s="244"/>
      <c r="BV5" s="244"/>
      <c r="BW5" s="244"/>
      <c r="BX5" s="244"/>
      <c r="BY5" s="244"/>
      <c r="BZ5" s="244"/>
      <c r="CA5" s="244"/>
      <c r="CB5" s="244"/>
      <c r="CC5" s="244"/>
      <c r="CD5" s="244"/>
      <c r="CE5" s="244"/>
      <c r="CF5" s="244"/>
      <c r="CG5" s="244"/>
      <c r="CH5" s="244"/>
      <c r="CI5" s="244"/>
      <c r="CJ5" s="244"/>
      <c r="CK5" s="244"/>
      <c r="CL5" s="244"/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105"/>
    </row>
    <row r="6" spans="1:189" ht="87.6" customHeight="1" x14ac:dyDescent="0.2">
      <c r="B6" s="252" t="s">
        <v>236</v>
      </c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2"/>
      <c r="Y6" s="252"/>
      <c r="Z6" s="252"/>
      <c r="AA6" s="252"/>
      <c r="AB6" s="252"/>
      <c r="AC6" s="252"/>
      <c r="AD6" s="252"/>
      <c r="AE6" s="252"/>
      <c r="AF6" s="252"/>
      <c r="AG6" s="252"/>
      <c r="AH6" s="252"/>
      <c r="AI6" s="252"/>
      <c r="AJ6" s="252"/>
      <c r="AK6" s="252"/>
      <c r="AL6" s="252"/>
      <c r="AM6" s="252"/>
      <c r="AN6" s="252"/>
      <c r="AO6" s="252"/>
      <c r="AP6" s="252"/>
      <c r="AQ6" s="252"/>
      <c r="AR6" s="252"/>
      <c r="AS6" s="252"/>
      <c r="AT6" s="252"/>
      <c r="AU6" s="252"/>
      <c r="AV6" s="252"/>
      <c r="AW6" s="252"/>
      <c r="AX6" s="252"/>
      <c r="AY6" s="252"/>
      <c r="AZ6" s="252"/>
      <c r="BA6" s="252"/>
      <c r="BB6" s="252"/>
      <c r="BC6" s="252"/>
      <c r="BD6" s="252"/>
      <c r="BE6" s="252"/>
      <c r="BF6" s="252"/>
      <c r="BG6" s="252"/>
      <c r="BH6" s="252"/>
      <c r="BI6" s="252"/>
      <c r="BJ6" s="252"/>
      <c r="BK6" s="252"/>
      <c r="BL6" s="252"/>
      <c r="BM6" s="252"/>
      <c r="BN6" s="252"/>
      <c r="BO6" s="252"/>
      <c r="BP6" s="252"/>
      <c r="BQ6" s="252"/>
      <c r="BR6" s="252"/>
      <c r="BS6" s="252"/>
      <c r="BT6" s="252"/>
      <c r="BU6" s="252"/>
      <c r="BV6" s="252"/>
      <c r="BW6" s="252"/>
      <c r="BX6" s="252"/>
      <c r="BY6" s="252"/>
      <c r="BZ6" s="252"/>
      <c r="CA6" s="252"/>
      <c r="CB6" s="252"/>
      <c r="CC6" s="252"/>
      <c r="CD6" s="252"/>
      <c r="CE6" s="252"/>
      <c r="CF6" s="252"/>
      <c r="CG6" s="252"/>
      <c r="CH6" s="252"/>
      <c r="CI6" s="252"/>
      <c r="CJ6" s="252"/>
      <c r="CK6" s="252"/>
      <c r="CL6" s="252"/>
      <c r="CM6" s="252"/>
      <c r="CN6" s="252"/>
      <c r="CO6" s="252"/>
      <c r="CP6" s="252"/>
      <c r="CQ6" s="252"/>
      <c r="CR6" s="252"/>
      <c r="CS6" s="252"/>
      <c r="CT6" s="252"/>
      <c r="CU6" s="252"/>
      <c r="CV6" s="252"/>
      <c r="CW6" s="252"/>
      <c r="CX6" s="252"/>
      <c r="CY6" s="252"/>
      <c r="CZ6" s="252"/>
      <c r="DA6" s="252"/>
      <c r="DB6" s="252"/>
      <c r="DC6" s="252"/>
      <c r="DD6" s="252"/>
      <c r="DE6" s="252"/>
      <c r="DF6" s="252"/>
      <c r="DG6" s="252"/>
      <c r="DH6" s="252"/>
      <c r="DI6" s="252"/>
      <c r="DJ6" s="105"/>
    </row>
    <row r="7" spans="1:189" ht="48.95" customHeight="1" thickBot="1" x14ac:dyDescent="0.25">
      <c r="B7" s="244" t="s">
        <v>175</v>
      </c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4"/>
      <c r="AW7" s="244"/>
      <c r="AX7" s="244"/>
      <c r="AY7" s="244"/>
      <c r="AZ7" s="244"/>
      <c r="BA7" s="244"/>
      <c r="BB7" s="244"/>
      <c r="BC7" s="244"/>
      <c r="BD7" s="244"/>
      <c r="BE7" s="244"/>
      <c r="BF7" s="244"/>
      <c r="BG7" s="244"/>
      <c r="BH7" s="244"/>
      <c r="BI7" s="244"/>
      <c r="BJ7" s="244"/>
      <c r="BK7" s="244"/>
      <c r="BL7" s="244"/>
      <c r="BM7" s="244"/>
      <c r="BN7" s="244"/>
      <c r="BO7" s="244"/>
      <c r="BP7" s="244"/>
      <c r="BQ7" s="244"/>
      <c r="BR7" s="244"/>
      <c r="BS7" s="244"/>
      <c r="BT7" s="244"/>
      <c r="BU7" s="244"/>
      <c r="BV7" s="244"/>
      <c r="BW7" s="244"/>
      <c r="BX7" s="244"/>
      <c r="BY7" s="244"/>
      <c r="BZ7" s="244"/>
      <c r="CA7" s="244"/>
      <c r="CB7" s="244"/>
      <c r="CC7" s="244"/>
      <c r="CD7" s="244"/>
      <c r="CE7" s="244"/>
      <c r="CF7" s="244"/>
      <c r="CG7" s="244"/>
      <c r="CH7" s="244"/>
      <c r="CI7" s="244"/>
      <c r="CJ7" s="244"/>
      <c r="CK7" s="244"/>
      <c r="CL7" s="244"/>
      <c r="CM7" s="244"/>
      <c r="CN7" s="244"/>
      <c r="CO7" s="244"/>
      <c r="CP7" s="244"/>
      <c r="CQ7" s="244"/>
      <c r="CR7" s="244"/>
      <c r="CS7" s="244"/>
      <c r="CT7" s="244"/>
      <c r="CU7" s="244"/>
      <c r="CV7" s="244"/>
      <c r="CW7" s="244"/>
      <c r="CX7" s="244"/>
      <c r="CY7" s="244"/>
      <c r="CZ7" s="244"/>
      <c r="DA7" s="244"/>
      <c r="DB7" s="244"/>
      <c r="DC7" s="244"/>
      <c r="DD7" s="244"/>
      <c r="DE7" s="244"/>
      <c r="DF7" s="244"/>
      <c r="DG7" s="244"/>
      <c r="DH7" s="244"/>
      <c r="DI7" s="244"/>
      <c r="DJ7" s="105"/>
    </row>
    <row r="8" spans="1:189" ht="62.1" customHeight="1" thickBot="1" x14ac:dyDescent="0.25">
      <c r="B8" s="245" t="s">
        <v>176</v>
      </c>
      <c r="C8" s="246"/>
      <c r="D8" s="246"/>
      <c r="E8" s="246"/>
      <c r="F8" s="253"/>
      <c r="G8" s="288">
        <f>+B173</f>
        <v>1803299489</v>
      </c>
      <c r="H8" s="289"/>
      <c r="I8" s="245" t="s">
        <v>177</v>
      </c>
      <c r="J8" s="246"/>
      <c r="K8" s="245">
        <v>135</v>
      </c>
      <c r="L8" s="253"/>
      <c r="M8" s="245" t="s">
        <v>178</v>
      </c>
      <c r="N8" s="246"/>
      <c r="O8" s="246"/>
      <c r="P8" s="253"/>
      <c r="Q8" s="254">
        <v>45259</v>
      </c>
      <c r="R8" s="255"/>
      <c r="S8" s="255"/>
      <c r="T8" s="256"/>
      <c r="U8" s="107"/>
      <c r="V8" s="107"/>
      <c r="W8" s="108"/>
      <c r="X8" s="108"/>
      <c r="Y8" s="108"/>
      <c r="Z8" s="108"/>
      <c r="AA8" s="108"/>
      <c r="AR8" s="108"/>
      <c r="AS8" s="108"/>
      <c r="AT8" s="108"/>
      <c r="BK8" s="107"/>
      <c r="BL8" s="108"/>
      <c r="BM8" s="108"/>
      <c r="BN8" s="108"/>
      <c r="BO8" s="108"/>
      <c r="BP8" s="108"/>
      <c r="CG8" s="247"/>
      <c r="CH8" s="247"/>
      <c r="CI8" s="247"/>
      <c r="CJ8" s="247"/>
      <c r="CK8" s="247"/>
      <c r="CL8" s="247"/>
      <c r="CM8" s="248"/>
      <c r="CN8" s="248"/>
      <c r="CO8" s="248"/>
      <c r="CP8" s="248"/>
      <c r="CQ8" s="107"/>
      <c r="CR8" s="107"/>
      <c r="CS8" s="108"/>
      <c r="CT8" s="108"/>
      <c r="CU8" s="108"/>
      <c r="CV8" s="108"/>
      <c r="CW8" s="108"/>
    </row>
    <row r="9" spans="1:189" ht="6.95" customHeight="1" thickBot="1" x14ac:dyDescent="0.25">
      <c r="H9" s="106"/>
      <c r="I9" s="109"/>
      <c r="J9" s="109"/>
    </row>
    <row r="10" spans="1:189" s="110" customFormat="1" ht="43.5" customHeight="1" thickBot="1" x14ac:dyDescent="0.25">
      <c r="B10" s="259" t="s">
        <v>179</v>
      </c>
      <c r="C10" s="259" t="s">
        <v>158</v>
      </c>
      <c r="D10" s="260" t="s">
        <v>180</v>
      </c>
      <c r="E10" s="260" t="s">
        <v>181</v>
      </c>
      <c r="F10" s="260" t="s">
        <v>182</v>
      </c>
      <c r="G10" s="257" t="s">
        <v>183</v>
      </c>
      <c r="H10" s="257" t="s">
        <v>184</v>
      </c>
      <c r="I10" s="257"/>
      <c r="J10" s="258"/>
      <c r="K10" s="263" t="s">
        <v>185</v>
      </c>
      <c r="L10" s="264"/>
      <c r="M10" s="267" t="s">
        <v>186</v>
      </c>
      <c r="N10" s="263"/>
      <c r="O10" s="263"/>
      <c r="P10" s="263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/>
      <c r="AJ10" s="263"/>
      <c r="AK10" s="263"/>
      <c r="AL10" s="263"/>
      <c r="AM10" s="263"/>
      <c r="AN10" s="263"/>
      <c r="AO10" s="263"/>
      <c r="AP10" s="263"/>
      <c r="AQ10" s="264"/>
      <c r="AR10" s="263" t="s">
        <v>187</v>
      </c>
      <c r="AS10" s="263"/>
      <c r="AT10" s="263"/>
      <c r="AU10" s="263"/>
      <c r="AV10" s="263"/>
      <c r="AW10" s="263"/>
      <c r="AX10" s="263"/>
      <c r="AY10" s="263"/>
      <c r="AZ10" s="263"/>
      <c r="BA10" s="263"/>
      <c r="BB10" s="263"/>
      <c r="BC10" s="263"/>
      <c r="BD10" s="263"/>
      <c r="BE10" s="263"/>
      <c r="BF10" s="263"/>
      <c r="BG10" s="263"/>
      <c r="BH10" s="264"/>
      <c r="BI10" s="267" t="s">
        <v>188</v>
      </c>
      <c r="BJ10" s="263"/>
      <c r="BK10" s="263"/>
      <c r="BL10" s="263"/>
      <c r="BM10" s="263"/>
      <c r="BN10" s="263"/>
      <c r="BO10" s="263"/>
      <c r="BP10" s="263"/>
      <c r="BQ10" s="263"/>
      <c r="BR10" s="263"/>
      <c r="BS10" s="263"/>
      <c r="BT10" s="263"/>
      <c r="BU10" s="263"/>
      <c r="BV10" s="263"/>
      <c r="BW10" s="263"/>
      <c r="BX10" s="263"/>
      <c r="BY10" s="263"/>
      <c r="BZ10" s="263"/>
      <c r="CA10" s="263"/>
      <c r="CB10" s="263"/>
      <c r="CC10" s="263"/>
      <c r="CD10" s="264"/>
      <c r="CE10" s="267" t="s">
        <v>189</v>
      </c>
      <c r="CF10" s="263"/>
      <c r="CG10" s="263"/>
      <c r="CH10" s="263"/>
      <c r="CI10" s="263"/>
      <c r="CJ10" s="263"/>
      <c r="CK10" s="263"/>
      <c r="CL10" s="263"/>
      <c r="CM10" s="263"/>
      <c r="CN10" s="263"/>
      <c r="CO10" s="263"/>
      <c r="CP10" s="263"/>
      <c r="CQ10" s="263"/>
      <c r="CR10" s="263"/>
      <c r="CS10" s="263"/>
      <c r="CT10" s="263"/>
      <c r="CU10" s="263"/>
      <c r="CV10" s="263"/>
      <c r="CW10" s="263"/>
      <c r="CX10" s="263"/>
      <c r="CY10" s="263"/>
      <c r="CZ10" s="263"/>
      <c r="DA10" s="263"/>
      <c r="DB10" s="263"/>
      <c r="DC10" s="263"/>
      <c r="DD10" s="263"/>
      <c r="DE10" s="263"/>
      <c r="DF10" s="263"/>
      <c r="DG10" s="263"/>
      <c r="DH10" s="263"/>
      <c r="DI10" s="264"/>
      <c r="DJ10" s="293" t="s">
        <v>190</v>
      </c>
      <c r="DK10" s="294"/>
      <c r="DL10" s="294"/>
      <c r="DM10" s="294"/>
      <c r="DN10" s="294"/>
      <c r="DO10" s="294"/>
      <c r="DP10" s="294"/>
      <c r="DQ10" s="294"/>
      <c r="DR10" s="294"/>
      <c r="DS10" s="294"/>
      <c r="DT10" s="294"/>
      <c r="DU10" s="294"/>
      <c r="DV10" s="294"/>
      <c r="DW10" s="294"/>
      <c r="DX10" s="294"/>
      <c r="DY10" s="294"/>
      <c r="DZ10" s="294"/>
      <c r="EA10" s="294"/>
      <c r="EB10" s="294"/>
      <c r="EC10" s="294"/>
      <c r="ED10" s="294"/>
      <c r="EE10" s="294"/>
      <c r="EF10" s="294"/>
      <c r="EG10" s="294"/>
      <c r="EH10" s="294"/>
      <c r="EI10" s="294"/>
      <c r="EJ10" s="294"/>
      <c r="EK10" s="295"/>
      <c r="EL10" s="296" t="s">
        <v>237</v>
      </c>
      <c r="EM10" s="297"/>
      <c r="EN10" s="297"/>
      <c r="EO10" s="297"/>
      <c r="EP10" s="297"/>
      <c r="EQ10" s="297"/>
      <c r="ER10" s="297"/>
      <c r="ES10" s="297"/>
      <c r="ET10" s="297"/>
      <c r="EU10" s="297"/>
      <c r="EV10" s="297"/>
      <c r="EW10" s="297"/>
      <c r="EX10" s="297"/>
      <c r="EY10" s="297"/>
      <c r="EZ10" s="297"/>
      <c r="FA10" s="297"/>
      <c r="FB10" s="297"/>
      <c r="FC10" s="297"/>
      <c r="FD10" s="297"/>
      <c r="FE10" s="297"/>
      <c r="FF10" s="297"/>
      <c r="FG10" s="297"/>
      <c r="FH10" s="297"/>
      <c r="FI10" s="297"/>
      <c r="FJ10" s="297"/>
      <c r="FK10" s="297"/>
      <c r="FL10" s="297"/>
      <c r="FM10" s="298"/>
      <c r="FN10" s="296" t="s">
        <v>238</v>
      </c>
      <c r="FO10" s="297"/>
      <c r="FP10" s="297"/>
      <c r="FQ10" s="297"/>
      <c r="FR10" s="297"/>
      <c r="FS10" s="297"/>
      <c r="FT10" s="297"/>
      <c r="FU10" s="297"/>
      <c r="FV10" s="297"/>
      <c r="FW10" s="297"/>
      <c r="FX10" s="297"/>
      <c r="FY10" s="297"/>
      <c r="FZ10" s="297"/>
      <c r="GA10" s="297"/>
      <c r="GB10" s="297"/>
      <c r="GC10" s="297"/>
      <c r="GD10" s="297"/>
      <c r="GE10" s="297"/>
      <c r="GF10" s="297"/>
      <c r="GG10" s="298"/>
    </row>
    <row r="11" spans="1:189" s="110" customFormat="1" ht="41.45" customHeight="1" x14ac:dyDescent="0.2">
      <c r="B11" s="259"/>
      <c r="C11" s="259"/>
      <c r="D11" s="261"/>
      <c r="E11" s="261"/>
      <c r="F11" s="261"/>
      <c r="G11" s="257"/>
      <c r="H11" s="257"/>
      <c r="I11" s="257"/>
      <c r="J11" s="257"/>
      <c r="K11" s="265" t="s">
        <v>191</v>
      </c>
      <c r="L11" s="265"/>
      <c r="M11" s="265"/>
      <c r="N11" s="265"/>
      <c r="O11" s="266"/>
      <c r="P11" s="228" t="s">
        <v>192</v>
      </c>
      <c r="Q11" s="228"/>
      <c r="R11" s="228"/>
      <c r="S11" s="228"/>
      <c r="T11" s="228"/>
      <c r="U11" s="228"/>
      <c r="V11" s="228"/>
      <c r="W11" s="228" t="s">
        <v>193</v>
      </c>
      <c r="X11" s="228"/>
      <c r="Y11" s="228"/>
      <c r="Z11" s="228"/>
      <c r="AA11" s="228"/>
      <c r="AB11" s="228"/>
      <c r="AC11" s="228"/>
      <c r="AD11" s="228" t="s">
        <v>194</v>
      </c>
      <c r="AE11" s="228"/>
      <c r="AF11" s="228"/>
      <c r="AG11" s="228"/>
      <c r="AH11" s="228"/>
      <c r="AI11" s="228"/>
      <c r="AJ11" s="228"/>
      <c r="AK11" s="228" t="s">
        <v>195</v>
      </c>
      <c r="AL11" s="228"/>
      <c r="AM11" s="228"/>
      <c r="AN11" s="228"/>
      <c r="AO11" s="228"/>
      <c r="AP11" s="228"/>
      <c r="AQ11" s="228"/>
      <c r="AR11" s="228" t="s">
        <v>196</v>
      </c>
      <c r="AS11" s="228"/>
      <c r="AT11" s="228"/>
      <c r="AU11" s="228"/>
      <c r="AV11" s="228"/>
      <c r="AW11" s="228"/>
      <c r="AX11" s="228"/>
      <c r="AY11" s="228" t="s">
        <v>197</v>
      </c>
      <c r="AZ11" s="228"/>
      <c r="BA11" s="228"/>
      <c r="BB11" s="228"/>
      <c r="BC11" s="228"/>
      <c r="BD11" s="228"/>
      <c r="BE11" s="228"/>
      <c r="BF11" s="228" t="s">
        <v>198</v>
      </c>
      <c r="BG11" s="228"/>
      <c r="BH11" s="228"/>
      <c r="BI11" s="228"/>
      <c r="BJ11" s="228"/>
      <c r="BK11" s="228"/>
      <c r="BL11" s="228"/>
      <c r="BM11" s="228" t="s">
        <v>199</v>
      </c>
      <c r="BN11" s="228"/>
      <c r="BO11" s="228"/>
      <c r="BP11" s="228"/>
      <c r="BQ11" s="228"/>
      <c r="BR11" s="228"/>
      <c r="BS11" s="228"/>
      <c r="BT11" s="228" t="s">
        <v>200</v>
      </c>
      <c r="BU11" s="228"/>
      <c r="BV11" s="228"/>
      <c r="BW11" s="228"/>
      <c r="BX11" s="228"/>
      <c r="BY11" s="228"/>
      <c r="BZ11" s="228"/>
      <c r="CA11" s="228" t="s">
        <v>201</v>
      </c>
      <c r="CB11" s="228"/>
      <c r="CC11" s="228"/>
      <c r="CD11" s="228"/>
      <c r="CE11" s="228"/>
      <c r="CF11" s="228"/>
      <c r="CG11" s="228"/>
      <c r="CH11" s="228" t="s">
        <v>202</v>
      </c>
      <c r="CI11" s="228"/>
      <c r="CJ11" s="228"/>
      <c r="CK11" s="228"/>
      <c r="CL11" s="228"/>
      <c r="CM11" s="228"/>
      <c r="CN11" s="228"/>
      <c r="CO11" s="228" t="s">
        <v>203</v>
      </c>
      <c r="CP11" s="228"/>
      <c r="CQ11" s="228"/>
      <c r="CR11" s="228"/>
      <c r="CS11" s="228"/>
      <c r="CT11" s="228"/>
      <c r="CU11" s="228"/>
      <c r="CV11" s="228" t="s">
        <v>204</v>
      </c>
      <c r="CW11" s="228"/>
      <c r="CX11" s="228"/>
      <c r="CY11" s="228"/>
      <c r="CZ11" s="228"/>
      <c r="DA11" s="228"/>
      <c r="DB11" s="228"/>
      <c r="DC11" s="228" t="s">
        <v>205</v>
      </c>
      <c r="DD11" s="228"/>
      <c r="DE11" s="228"/>
      <c r="DF11" s="228"/>
      <c r="DG11" s="228"/>
      <c r="DH11" s="228"/>
      <c r="DI11" s="228"/>
      <c r="DJ11" s="228" t="s">
        <v>206</v>
      </c>
      <c r="DK11" s="228"/>
      <c r="DL11" s="228"/>
      <c r="DM11" s="228"/>
      <c r="DN11" s="228"/>
      <c r="DO11" s="228"/>
      <c r="DP11" s="228"/>
      <c r="DQ11" s="228" t="s">
        <v>207</v>
      </c>
      <c r="DR11" s="228"/>
      <c r="DS11" s="228"/>
      <c r="DT11" s="228"/>
      <c r="DU11" s="228"/>
      <c r="DV11" s="228"/>
      <c r="DW11" s="228"/>
      <c r="DX11" s="228" t="s">
        <v>208</v>
      </c>
      <c r="DY11" s="228"/>
      <c r="DZ11" s="228"/>
      <c r="EA11" s="228"/>
      <c r="EB11" s="228"/>
      <c r="EC11" s="228"/>
      <c r="ED11" s="228"/>
      <c r="EE11" s="228" t="s">
        <v>209</v>
      </c>
      <c r="EF11" s="228"/>
      <c r="EG11" s="228"/>
      <c r="EH11" s="228"/>
      <c r="EI11" s="228"/>
      <c r="EJ11" s="228"/>
      <c r="EK11" s="228"/>
      <c r="EL11" s="299" t="s">
        <v>210</v>
      </c>
      <c r="EM11" s="300"/>
      <c r="EN11" s="300"/>
      <c r="EO11" s="300"/>
      <c r="EP11" s="300"/>
      <c r="EQ11" s="300"/>
      <c r="ER11" s="301"/>
      <c r="ES11" s="290" t="s">
        <v>211</v>
      </c>
      <c r="ET11" s="291"/>
      <c r="EU11" s="291"/>
      <c r="EV11" s="291"/>
      <c r="EW11" s="291"/>
      <c r="EX11" s="291"/>
      <c r="EY11" s="292"/>
      <c r="EZ11" s="290" t="s">
        <v>212</v>
      </c>
      <c r="FA11" s="291"/>
      <c r="FB11" s="291"/>
      <c r="FC11" s="291"/>
      <c r="FD11" s="291"/>
      <c r="FE11" s="291"/>
      <c r="FF11" s="292"/>
      <c r="FG11" s="290" t="s">
        <v>213</v>
      </c>
      <c r="FH11" s="291"/>
      <c r="FI11" s="291"/>
      <c r="FJ11" s="291"/>
      <c r="FK11" s="291"/>
      <c r="FL11" s="291"/>
      <c r="FM11" s="292"/>
      <c r="FN11" s="290" t="s">
        <v>214</v>
      </c>
      <c r="FO11" s="291"/>
      <c r="FP11" s="291"/>
      <c r="FQ11" s="291"/>
      <c r="FR11" s="291"/>
      <c r="FS11" s="291"/>
      <c r="FT11" s="292"/>
      <c r="FU11" s="290" t="s">
        <v>215</v>
      </c>
      <c r="FV11" s="291"/>
      <c r="FW11" s="291"/>
      <c r="FX11" s="291"/>
      <c r="FY11" s="291"/>
      <c r="FZ11" s="291"/>
      <c r="GA11" s="292"/>
      <c r="GB11" s="290" t="s">
        <v>215</v>
      </c>
      <c r="GC11" s="291"/>
      <c r="GD11" s="291"/>
      <c r="GE11" s="291"/>
      <c r="GF11" s="291"/>
      <c r="GG11" s="291"/>
    </row>
    <row r="12" spans="1:189" s="110" customFormat="1" ht="20.45" customHeight="1" x14ac:dyDescent="0.2">
      <c r="B12" s="259"/>
      <c r="C12" s="259"/>
      <c r="D12" s="261"/>
      <c r="E12" s="261"/>
      <c r="F12" s="261"/>
      <c r="G12" s="257"/>
      <c r="H12" s="257"/>
      <c r="I12" s="257"/>
      <c r="J12" s="257"/>
      <c r="K12" s="111" t="s">
        <v>216</v>
      </c>
      <c r="L12" s="111" t="s">
        <v>217</v>
      </c>
      <c r="M12" s="111" t="s">
        <v>218</v>
      </c>
      <c r="N12" s="111" t="s">
        <v>219</v>
      </c>
      <c r="O12" s="111" t="s">
        <v>220</v>
      </c>
      <c r="P12" s="132" t="s">
        <v>221</v>
      </c>
      <c r="Q12" s="132" t="s">
        <v>216</v>
      </c>
      <c r="R12" s="132" t="s">
        <v>216</v>
      </c>
      <c r="S12" s="132" t="s">
        <v>217</v>
      </c>
      <c r="T12" s="132" t="s">
        <v>218</v>
      </c>
      <c r="U12" s="132" t="s">
        <v>219</v>
      </c>
      <c r="V12" s="132" t="s">
        <v>220</v>
      </c>
      <c r="W12" s="132" t="s">
        <v>221</v>
      </c>
      <c r="X12" s="132" t="s">
        <v>216</v>
      </c>
      <c r="Y12" s="132" t="s">
        <v>216</v>
      </c>
      <c r="Z12" s="132" t="s">
        <v>217</v>
      </c>
      <c r="AA12" s="132" t="s">
        <v>218</v>
      </c>
      <c r="AB12" s="132" t="s">
        <v>219</v>
      </c>
      <c r="AC12" s="132" t="s">
        <v>220</v>
      </c>
      <c r="AD12" s="132" t="s">
        <v>221</v>
      </c>
      <c r="AE12" s="132" t="s">
        <v>216</v>
      </c>
      <c r="AF12" s="132" t="s">
        <v>216</v>
      </c>
      <c r="AG12" s="132" t="s">
        <v>217</v>
      </c>
      <c r="AH12" s="132" t="s">
        <v>218</v>
      </c>
      <c r="AI12" s="132" t="s">
        <v>219</v>
      </c>
      <c r="AJ12" s="132" t="s">
        <v>220</v>
      </c>
      <c r="AK12" s="132" t="s">
        <v>221</v>
      </c>
      <c r="AL12" s="132" t="s">
        <v>216</v>
      </c>
      <c r="AM12" s="132" t="s">
        <v>216</v>
      </c>
      <c r="AN12" s="132" t="s">
        <v>217</v>
      </c>
      <c r="AO12" s="132" t="s">
        <v>218</v>
      </c>
      <c r="AP12" s="132" t="s">
        <v>219</v>
      </c>
      <c r="AQ12" s="132" t="s">
        <v>220</v>
      </c>
      <c r="AR12" s="132" t="s">
        <v>221</v>
      </c>
      <c r="AS12" s="132" t="s">
        <v>216</v>
      </c>
      <c r="AT12" s="132" t="s">
        <v>216</v>
      </c>
      <c r="AU12" s="132" t="s">
        <v>217</v>
      </c>
      <c r="AV12" s="132" t="s">
        <v>218</v>
      </c>
      <c r="AW12" s="132" t="s">
        <v>219</v>
      </c>
      <c r="AX12" s="132" t="s">
        <v>220</v>
      </c>
      <c r="AY12" s="132" t="s">
        <v>221</v>
      </c>
      <c r="AZ12" s="132" t="s">
        <v>216</v>
      </c>
      <c r="BA12" s="132" t="s">
        <v>216</v>
      </c>
      <c r="BB12" s="132" t="s">
        <v>217</v>
      </c>
      <c r="BC12" s="132" t="s">
        <v>218</v>
      </c>
      <c r="BD12" s="132" t="s">
        <v>219</v>
      </c>
      <c r="BE12" s="132" t="s">
        <v>220</v>
      </c>
      <c r="BF12" s="132" t="s">
        <v>221</v>
      </c>
      <c r="BG12" s="132" t="s">
        <v>216</v>
      </c>
      <c r="BH12" s="132" t="s">
        <v>216</v>
      </c>
      <c r="BI12" s="132" t="s">
        <v>217</v>
      </c>
      <c r="BJ12" s="132" t="s">
        <v>218</v>
      </c>
      <c r="BK12" s="132" t="s">
        <v>219</v>
      </c>
      <c r="BL12" s="132" t="s">
        <v>220</v>
      </c>
      <c r="BM12" s="132" t="s">
        <v>221</v>
      </c>
      <c r="BN12" s="132" t="s">
        <v>216</v>
      </c>
      <c r="BO12" s="132" t="s">
        <v>216</v>
      </c>
      <c r="BP12" s="132" t="s">
        <v>217</v>
      </c>
      <c r="BQ12" s="132" t="s">
        <v>218</v>
      </c>
      <c r="BR12" s="132" t="s">
        <v>219</v>
      </c>
      <c r="BS12" s="132" t="s">
        <v>220</v>
      </c>
      <c r="BT12" s="132" t="s">
        <v>221</v>
      </c>
      <c r="BU12" s="132" t="s">
        <v>216</v>
      </c>
      <c r="BV12" s="132" t="s">
        <v>216</v>
      </c>
      <c r="BW12" s="132" t="s">
        <v>217</v>
      </c>
      <c r="BX12" s="132" t="s">
        <v>218</v>
      </c>
      <c r="BY12" s="132" t="s">
        <v>219</v>
      </c>
      <c r="BZ12" s="132" t="s">
        <v>220</v>
      </c>
      <c r="CA12" s="132" t="s">
        <v>221</v>
      </c>
      <c r="CB12" s="132" t="s">
        <v>216</v>
      </c>
      <c r="CC12" s="132" t="s">
        <v>216</v>
      </c>
      <c r="CD12" s="132" t="s">
        <v>217</v>
      </c>
      <c r="CE12" s="132" t="s">
        <v>218</v>
      </c>
      <c r="CF12" s="132" t="s">
        <v>219</v>
      </c>
      <c r="CG12" s="132" t="s">
        <v>220</v>
      </c>
      <c r="CH12" s="132" t="s">
        <v>221</v>
      </c>
      <c r="CI12" s="132" t="s">
        <v>216</v>
      </c>
      <c r="CJ12" s="132" t="s">
        <v>216</v>
      </c>
      <c r="CK12" s="132" t="s">
        <v>217</v>
      </c>
      <c r="CL12" s="132" t="s">
        <v>218</v>
      </c>
      <c r="CM12" s="132" t="s">
        <v>219</v>
      </c>
      <c r="CN12" s="132" t="s">
        <v>220</v>
      </c>
      <c r="CO12" s="132" t="s">
        <v>221</v>
      </c>
      <c r="CP12" s="132" t="s">
        <v>216</v>
      </c>
      <c r="CQ12" s="132" t="s">
        <v>216</v>
      </c>
      <c r="CR12" s="132" t="s">
        <v>217</v>
      </c>
      <c r="CS12" s="132" t="s">
        <v>218</v>
      </c>
      <c r="CT12" s="132" t="s">
        <v>219</v>
      </c>
      <c r="CU12" s="132" t="s">
        <v>220</v>
      </c>
      <c r="CV12" s="132" t="s">
        <v>221</v>
      </c>
      <c r="CW12" s="132" t="s">
        <v>216</v>
      </c>
      <c r="CX12" s="132" t="s">
        <v>216</v>
      </c>
      <c r="CY12" s="132" t="s">
        <v>217</v>
      </c>
      <c r="CZ12" s="132" t="s">
        <v>218</v>
      </c>
      <c r="DA12" s="132" t="s">
        <v>219</v>
      </c>
      <c r="DB12" s="132" t="s">
        <v>220</v>
      </c>
      <c r="DC12" s="132" t="s">
        <v>221</v>
      </c>
      <c r="DD12" s="132" t="s">
        <v>216</v>
      </c>
      <c r="DE12" s="132" t="s">
        <v>216</v>
      </c>
      <c r="DF12" s="132" t="s">
        <v>217</v>
      </c>
      <c r="DG12" s="132" t="s">
        <v>218</v>
      </c>
      <c r="DH12" s="132" t="s">
        <v>219</v>
      </c>
      <c r="DI12" s="132" t="s">
        <v>220</v>
      </c>
      <c r="DJ12" s="132" t="s">
        <v>221</v>
      </c>
      <c r="DK12" s="132" t="s">
        <v>216</v>
      </c>
      <c r="DL12" s="132" t="s">
        <v>216</v>
      </c>
      <c r="DM12" s="132" t="s">
        <v>217</v>
      </c>
      <c r="DN12" s="132" t="s">
        <v>218</v>
      </c>
      <c r="DO12" s="132" t="s">
        <v>219</v>
      </c>
      <c r="DP12" s="132" t="s">
        <v>220</v>
      </c>
      <c r="DQ12" s="132" t="s">
        <v>221</v>
      </c>
      <c r="DR12" s="132" t="s">
        <v>216</v>
      </c>
      <c r="DS12" s="132" t="s">
        <v>216</v>
      </c>
      <c r="DT12" s="132" t="s">
        <v>217</v>
      </c>
      <c r="DU12" s="132" t="s">
        <v>218</v>
      </c>
      <c r="DV12" s="132" t="s">
        <v>219</v>
      </c>
      <c r="DW12" s="132" t="s">
        <v>220</v>
      </c>
      <c r="DX12" s="132" t="s">
        <v>221</v>
      </c>
      <c r="DY12" s="132" t="s">
        <v>216</v>
      </c>
      <c r="DZ12" s="132" t="s">
        <v>216</v>
      </c>
      <c r="EA12" s="132" t="s">
        <v>217</v>
      </c>
      <c r="EB12" s="132" t="s">
        <v>218</v>
      </c>
      <c r="EC12" s="132" t="s">
        <v>219</v>
      </c>
      <c r="ED12" s="132" t="s">
        <v>220</v>
      </c>
      <c r="EE12" s="132" t="s">
        <v>221</v>
      </c>
      <c r="EF12" s="132" t="s">
        <v>216</v>
      </c>
      <c r="EG12" s="132" t="s">
        <v>216</v>
      </c>
      <c r="EH12" s="132" t="s">
        <v>217</v>
      </c>
      <c r="EI12" s="132" t="s">
        <v>218</v>
      </c>
      <c r="EJ12" s="132" t="s">
        <v>219</v>
      </c>
      <c r="EK12" s="132" t="s">
        <v>220</v>
      </c>
      <c r="EL12" s="132" t="s">
        <v>221</v>
      </c>
      <c r="EM12" s="132" t="s">
        <v>216</v>
      </c>
      <c r="EN12" s="132" t="s">
        <v>216</v>
      </c>
      <c r="EO12" s="132" t="s">
        <v>217</v>
      </c>
      <c r="EP12" s="132" t="s">
        <v>218</v>
      </c>
      <c r="EQ12" s="132" t="s">
        <v>219</v>
      </c>
      <c r="ER12" s="132" t="s">
        <v>220</v>
      </c>
      <c r="ES12" s="132" t="s">
        <v>221</v>
      </c>
      <c r="ET12" s="132" t="s">
        <v>216</v>
      </c>
      <c r="EU12" s="132" t="s">
        <v>216</v>
      </c>
      <c r="EV12" s="132" t="s">
        <v>217</v>
      </c>
      <c r="EW12" s="132" t="s">
        <v>218</v>
      </c>
      <c r="EX12" s="132" t="s">
        <v>219</v>
      </c>
      <c r="EY12" s="132" t="s">
        <v>220</v>
      </c>
      <c r="EZ12" s="132" t="s">
        <v>221</v>
      </c>
      <c r="FA12" s="132" t="s">
        <v>216</v>
      </c>
      <c r="FB12" s="132" t="s">
        <v>216</v>
      </c>
      <c r="FC12" s="132" t="s">
        <v>217</v>
      </c>
      <c r="FD12" s="132" t="s">
        <v>218</v>
      </c>
      <c r="FE12" s="132" t="s">
        <v>219</v>
      </c>
      <c r="FF12" s="132" t="s">
        <v>220</v>
      </c>
      <c r="FG12" s="132" t="s">
        <v>221</v>
      </c>
      <c r="FH12" s="132" t="s">
        <v>216</v>
      </c>
      <c r="FI12" s="132" t="s">
        <v>216</v>
      </c>
      <c r="FJ12" s="132" t="s">
        <v>217</v>
      </c>
      <c r="FK12" s="132" t="s">
        <v>218</v>
      </c>
      <c r="FL12" s="132" t="s">
        <v>219</v>
      </c>
      <c r="FM12" s="132" t="s">
        <v>220</v>
      </c>
      <c r="FN12" s="132" t="s">
        <v>221</v>
      </c>
      <c r="FO12" s="132" t="s">
        <v>216</v>
      </c>
      <c r="FP12" s="132" t="s">
        <v>216</v>
      </c>
      <c r="FQ12" s="132" t="s">
        <v>217</v>
      </c>
      <c r="FR12" s="132" t="s">
        <v>218</v>
      </c>
      <c r="FS12" s="132" t="s">
        <v>219</v>
      </c>
      <c r="FT12" s="132" t="s">
        <v>220</v>
      </c>
      <c r="FU12" s="132" t="s">
        <v>221</v>
      </c>
      <c r="FV12" s="132" t="s">
        <v>216</v>
      </c>
      <c r="FW12" s="132" t="s">
        <v>216</v>
      </c>
      <c r="FX12" s="132" t="s">
        <v>217</v>
      </c>
      <c r="FY12" s="132" t="s">
        <v>218</v>
      </c>
      <c r="FZ12" s="132" t="s">
        <v>219</v>
      </c>
      <c r="GA12" s="132" t="s">
        <v>220</v>
      </c>
      <c r="GB12" s="132" t="s">
        <v>221</v>
      </c>
      <c r="GC12" s="132" t="s">
        <v>216</v>
      </c>
      <c r="GD12" s="132" t="s">
        <v>216</v>
      </c>
      <c r="GE12" s="132" t="s">
        <v>217</v>
      </c>
      <c r="GF12" s="132" t="s">
        <v>218</v>
      </c>
      <c r="GG12" s="132" t="s">
        <v>219</v>
      </c>
    </row>
    <row r="13" spans="1:189" s="112" customFormat="1" ht="23.45" customHeight="1" x14ac:dyDescent="0.2">
      <c r="B13" s="259"/>
      <c r="C13" s="259"/>
      <c r="D13" s="262"/>
      <c r="E13" s="262"/>
      <c r="F13" s="262"/>
      <c r="G13" s="257"/>
      <c r="H13" s="257"/>
      <c r="I13" s="257"/>
      <c r="J13" s="257"/>
      <c r="K13" s="113">
        <v>29</v>
      </c>
      <c r="L13" s="113">
        <v>30</v>
      </c>
      <c r="M13" s="113">
        <v>1</v>
      </c>
      <c r="N13" s="113">
        <f t="shared" ref="N13" si="0">1+M13</f>
        <v>2</v>
      </c>
      <c r="O13" s="113">
        <f t="shared" ref="O13" si="1">1+N13</f>
        <v>3</v>
      </c>
      <c r="P13" s="113">
        <f t="shared" ref="P13" si="2">1+O13</f>
        <v>4</v>
      </c>
      <c r="Q13" s="113">
        <f t="shared" ref="Q13" si="3">1+P13</f>
        <v>5</v>
      </c>
      <c r="R13" s="113">
        <f t="shared" ref="R13" si="4">1+Q13</f>
        <v>6</v>
      </c>
      <c r="S13" s="113">
        <f t="shared" ref="S13" si="5">1+R13</f>
        <v>7</v>
      </c>
      <c r="T13" s="113">
        <f t="shared" ref="T13" si="6">1+S13</f>
        <v>8</v>
      </c>
      <c r="U13" s="113">
        <f t="shared" ref="U13" si="7">1+T13</f>
        <v>9</v>
      </c>
      <c r="V13" s="113">
        <f>1+U13</f>
        <v>10</v>
      </c>
      <c r="W13" s="113">
        <f t="shared" ref="W13" si="8">1+V13</f>
        <v>11</v>
      </c>
      <c r="X13" s="113">
        <f t="shared" ref="X13" si="9">1+W13</f>
        <v>12</v>
      </c>
      <c r="Y13" s="113">
        <f t="shared" ref="Y13" si="10">1+X13</f>
        <v>13</v>
      </c>
      <c r="Z13" s="113">
        <f t="shared" ref="Z13" si="11">1+Y13</f>
        <v>14</v>
      </c>
      <c r="AA13" s="113">
        <f t="shared" ref="AA13" si="12">1+Z13</f>
        <v>15</v>
      </c>
      <c r="AB13" s="113">
        <f t="shared" ref="AB13" si="13">1+AA13</f>
        <v>16</v>
      </c>
      <c r="AC13" s="113">
        <f t="shared" ref="AC13" si="14">1+AB13</f>
        <v>17</v>
      </c>
      <c r="AD13" s="113">
        <f t="shared" ref="AD13" si="15">1+AC13</f>
        <v>18</v>
      </c>
      <c r="AE13" s="113">
        <f t="shared" ref="AE13" si="16">1+AD13</f>
        <v>19</v>
      </c>
      <c r="AF13" s="113">
        <f t="shared" ref="AF13" si="17">1+AE13</f>
        <v>20</v>
      </c>
      <c r="AG13" s="113">
        <f t="shared" ref="AG13" si="18">1+AF13</f>
        <v>21</v>
      </c>
      <c r="AH13" s="113">
        <f t="shared" ref="AH13" si="19">1+AG13</f>
        <v>22</v>
      </c>
      <c r="AI13" s="113">
        <v>23</v>
      </c>
      <c r="AJ13" s="113">
        <v>24</v>
      </c>
      <c r="AK13" s="113">
        <f t="shared" ref="AK13" si="20">1+AJ13</f>
        <v>25</v>
      </c>
      <c r="AL13" s="113">
        <f t="shared" ref="AL13" si="21">1+AK13</f>
        <v>26</v>
      </c>
      <c r="AM13" s="113">
        <f t="shared" ref="AM13" si="22">1+AL13</f>
        <v>27</v>
      </c>
      <c r="AN13" s="113">
        <f t="shared" ref="AN13" si="23">1+AM13</f>
        <v>28</v>
      </c>
      <c r="AO13" s="113">
        <f t="shared" ref="AO13" si="24">1+AN13</f>
        <v>29</v>
      </c>
      <c r="AP13" s="113">
        <f t="shared" ref="AP13" si="25">1+AO13</f>
        <v>30</v>
      </c>
      <c r="AQ13" s="113">
        <f t="shared" ref="AQ13" si="26">1+AP13</f>
        <v>31</v>
      </c>
      <c r="AR13" s="113">
        <v>15</v>
      </c>
      <c r="AS13" s="113">
        <f t="shared" ref="AS13" si="27">1+AR13</f>
        <v>16</v>
      </c>
      <c r="AT13" s="113">
        <f t="shared" ref="AT13" si="28">1+AS13</f>
        <v>17</v>
      </c>
      <c r="AU13" s="113">
        <f t="shared" ref="AU13" si="29">1+AT13</f>
        <v>18</v>
      </c>
      <c r="AV13" s="113">
        <f t="shared" ref="AV13" si="30">1+AU13</f>
        <v>19</v>
      </c>
      <c r="AW13" s="113">
        <f t="shared" ref="AW13" si="31">1+AV13</f>
        <v>20</v>
      </c>
      <c r="AX13" s="113">
        <f t="shared" ref="AX13" si="32">1+AW13</f>
        <v>21</v>
      </c>
      <c r="AY13" s="113">
        <f t="shared" ref="AY13" si="33">1+AX13</f>
        <v>22</v>
      </c>
      <c r="AZ13" s="113">
        <f t="shared" ref="AZ13" si="34">1+AY13</f>
        <v>23</v>
      </c>
      <c r="BA13" s="113">
        <f t="shared" ref="BA13" si="35">1+AZ13</f>
        <v>24</v>
      </c>
      <c r="BB13" s="113">
        <v>25</v>
      </c>
      <c r="BC13" s="113">
        <v>26</v>
      </c>
      <c r="BD13" s="113">
        <f t="shared" ref="BD13" si="36">1+BC13</f>
        <v>27</v>
      </c>
      <c r="BE13" s="113">
        <f t="shared" ref="BE13" si="37">1+BD13</f>
        <v>28</v>
      </c>
      <c r="BF13" s="113">
        <f t="shared" ref="BF13" si="38">1+BE13</f>
        <v>29</v>
      </c>
      <c r="BG13" s="113">
        <f t="shared" ref="BG13" si="39">1+BF13</f>
        <v>30</v>
      </c>
      <c r="BH13" s="113">
        <f t="shared" ref="BH13" si="40">1+BG13</f>
        <v>31</v>
      </c>
      <c r="BI13" s="113">
        <v>1</v>
      </c>
      <c r="BJ13" s="113">
        <f t="shared" ref="BJ13" si="41">1+BI13</f>
        <v>2</v>
      </c>
      <c r="BK13" s="113">
        <v>3</v>
      </c>
      <c r="BL13" s="113">
        <v>4</v>
      </c>
      <c r="BM13" s="113">
        <f t="shared" ref="BM13" si="42">1+BL13</f>
        <v>5</v>
      </c>
      <c r="BN13" s="113">
        <f t="shared" ref="BN13" si="43">1+BM13</f>
        <v>6</v>
      </c>
      <c r="BO13" s="113">
        <f t="shared" ref="BO13" si="44">1+BN13</f>
        <v>7</v>
      </c>
      <c r="BP13" s="113">
        <f t="shared" ref="BP13" si="45">1+BO13</f>
        <v>8</v>
      </c>
      <c r="BQ13" s="113">
        <f t="shared" ref="BQ13" si="46">1+BP13</f>
        <v>9</v>
      </c>
      <c r="BR13" s="113">
        <f t="shared" ref="BR13" si="47">1+BQ13</f>
        <v>10</v>
      </c>
      <c r="BS13" s="113">
        <f t="shared" ref="BS13" si="48">1+BR13</f>
        <v>11</v>
      </c>
      <c r="BT13" s="113">
        <f t="shared" ref="BT13" si="49">1+BS13</f>
        <v>12</v>
      </c>
      <c r="BU13" s="113">
        <f t="shared" ref="BU13" si="50">1+BT13</f>
        <v>13</v>
      </c>
      <c r="BV13" s="113">
        <f t="shared" ref="BV13" si="51">1+BU13</f>
        <v>14</v>
      </c>
      <c r="BW13" s="113">
        <f t="shared" ref="BW13" si="52">1+BV13</f>
        <v>15</v>
      </c>
      <c r="BX13" s="113">
        <v>23</v>
      </c>
      <c r="BY13" s="113">
        <v>24</v>
      </c>
      <c r="BZ13" s="113">
        <f t="shared" ref="BZ13" si="53">1+BY13</f>
        <v>25</v>
      </c>
      <c r="CA13" s="113">
        <f t="shared" ref="CA13" si="54">1+BZ13</f>
        <v>26</v>
      </c>
      <c r="CB13" s="113">
        <f t="shared" ref="CB13" si="55">1+CA13</f>
        <v>27</v>
      </c>
      <c r="CC13" s="113">
        <f t="shared" ref="CC13" si="56">1+CB13</f>
        <v>28</v>
      </c>
      <c r="CD13" s="113">
        <f t="shared" ref="CD13" si="57">1+CC13</f>
        <v>29</v>
      </c>
      <c r="CE13" s="113">
        <v>1</v>
      </c>
      <c r="CF13" s="113">
        <v>2</v>
      </c>
      <c r="CG13" s="113">
        <v>3</v>
      </c>
      <c r="CH13" s="113">
        <v>4</v>
      </c>
      <c r="CI13" s="113">
        <v>5</v>
      </c>
      <c r="CJ13" s="113">
        <v>6</v>
      </c>
      <c r="CK13" s="113">
        <v>7</v>
      </c>
      <c r="CL13" s="113">
        <v>8</v>
      </c>
      <c r="CM13" s="113">
        <v>9</v>
      </c>
      <c r="CN13" s="113">
        <v>10</v>
      </c>
      <c r="CO13" s="113">
        <v>11</v>
      </c>
      <c r="CP13" s="113">
        <v>12</v>
      </c>
      <c r="CQ13" s="113">
        <v>13</v>
      </c>
      <c r="CR13" s="113">
        <v>14</v>
      </c>
      <c r="CS13" s="113">
        <v>15</v>
      </c>
      <c r="CT13" s="113">
        <v>16</v>
      </c>
      <c r="CU13" s="113">
        <v>17</v>
      </c>
      <c r="CV13" s="113">
        <v>18</v>
      </c>
      <c r="CW13" s="113">
        <v>19</v>
      </c>
      <c r="CX13" s="113">
        <v>20</v>
      </c>
      <c r="CY13" s="113">
        <v>21</v>
      </c>
      <c r="CZ13" s="113">
        <v>22</v>
      </c>
      <c r="DA13" s="113">
        <v>23</v>
      </c>
      <c r="DB13" s="113">
        <v>24</v>
      </c>
      <c r="DC13" s="113">
        <v>25</v>
      </c>
      <c r="DD13" s="113">
        <v>26</v>
      </c>
      <c r="DE13" s="113">
        <v>27</v>
      </c>
      <c r="DF13" s="113">
        <v>28</v>
      </c>
      <c r="DG13" s="113">
        <v>29</v>
      </c>
      <c r="DH13" s="113">
        <v>30</v>
      </c>
      <c r="DI13" s="113">
        <v>31</v>
      </c>
      <c r="DJ13" s="113">
        <v>1</v>
      </c>
      <c r="DK13" s="113">
        <v>2</v>
      </c>
      <c r="DL13" s="113">
        <v>3</v>
      </c>
      <c r="DM13" s="113">
        <v>4</v>
      </c>
      <c r="DN13" s="113">
        <v>5</v>
      </c>
      <c r="DO13" s="113">
        <v>6</v>
      </c>
      <c r="DP13" s="113">
        <v>7</v>
      </c>
      <c r="DQ13" s="113">
        <v>8</v>
      </c>
      <c r="DR13" s="113">
        <v>9</v>
      </c>
      <c r="DS13" s="113">
        <v>10</v>
      </c>
      <c r="DT13" s="113">
        <v>11</v>
      </c>
      <c r="DU13" s="113">
        <v>12</v>
      </c>
      <c r="DV13" s="113">
        <v>13</v>
      </c>
      <c r="DW13" s="113">
        <v>14</v>
      </c>
      <c r="DX13" s="113">
        <v>15</v>
      </c>
      <c r="DY13" s="113">
        <v>16</v>
      </c>
      <c r="DZ13" s="113">
        <v>17</v>
      </c>
      <c r="EA13" s="113">
        <v>18</v>
      </c>
      <c r="EB13" s="113">
        <v>19</v>
      </c>
      <c r="EC13" s="113">
        <v>20</v>
      </c>
      <c r="ED13" s="113">
        <v>21</v>
      </c>
      <c r="EE13" s="113">
        <v>22</v>
      </c>
      <c r="EF13" s="113">
        <v>23</v>
      </c>
      <c r="EG13" s="113">
        <v>24</v>
      </c>
      <c r="EH13" s="113">
        <v>25</v>
      </c>
      <c r="EI13" s="113">
        <v>26</v>
      </c>
      <c r="EJ13" s="113">
        <v>27</v>
      </c>
      <c r="EK13" s="113">
        <v>28</v>
      </c>
      <c r="EL13" s="113">
        <v>29</v>
      </c>
      <c r="EM13" s="113">
        <v>30</v>
      </c>
      <c r="EN13" s="113">
        <v>1</v>
      </c>
      <c r="EO13" s="113">
        <v>2</v>
      </c>
      <c r="EP13" s="113">
        <v>3</v>
      </c>
      <c r="EQ13" s="113">
        <v>4</v>
      </c>
      <c r="ER13" s="113">
        <v>5</v>
      </c>
      <c r="ES13" s="113">
        <v>6</v>
      </c>
      <c r="ET13" s="113">
        <v>7</v>
      </c>
      <c r="EU13" s="113">
        <v>8</v>
      </c>
      <c r="EV13" s="113">
        <v>9</v>
      </c>
      <c r="EW13" s="113">
        <v>10</v>
      </c>
      <c r="EX13" s="113">
        <v>11</v>
      </c>
      <c r="EY13" s="113">
        <v>12</v>
      </c>
      <c r="EZ13" s="113">
        <v>13</v>
      </c>
      <c r="FA13" s="113">
        <v>14</v>
      </c>
      <c r="FB13" s="113">
        <v>15</v>
      </c>
      <c r="FC13" s="113">
        <v>16</v>
      </c>
      <c r="FD13" s="113">
        <v>17</v>
      </c>
      <c r="FE13" s="113">
        <v>18</v>
      </c>
      <c r="FF13" s="113">
        <v>19</v>
      </c>
      <c r="FG13" s="113">
        <v>20</v>
      </c>
      <c r="FH13" s="113">
        <v>21</v>
      </c>
      <c r="FI13" s="113">
        <v>22</v>
      </c>
      <c r="FJ13" s="113">
        <v>23</v>
      </c>
      <c r="FK13" s="113">
        <v>24</v>
      </c>
      <c r="FL13" s="113">
        <v>25</v>
      </c>
      <c r="FM13" s="113">
        <v>26</v>
      </c>
      <c r="FN13" s="113">
        <v>27</v>
      </c>
      <c r="FO13" s="113">
        <v>28</v>
      </c>
      <c r="FP13" s="113">
        <v>29</v>
      </c>
      <c r="FQ13" s="113">
        <v>30</v>
      </c>
      <c r="FR13" s="113">
        <v>31</v>
      </c>
      <c r="FS13" s="113">
        <v>1</v>
      </c>
      <c r="FT13" s="113">
        <v>2</v>
      </c>
      <c r="FU13" s="113">
        <v>3</v>
      </c>
      <c r="FV13" s="113">
        <v>4</v>
      </c>
      <c r="FW13" s="113">
        <v>5</v>
      </c>
      <c r="FX13" s="113">
        <v>6</v>
      </c>
      <c r="FY13" s="113">
        <v>7</v>
      </c>
      <c r="FZ13" s="113">
        <v>8</v>
      </c>
      <c r="GA13" s="113">
        <v>9</v>
      </c>
      <c r="GB13" s="113">
        <v>10</v>
      </c>
      <c r="GC13" s="113">
        <v>11</v>
      </c>
      <c r="GD13" s="113">
        <v>12</v>
      </c>
      <c r="GE13" s="113">
        <v>13</v>
      </c>
      <c r="GF13" s="113">
        <v>14</v>
      </c>
      <c r="GG13" s="113">
        <v>15</v>
      </c>
    </row>
    <row r="14" spans="1:189" s="119" customFormat="1" ht="24.6" customHeight="1" x14ac:dyDescent="0.2">
      <c r="A14" s="112"/>
      <c r="B14" s="114"/>
      <c r="C14" s="115" t="s">
        <v>222</v>
      </c>
      <c r="D14" s="115"/>
      <c r="E14" s="115"/>
      <c r="F14" s="115"/>
      <c r="G14" s="115"/>
      <c r="H14" s="249">
        <v>181</v>
      </c>
      <c r="I14" s="250"/>
      <c r="J14" s="250"/>
      <c r="K14" s="116">
        <v>1</v>
      </c>
      <c r="L14" s="116">
        <v>1</v>
      </c>
      <c r="M14" s="116">
        <v>1</v>
      </c>
      <c r="N14" s="116">
        <v>1</v>
      </c>
      <c r="O14" s="116">
        <v>1</v>
      </c>
      <c r="P14" s="116">
        <v>1</v>
      </c>
      <c r="Q14" s="116">
        <v>1</v>
      </c>
      <c r="R14" s="116">
        <v>1</v>
      </c>
      <c r="S14" s="116">
        <v>1</v>
      </c>
      <c r="T14" s="116">
        <v>1</v>
      </c>
      <c r="U14" s="116">
        <v>1</v>
      </c>
      <c r="V14" s="116">
        <v>1</v>
      </c>
      <c r="W14" s="116">
        <v>1</v>
      </c>
      <c r="X14" s="116">
        <v>1</v>
      </c>
      <c r="Y14" s="116">
        <v>1</v>
      </c>
      <c r="Z14" s="116">
        <v>1</v>
      </c>
      <c r="AA14" s="116">
        <v>1</v>
      </c>
      <c r="AB14" s="116">
        <v>1</v>
      </c>
      <c r="AC14" s="116">
        <v>1</v>
      </c>
      <c r="AD14" s="116">
        <v>1</v>
      </c>
      <c r="AE14" s="116">
        <v>1</v>
      </c>
      <c r="AF14" s="116">
        <v>1</v>
      </c>
      <c r="AG14" s="116">
        <v>1</v>
      </c>
      <c r="AH14" s="116">
        <v>1</v>
      </c>
      <c r="AI14" s="116">
        <v>1</v>
      </c>
      <c r="AJ14" s="116">
        <v>1</v>
      </c>
      <c r="AK14" s="116">
        <v>1</v>
      </c>
      <c r="AL14" s="116">
        <v>1</v>
      </c>
      <c r="AM14" s="116">
        <v>1</v>
      </c>
      <c r="AN14" s="116">
        <v>1</v>
      </c>
      <c r="AO14" s="116">
        <v>1</v>
      </c>
      <c r="AP14" s="116">
        <v>1</v>
      </c>
      <c r="AQ14" s="116">
        <v>1</v>
      </c>
      <c r="AR14" s="116">
        <v>1</v>
      </c>
      <c r="AS14" s="116">
        <v>1</v>
      </c>
      <c r="AT14" s="116">
        <v>1</v>
      </c>
      <c r="AU14" s="116">
        <v>1</v>
      </c>
      <c r="AV14" s="116">
        <v>1</v>
      </c>
      <c r="AW14" s="116">
        <v>1</v>
      </c>
      <c r="AX14" s="116">
        <v>1</v>
      </c>
      <c r="AY14" s="116">
        <v>1</v>
      </c>
      <c r="AZ14" s="116">
        <v>1</v>
      </c>
      <c r="BA14" s="116">
        <v>1</v>
      </c>
      <c r="BB14" s="116">
        <v>1</v>
      </c>
      <c r="BC14" s="116">
        <v>1</v>
      </c>
      <c r="BD14" s="116">
        <v>1</v>
      </c>
      <c r="BE14" s="116">
        <v>1</v>
      </c>
      <c r="BF14" s="116">
        <v>1</v>
      </c>
      <c r="BG14" s="116">
        <v>1</v>
      </c>
      <c r="BH14" s="116">
        <v>1</v>
      </c>
      <c r="BI14" s="116">
        <v>1</v>
      </c>
      <c r="BJ14" s="116">
        <v>1</v>
      </c>
      <c r="BK14" s="116">
        <v>1</v>
      </c>
      <c r="BL14" s="116">
        <v>1</v>
      </c>
      <c r="BM14" s="116">
        <v>1</v>
      </c>
      <c r="BN14" s="116">
        <v>1</v>
      </c>
      <c r="BO14" s="116">
        <v>1</v>
      </c>
      <c r="BP14" s="116">
        <v>1</v>
      </c>
      <c r="BQ14" s="116">
        <v>1</v>
      </c>
      <c r="BR14" s="116">
        <v>1</v>
      </c>
      <c r="BS14" s="116">
        <v>1</v>
      </c>
      <c r="BT14" s="116">
        <v>1</v>
      </c>
      <c r="BU14" s="116">
        <v>1</v>
      </c>
      <c r="BV14" s="116">
        <v>1</v>
      </c>
      <c r="BW14" s="116">
        <v>1</v>
      </c>
      <c r="BX14" s="116">
        <v>1</v>
      </c>
      <c r="BY14" s="116">
        <v>1</v>
      </c>
      <c r="BZ14" s="116">
        <v>1</v>
      </c>
      <c r="CA14" s="116">
        <v>1</v>
      </c>
      <c r="CB14" s="116">
        <v>1</v>
      </c>
      <c r="CC14" s="116">
        <v>1</v>
      </c>
      <c r="CD14" s="116">
        <v>1</v>
      </c>
      <c r="CE14" s="116">
        <v>1</v>
      </c>
      <c r="CF14" s="116">
        <v>1</v>
      </c>
      <c r="CG14" s="116">
        <v>1</v>
      </c>
      <c r="CH14" s="116">
        <v>1</v>
      </c>
      <c r="CI14" s="116">
        <v>1</v>
      </c>
      <c r="CJ14" s="116">
        <v>1</v>
      </c>
      <c r="CK14" s="116">
        <v>1</v>
      </c>
      <c r="CL14" s="116">
        <v>1</v>
      </c>
      <c r="CM14" s="116">
        <v>1</v>
      </c>
      <c r="CN14" s="116">
        <v>1</v>
      </c>
      <c r="CO14" s="116">
        <v>1</v>
      </c>
      <c r="CP14" s="116">
        <v>1</v>
      </c>
      <c r="CQ14" s="116">
        <v>1</v>
      </c>
      <c r="CR14" s="116">
        <v>1</v>
      </c>
      <c r="CS14" s="116">
        <v>1</v>
      </c>
      <c r="CT14" s="116">
        <v>1</v>
      </c>
      <c r="CU14" s="116">
        <v>1</v>
      </c>
      <c r="CV14" s="116">
        <v>1</v>
      </c>
      <c r="CW14" s="116">
        <v>1</v>
      </c>
      <c r="CX14" s="116">
        <v>1</v>
      </c>
      <c r="CY14" s="116">
        <v>1</v>
      </c>
      <c r="CZ14" s="116">
        <v>1</v>
      </c>
      <c r="DA14" s="116">
        <v>1</v>
      </c>
      <c r="DB14" s="116">
        <v>1</v>
      </c>
      <c r="DC14" s="116">
        <v>1</v>
      </c>
      <c r="DD14" s="116">
        <v>1</v>
      </c>
      <c r="DE14" s="116">
        <v>1</v>
      </c>
      <c r="DF14" s="116">
        <v>1</v>
      </c>
      <c r="DG14" s="116">
        <v>1</v>
      </c>
      <c r="DH14" s="116">
        <v>1</v>
      </c>
      <c r="DI14" s="116">
        <v>1</v>
      </c>
      <c r="DJ14" s="116">
        <v>1</v>
      </c>
      <c r="DK14" s="116">
        <v>1</v>
      </c>
      <c r="DL14" s="116">
        <v>1</v>
      </c>
      <c r="DM14" s="116">
        <v>1</v>
      </c>
      <c r="DN14" s="116">
        <v>1</v>
      </c>
      <c r="DO14" s="116">
        <v>1</v>
      </c>
      <c r="DP14" s="116">
        <v>1</v>
      </c>
      <c r="DQ14" s="116">
        <v>1</v>
      </c>
      <c r="DR14" s="116">
        <v>1</v>
      </c>
      <c r="DS14" s="116">
        <v>1</v>
      </c>
      <c r="DT14" s="116">
        <v>1</v>
      </c>
      <c r="DU14" s="116">
        <v>1</v>
      </c>
      <c r="DV14" s="116">
        <v>1</v>
      </c>
      <c r="DW14" s="116">
        <v>1</v>
      </c>
      <c r="DX14" s="116">
        <v>1</v>
      </c>
      <c r="DY14" s="116">
        <v>1</v>
      </c>
      <c r="DZ14" s="116">
        <v>1</v>
      </c>
      <c r="EA14" s="116">
        <v>1</v>
      </c>
      <c r="EB14" s="116">
        <v>1</v>
      </c>
      <c r="EC14" s="116">
        <v>1</v>
      </c>
      <c r="ED14" s="116">
        <v>1</v>
      </c>
      <c r="EE14" s="116">
        <v>1</v>
      </c>
      <c r="EF14" s="116">
        <v>1</v>
      </c>
      <c r="EG14" s="116">
        <v>1</v>
      </c>
      <c r="EH14" s="116">
        <v>1</v>
      </c>
      <c r="EI14" s="116">
        <v>1</v>
      </c>
      <c r="EJ14" s="116">
        <v>1</v>
      </c>
      <c r="EK14" s="116">
        <v>1</v>
      </c>
      <c r="EL14" s="116">
        <v>1</v>
      </c>
      <c r="EM14" s="116">
        <v>1</v>
      </c>
      <c r="EN14" s="116">
        <v>1</v>
      </c>
      <c r="EO14" s="116">
        <v>1</v>
      </c>
      <c r="EP14" s="116">
        <v>1</v>
      </c>
      <c r="EQ14" s="116">
        <v>1</v>
      </c>
      <c r="ER14" s="116">
        <v>1</v>
      </c>
      <c r="ES14" s="116">
        <v>1</v>
      </c>
      <c r="ET14" s="116">
        <v>1</v>
      </c>
      <c r="EU14" s="116">
        <v>1</v>
      </c>
      <c r="EV14" s="116">
        <v>1</v>
      </c>
      <c r="EW14" s="116">
        <v>1</v>
      </c>
      <c r="EX14" s="116">
        <v>1</v>
      </c>
      <c r="EY14" s="116">
        <v>1</v>
      </c>
      <c r="EZ14" s="116">
        <v>1</v>
      </c>
      <c r="FA14" s="116">
        <v>1</v>
      </c>
      <c r="FB14" s="116">
        <v>1</v>
      </c>
      <c r="FC14" s="116">
        <v>1</v>
      </c>
      <c r="FD14" s="116">
        <v>1</v>
      </c>
      <c r="FE14" s="116">
        <v>1</v>
      </c>
      <c r="FF14" s="116">
        <v>1</v>
      </c>
      <c r="FG14" s="116">
        <v>1</v>
      </c>
      <c r="FH14" s="116">
        <v>1</v>
      </c>
      <c r="FI14" s="116">
        <v>1</v>
      </c>
      <c r="FJ14" s="116">
        <v>1</v>
      </c>
      <c r="FK14" s="116">
        <v>1</v>
      </c>
      <c r="FL14" s="116">
        <v>1</v>
      </c>
      <c r="FM14" s="116">
        <v>1</v>
      </c>
      <c r="FN14" s="116">
        <v>1</v>
      </c>
      <c r="FO14" s="116">
        <v>1</v>
      </c>
      <c r="FP14" s="116">
        <v>1</v>
      </c>
      <c r="FQ14" s="116">
        <v>1</v>
      </c>
      <c r="FR14" s="116">
        <v>1</v>
      </c>
      <c r="FS14" s="116">
        <v>1</v>
      </c>
      <c r="FT14" s="116">
        <v>1</v>
      </c>
      <c r="FU14" s="116">
        <v>1</v>
      </c>
      <c r="FV14" s="116">
        <v>1</v>
      </c>
      <c r="FW14" s="116">
        <v>1</v>
      </c>
      <c r="FX14" s="116">
        <v>1</v>
      </c>
      <c r="FY14" s="116">
        <v>1</v>
      </c>
      <c r="FZ14" s="116">
        <v>1</v>
      </c>
      <c r="GA14" s="116">
        <v>1</v>
      </c>
      <c r="GB14" s="116">
        <v>1</v>
      </c>
      <c r="GC14" s="116">
        <v>1</v>
      </c>
      <c r="GD14" s="116">
        <v>1</v>
      </c>
      <c r="GE14" s="116">
        <v>1</v>
      </c>
      <c r="GF14" s="116">
        <v>1</v>
      </c>
      <c r="GG14" s="116">
        <v>1</v>
      </c>
    </row>
    <row r="15" spans="1:189" s="123" customFormat="1" ht="21.75" customHeight="1" x14ac:dyDescent="0.2">
      <c r="A15" s="212"/>
      <c r="B15" s="213">
        <f>+'BALANCE GENERAL'!D14</f>
        <v>1.01</v>
      </c>
      <c r="C15" s="214" t="str">
        <f>+'BALANCE GENERAL'!G14</f>
        <v>Excavación mecánica</v>
      </c>
      <c r="D15" s="215" t="str">
        <f>+'BALANCE GENERAL'!H14</f>
        <v>m3</v>
      </c>
      <c r="E15" s="241">
        <v>1433.61</v>
      </c>
      <c r="F15" s="215">
        <f>+'BALANCE GENERAL'!J14</f>
        <v>18460</v>
      </c>
      <c r="G15" s="217">
        <f>ROUND(E15*F15,0)</f>
        <v>26464441</v>
      </c>
      <c r="H15" s="203"/>
      <c r="I15" s="203"/>
      <c r="J15" s="218" t="s">
        <v>223</v>
      </c>
      <c r="K15" s="120"/>
      <c r="L15" s="120"/>
      <c r="M15" s="120"/>
      <c r="N15" s="120"/>
      <c r="O15" s="120"/>
      <c r="P15" s="120"/>
      <c r="Q15" s="120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2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>
        <v>1</v>
      </c>
      <c r="AW15" s="121">
        <v>1</v>
      </c>
      <c r="AX15" s="121">
        <v>1</v>
      </c>
      <c r="AY15" s="121">
        <v>1</v>
      </c>
      <c r="AZ15" s="121">
        <v>1</v>
      </c>
      <c r="BA15" s="121">
        <v>1</v>
      </c>
      <c r="BB15" s="121">
        <v>1</v>
      </c>
      <c r="BC15" s="122">
        <v>1</v>
      </c>
      <c r="BD15" s="121">
        <v>1</v>
      </c>
      <c r="BE15" s="121">
        <v>1</v>
      </c>
      <c r="BF15" s="121">
        <v>1</v>
      </c>
      <c r="BG15" s="121">
        <v>1</v>
      </c>
      <c r="BH15" s="121">
        <v>1</v>
      </c>
      <c r="BI15" s="121"/>
      <c r="BJ15" s="121"/>
      <c r="BK15" s="121"/>
      <c r="BL15" s="121"/>
      <c r="BM15" s="121"/>
      <c r="BN15" s="121"/>
      <c r="BO15" s="121"/>
      <c r="BP15" s="121"/>
      <c r="BQ15" s="121"/>
      <c r="BR15" s="121"/>
      <c r="BS15" s="121"/>
      <c r="BT15" s="121"/>
      <c r="BU15" s="121"/>
      <c r="BV15" s="121"/>
      <c r="BW15" s="121"/>
      <c r="BX15" s="121"/>
      <c r="BY15" s="122"/>
      <c r="BZ15" s="121"/>
      <c r="CA15" s="121"/>
      <c r="CB15" s="121"/>
      <c r="CC15" s="121"/>
      <c r="CD15" s="121"/>
      <c r="CE15" s="121"/>
      <c r="CF15" s="121"/>
      <c r="CG15" s="135"/>
      <c r="CH15" s="135">
        <v>1</v>
      </c>
      <c r="CI15" s="135">
        <v>1</v>
      </c>
      <c r="CJ15" s="135">
        <v>1</v>
      </c>
      <c r="CK15" s="135">
        <v>1</v>
      </c>
      <c r="CL15" s="135">
        <v>1</v>
      </c>
      <c r="CM15" s="135">
        <v>1</v>
      </c>
      <c r="CN15" s="121"/>
      <c r="CO15" s="121"/>
      <c r="CP15" s="121"/>
      <c r="CQ15" s="121"/>
      <c r="CR15" s="121"/>
      <c r="CS15" s="121"/>
      <c r="CT15" s="121"/>
      <c r="CU15" s="121"/>
      <c r="CV15" s="121"/>
      <c r="CW15" s="121"/>
      <c r="CX15" s="121"/>
      <c r="CY15" s="121"/>
      <c r="CZ15" s="121"/>
      <c r="DA15" s="121"/>
      <c r="DB15" s="121"/>
      <c r="DC15" s="121"/>
      <c r="DD15" s="121"/>
      <c r="DE15" s="121"/>
      <c r="DF15" s="122"/>
      <c r="DG15" s="121"/>
      <c r="DH15" s="121"/>
      <c r="DI15" s="121"/>
      <c r="DJ15" s="121"/>
      <c r="DK15" s="121"/>
      <c r="DL15" s="121"/>
      <c r="DM15" s="122"/>
      <c r="DN15" s="121"/>
      <c r="DO15" s="121"/>
      <c r="DP15" s="121"/>
      <c r="DQ15" s="121"/>
      <c r="DR15" s="121"/>
      <c r="DS15" s="121"/>
      <c r="DT15" s="122"/>
      <c r="DU15" s="121"/>
      <c r="DV15" s="121"/>
      <c r="DW15" s="121"/>
      <c r="DX15" s="121"/>
      <c r="DY15" s="121"/>
      <c r="DZ15" s="121"/>
      <c r="EA15" s="122"/>
      <c r="EB15" s="121"/>
      <c r="EC15" s="121"/>
      <c r="ED15" s="121"/>
      <c r="EE15" s="121"/>
      <c r="EF15" s="121"/>
      <c r="EG15" s="121"/>
      <c r="EH15" s="122"/>
      <c r="EI15" s="121"/>
      <c r="EJ15" s="121"/>
      <c r="EK15" s="121"/>
      <c r="EL15" s="121"/>
      <c r="EM15" s="121"/>
      <c r="EN15" s="121"/>
      <c r="EO15" s="122"/>
      <c r="EP15" s="121"/>
      <c r="EQ15" s="121"/>
      <c r="ER15" s="151"/>
      <c r="ES15" s="158"/>
      <c r="ET15" s="158"/>
      <c r="EU15" s="158"/>
      <c r="EV15" s="158"/>
      <c r="EW15" s="158"/>
      <c r="EX15" s="151"/>
      <c r="EY15" s="151"/>
      <c r="EZ15" s="151"/>
      <c r="FA15" s="151"/>
      <c r="FB15" s="151"/>
      <c r="FC15" s="152"/>
      <c r="FD15" s="151"/>
      <c r="FE15" s="151"/>
      <c r="FF15" s="151"/>
      <c r="FG15" s="151"/>
      <c r="FH15" s="151"/>
      <c r="FI15" s="151"/>
      <c r="FJ15" s="152"/>
      <c r="FK15" s="151"/>
      <c r="FL15" s="151"/>
      <c r="FM15" s="151"/>
      <c r="FN15" s="151"/>
      <c r="FO15" s="151"/>
      <c r="FP15" s="151"/>
      <c r="FQ15" s="152"/>
      <c r="FR15" s="151"/>
      <c r="FS15" s="151"/>
      <c r="FT15" s="151"/>
      <c r="FU15" s="151"/>
      <c r="FV15" s="151"/>
      <c r="FW15" s="151"/>
      <c r="FX15" s="152"/>
      <c r="FY15" s="151"/>
      <c r="FZ15" s="151"/>
      <c r="GA15" s="151"/>
      <c r="GB15" s="151"/>
      <c r="GC15" s="151"/>
      <c r="GD15" s="151"/>
      <c r="GE15" s="152"/>
      <c r="GF15" s="151"/>
      <c r="GG15" s="151"/>
    </row>
    <row r="16" spans="1:189" s="123" customFormat="1" ht="21.75" customHeight="1" x14ac:dyDescent="0.2">
      <c r="A16" s="212"/>
      <c r="B16" s="213"/>
      <c r="C16" s="214"/>
      <c r="D16" s="215"/>
      <c r="E16" s="242"/>
      <c r="F16" s="215"/>
      <c r="G16" s="217"/>
      <c r="H16" s="203"/>
      <c r="I16" s="203"/>
      <c r="J16" s="218"/>
      <c r="K16" s="205">
        <v>0</v>
      </c>
      <c r="L16" s="205"/>
      <c r="M16" s="205"/>
      <c r="N16" s="205"/>
      <c r="O16" s="205"/>
      <c r="P16" s="219">
        <v>0</v>
      </c>
      <c r="Q16" s="220"/>
      <c r="R16" s="220"/>
      <c r="S16" s="220"/>
      <c r="T16" s="220"/>
      <c r="U16" s="221"/>
      <c r="V16" s="222">
        <f>(SUM(V15:AB15)/SUM($K15:$EC15))*$G15</f>
        <v>0</v>
      </c>
      <c r="W16" s="223"/>
      <c r="X16" s="223"/>
      <c r="Y16" s="223"/>
      <c r="Z16" s="223"/>
      <c r="AA16" s="223"/>
      <c r="AB16" s="223"/>
      <c r="AC16" s="226">
        <f>(SUM(AC15:AI15)/SUM($K15:$DI15))*$G15</f>
        <v>0</v>
      </c>
      <c r="AD16" s="223"/>
      <c r="AE16" s="223"/>
      <c r="AF16" s="223"/>
      <c r="AG16" s="223"/>
      <c r="AH16" s="223"/>
      <c r="AI16" s="223"/>
      <c r="AJ16" s="226">
        <f>(SUM(AJ15:AP15)/SUM($K15:$DI15))*$G15</f>
        <v>0</v>
      </c>
      <c r="AK16" s="223"/>
      <c r="AL16" s="223"/>
      <c r="AM16" s="223"/>
      <c r="AN16" s="223"/>
      <c r="AO16" s="223"/>
      <c r="AP16" s="223"/>
      <c r="AQ16" s="282">
        <v>2124824.5260000001</v>
      </c>
      <c r="AR16" s="282"/>
      <c r="AS16" s="282"/>
      <c r="AT16" s="282"/>
      <c r="AU16" s="282"/>
      <c r="AV16" s="282"/>
      <c r="AW16" s="282"/>
      <c r="AX16" s="282">
        <v>7436885.8399999999</v>
      </c>
      <c r="AY16" s="282"/>
      <c r="AZ16" s="282"/>
      <c r="BA16" s="282"/>
      <c r="BB16" s="282"/>
      <c r="BC16" s="282"/>
      <c r="BD16" s="282"/>
      <c r="BE16" s="282">
        <v>4249649.0530000003</v>
      </c>
      <c r="BF16" s="282"/>
      <c r="BG16" s="282"/>
      <c r="BH16" s="282"/>
      <c r="BI16" s="282"/>
      <c r="BJ16" s="282"/>
      <c r="BK16" s="282"/>
      <c r="BL16" s="226">
        <f t="shared" ref="BL16" si="58">(SUM(BL15:BR15)/SUM($K15:$DI15))*$G15</f>
        <v>0</v>
      </c>
      <c r="BM16" s="223"/>
      <c r="BN16" s="223"/>
      <c r="BO16" s="223"/>
      <c r="BP16" s="223"/>
      <c r="BQ16" s="223"/>
      <c r="BR16" s="223"/>
      <c r="BS16" s="226">
        <f t="shared" ref="BS16" si="59">(SUM(BS15:BY15)/SUM($K15:$DI15))*$G15</f>
        <v>0</v>
      </c>
      <c r="BT16" s="223"/>
      <c r="BU16" s="223"/>
      <c r="BV16" s="223"/>
      <c r="BW16" s="223"/>
      <c r="BX16" s="223"/>
      <c r="BY16" s="223"/>
      <c r="BZ16" s="226">
        <f t="shared" ref="BZ16" si="60">(SUM(BZ15:CF15)/SUM($K15:$DI15))*$G15</f>
        <v>0</v>
      </c>
      <c r="CA16" s="223"/>
      <c r="CB16" s="223"/>
      <c r="CC16" s="223"/>
      <c r="CD16" s="223"/>
      <c r="CE16" s="223"/>
      <c r="CF16" s="223"/>
      <c r="CG16" s="282">
        <v>6374473.3600000003</v>
      </c>
      <c r="CH16" s="282"/>
      <c r="CI16" s="282"/>
      <c r="CJ16" s="282"/>
      <c r="CK16" s="282"/>
      <c r="CL16" s="282"/>
      <c r="CM16" s="282"/>
      <c r="CN16" s="226">
        <f t="shared" ref="CN16" si="61">(SUM(CN15:CT15)/SUM($K15:$DI15))*$G15</f>
        <v>0</v>
      </c>
      <c r="CO16" s="223"/>
      <c r="CP16" s="223"/>
      <c r="CQ16" s="223"/>
      <c r="CR16" s="223"/>
      <c r="CS16" s="223"/>
      <c r="CT16" s="223"/>
      <c r="CU16" s="226">
        <f t="shared" ref="CU16" si="62">(SUM(CU15:DA15)/SUM($K15:$DI15))*$G15</f>
        <v>0</v>
      </c>
      <c r="CV16" s="223"/>
      <c r="CW16" s="223"/>
      <c r="CX16" s="223"/>
      <c r="CY16" s="223"/>
      <c r="CZ16" s="223"/>
      <c r="DA16" s="223"/>
      <c r="DB16" s="226">
        <f t="shared" ref="DB16" si="63">(SUM(DB15:DH15)/SUM($K15:$DI15))*$G15</f>
        <v>0</v>
      </c>
      <c r="DC16" s="223"/>
      <c r="DD16" s="223"/>
      <c r="DE16" s="223"/>
      <c r="DF16" s="223"/>
      <c r="DG16" s="223"/>
      <c r="DH16" s="223"/>
      <c r="DI16" s="226">
        <f t="shared" ref="DI16" si="64">(SUM(DI15:DO15)/SUM($K15:$DI15))*$G15</f>
        <v>0</v>
      </c>
      <c r="DJ16" s="223"/>
      <c r="DK16" s="223"/>
      <c r="DL16" s="223"/>
      <c r="DM16" s="223"/>
      <c r="DN16" s="223"/>
      <c r="DO16" s="223"/>
      <c r="DP16" s="226">
        <f t="shared" ref="DP16" si="65">(SUM(DP15:DV15)/SUM($K15:$DI15))*$G15</f>
        <v>0</v>
      </c>
      <c r="DQ16" s="223"/>
      <c r="DR16" s="223"/>
      <c r="DS16" s="223"/>
      <c r="DT16" s="223"/>
      <c r="DU16" s="223"/>
      <c r="DV16" s="223"/>
      <c r="DW16" s="226">
        <f t="shared" ref="DW16" si="66">(SUM(DW15:EC15)/SUM($K15:$DI15))*$G15</f>
        <v>0</v>
      </c>
      <c r="DX16" s="223"/>
      <c r="DY16" s="223"/>
      <c r="DZ16" s="223"/>
      <c r="EA16" s="223"/>
      <c r="EB16" s="223"/>
      <c r="EC16" s="223"/>
      <c r="ED16" s="226">
        <f t="shared" ref="ED16" si="67">(SUM(ED15:EJ15)/SUM($K15:$DI15))*$G15</f>
        <v>0</v>
      </c>
      <c r="EE16" s="223"/>
      <c r="EF16" s="223"/>
      <c r="EG16" s="223"/>
      <c r="EH16" s="223"/>
      <c r="EI16" s="223"/>
      <c r="EJ16" s="223"/>
      <c r="EK16" s="222">
        <f>+(EL15+EM15+EN15+EO15+EP15+EQ15)*G15</f>
        <v>0</v>
      </c>
      <c r="EL16" s="223"/>
      <c r="EM16" s="223"/>
      <c r="EN16" s="223"/>
      <c r="EO16" s="223"/>
      <c r="EP16" s="223"/>
      <c r="EQ16" s="223"/>
      <c r="ER16" s="222">
        <v>6278607.8200000003</v>
      </c>
      <c r="ES16" s="222"/>
      <c r="ET16" s="222"/>
      <c r="EU16" s="222"/>
      <c r="EV16" s="222"/>
      <c r="EW16" s="222"/>
      <c r="EX16" s="222"/>
      <c r="EY16" s="222">
        <f>+(EY15+EZ15+FA15+FB15+FC15+FD15+FE15)*$G$15</f>
        <v>0</v>
      </c>
      <c r="EZ16" s="223"/>
      <c r="FA16" s="223"/>
      <c r="FB16" s="223"/>
      <c r="FC16" s="223"/>
      <c r="FD16" s="223"/>
      <c r="FE16" s="223"/>
      <c r="FF16" s="222">
        <f>+(FF15+FG15+FH15+FI15+FJ15+FK15+FL15)*$G$15</f>
        <v>0</v>
      </c>
      <c r="FG16" s="223"/>
      <c r="FH16" s="223"/>
      <c r="FI16" s="223"/>
      <c r="FJ16" s="223"/>
      <c r="FK16" s="223"/>
      <c r="FL16" s="223"/>
      <c r="FM16" s="222">
        <f>+(FM15+FN15+FO15+FP15+FQ15+FR15+FS15)*$G$15</f>
        <v>0</v>
      </c>
      <c r="FN16" s="223"/>
      <c r="FO16" s="223"/>
      <c r="FP16" s="223"/>
      <c r="FQ16" s="223"/>
      <c r="FR16" s="223"/>
      <c r="FS16" s="223"/>
      <c r="FT16" s="222">
        <f>+(FT15+FU15+FV15+FW15+FX15+FY15+FZ15)*$G$15</f>
        <v>0</v>
      </c>
      <c r="FU16" s="223"/>
      <c r="FV16" s="223"/>
      <c r="FW16" s="223"/>
      <c r="FX16" s="223"/>
      <c r="FY16" s="223"/>
      <c r="FZ16" s="223"/>
      <c r="GA16" s="222">
        <f>+(GA15+GB15+GC15+GD15+GE15+GF15+GG15)*$G$15</f>
        <v>0</v>
      </c>
      <c r="GB16" s="223"/>
      <c r="GC16" s="223"/>
      <c r="GD16" s="223"/>
      <c r="GE16" s="223"/>
      <c r="GF16" s="223"/>
      <c r="GG16" s="223"/>
    </row>
    <row r="17" spans="1:189" s="123" customFormat="1" ht="21.75" customHeight="1" x14ac:dyDescent="0.2">
      <c r="A17" s="212"/>
      <c r="B17" s="213"/>
      <c r="C17" s="214"/>
      <c r="D17" s="215"/>
      <c r="E17" s="242"/>
      <c r="F17" s="215"/>
      <c r="G17" s="217"/>
      <c r="H17" s="203"/>
      <c r="I17" s="203"/>
      <c r="J17" s="204" t="s">
        <v>224</v>
      </c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36"/>
      <c r="CH17" s="136"/>
      <c r="CI17" s="136"/>
      <c r="CJ17" s="136"/>
      <c r="CK17" s="136"/>
      <c r="CL17" s="136"/>
      <c r="CM17" s="136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0"/>
      <c r="DI17" s="120"/>
      <c r="DJ17" s="120"/>
      <c r="DK17" s="120"/>
      <c r="DL17" s="120"/>
      <c r="DM17" s="120"/>
      <c r="DN17" s="120"/>
      <c r="DO17" s="120"/>
      <c r="DP17" s="120"/>
      <c r="DQ17" s="120"/>
      <c r="DR17" s="120"/>
      <c r="DS17" s="120"/>
      <c r="DT17" s="120"/>
      <c r="DU17" s="120"/>
      <c r="DV17" s="120"/>
      <c r="DW17" s="120"/>
      <c r="DX17" s="120"/>
      <c r="DY17" s="120"/>
      <c r="DZ17" s="120"/>
      <c r="EA17" s="120"/>
      <c r="EB17" s="120"/>
      <c r="EC17" s="120"/>
      <c r="ED17" s="120"/>
      <c r="EE17" s="120"/>
      <c r="EF17" s="120"/>
      <c r="EG17" s="120"/>
      <c r="EH17" s="120"/>
      <c r="EI17" s="120"/>
      <c r="EJ17" s="120"/>
      <c r="EK17" s="120"/>
      <c r="EL17" s="120"/>
      <c r="EM17" s="120"/>
      <c r="EN17" s="120"/>
      <c r="EO17" s="120"/>
      <c r="EP17" s="120"/>
      <c r="EQ17" s="120"/>
      <c r="ER17" s="120"/>
      <c r="ES17" s="120"/>
      <c r="ET17" s="120"/>
      <c r="EU17" s="120"/>
      <c r="EV17" s="120"/>
      <c r="EW17" s="120"/>
      <c r="EX17" s="120"/>
      <c r="EY17" s="120"/>
      <c r="EZ17" s="120"/>
      <c r="FA17" s="120"/>
      <c r="FB17" s="120"/>
      <c r="FC17" s="120"/>
      <c r="FD17" s="120"/>
      <c r="FE17" s="120"/>
      <c r="FF17" s="120"/>
      <c r="FG17" s="120"/>
      <c r="FH17" s="120"/>
      <c r="FI17" s="120"/>
      <c r="FJ17" s="120"/>
      <c r="FK17" s="120"/>
      <c r="FL17" s="120"/>
      <c r="FM17" s="120"/>
      <c r="FN17" s="120"/>
      <c r="FO17" s="120"/>
      <c r="FP17" s="120"/>
      <c r="FQ17" s="120"/>
      <c r="FR17" s="120"/>
      <c r="FS17" s="120"/>
      <c r="FT17" s="120"/>
      <c r="FU17" s="120"/>
      <c r="FV17" s="120"/>
      <c r="FW17" s="120"/>
      <c r="FX17" s="120"/>
      <c r="FY17" s="120"/>
      <c r="FZ17" s="120"/>
      <c r="GA17" s="120"/>
      <c r="GB17" s="120"/>
      <c r="GC17" s="120"/>
      <c r="GD17" s="120"/>
      <c r="GE17" s="120"/>
      <c r="GF17" s="120"/>
      <c r="GG17" s="120"/>
    </row>
    <row r="18" spans="1:189" s="123" customFormat="1" ht="21.75" customHeight="1" x14ac:dyDescent="0.2">
      <c r="A18" s="212"/>
      <c r="B18" s="213"/>
      <c r="C18" s="214"/>
      <c r="D18" s="215"/>
      <c r="E18" s="243"/>
      <c r="F18" s="215"/>
      <c r="G18" s="217"/>
      <c r="H18" s="203"/>
      <c r="I18" s="203"/>
      <c r="J18" s="204"/>
      <c r="K18" s="205"/>
      <c r="L18" s="205"/>
      <c r="M18" s="205"/>
      <c r="N18" s="205"/>
      <c r="O18" s="205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  <c r="AT18" s="133"/>
      <c r="AU18" s="133"/>
      <c r="AV18" s="133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205"/>
      <c r="BM18" s="205"/>
      <c r="BN18" s="205"/>
      <c r="BO18" s="205"/>
      <c r="BP18" s="205"/>
      <c r="BQ18" s="205"/>
      <c r="BR18" s="205"/>
      <c r="BS18" s="205"/>
      <c r="BT18" s="205"/>
      <c r="BU18" s="205"/>
      <c r="BV18" s="205"/>
      <c r="BW18" s="205"/>
      <c r="BX18" s="205"/>
      <c r="BY18" s="205"/>
      <c r="BZ18" s="205"/>
      <c r="CA18" s="205"/>
      <c r="CB18" s="205"/>
      <c r="CC18" s="205"/>
      <c r="CD18" s="205"/>
      <c r="CE18" s="205"/>
      <c r="CF18" s="205"/>
      <c r="CG18" s="205"/>
      <c r="CH18" s="205"/>
      <c r="CI18" s="205"/>
      <c r="CJ18" s="205"/>
      <c r="CK18" s="205"/>
      <c r="CL18" s="205"/>
      <c r="CM18" s="205"/>
      <c r="CN18" s="205"/>
      <c r="CO18" s="205"/>
      <c r="CP18" s="205"/>
      <c r="CQ18" s="205"/>
      <c r="CR18" s="205"/>
      <c r="CS18" s="205"/>
      <c r="CT18" s="205"/>
      <c r="CU18" s="205"/>
      <c r="CV18" s="205"/>
      <c r="CW18" s="205"/>
      <c r="CX18" s="205"/>
      <c r="CY18" s="205"/>
      <c r="CZ18" s="205"/>
      <c r="DA18" s="205"/>
      <c r="DB18" s="205"/>
      <c r="DC18" s="205"/>
      <c r="DD18" s="205"/>
      <c r="DE18" s="205"/>
      <c r="DF18" s="205"/>
      <c r="DG18" s="205"/>
      <c r="DH18" s="205"/>
      <c r="DI18" s="205"/>
      <c r="DJ18" s="117"/>
      <c r="DN18" s="205"/>
      <c r="DO18" s="205"/>
      <c r="DP18" s="205"/>
      <c r="DU18" s="205"/>
      <c r="DV18" s="205"/>
      <c r="DW18" s="205"/>
      <c r="EB18" s="205"/>
      <c r="EC18" s="205"/>
      <c r="EI18" s="205"/>
      <c r="EJ18" s="205"/>
      <c r="EK18" s="207"/>
      <c r="EL18" s="208"/>
      <c r="EM18" s="208"/>
      <c r="EN18" s="208"/>
      <c r="EO18" s="208"/>
      <c r="EP18" s="208"/>
      <c r="EQ18" s="209"/>
      <c r="ER18" s="207"/>
      <c r="ES18" s="208"/>
      <c r="ET18" s="208"/>
      <c r="EU18" s="208"/>
      <c r="EV18" s="208"/>
      <c r="EW18" s="208"/>
      <c r="EX18" s="209"/>
      <c r="EY18" s="207"/>
      <c r="EZ18" s="208"/>
      <c r="FA18" s="208"/>
      <c r="FB18" s="208"/>
      <c r="FC18" s="208"/>
      <c r="FD18" s="208"/>
      <c r="FE18" s="209"/>
      <c r="FF18" s="207"/>
      <c r="FG18" s="208"/>
      <c r="FH18" s="208"/>
      <c r="FI18" s="208"/>
      <c r="FJ18" s="208"/>
      <c r="FK18" s="208"/>
      <c r="FL18" s="209"/>
      <c r="FM18" s="207"/>
      <c r="FN18" s="208"/>
      <c r="FO18" s="208"/>
      <c r="FP18" s="208"/>
      <c r="FQ18" s="208"/>
      <c r="FR18" s="208"/>
      <c r="FS18" s="209"/>
      <c r="FT18" s="207"/>
      <c r="FU18" s="208"/>
      <c r="FV18" s="208"/>
      <c r="FW18" s="208"/>
      <c r="FX18" s="208"/>
      <c r="FY18" s="208"/>
      <c r="FZ18" s="209"/>
      <c r="GA18" s="207"/>
      <c r="GB18" s="208"/>
      <c r="GC18" s="208"/>
      <c r="GD18" s="208"/>
      <c r="GE18" s="208"/>
      <c r="GF18" s="208"/>
      <c r="GG18" s="209"/>
    </row>
    <row r="19" spans="1:189" s="123" customFormat="1" ht="21.75" customHeight="1" x14ac:dyDescent="0.2">
      <c r="A19" s="212"/>
      <c r="B19" s="213">
        <f>+'BALANCE GENERAL'!D15</f>
        <v>1.02</v>
      </c>
      <c r="C19" s="214" t="str">
        <f>+'BALANCE GENERAL'!G15</f>
        <v>Corte de pavimento asfaltico</v>
      </c>
      <c r="D19" s="215" t="str">
        <f>+'BALANCE GENERAL'!H15</f>
        <v>ml</v>
      </c>
      <c r="E19" s="215">
        <v>402.78</v>
      </c>
      <c r="F19" s="215">
        <f>+'BALANCE GENERAL'!J15</f>
        <v>5286</v>
      </c>
      <c r="G19" s="217">
        <f t="shared" ref="G19" si="68">ROUND(E19*F19,0)</f>
        <v>2129095</v>
      </c>
      <c r="H19" s="203"/>
      <c r="I19" s="203"/>
      <c r="J19" s="218" t="s">
        <v>223</v>
      </c>
      <c r="K19" s="120"/>
      <c r="L19" s="120"/>
      <c r="M19" s="120"/>
      <c r="N19" s="120"/>
      <c r="O19" s="120"/>
      <c r="P19" s="120"/>
      <c r="Q19" s="120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  <c r="AY19" s="121"/>
      <c r="AZ19" s="121"/>
      <c r="BA19" s="121"/>
      <c r="BB19" s="121"/>
      <c r="BC19" s="122"/>
      <c r="BD19" s="121"/>
      <c r="BE19" s="121"/>
      <c r="BF19" s="121"/>
      <c r="BG19" s="121"/>
      <c r="BH19" s="121"/>
      <c r="BI19" s="121"/>
      <c r="BJ19" s="121"/>
      <c r="BK19" s="121"/>
      <c r="BL19" s="121"/>
      <c r="BM19" s="121"/>
      <c r="BN19" s="121"/>
      <c r="BO19" s="121"/>
      <c r="BP19" s="121"/>
      <c r="BQ19" s="121"/>
      <c r="BR19" s="121"/>
      <c r="BS19" s="121"/>
      <c r="BT19" s="121"/>
      <c r="BU19" s="121"/>
      <c r="BV19" s="121"/>
      <c r="BW19" s="121"/>
      <c r="BX19" s="121"/>
      <c r="BY19" s="122"/>
      <c r="BZ19" s="121"/>
      <c r="CA19" s="121"/>
      <c r="CB19" s="121"/>
      <c r="CC19" s="121"/>
      <c r="CD19" s="121"/>
      <c r="CE19" s="121"/>
      <c r="CF19" s="121"/>
      <c r="CG19" s="120">
        <v>1</v>
      </c>
      <c r="CH19" s="120"/>
      <c r="CI19" s="120"/>
      <c r="CJ19" s="120"/>
      <c r="CK19" s="120"/>
      <c r="CL19" s="120"/>
      <c r="CM19" s="120"/>
      <c r="CN19" s="121"/>
      <c r="CO19" s="121"/>
      <c r="CP19" s="121"/>
      <c r="CQ19" s="121"/>
      <c r="CR19" s="121"/>
      <c r="CS19" s="121"/>
      <c r="CT19" s="121"/>
      <c r="CU19" s="121"/>
      <c r="CV19" s="121"/>
      <c r="CW19" s="121"/>
      <c r="CX19" s="121"/>
      <c r="CY19" s="121"/>
      <c r="CZ19" s="121"/>
      <c r="DA19" s="121"/>
      <c r="DB19" s="121"/>
      <c r="DC19" s="121"/>
      <c r="DD19" s="121"/>
      <c r="DE19" s="121"/>
      <c r="DF19" s="122"/>
      <c r="DG19" s="121"/>
      <c r="DH19" s="121"/>
      <c r="DI19" s="121"/>
      <c r="DJ19" s="121"/>
      <c r="DK19" s="121"/>
      <c r="DL19" s="121"/>
      <c r="DM19" s="122"/>
      <c r="DN19" s="121"/>
      <c r="DO19" s="121"/>
      <c r="DP19" s="121"/>
      <c r="DQ19" s="121"/>
      <c r="DR19" s="121"/>
      <c r="DS19" s="121"/>
      <c r="DT19" s="122"/>
      <c r="DU19" s="121"/>
      <c r="DV19" s="121"/>
      <c r="DW19" s="121"/>
      <c r="DX19" s="121"/>
      <c r="DY19" s="121"/>
      <c r="DZ19" s="121"/>
      <c r="EA19" s="122"/>
      <c r="EB19" s="121"/>
      <c r="EC19" s="121"/>
      <c r="ED19" s="121"/>
      <c r="EE19" s="121"/>
      <c r="EF19" s="121"/>
      <c r="EG19" s="121"/>
      <c r="EH19" s="122"/>
      <c r="EI19" s="121"/>
      <c r="EJ19" s="121"/>
      <c r="EK19" s="121"/>
      <c r="EL19" s="121"/>
      <c r="EM19" s="121"/>
      <c r="EN19" s="121"/>
      <c r="EO19" s="122"/>
      <c r="EP19" s="121"/>
      <c r="EQ19" s="121"/>
      <c r="ER19" s="151"/>
      <c r="ES19" s="151"/>
      <c r="ET19" s="151"/>
      <c r="EU19" s="151"/>
      <c r="EV19" s="152"/>
      <c r="EW19" s="151"/>
      <c r="EX19" s="151"/>
      <c r="EY19" s="151"/>
      <c r="EZ19" s="155"/>
      <c r="FA19" s="155"/>
      <c r="FB19" s="155"/>
      <c r="FC19" s="155"/>
      <c r="FD19" s="155"/>
      <c r="FE19" s="155"/>
      <c r="FF19" s="151"/>
      <c r="FG19" s="151"/>
      <c r="FH19" s="151"/>
      <c r="FI19" s="151"/>
      <c r="FJ19" s="152"/>
      <c r="FK19" s="151"/>
      <c r="FL19" s="151"/>
      <c r="FM19" s="151"/>
      <c r="FN19" s="151"/>
      <c r="FO19" s="151"/>
      <c r="FP19" s="151"/>
      <c r="FQ19" s="152"/>
      <c r="FR19" s="151"/>
      <c r="FS19" s="151"/>
      <c r="FT19" s="151"/>
      <c r="FU19" s="151"/>
      <c r="FV19" s="151"/>
      <c r="FW19" s="151"/>
      <c r="FX19" s="152"/>
      <c r="FY19" s="151"/>
      <c r="FZ19" s="151"/>
      <c r="GA19" s="151"/>
      <c r="GB19" s="151"/>
      <c r="GC19" s="151"/>
      <c r="GD19" s="151"/>
      <c r="GE19" s="152"/>
      <c r="GF19" s="151"/>
      <c r="GG19" s="151"/>
    </row>
    <row r="20" spans="1:189" s="123" customFormat="1" ht="21.75" customHeight="1" x14ac:dyDescent="0.2">
      <c r="A20" s="212"/>
      <c r="B20" s="213"/>
      <c r="C20" s="214"/>
      <c r="D20" s="215"/>
      <c r="E20" s="215"/>
      <c r="F20" s="215"/>
      <c r="G20" s="217"/>
      <c r="H20" s="203"/>
      <c r="I20" s="203"/>
      <c r="J20" s="218"/>
      <c r="K20" s="205">
        <v>0</v>
      </c>
      <c r="L20" s="205"/>
      <c r="M20" s="205"/>
      <c r="N20" s="205"/>
      <c r="O20" s="205"/>
      <c r="P20" s="219">
        <v>0</v>
      </c>
      <c r="Q20" s="220"/>
      <c r="R20" s="220"/>
      <c r="S20" s="220"/>
      <c r="T20" s="220"/>
      <c r="U20" s="221"/>
      <c r="V20" s="222">
        <f>(SUM(V19:AB19)/SUM($K19:$EC19))*$G19</f>
        <v>0</v>
      </c>
      <c r="W20" s="223"/>
      <c r="X20" s="223"/>
      <c r="Y20" s="223"/>
      <c r="Z20" s="223"/>
      <c r="AA20" s="223"/>
      <c r="AB20" s="223"/>
      <c r="AC20" s="222">
        <f t="shared" ref="AC20" si="69">(SUM(AC19:AI19)/SUM($K19:$EC19))*$G19</f>
        <v>0</v>
      </c>
      <c r="AD20" s="223"/>
      <c r="AE20" s="223"/>
      <c r="AF20" s="223"/>
      <c r="AG20" s="223"/>
      <c r="AH20" s="223"/>
      <c r="AI20" s="223"/>
      <c r="AJ20" s="222">
        <f t="shared" ref="AJ20" si="70">(SUM(AJ19:AP19)/SUM($K19:$EC19))*$G19</f>
        <v>0</v>
      </c>
      <c r="AK20" s="223"/>
      <c r="AL20" s="223"/>
      <c r="AM20" s="223"/>
      <c r="AN20" s="223"/>
      <c r="AO20" s="223"/>
      <c r="AP20" s="223"/>
      <c r="AQ20" s="222">
        <f t="shared" ref="AQ20" si="71">(SUM(AQ19:AW19)/SUM($K19:$EC19))*$G19</f>
        <v>0</v>
      </c>
      <c r="AR20" s="223"/>
      <c r="AS20" s="223"/>
      <c r="AT20" s="223"/>
      <c r="AU20" s="223"/>
      <c r="AV20" s="223"/>
      <c r="AW20" s="223"/>
      <c r="AX20" s="222">
        <f t="shared" ref="AX20" si="72">(SUM(AX19:BD19)/SUM($K19:$EC19))*$G19</f>
        <v>0</v>
      </c>
      <c r="AY20" s="223"/>
      <c r="AZ20" s="223"/>
      <c r="BA20" s="223"/>
      <c r="BB20" s="223"/>
      <c r="BC20" s="223"/>
      <c r="BD20" s="223"/>
      <c r="BE20" s="222">
        <f t="shared" ref="BE20" si="73">(SUM(BE19:BK19)/SUM($K19:$EC19))*$G19</f>
        <v>0</v>
      </c>
      <c r="BF20" s="223"/>
      <c r="BG20" s="223"/>
      <c r="BH20" s="223"/>
      <c r="BI20" s="223"/>
      <c r="BJ20" s="223"/>
      <c r="BK20" s="223"/>
      <c r="BL20" s="222">
        <f t="shared" ref="BL20" si="74">(SUM(BL19:BR19)/SUM($K19:$EC19))*$G19</f>
        <v>0</v>
      </c>
      <c r="BM20" s="223"/>
      <c r="BN20" s="223"/>
      <c r="BO20" s="223"/>
      <c r="BP20" s="223"/>
      <c r="BQ20" s="223"/>
      <c r="BR20" s="223"/>
      <c r="BS20" s="222">
        <f t="shared" ref="BS20" si="75">(SUM(BS19:BY19)/SUM($K19:$EC19))*$G19</f>
        <v>0</v>
      </c>
      <c r="BT20" s="223"/>
      <c r="BU20" s="223"/>
      <c r="BV20" s="223"/>
      <c r="BW20" s="223"/>
      <c r="BX20" s="223"/>
      <c r="BY20" s="223"/>
      <c r="BZ20" s="222">
        <f t="shared" ref="BZ20" si="76">(SUM(BZ19:CF19)/SUM($K19:$EC19))*$G19</f>
        <v>0</v>
      </c>
      <c r="CA20" s="223"/>
      <c r="CB20" s="223"/>
      <c r="CC20" s="223"/>
      <c r="CD20" s="223"/>
      <c r="CE20" s="223"/>
      <c r="CF20" s="223"/>
      <c r="CG20" s="222">
        <v>352893</v>
      </c>
      <c r="CH20" s="223"/>
      <c r="CI20" s="223"/>
      <c r="CJ20" s="223"/>
      <c r="CK20" s="223"/>
      <c r="CL20" s="223"/>
      <c r="CM20" s="223"/>
      <c r="CN20" s="222">
        <f t="shared" ref="CN20" si="77">(SUM(CN19:CT19)/SUM($K19:$EC19))*$G19</f>
        <v>0</v>
      </c>
      <c r="CO20" s="223"/>
      <c r="CP20" s="223"/>
      <c r="CQ20" s="223"/>
      <c r="CR20" s="223"/>
      <c r="CS20" s="223"/>
      <c r="CT20" s="223"/>
      <c r="CU20" s="222">
        <f t="shared" ref="CU20" si="78">(SUM(CU19:DA19)/SUM($K19:$EC19))*$G19</f>
        <v>0</v>
      </c>
      <c r="CV20" s="223"/>
      <c r="CW20" s="223"/>
      <c r="CX20" s="223"/>
      <c r="CY20" s="223"/>
      <c r="CZ20" s="223"/>
      <c r="DA20" s="223"/>
      <c r="DB20" s="222">
        <f t="shared" ref="DB20" si="79">(SUM(DB19:DH19)/SUM($K19:$EC19))*$G19</f>
        <v>0</v>
      </c>
      <c r="DC20" s="223"/>
      <c r="DD20" s="223"/>
      <c r="DE20" s="223"/>
      <c r="DF20" s="223"/>
      <c r="DG20" s="223"/>
      <c r="DH20" s="223"/>
      <c r="DI20" s="222">
        <f t="shared" ref="DI20" si="80">(SUM(DI19:DO19)/SUM($K19:$EC19))*$G19</f>
        <v>0</v>
      </c>
      <c r="DJ20" s="223"/>
      <c r="DK20" s="223"/>
      <c r="DL20" s="223"/>
      <c r="DM20" s="223"/>
      <c r="DN20" s="223"/>
      <c r="DO20" s="223"/>
      <c r="DP20" s="222">
        <f t="shared" ref="DP20" si="81">(SUM(DP19:DV19)/SUM($K19:$EC19))*$G19</f>
        <v>0</v>
      </c>
      <c r="DQ20" s="223"/>
      <c r="DR20" s="223"/>
      <c r="DS20" s="223"/>
      <c r="DT20" s="223"/>
      <c r="DU20" s="223"/>
      <c r="DV20" s="223"/>
      <c r="DW20" s="222">
        <f t="shared" ref="DW20" si="82">(SUM(DW19:EC19)/SUM($K19:$EC19))*$G19</f>
        <v>0</v>
      </c>
      <c r="DX20" s="223"/>
      <c r="DY20" s="223"/>
      <c r="DZ20" s="223"/>
      <c r="EA20" s="223"/>
      <c r="EB20" s="223"/>
      <c r="EC20" s="223"/>
      <c r="ED20" s="222">
        <f t="shared" ref="ED20" si="83">(SUM(ED19:EJ19)/SUM($K19:$EC19))*$G19</f>
        <v>0</v>
      </c>
      <c r="EE20" s="223"/>
      <c r="EF20" s="223"/>
      <c r="EG20" s="223"/>
      <c r="EH20" s="223"/>
      <c r="EI20" s="223"/>
      <c r="EJ20" s="223"/>
      <c r="EK20" s="222">
        <f t="shared" ref="EK20" si="84">(SUM(EK19:EQ19)/SUM($K19:$EC19))*$G19</f>
        <v>0</v>
      </c>
      <c r="EL20" s="223"/>
      <c r="EM20" s="223"/>
      <c r="EN20" s="223"/>
      <c r="EO20" s="223"/>
      <c r="EP20" s="223"/>
      <c r="EQ20" s="223"/>
      <c r="ER20" s="222">
        <f>+(ER19+ES19+ET19+EU19+EV19+EW19+EX19)*G19</f>
        <v>0</v>
      </c>
      <c r="ES20" s="223"/>
      <c r="ET20" s="223"/>
      <c r="EU20" s="223"/>
      <c r="EV20" s="223"/>
      <c r="EW20" s="223"/>
      <c r="EX20" s="223"/>
      <c r="EY20" s="222">
        <v>1776202.08</v>
      </c>
      <c r="EZ20" s="223"/>
      <c r="FA20" s="223"/>
      <c r="FB20" s="223"/>
      <c r="FC20" s="223"/>
      <c r="FD20" s="223"/>
      <c r="FE20" s="223"/>
      <c r="FF20" s="222">
        <f>+(FF19+FG19+FH19+FI19+FJ19+FK19+FL19)*U19</f>
        <v>0</v>
      </c>
      <c r="FG20" s="223"/>
      <c r="FH20" s="223"/>
      <c r="FI20" s="223"/>
      <c r="FJ20" s="223"/>
      <c r="FK20" s="223"/>
      <c r="FL20" s="223"/>
      <c r="FM20" s="222">
        <f>+(FM19+FN19+FO19+FP19+FQ19+FR19+FS19)*AB19</f>
        <v>0</v>
      </c>
      <c r="FN20" s="223"/>
      <c r="FO20" s="223"/>
      <c r="FP20" s="223"/>
      <c r="FQ20" s="223"/>
      <c r="FR20" s="223"/>
      <c r="FS20" s="223"/>
      <c r="FT20" s="222">
        <f>+(FT19+FU19+FV19+FW19+FX19+FY19+FZ19)*AI19</f>
        <v>0</v>
      </c>
      <c r="FU20" s="223"/>
      <c r="FV20" s="223"/>
      <c r="FW20" s="223"/>
      <c r="FX20" s="223"/>
      <c r="FY20" s="223"/>
      <c r="FZ20" s="223"/>
      <c r="GA20" s="222">
        <f>+(GA19+GB19+GC19+GD19+GE19+GF19+GG19)*AP19</f>
        <v>0</v>
      </c>
      <c r="GB20" s="223"/>
      <c r="GC20" s="223"/>
      <c r="GD20" s="223"/>
      <c r="GE20" s="223"/>
      <c r="GF20" s="223"/>
      <c r="GG20" s="223"/>
    </row>
    <row r="21" spans="1:189" s="123" customFormat="1" ht="21.75" customHeight="1" x14ac:dyDescent="0.2">
      <c r="A21" s="212"/>
      <c r="B21" s="213"/>
      <c r="C21" s="214"/>
      <c r="D21" s="215"/>
      <c r="E21" s="215"/>
      <c r="F21" s="215"/>
      <c r="G21" s="217"/>
      <c r="H21" s="203"/>
      <c r="I21" s="203"/>
      <c r="J21" s="204" t="s">
        <v>224</v>
      </c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  <c r="FC21" s="120"/>
      <c r="FD21" s="120"/>
      <c r="FE21" s="120"/>
      <c r="FF21" s="120"/>
      <c r="FG21" s="120"/>
      <c r="FH21" s="120"/>
      <c r="FI21" s="120"/>
      <c r="FJ21" s="120"/>
      <c r="FK21" s="120"/>
      <c r="FL21" s="120"/>
      <c r="FM21" s="120"/>
      <c r="FN21" s="120"/>
      <c r="FO21" s="120"/>
      <c r="FP21" s="120"/>
      <c r="FQ21" s="120"/>
      <c r="FR21" s="120"/>
      <c r="FS21" s="120"/>
      <c r="FT21" s="120"/>
      <c r="FU21" s="120"/>
      <c r="FV21" s="120"/>
      <c r="FW21" s="120"/>
      <c r="FX21" s="120"/>
      <c r="FY21" s="120"/>
      <c r="FZ21" s="120"/>
      <c r="GA21" s="120"/>
      <c r="GB21" s="120"/>
      <c r="GC21" s="120"/>
      <c r="GD21" s="120"/>
      <c r="GE21" s="120"/>
      <c r="GF21" s="120"/>
      <c r="GG21" s="120"/>
    </row>
    <row r="22" spans="1:189" s="123" customFormat="1" ht="21.75" customHeight="1" x14ac:dyDescent="0.2">
      <c r="A22" s="212"/>
      <c r="B22" s="213"/>
      <c r="C22" s="214"/>
      <c r="D22" s="215"/>
      <c r="E22" s="215"/>
      <c r="F22" s="215"/>
      <c r="G22" s="217"/>
      <c r="H22" s="203"/>
      <c r="I22" s="203"/>
      <c r="J22" s="204"/>
      <c r="K22" s="205"/>
      <c r="L22" s="205"/>
      <c r="M22" s="205"/>
      <c r="N22" s="205"/>
      <c r="O22" s="205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205"/>
      <c r="BM22" s="205"/>
      <c r="BN22" s="205"/>
      <c r="BO22" s="205"/>
      <c r="BP22" s="205"/>
      <c r="BQ22" s="205"/>
      <c r="BR22" s="205"/>
      <c r="BS22" s="205"/>
      <c r="BT22" s="205"/>
      <c r="BU22" s="205"/>
      <c r="BV22" s="205"/>
      <c r="BW22" s="205"/>
      <c r="BX22" s="205"/>
      <c r="BY22" s="205"/>
      <c r="BZ22" s="205"/>
      <c r="CA22" s="205"/>
      <c r="CB22" s="205"/>
      <c r="CC22" s="205"/>
      <c r="CD22" s="205"/>
      <c r="CE22" s="205"/>
      <c r="CF22" s="205"/>
      <c r="CG22" s="205"/>
      <c r="CH22" s="205"/>
      <c r="CI22" s="205"/>
      <c r="CJ22" s="205"/>
      <c r="CK22" s="205"/>
      <c r="CL22" s="205"/>
      <c r="CM22" s="205"/>
      <c r="CN22" s="205"/>
      <c r="CO22" s="205"/>
      <c r="CP22" s="205"/>
      <c r="CQ22" s="205"/>
      <c r="CR22" s="205"/>
      <c r="CS22" s="205"/>
      <c r="CT22" s="205"/>
      <c r="CU22" s="205"/>
      <c r="CV22" s="205"/>
      <c r="CW22" s="205"/>
      <c r="CX22" s="205"/>
      <c r="CY22" s="205"/>
      <c r="CZ22" s="205"/>
      <c r="DA22" s="205"/>
      <c r="DB22" s="205"/>
      <c r="DC22" s="205"/>
      <c r="DD22" s="205"/>
      <c r="DE22" s="205"/>
      <c r="DF22" s="205"/>
      <c r="DG22" s="205"/>
      <c r="DH22" s="205"/>
      <c r="DI22" s="205"/>
      <c r="DJ22" s="117"/>
      <c r="DN22" s="205"/>
      <c r="DO22" s="205"/>
      <c r="DP22" s="205"/>
      <c r="DU22" s="205"/>
      <c r="DV22" s="205"/>
      <c r="DW22" s="205"/>
      <c r="EB22" s="205"/>
      <c r="EC22" s="205"/>
      <c r="EI22" s="205"/>
      <c r="EJ22" s="205"/>
      <c r="EP22" s="205"/>
      <c r="EQ22" s="205"/>
      <c r="ER22" s="207"/>
      <c r="ES22" s="208"/>
      <c r="ET22" s="208"/>
      <c r="EU22" s="208"/>
      <c r="EV22" s="208"/>
      <c r="EW22" s="208"/>
      <c r="EX22" s="209"/>
      <c r="EY22" s="207"/>
      <c r="EZ22" s="208"/>
      <c r="FA22" s="208"/>
      <c r="FB22" s="208"/>
      <c r="FC22" s="208"/>
      <c r="FD22" s="208"/>
      <c r="FE22" s="209"/>
      <c r="FF22" s="207"/>
      <c r="FG22" s="208"/>
      <c r="FH22" s="208"/>
      <c r="FI22" s="208"/>
      <c r="FJ22" s="208"/>
      <c r="FK22" s="208"/>
      <c r="FL22" s="209"/>
      <c r="FM22" s="207"/>
      <c r="FN22" s="208"/>
      <c r="FO22" s="208"/>
      <c r="FP22" s="208"/>
      <c r="FQ22" s="208"/>
      <c r="FR22" s="208"/>
      <c r="FS22" s="209"/>
      <c r="FT22" s="207"/>
      <c r="FU22" s="208"/>
      <c r="FV22" s="208"/>
      <c r="FW22" s="208"/>
      <c r="FX22" s="208"/>
      <c r="FY22" s="208"/>
      <c r="FZ22" s="209"/>
      <c r="GA22" s="207"/>
      <c r="GB22" s="208"/>
      <c r="GC22" s="208"/>
      <c r="GD22" s="208"/>
      <c r="GE22" s="208"/>
      <c r="GF22" s="208"/>
      <c r="GG22" s="209"/>
    </row>
    <row r="23" spans="1:189" s="123" customFormat="1" ht="21.75" customHeight="1" x14ac:dyDescent="0.2">
      <c r="A23" s="212"/>
      <c r="B23" s="213">
        <f>+'BALANCE GENERAL'!D16</f>
        <v>1.03</v>
      </c>
      <c r="C23" s="214" t="str">
        <f>+'BALANCE GENERAL'!G16</f>
        <v>Demolición de pavimento asfaltico (incluye compresor con martillo demoledor)</v>
      </c>
      <c r="D23" s="215" t="str">
        <f>+'BALANCE GENERAL'!H16</f>
        <v>m2</v>
      </c>
      <c r="E23" s="215">
        <v>4379.17</v>
      </c>
      <c r="F23" s="215">
        <f>+'BALANCE GENERAL'!J16</f>
        <v>16355</v>
      </c>
      <c r="G23" s="217">
        <f t="shared" ref="G23" si="85">ROUND(E23*F23,0)</f>
        <v>71621325</v>
      </c>
      <c r="H23" s="203"/>
      <c r="I23" s="203"/>
      <c r="J23" s="218" t="s">
        <v>223</v>
      </c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>
        <v>1</v>
      </c>
      <c r="AW23" s="121">
        <v>1</v>
      </c>
      <c r="AX23" s="121">
        <v>1</v>
      </c>
      <c r="AY23" s="121">
        <v>1</v>
      </c>
      <c r="AZ23" s="121">
        <v>1</v>
      </c>
      <c r="BA23" s="121">
        <v>1</v>
      </c>
      <c r="BB23" s="121">
        <v>1</v>
      </c>
      <c r="BC23" s="122">
        <v>1</v>
      </c>
      <c r="BD23" s="121">
        <v>1</v>
      </c>
      <c r="BE23" s="121">
        <v>1</v>
      </c>
      <c r="BF23" s="121">
        <v>1</v>
      </c>
      <c r="BG23" s="121">
        <v>1</v>
      </c>
      <c r="BH23" s="121">
        <v>1</v>
      </c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2"/>
      <c r="BZ23" s="121"/>
      <c r="CA23" s="121"/>
      <c r="CB23" s="121"/>
      <c r="CC23" s="121"/>
      <c r="CD23" s="121"/>
      <c r="CE23" s="121"/>
      <c r="CF23" s="121"/>
      <c r="CG23" s="120"/>
      <c r="CH23" s="120">
        <v>1</v>
      </c>
      <c r="CI23" s="120">
        <v>1</v>
      </c>
      <c r="CJ23" s="120">
        <v>1</v>
      </c>
      <c r="CK23" s="120">
        <v>1</v>
      </c>
      <c r="CL23" s="120">
        <v>1</v>
      </c>
      <c r="CM23" s="120">
        <v>1</v>
      </c>
      <c r="CN23" s="120"/>
      <c r="CO23" s="120"/>
      <c r="CP23" s="120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2"/>
      <c r="DG23" s="121"/>
      <c r="DH23" s="121"/>
      <c r="DI23" s="121"/>
      <c r="DJ23" s="121"/>
      <c r="DK23" s="121"/>
      <c r="DL23" s="121"/>
      <c r="DM23" s="122"/>
      <c r="DN23" s="121"/>
      <c r="DO23" s="121"/>
      <c r="DP23" s="121"/>
      <c r="DQ23" s="121"/>
      <c r="DR23" s="121"/>
      <c r="DS23" s="121"/>
      <c r="DT23" s="122"/>
      <c r="DU23" s="121"/>
      <c r="DV23" s="121"/>
      <c r="DW23" s="121"/>
      <c r="DX23" s="121"/>
      <c r="DY23" s="121"/>
      <c r="DZ23" s="121"/>
      <c r="EA23" s="122"/>
      <c r="EB23" s="121"/>
      <c r="EC23" s="121"/>
      <c r="ED23" s="121"/>
      <c r="EE23" s="121"/>
      <c r="EF23" s="121"/>
      <c r="EG23" s="121"/>
      <c r="EH23" s="122"/>
      <c r="EI23" s="121"/>
      <c r="EJ23" s="121"/>
      <c r="EK23" s="121"/>
      <c r="EL23" s="121"/>
      <c r="EM23" s="121"/>
      <c r="EN23" s="121"/>
      <c r="EO23" s="122"/>
      <c r="EP23" s="121"/>
      <c r="EQ23" s="121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55"/>
      <c r="FF23" s="155"/>
      <c r="FG23" s="155"/>
      <c r="FH23" s="155"/>
      <c r="FI23" s="155"/>
      <c r="FJ23" s="155"/>
      <c r="FK23" s="155"/>
      <c r="FL23" s="155"/>
      <c r="FM23" s="155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</row>
    <row r="24" spans="1:189" s="123" customFormat="1" ht="21.75" customHeight="1" x14ac:dyDescent="0.2">
      <c r="A24" s="212"/>
      <c r="B24" s="213"/>
      <c r="C24" s="214"/>
      <c r="D24" s="215"/>
      <c r="E24" s="215"/>
      <c r="F24" s="215"/>
      <c r="G24" s="217"/>
      <c r="H24" s="203"/>
      <c r="I24" s="203"/>
      <c r="J24" s="218"/>
      <c r="K24" s="205">
        <v>0</v>
      </c>
      <c r="L24" s="205"/>
      <c r="M24" s="205"/>
      <c r="N24" s="205"/>
      <c r="O24" s="205"/>
      <c r="P24" s="219">
        <v>0</v>
      </c>
      <c r="Q24" s="220"/>
      <c r="R24" s="220"/>
      <c r="S24" s="220"/>
      <c r="T24" s="220"/>
      <c r="U24" s="221"/>
      <c r="V24" s="222">
        <f>(SUM(V23:AB23)/SUM($K23:$EC23))*$G23</f>
        <v>0</v>
      </c>
      <c r="W24" s="223"/>
      <c r="X24" s="223"/>
      <c r="Y24" s="223"/>
      <c r="Z24" s="223"/>
      <c r="AA24" s="223"/>
      <c r="AB24" s="223"/>
      <c r="AC24" s="222">
        <f t="shared" ref="AC24" si="86">(SUM(AC23:AI23)/SUM($K23:$EC23))*$G23</f>
        <v>0</v>
      </c>
      <c r="AD24" s="223"/>
      <c r="AE24" s="223"/>
      <c r="AF24" s="223"/>
      <c r="AG24" s="223"/>
      <c r="AH24" s="223"/>
      <c r="AI24" s="223"/>
      <c r="AJ24" s="222">
        <f t="shared" ref="AJ24" si="87">(SUM(AJ23:AP23)/SUM($K23:$EC23))*$G23</f>
        <v>0</v>
      </c>
      <c r="AK24" s="223"/>
      <c r="AL24" s="223"/>
      <c r="AM24" s="223"/>
      <c r="AN24" s="223"/>
      <c r="AO24" s="223"/>
      <c r="AP24" s="223"/>
      <c r="AQ24" s="222">
        <v>3252183.16</v>
      </c>
      <c r="AR24" s="223"/>
      <c r="AS24" s="223"/>
      <c r="AT24" s="223"/>
      <c r="AU24" s="223"/>
      <c r="AV24" s="223"/>
      <c r="AW24" s="223"/>
      <c r="AX24" s="222">
        <v>11382641.050000001</v>
      </c>
      <c r="AY24" s="223"/>
      <c r="AZ24" s="223"/>
      <c r="BA24" s="223"/>
      <c r="BB24" s="223"/>
      <c r="BC24" s="223"/>
      <c r="BD24" s="223"/>
      <c r="BE24" s="222">
        <v>6504366.3200000003</v>
      </c>
      <c r="BF24" s="223"/>
      <c r="BG24" s="223"/>
      <c r="BH24" s="223"/>
      <c r="BI24" s="223"/>
      <c r="BJ24" s="223"/>
      <c r="BK24" s="223"/>
      <c r="BL24" s="222">
        <f t="shared" ref="BL24" si="88">(SUM(BL23:BR23)/SUM($K23:$EC23))*$G23</f>
        <v>0</v>
      </c>
      <c r="BM24" s="223"/>
      <c r="BN24" s="223"/>
      <c r="BO24" s="223"/>
      <c r="BP24" s="223"/>
      <c r="BQ24" s="223"/>
      <c r="BR24" s="223"/>
      <c r="BS24" s="222">
        <f t="shared" ref="BS24" si="89">(SUM(BS23:BY23)/SUM($K23:$EC23))*$G23</f>
        <v>0</v>
      </c>
      <c r="BT24" s="223"/>
      <c r="BU24" s="223"/>
      <c r="BV24" s="223"/>
      <c r="BW24" s="223"/>
      <c r="BX24" s="223"/>
      <c r="BY24" s="223"/>
      <c r="BZ24" s="222">
        <f t="shared" ref="BZ24" si="90">(SUM(BZ23:CF23)/SUM($K23:$EC23))*$G23</f>
        <v>0</v>
      </c>
      <c r="CA24" s="223"/>
      <c r="CB24" s="223"/>
      <c r="CC24" s="223"/>
      <c r="CD24" s="223"/>
      <c r="CE24" s="223"/>
      <c r="CF24" s="223"/>
      <c r="CG24" s="222">
        <v>9756549.4700000007</v>
      </c>
      <c r="CH24" s="223"/>
      <c r="CI24" s="223"/>
      <c r="CJ24" s="223"/>
      <c r="CK24" s="223"/>
      <c r="CL24" s="223"/>
      <c r="CM24" s="223"/>
      <c r="CN24" s="222">
        <f t="shared" ref="CN24" si="91">(SUM(CN23:CT23)/SUM($K23:$EC23))*$G23</f>
        <v>0</v>
      </c>
      <c r="CO24" s="223"/>
      <c r="CP24" s="223"/>
      <c r="CQ24" s="223"/>
      <c r="CR24" s="223"/>
      <c r="CS24" s="223"/>
      <c r="CT24" s="223"/>
      <c r="CU24" s="222">
        <f t="shared" ref="CU24" si="92">(SUM(CU23:DA23)/SUM($K23:$EC23))*$G23</f>
        <v>0</v>
      </c>
      <c r="CV24" s="223"/>
      <c r="CW24" s="223"/>
      <c r="CX24" s="223"/>
      <c r="CY24" s="223"/>
      <c r="CZ24" s="223"/>
      <c r="DA24" s="223"/>
      <c r="DB24" s="222">
        <f t="shared" ref="DB24" si="93">(SUM(DB23:DH23)/SUM($K23:$EC23))*$G23</f>
        <v>0</v>
      </c>
      <c r="DC24" s="223"/>
      <c r="DD24" s="223"/>
      <c r="DE24" s="223"/>
      <c r="DF24" s="223"/>
      <c r="DG24" s="223"/>
      <c r="DH24" s="223"/>
      <c r="DI24" s="222">
        <f t="shared" ref="DI24" si="94">(SUM(DI23:DO23)/SUM($K23:$EC23))*$G23</f>
        <v>0</v>
      </c>
      <c r="DJ24" s="223"/>
      <c r="DK24" s="223"/>
      <c r="DL24" s="223"/>
      <c r="DM24" s="223"/>
      <c r="DN24" s="223"/>
      <c r="DO24" s="223"/>
      <c r="DP24" s="222">
        <f t="shared" ref="DP24" si="95">(SUM(DP23:DV23)/SUM($K23:$EC23))*$G23</f>
        <v>0</v>
      </c>
      <c r="DQ24" s="223"/>
      <c r="DR24" s="223"/>
      <c r="DS24" s="223"/>
      <c r="DT24" s="223"/>
      <c r="DU24" s="223"/>
      <c r="DV24" s="223"/>
      <c r="DW24" s="222">
        <f t="shared" ref="DW24" si="96">(SUM(DW23:EC23)/SUM($K23:$EC23))*$G23</f>
        <v>0</v>
      </c>
      <c r="DX24" s="223"/>
      <c r="DY24" s="223"/>
      <c r="DZ24" s="223"/>
      <c r="EA24" s="223"/>
      <c r="EB24" s="223"/>
      <c r="EC24" s="223"/>
      <c r="ED24" s="222">
        <f t="shared" ref="ED24" si="97">(SUM(ED23:EJ23)/SUM($K23:$EC23))*$G23</f>
        <v>0</v>
      </c>
      <c r="EE24" s="223"/>
      <c r="EF24" s="223"/>
      <c r="EG24" s="223"/>
      <c r="EH24" s="223"/>
      <c r="EI24" s="223"/>
      <c r="EJ24" s="223"/>
      <c r="EK24" s="222">
        <f t="shared" ref="EK24" si="98">(SUM(EK23:EQ23)/SUM($K23:$EC23))*$G23</f>
        <v>0</v>
      </c>
      <c r="EL24" s="223"/>
      <c r="EM24" s="223"/>
      <c r="EN24" s="223"/>
      <c r="EO24" s="223"/>
      <c r="EP24" s="223"/>
      <c r="EQ24" s="223"/>
      <c r="ER24" s="222">
        <f>+(ER23+ES23+ET23+EU23+EV23+EW23+EX23)*G23</f>
        <v>0</v>
      </c>
      <c r="ES24" s="223"/>
      <c r="ET24" s="223"/>
      <c r="EU24" s="223"/>
      <c r="EV24" s="223"/>
      <c r="EW24" s="223"/>
      <c r="EX24" s="223"/>
      <c r="EY24" s="222">
        <f>+(EY23+EZ23+FA23+FB23+FC23+FD23+FE23)*G23</f>
        <v>0</v>
      </c>
      <c r="EZ24" s="223"/>
      <c r="FA24" s="223"/>
      <c r="FB24" s="223"/>
      <c r="FC24" s="223"/>
      <c r="FD24" s="223"/>
      <c r="FE24" s="223"/>
      <c r="FF24" s="222">
        <v>31675457.379999999</v>
      </c>
      <c r="FG24" s="223"/>
      <c r="FH24" s="223"/>
      <c r="FI24" s="223"/>
      <c r="FJ24" s="223"/>
      <c r="FK24" s="223"/>
      <c r="FL24" s="223"/>
      <c r="FM24" s="222">
        <v>9050127.9700000007</v>
      </c>
      <c r="FN24" s="223"/>
      <c r="FO24" s="223"/>
      <c r="FP24" s="223"/>
      <c r="FQ24" s="223"/>
      <c r="FR24" s="223"/>
      <c r="FS24" s="223"/>
      <c r="FT24" s="222">
        <f>+(FT23+FU23+FV23+FW23+FX23+FY23+FZ23)*AI23</f>
        <v>0</v>
      </c>
      <c r="FU24" s="223"/>
      <c r="FV24" s="223"/>
      <c r="FW24" s="223"/>
      <c r="FX24" s="223"/>
      <c r="FY24" s="223"/>
      <c r="FZ24" s="223"/>
      <c r="GA24" s="222">
        <f>+(GA23+GB23+GC23+GD23+GE23+GF23+GG23)*AP23</f>
        <v>0</v>
      </c>
      <c r="GB24" s="223"/>
      <c r="GC24" s="223"/>
      <c r="GD24" s="223"/>
      <c r="GE24" s="223"/>
      <c r="GF24" s="223"/>
      <c r="GG24" s="223"/>
    </row>
    <row r="25" spans="1:189" s="123" customFormat="1" ht="21.75" customHeight="1" x14ac:dyDescent="0.2">
      <c r="A25" s="212"/>
      <c r="B25" s="213"/>
      <c r="C25" s="214"/>
      <c r="D25" s="215"/>
      <c r="E25" s="215"/>
      <c r="F25" s="215"/>
      <c r="G25" s="217"/>
      <c r="H25" s="203"/>
      <c r="I25" s="203"/>
      <c r="J25" s="204" t="s">
        <v>224</v>
      </c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</row>
    <row r="26" spans="1:189" s="123" customFormat="1" ht="21.75" customHeight="1" x14ac:dyDescent="0.2">
      <c r="A26" s="212"/>
      <c r="B26" s="213"/>
      <c r="C26" s="214"/>
      <c r="D26" s="215"/>
      <c r="E26" s="215"/>
      <c r="F26" s="215"/>
      <c r="G26" s="217"/>
      <c r="H26" s="203"/>
      <c r="I26" s="203"/>
      <c r="J26" s="204"/>
      <c r="K26" s="205"/>
      <c r="L26" s="205"/>
      <c r="M26" s="205"/>
      <c r="N26" s="205"/>
      <c r="O26" s="205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205"/>
      <c r="BM26" s="205"/>
      <c r="BN26" s="205"/>
      <c r="BO26" s="205"/>
      <c r="BP26" s="205"/>
      <c r="BQ26" s="205"/>
      <c r="BR26" s="205"/>
      <c r="BS26" s="205"/>
      <c r="BT26" s="205"/>
      <c r="BU26" s="205"/>
      <c r="BV26" s="205"/>
      <c r="BW26" s="205"/>
      <c r="BX26" s="205"/>
      <c r="BY26" s="205"/>
      <c r="BZ26" s="205"/>
      <c r="CA26" s="205"/>
      <c r="CB26" s="205"/>
      <c r="CC26" s="205"/>
      <c r="CD26" s="205"/>
      <c r="CE26" s="205"/>
      <c r="CF26" s="205"/>
      <c r="CG26" s="205"/>
      <c r="CH26" s="205"/>
      <c r="CI26" s="205"/>
      <c r="CJ26" s="205"/>
      <c r="CK26" s="205"/>
      <c r="CL26" s="205"/>
      <c r="CM26" s="205"/>
      <c r="CN26" s="205"/>
      <c r="CO26" s="205"/>
      <c r="CP26" s="205"/>
      <c r="CQ26" s="205"/>
      <c r="CR26" s="205"/>
      <c r="CS26" s="205"/>
      <c r="CT26" s="205"/>
      <c r="CU26" s="205"/>
      <c r="CV26" s="205"/>
      <c r="CW26" s="205"/>
      <c r="CX26" s="205"/>
      <c r="CY26" s="205"/>
      <c r="CZ26" s="205"/>
      <c r="DA26" s="205"/>
      <c r="DB26" s="205"/>
      <c r="DC26" s="205"/>
      <c r="DD26" s="205"/>
      <c r="DE26" s="205"/>
      <c r="DF26" s="205"/>
      <c r="DG26" s="205"/>
      <c r="DH26" s="205"/>
      <c r="DI26" s="205"/>
      <c r="DJ26" s="117"/>
      <c r="DN26" s="205"/>
      <c r="DO26" s="205"/>
      <c r="DP26" s="205"/>
      <c r="DU26" s="205"/>
      <c r="DV26" s="205"/>
      <c r="DW26" s="205"/>
      <c r="EB26" s="205"/>
      <c r="EC26" s="205"/>
      <c r="EI26" s="205"/>
      <c r="EJ26" s="205"/>
      <c r="EP26" s="205"/>
      <c r="EQ26" s="205"/>
      <c r="ER26" s="207"/>
      <c r="ES26" s="208"/>
      <c r="ET26" s="208"/>
      <c r="EU26" s="208"/>
      <c r="EV26" s="208"/>
      <c r="EW26" s="208"/>
      <c r="EX26" s="209"/>
      <c r="EY26" s="207"/>
      <c r="EZ26" s="208"/>
      <c r="FA26" s="208"/>
      <c r="FB26" s="208"/>
      <c r="FC26" s="208"/>
      <c r="FD26" s="208"/>
      <c r="FE26" s="209"/>
      <c r="FF26" s="207"/>
      <c r="FG26" s="208"/>
      <c r="FH26" s="208"/>
      <c r="FI26" s="208"/>
      <c r="FJ26" s="208"/>
      <c r="FK26" s="208"/>
      <c r="FL26" s="209"/>
      <c r="FM26" s="207"/>
      <c r="FN26" s="208"/>
      <c r="FO26" s="208"/>
      <c r="FP26" s="208"/>
      <c r="FQ26" s="208"/>
      <c r="FR26" s="208"/>
      <c r="FS26" s="209"/>
      <c r="FT26" s="207"/>
      <c r="FU26" s="208"/>
      <c r="FV26" s="208"/>
      <c r="FW26" s="208"/>
      <c r="FX26" s="208"/>
      <c r="FY26" s="208"/>
      <c r="FZ26" s="209"/>
      <c r="GA26" s="207"/>
      <c r="GB26" s="208"/>
      <c r="GC26" s="208"/>
      <c r="GD26" s="208"/>
      <c r="GE26" s="208"/>
      <c r="GF26" s="208"/>
      <c r="GG26" s="209"/>
    </row>
    <row r="27" spans="1:189" s="123" customFormat="1" ht="21.75" customHeight="1" x14ac:dyDescent="0.2">
      <c r="A27" s="212"/>
      <c r="B27" s="213">
        <f>+'BALANCE GENERAL'!D17</f>
        <v>1.04</v>
      </c>
      <c r="C27" s="214" t="str">
        <f>+'BALANCE GENERAL'!G17</f>
        <v xml:space="preserve">Conformación de subrasante </v>
      </c>
      <c r="D27" s="215" t="str">
        <f>+'BALANCE GENERAL'!H17</f>
        <v>m2</v>
      </c>
      <c r="E27" s="215">
        <v>5722.94</v>
      </c>
      <c r="F27" s="215">
        <f>+'BALANCE GENERAL'!J17</f>
        <v>8857</v>
      </c>
      <c r="G27" s="217">
        <f t="shared" ref="G27" si="99">ROUND(E27*F27,0)</f>
        <v>50688080</v>
      </c>
      <c r="H27" s="203"/>
      <c r="I27" s="203"/>
      <c r="J27" s="218" t="s">
        <v>223</v>
      </c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2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2"/>
      <c r="BD27" s="121"/>
      <c r="BE27" s="121">
        <v>1</v>
      </c>
      <c r="BF27" s="121">
        <v>1</v>
      </c>
      <c r="BG27" s="121">
        <v>1</v>
      </c>
      <c r="BH27" s="121">
        <v>1</v>
      </c>
      <c r="BI27" s="121"/>
      <c r="BJ27" s="121"/>
      <c r="BK27" s="120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2"/>
      <c r="BZ27" s="121"/>
      <c r="CA27" s="121"/>
      <c r="CB27" s="121"/>
      <c r="CC27" s="121"/>
      <c r="CD27" s="121"/>
      <c r="CE27" s="121"/>
      <c r="CF27" s="121"/>
      <c r="CG27" s="120"/>
      <c r="CH27" s="120"/>
      <c r="CI27" s="120">
        <v>1</v>
      </c>
      <c r="CJ27" s="120">
        <v>1</v>
      </c>
      <c r="CK27" s="120">
        <v>1</v>
      </c>
      <c r="CL27" s="120">
        <v>1</v>
      </c>
      <c r="CM27" s="120">
        <v>1</v>
      </c>
      <c r="CN27" s="120">
        <v>1</v>
      </c>
      <c r="CO27" s="120">
        <v>1</v>
      </c>
      <c r="CP27" s="120"/>
      <c r="CQ27" s="120"/>
      <c r="CR27" s="120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2"/>
      <c r="DG27" s="121"/>
      <c r="DH27" s="121"/>
      <c r="DI27" s="121"/>
      <c r="DJ27" s="121"/>
      <c r="DK27" s="121"/>
      <c r="DL27" s="121"/>
      <c r="DM27" s="122"/>
      <c r="DN27" s="121"/>
      <c r="DO27" s="121"/>
      <c r="DP27" s="121"/>
      <c r="DQ27" s="121"/>
      <c r="DR27" s="121"/>
      <c r="DS27" s="121"/>
      <c r="DT27" s="122"/>
      <c r="DU27" s="121"/>
      <c r="DV27" s="121"/>
      <c r="DW27" s="121"/>
      <c r="DX27" s="121"/>
      <c r="DY27" s="121"/>
      <c r="DZ27" s="121"/>
      <c r="EA27" s="122"/>
      <c r="EB27" s="121"/>
      <c r="EC27" s="121"/>
      <c r="ED27" s="121"/>
      <c r="EE27" s="121"/>
      <c r="EF27" s="121"/>
      <c r="EG27" s="121"/>
      <c r="EH27" s="122"/>
      <c r="EI27" s="121"/>
      <c r="EJ27" s="121"/>
      <c r="EK27" s="121"/>
      <c r="EL27" s="121"/>
      <c r="EM27" s="121"/>
      <c r="EN27" s="121"/>
      <c r="EO27" s="122"/>
      <c r="EP27" s="121"/>
      <c r="EQ27" s="121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54"/>
      <c r="FN27" s="154"/>
      <c r="FO27" s="154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</row>
    <row r="28" spans="1:189" s="123" customFormat="1" ht="21.75" customHeight="1" x14ac:dyDescent="0.2">
      <c r="A28" s="212"/>
      <c r="B28" s="213"/>
      <c r="C28" s="214"/>
      <c r="D28" s="215"/>
      <c r="E28" s="215"/>
      <c r="F28" s="215"/>
      <c r="G28" s="217"/>
      <c r="H28" s="203"/>
      <c r="I28" s="203"/>
      <c r="J28" s="218"/>
      <c r="K28" s="205">
        <v>0</v>
      </c>
      <c r="L28" s="205"/>
      <c r="M28" s="205"/>
      <c r="N28" s="205"/>
      <c r="O28" s="205"/>
      <c r="P28" s="219">
        <v>0</v>
      </c>
      <c r="Q28" s="220"/>
      <c r="R28" s="220"/>
      <c r="S28" s="220"/>
      <c r="T28" s="220"/>
      <c r="U28" s="221"/>
      <c r="V28" s="222">
        <f>(SUM(V27:AB27)/SUM($K27:$EC27))*$G27</f>
        <v>0</v>
      </c>
      <c r="W28" s="223"/>
      <c r="X28" s="223"/>
      <c r="Y28" s="223"/>
      <c r="Z28" s="223"/>
      <c r="AA28" s="223"/>
      <c r="AB28" s="223"/>
      <c r="AC28" s="222">
        <f t="shared" ref="AC28" si="100">(SUM(AC27:AI27)/SUM($K27:$EC27))*$G27</f>
        <v>0</v>
      </c>
      <c r="AD28" s="223"/>
      <c r="AE28" s="223"/>
      <c r="AF28" s="223"/>
      <c r="AG28" s="223"/>
      <c r="AH28" s="223"/>
      <c r="AI28" s="223"/>
      <c r="AJ28" s="222">
        <f t="shared" ref="AJ28" si="101">(SUM(AJ27:AP27)/SUM($K27:$EC27))*$G27</f>
        <v>0</v>
      </c>
      <c r="AK28" s="223"/>
      <c r="AL28" s="223"/>
      <c r="AM28" s="223"/>
      <c r="AN28" s="223"/>
      <c r="AO28" s="223"/>
      <c r="AP28" s="223"/>
      <c r="AQ28" s="222">
        <f t="shared" ref="AQ28" si="102">(SUM(AQ27:AW27)/SUM($K27:$EC27))*$G27</f>
        <v>0</v>
      </c>
      <c r="AR28" s="223"/>
      <c r="AS28" s="223"/>
      <c r="AT28" s="223"/>
      <c r="AU28" s="223"/>
      <c r="AV28" s="223"/>
      <c r="AW28" s="223"/>
      <c r="AX28" s="222">
        <f t="shared" ref="AX28" si="103">(SUM(AX27:BD27)/SUM($K27:$EC27))*$G27</f>
        <v>0</v>
      </c>
      <c r="AY28" s="223"/>
      <c r="AZ28" s="223"/>
      <c r="BA28" s="223"/>
      <c r="BB28" s="223"/>
      <c r="BC28" s="223"/>
      <c r="BD28" s="223"/>
      <c r="BE28" s="222">
        <v>10549202.18</v>
      </c>
      <c r="BF28" s="223"/>
      <c r="BG28" s="223"/>
      <c r="BH28" s="223"/>
      <c r="BI28" s="223"/>
      <c r="BJ28" s="223"/>
      <c r="BK28" s="223"/>
      <c r="BL28" s="222">
        <f t="shared" ref="BL28" si="104">(SUM(BL27:BR27)/SUM($K27:$EC27))*$G27</f>
        <v>0</v>
      </c>
      <c r="BM28" s="223"/>
      <c r="BN28" s="223"/>
      <c r="BO28" s="223"/>
      <c r="BP28" s="223"/>
      <c r="BQ28" s="223"/>
      <c r="BR28" s="223"/>
      <c r="BS28" s="222">
        <f t="shared" ref="BS28" si="105">(SUM(BS27:BY27)/SUM($K27:$EC27))*$G27</f>
        <v>0</v>
      </c>
      <c r="BT28" s="223"/>
      <c r="BU28" s="223"/>
      <c r="BV28" s="223"/>
      <c r="BW28" s="223"/>
      <c r="BX28" s="223"/>
      <c r="BY28" s="223"/>
      <c r="BZ28" s="222">
        <f t="shared" ref="BZ28" si="106">(SUM(BZ27:CF27)/SUM($K27:$EC27))*$G27</f>
        <v>0</v>
      </c>
      <c r="CA28" s="223"/>
      <c r="CB28" s="223"/>
      <c r="CC28" s="223"/>
      <c r="CD28" s="223"/>
      <c r="CE28" s="223"/>
      <c r="CF28" s="223"/>
      <c r="CG28" s="222">
        <v>13186502.73</v>
      </c>
      <c r="CH28" s="223"/>
      <c r="CI28" s="223"/>
      <c r="CJ28" s="223"/>
      <c r="CK28" s="223"/>
      <c r="CL28" s="223"/>
      <c r="CM28" s="223"/>
      <c r="CN28" s="222">
        <v>5274601.09</v>
      </c>
      <c r="CO28" s="223"/>
      <c r="CP28" s="223"/>
      <c r="CQ28" s="223"/>
      <c r="CR28" s="223"/>
      <c r="CS28" s="223"/>
      <c r="CT28" s="223"/>
      <c r="CU28" s="222">
        <f t="shared" ref="CU28" si="107">(SUM(CU27:DA27)/SUM($K27:$EC27))*$G27</f>
        <v>0</v>
      </c>
      <c r="CV28" s="223"/>
      <c r="CW28" s="223"/>
      <c r="CX28" s="223"/>
      <c r="CY28" s="223"/>
      <c r="CZ28" s="223"/>
      <c r="DA28" s="223"/>
      <c r="DB28" s="222">
        <f t="shared" ref="DB28" si="108">(SUM(DB27:DH27)/SUM($K27:$EC27))*$G27</f>
        <v>0</v>
      </c>
      <c r="DC28" s="223"/>
      <c r="DD28" s="223"/>
      <c r="DE28" s="223"/>
      <c r="DF28" s="223"/>
      <c r="DG28" s="223"/>
      <c r="DH28" s="223"/>
      <c r="DI28" s="222">
        <f t="shared" ref="DI28" si="109">(SUM(DI27:DO27)/SUM($K27:$EC27))*$G27</f>
        <v>0</v>
      </c>
      <c r="DJ28" s="223"/>
      <c r="DK28" s="223"/>
      <c r="DL28" s="223"/>
      <c r="DM28" s="223"/>
      <c r="DN28" s="223"/>
      <c r="DO28" s="223"/>
      <c r="DP28" s="222">
        <f t="shared" ref="DP28" si="110">(SUM(DP27:DV27)/SUM($K27:$EC27))*$G27</f>
        <v>0</v>
      </c>
      <c r="DQ28" s="223"/>
      <c r="DR28" s="223"/>
      <c r="DS28" s="223"/>
      <c r="DT28" s="223"/>
      <c r="DU28" s="223"/>
      <c r="DV28" s="223"/>
      <c r="DW28" s="222">
        <f t="shared" ref="DW28" si="111">(SUM(DW27:EC27)/SUM($K27:$EC27))*$G27</f>
        <v>0</v>
      </c>
      <c r="DX28" s="223"/>
      <c r="DY28" s="223"/>
      <c r="DZ28" s="223"/>
      <c r="EA28" s="223"/>
      <c r="EB28" s="223"/>
      <c r="EC28" s="223"/>
      <c r="ED28" s="222">
        <f t="shared" ref="ED28" si="112">(SUM(ED27:EJ27)/SUM($K27:$EC27))*$G27</f>
        <v>0</v>
      </c>
      <c r="EE28" s="223"/>
      <c r="EF28" s="223"/>
      <c r="EG28" s="223"/>
      <c r="EH28" s="223"/>
      <c r="EI28" s="223"/>
      <c r="EJ28" s="223"/>
      <c r="EK28" s="222">
        <f t="shared" ref="EK28" si="113">(SUM(EK27:EQ27)/SUM($K27:$EC27))*$G27</f>
        <v>0</v>
      </c>
      <c r="EL28" s="223"/>
      <c r="EM28" s="223"/>
      <c r="EN28" s="223"/>
      <c r="EO28" s="223"/>
      <c r="EP28" s="223"/>
      <c r="EQ28" s="223"/>
      <c r="ER28" s="222">
        <f>+(ER27+ES27+ET27+EU27+EV27+EW27+EX27)*G27</f>
        <v>0</v>
      </c>
      <c r="ES28" s="223"/>
      <c r="ET28" s="223"/>
      <c r="EU28" s="223"/>
      <c r="EV28" s="223"/>
      <c r="EW28" s="223"/>
      <c r="EX28" s="223"/>
      <c r="EY28" s="222">
        <f>+(EY27+EZ27+FA27+FB27+FC27+FD27+FE27)*N27</f>
        <v>0</v>
      </c>
      <c r="EZ28" s="223"/>
      <c r="FA28" s="223"/>
      <c r="FB28" s="223"/>
      <c r="FC28" s="223"/>
      <c r="FD28" s="223"/>
      <c r="FE28" s="223"/>
      <c r="FF28" s="222">
        <f>+(FF27+FG27+FH27+FI27+FJ27+FK27+FL27)*U27</f>
        <v>0</v>
      </c>
      <c r="FG28" s="223"/>
      <c r="FH28" s="223"/>
      <c r="FI28" s="223"/>
      <c r="FJ28" s="223"/>
      <c r="FK28" s="223"/>
      <c r="FL28" s="223"/>
      <c r="FM28" s="222">
        <v>21677773.579999998</v>
      </c>
      <c r="FN28" s="223"/>
      <c r="FO28" s="223"/>
      <c r="FP28" s="223"/>
      <c r="FQ28" s="223"/>
      <c r="FR28" s="223"/>
      <c r="FS28" s="223"/>
      <c r="FT28" s="222">
        <f>+(FT27+FU27+FV27+FW27+FX27+FY27+FZ27)*AI27</f>
        <v>0</v>
      </c>
      <c r="FU28" s="223"/>
      <c r="FV28" s="223"/>
      <c r="FW28" s="223"/>
      <c r="FX28" s="223"/>
      <c r="FY28" s="223"/>
      <c r="FZ28" s="223"/>
      <c r="GA28" s="222">
        <f>+(GA27+GB27+GC27+GD27+GE27+GF27+GG27)*AP27</f>
        <v>0</v>
      </c>
      <c r="GB28" s="223"/>
      <c r="GC28" s="223"/>
      <c r="GD28" s="223"/>
      <c r="GE28" s="223"/>
      <c r="GF28" s="223"/>
      <c r="GG28" s="223"/>
    </row>
    <row r="29" spans="1:189" s="123" customFormat="1" ht="21.75" customHeight="1" x14ac:dyDescent="0.2">
      <c r="A29" s="212"/>
      <c r="B29" s="213"/>
      <c r="C29" s="214"/>
      <c r="D29" s="215"/>
      <c r="E29" s="215"/>
      <c r="F29" s="215"/>
      <c r="G29" s="217"/>
      <c r="H29" s="203"/>
      <c r="I29" s="203"/>
      <c r="J29" s="204" t="s">
        <v>224</v>
      </c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</row>
    <row r="30" spans="1:189" s="123" customFormat="1" ht="21.75" customHeight="1" x14ac:dyDescent="0.2">
      <c r="A30" s="212"/>
      <c r="B30" s="213"/>
      <c r="C30" s="214"/>
      <c r="D30" s="215"/>
      <c r="E30" s="215"/>
      <c r="F30" s="215"/>
      <c r="G30" s="217"/>
      <c r="H30" s="203"/>
      <c r="I30" s="203"/>
      <c r="J30" s="204"/>
      <c r="K30" s="205"/>
      <c r="L30" s="205"/>
      <c r="M30" s="205"/>
      <c r="N30" s="205"/>
      <c r="O30" s="205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205"/>
      <c r="BM30" s="205"/>
      <c r="BN30" s="205"/>
      <c r="BO30" s="205"/>
      <c r="BP30" s="205"/>
      <c r="BQ30" s="205"/>
      <c r="BR30" s="205"/>
      <c r="BS30" s="205"/>
      <c r="BT30" s="205"/>
      <c r="BU30" s="205"/>
      <c r="BV30" s="205"/>
      <c r="BW30" s="205"/>
      <c r="BX30" s="205"/>
      <c r="BY30" s="205"/>
      <c r="BZ30" s="205"/>
      <c r="CA30" s="205"/>
      <c r="CB30" s="205"/>
      <c r="CC30" s="205"/>
      <c r="CD30" s="205"/>
      <c r="CE30" s="205"/>
      <c r="CF30" s="205"/>
      <c r="CG30" s="205"/>
      <c r="CH30" s="205"/>
      <c r="CI30" s="205"/>
      <c r="CJ30" s="205"/>
      <c r="CK30" s="205"/>
      <c r="CL30" s="205"/>
      <c r="CM30" s="205"/>
      <c r="CN30" s="205"/>
      <c r="CO30" s="205"/>
      <c r="CP30" s="205"/>
      <c r="CQ30" s="205"/>
      <c r="CR30" s="205"/>
      <c r="CS30" s="205"/>
      <c r="CT30" s="205"/>
      <c r="CU30" s="205"/>
      <c r="CV30" s="205"/>
      <c r="CW30" s="205"/>
      <c r="CX30" s="205"/>
      <c r="CY30" s="205"/>
      <c r="CZ30" s="205"/>
      <c r="DA30" s="205"/>
      <c r="DB30" s="205"/>
      <c r="DC30" s="205"/>
      <c r="DD30" s="205"/>
      <c r="DE30" s="205"/>
      <c r="DF30" s="205"/>
      <c r="DG30" s="205"/>
      <c r="DH30" s="205"/>
      <c r="DI30" s="205"/>
      <c r="DJ30" s="117"/>
      <c r="DN30" s="205"/>
      <c r="DO30" s="205"/>
      <c r="DP30" s="205"/>
      <c r="DU30" s="205"/>
      <c r="DV30" s="205"/>
      <c r="DW30" s="205"/>
      <c r="EB30" s="205"/>
      <c r="EC30" s="205"/>
      <c r="EI30" s="205"/>
      <c r="EJ30" s="205"/>
      <c r="EK30" s="207"/>
      <c r="EL30" s="208"/>
      <c r="EM30" s="208"/>
      <c r="EN30" s="208"/>
      <c r="EO30" s="208"/>
      <c r="EP30" s="208"/>
      <c r="EQ30" s="209"/>
      <c r="ER30" s="207"/>
      <c r="ES30" s="208"/>
      <c r="ET30" s="208"/>
      <c r="EU30" s="208"/>
      <c r="EV30" s="208"/>
      <c r="EW30" s="208"/>
      <c r="EX30" s="209"/>
      <c r="EY30" s="207"/>
      <c r="EZ30" s="208"/>
      <c r="FA30" s="208"/>
      <c r="FB30" s="208"/>
      <c r="FC30" s="208"/>
      <c r="FD30" s="208"/>
      <c r="FE30" s="209"/>
      <c r="FF30" s="207"/>
      <c r="FG30" s="208"/>
      <c r="FH30" s="208"/>
      <c r="FI30" s="208"/>
      <c r="FJ30" s="208"/>
      <c r="FK30" s="208"/>
      <c r="FL30" s="209"/>
      <c r="FM30" s="207"/>
      <c r="FN30" s="208"/>
      <c r="FO30" s="208"/>
      <c r="FP30" s="208"/>
      <c r="FQ30" s="208"/>
      <c r="FR30" s="208"/>
      <c r="FS30" s="209"/>
      <c r="FT30" s="207"/>
      <c r="FU30" s="208"/>
      <c r="FV30" s="208"/>
      <c r="FW30" s="208"/>
      <c r="FX30" s="208"/>
      <c r="FY30" s="208"/>
      <c r="FZ30" s="209"/>
      <c r="GA30" s="207"/>
      <c r="GB30" s="208"/>
      <c r="GC30" s="208"/>
      <c r="GD30" s="208"/>
      <c r="GE30" s="208"/>
      <c r="GF30" s="208"/>
      <c r="GG30" s="209"/>
    </row>
    <row r="31" spans="1:189" s="123" customFormat="1" ht="21.75" customHeight="1" x14ac:dyDescent="0.2">
      <c r="A31" s="212"/>
      <c r="B31" s="213">
        <f>+'BALANCE GENERAL'!D19</f>
        <v>1.06</v>
      </c>
      <c r="C31" s="214" t="str">
        <f>+'BALANCE GENERAL'!G19</f>
        <v>Base granular CONSTRUCCION (incluye Suministro, Extendido, Nivelación y Compactación con Vibrocompactador manual, incluye transporte)</v>
      </c>
      <c r="D31" s="215" t="str">
        <f>+'BALANCE GENERAL'!H19</f>
        <v>m3</v>
      </c>
      <c r="E31" s="215">
        <v>332.53</v>
      </c>
      <c r="F31" s="215">
        <f>+'BALANCE GENERAL'!J19</f>
        <v>162188</v>
      </c>
      <c r="G31" s="217">
        <f t="shared" ref="G31" si="114">ROUND(E31*F31,0)</f>
        <v>53932376</v>
      </c>
      <c r="H31" s="203"/>
      <c r="I31" s="203"/>
      <c r="J31" s="218" t="s">
        <v>223</v>
      </c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2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2"/>
      <c r="BD31" s="121"/>
      <c r="BE31" s="121"/>
      <c r="BF31" s="121"/>
      <c r="BG31" s="121"/>
      <c r="BH31" s="121"/>
      <c r="BI31" s="121">
        <v>1</v>
      </c>
      <c r="BJ31" s="121">
        <v>1</v>
      </c>
      <c r="BK31" s="120">
        <v>1</v>
      </c>
      <c r="BL31" s="121">
        <v>1</v>
      </c>
      <c r="BM31" s="121">
        <v>1</v>
      </c>
      <c r="BN31" s="121">
        <v>1</v>
      </c>
      <c r="BO31" s="121">
        <v>1</v>
      </c>
      <c r="BP31" s="121">
        <v>1</v>
      </c>
      <c r="BQ31" s="121">
        <v>1</v>
      </c>
      <c r="BR31" s="121">
        <v>1</v>
      </c>
      <c r="BS31" s="121">
        <v>1</v>
      </c>
      <c r="BT31" s="121"/>
      <c r="BU31" s="121"/>
      <c r="BV31" s="121"/>
      <c r="BW31" s="121"/>
      <c r="BX31" s="121"/>
      <c r="BY31" s="122"/>
      <c r="BZ31" s="121"/>
      <c r="CA31" s="121"/>
      <c r="CB31" s="121"/>
      <c r="CC31" s="121"/>
      <c r="CD31" s="121"/>
      <c r="CE31" s="121"/>
      <c r="CF31" s="121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121"/>
      <c r="DF31" s="122"/>
      <c r="DG31" s="121"/>
      <c r="DH31" s="121"/>
      <c r="DI31" s="121"/>
      <c r="DJ31" s="121"/>
      <c r="DK31" s="121"/>
      <c r="DL31" s="121"/>
      <c r="DM31" s="122"/>
      <c r="DN31" s="121"/>
      <c r="DO31" s="121"/>
      <c r="DP31" s="121"/>
      <c r="DQ31" s="121"/>
      <c r="DR31" s="121"/>
      <c r="DS31" s="121"/>
      <c r="DT31" s="122"/>
      <c r="DU31" s="121"/>
      <c r="DV31" s="121"/>
      <c r="DW31" s="121"/>
      <c r="DX31" s="121"/>
      <c r="DY31" s="121"/>
      <c r="DZ31" s="121"/>
      <c r="EA31" s="122"/>
      <c r="EB31" s="121"/>
      <c r="EC31" s="121"/>
      <c r="ED31" s="121"/>
      <c r="EE31" s="121"/>
      <c r="EF31" s="121"/>
      <c r="EG31" s="121"/>
      <c r="EH31" s="122"/>
      <c r="EI31" s="121"/>
      <c r="EJ31" s="121"/>
      <c r="EK31" s="121"/>
      <c r="EL31" s="121"/>
      <c r="EM31" s="121"/>
      <c r="EN31" s="121"/>
      <c r="EO31" s="122"/>
      <c r="EP31" s="121"/>
      <c r="EQ31" s="121"/>
      <c r="ER31" s="121"/>
      <c r="ES31" s="121"/>
      <c r="ET31" s="121"/>
      <c r="EU31" s="121"/>
      <c r="EV31" s="122"/>
      <c r="EW31" s="121"/>
      <c r="EX31" s="121"/>
      <c r="EY31" s="121"/>
      <c r="EZ31" s="121"/>
      <c r="FA31" s="121"/>
      <c r="FB31" s="121"/>
      <c r="FC31" s="122"/>
      <c r="FD31" s="121"/>
      <c r="FE31" s="121"/>
      <c r="FF31" s="121"/>
      <c r="FG31" s="121"/>
      <c r="FH31" s="121"/>
      <c r="FI31" s="121"/>
      <c r="FJ31" s="122"/>
      <c r="FK31" s="121"/>
      <c r="FL31" s="121"/>
      <c r="FM31" s="121"/>
      <c r="FN31" s="121"/>
      <c r="FO31" s="153"/>
      <c r="FP31" s="153"/>
      <c r="FQ31" s="153"/>
      <c r="FR31" s="153"/>
      <c r="FS31" s="153"/>
      <c r="FT31" s="121"/>
      <c r="FU31" s="121"/>
      <c r="FV31" s="121"/>
      <c r="FW31" s="121"/>
      <c r="FX31" s="122"/>
      <c r="FY31" s="121"/>
      <c r="FZ31" s="121"/>
      <c r="GA31" s="121"/>
      <c r="GB31" s="121"/>
      <c r="GC31" s="121"/>
      <c r="GD31" s="121"/>
      <c r="GE31" s="122"/>
      <c r="GF31" s="121"/>
      <c r="GG31" s="121"/>
    </row>
    <row r="32" spans="1:189" s="123" customFormat="1" ht="21.75" customHeight="1" x14ac:dyDescent="0.2">
      <c r="A32" s="212"/>
      <c r="B32" s="213"/>
      <c r="C32" s="214"/>
      <c r="D32" s="215"/>
      <c r="E32" s="215"/>
      <c r="F32" s="215"/>
      <c r="G32" s="217"/>
      <c r="H32" s="203"/>
      <c r="I32" s="203"/>
      <c r="J32" s="218"/>
      <c r="K32" s="205">
        <v>0</v>
      </c>
      <c r="L32" s="205"/>
      <c r="M32" s="205"/>
      <c r="N32" s="205"/>
      <c r="O32" s="205"/>
      <c r="P32" s="219">
        <v>0</v>
      </c>
      <c r="Q32" s="220"/>
      <c r="R32" s="220"/>
      <c r="S32" s="220"/>
      <c r="T32" s="220"/>
      <c r="U32" s="221"/>
      <c r="V32" s="222">
        <f>(SUM(V31:AB31)/SUM($K31:$EC31))*$G31</f>
        <v>0</v>
      </c>
      <c r="W32" s="223"/>
      <c r="X32" s="223"/>
      <c r="Y32" s="223"/>
      <c r="Z32" s="223"/>
      <c r="AA32" s="223"/>
      <c r="AB32" s="223"/>
      <c r="AC32" s="222">
        <f t="shared" ref="AC32" si="115">(SUM(AC31:AI31)/SUM($K31:$EC31))*$G31</f>
        <v>0</v>
      </c>
      <c r="AD32" s="223"/>
      <c r="AE32" s="223"/>
      <c r="AF32" s="223"/>
      <c r="AG32" s="223"/>
      <c r="AH32" s="223"/>
      <c r="AI32" s="223"/>
      <c r="AJ32" s="222">
        <f t="shared" ref="AJ32" si="116">(SUM(AJ31:AP31)/SUM($K31:$EC31))*$G31</f>
        <v>0</v>
      </c>
      <c r="AK32" s="223"/>
      <c r="AL32" s="223"/>
      <c r="AM32" s="223"/>
      <c r="AN32" s="223"/>
      <c r="AO32" s="223"/>
      <c r="AP32" s="223"/>
      <c r="AQ32" s="222">
        <f t="shared" ref="AQ32" si="117">(SUM(AQ31:AW31)/SUM($K31:$EC31))*$G31</f>
        <v>0</v>
      </c>
      <c r="AR32" s="223"/>
      <c r="AS32" s="223"/>
      <c r="AT32" s="223"/>
      <c r="AU32" s="223"/>
      <c r="AV32" s="223"/>
      <c r="AW32" s="223"/>
      <c r="AX32" s="222">
        <f t="shared" ref="AX32" si="118">(SUM(AX31:BD31)/SUM($K31:$EC31))*$G31</f>
        <v>0</v>
      </c>
      <c r="AY32" s="223"/>
      <c r="AZ32" s="223"/>
      <c r="BA32" s="223"/>
      <c r="BB32" s="223"/>
      <c r="BC32" s="223"/>
      <c r="BD32" s="223"/>
      <c r="BE32" s="222">
        <v>6665351.7300000004</v>
      </c>
      <c r="BF32" s="223"/>
      <c r="BG32" s="223"/>
      <c r="BH32" s="223"/>
      <c r="BI32" s="223"/>
      <c r="BJ32" s="223"/>
      <c r="BK32" s="223"/>
      <c r="BL32" s="222">
        <v>15552487.359999999</v>
      </c>
      <c r="BM32" s="223"/>
      <c r="BN32" s="223"/>
      <c r="BO32" s="223"/>
      <c r="BP32" s="223"/>
      <c r="BQ32" s="223"/>
      <c r="BR32" s="223"/>
      <c r="BS32" s="222">
        <v>2221783.91</v>
      </c>
      <c r="BT32" s="223"/>
      <c r="BU32" s="223"/>
      <c r="BV32" s="223"/>
      <c r="BW32" s="223"/>
      <c r="BX32" s="223"/>
      <c r="BY32" s="223"/>
      <c r="BZ32" s="222">
        <f t="shared" ref="BZ32" si="119">(SUM(BZ31:CF31)/SUM($K31:$EC31))*$G31</f>
        <v>0</v>
      </c>
      <c r="CA32" s="223"/>
      <c r="CB32" s="223"/>
      <c r="CC32" s="223"/>
      <c r="CD32" s="223"/>
      <c r="CE32" s="223"/>
      <c r="CF32" s="223"/>
      <c r="CG32" s="222">
        <f t="shared" ref="CG32" si="120">(SUM(CG31:CM31)/SUM($K31:$EC31))*$G31</f>
        <v>0</v>
      </c>
      <c r="CH32" s="223"/>
      <c r="CI32" s="223"/>
      <c r="CJ32" s="223"/>
      <c r="CK32" s="223"/>
      <c r="CL32" s="223"/>
      <c r="CM32" s="223"/>
      <c r="CN32" s="222">
        <f t="shared" ref="CN32" si="121">(SUM(CN31:CT31)/SUM($K31:$EC31))*$G31</f>
        <v>0</v>
      </c>
      <c r="CO32" s="223"/>
      <c r="CP32" s="223"/>
      <c r="CQ32" s="223"/>
      <c r="CR32" s="223"/>
      <c r="CS32" s="223"/>
      <c r="CT32" s="223"/>
      <c r="CU32" s="222">
        <f t="shared" ref="CU32" si="122">(SUM(CU31:DA31)/SUM($K31:$EC31))*$G31</f>
        <v>0</v>
      </c>
      <c r="CV32" s="223"/>
      <c r="CW32" s="223"/>
      <c r="CX32" s="223"/>
      <c r="CY32" s="223"/>
      <c r="CZ32" s="223"/>
      <c r="DA32" s="223"/>
      <c r="DB32" s="222">
        <f t="shared" ref="DB32" si="123">(SUM(DB31:DH31)/SUM($K31:$EC31))*$G31</f>
        <v>0</v>
      </c>
      <c r="DC32" s="223"/>
      <c r="DD32" s="223"/>
      <c r="DE32" s="223"/>
      <c r="DF32" s="223"/>
      <c r="DG32" s="223"/>
      <c r="DH32" s="223"/>
      <c r="DI32" s="222">
        <f t="shared" ref="DI32" si="124">(SUM(DI31:DO31)/SUM($K31:$EC31))*$G31</f>
        <v>0</v>
      </c>
      <c r="DJ32" s="223"/>
      <c r="DK32" s="223"/>
      <c r="DL32" s="223"/>
      <c r="DM32" s="223"/>
      <c r="DN32" s="223"/>
      <c r="DO32" s="223"/>
      <c r="DP32" s="222">
        <f t="shared" ref="DP32" si="125">(SUM(DP31:DV31)/SUM($K31:$EC31))*$G31</f>
        <v>0</v>
      </c>
      <c r="DQ32" s="223"/>
      <c r="DR32" s="223"/>
      <c r="DS32" s="223"/>
      <c r="DT32" s="223"/>
      <c r="DU32" s="223"/>
      <c r="DV32" s="223"/>
      <c r="DW32" s="222">
        <f t="shared" ref="DW32" si="126">(SUM(DW31:EC31)/SUM($K31:$EC31))*$G31</f>
        <v>0</v>
      </c>
      <c r="DX32" s="223"/>
      <c r="DY32" s="223"/>
      <c r="DZ32" s="223"/>
      <c r="EA32" s="223"/>
      <c r="EB32" s="223"/>
      <c r="EC32" s="223"/>
      <c r="ED32" s="222">
        <f t="shared" ref="ED32" si="127">(SUM(ED31:EJ31)/SUM($K31:$EC31))*$G31</f>
        <v>0</v>
      </c>
      <c r="EE32" s="223"/>
      <c r="EF32" s="223"/>
      <c r="EG32" s="223"/>
      <c r="EH32" s="223"/>
      <c r="EI32" s="223"/>
      <c r="EJ32" s="223"/>
      <c r="EK32" s="222">
        <f t="shared" ref="EK32" si="128">(SUM(EK31:EQ31)/SUM($K31:$EC31))*$G31</f>
        <v>0</v>
      </c>
      <c r="EL32" s="223"/>
      <c r="EM32" s="223"/>
      <c r="EN32" s="223"/>
      <c r="EO32" s="223"/>
      <c r="EP32" s="223"/>
      <c r="EQ32" s="223"/>
      <c r="ER32" s="222">
        <f>+(ER31+ES31+ET31+EU31+EV31+EW31+EX31)*G31</f>
        <v>0</v>
      </c>
      <c r="ES32" s="223"/>
      <c r="ET32" s="223"/>
      <c r="EU32" s="223"/>
      <c r="EV32" s="223"/>
      <c r="EW32" s="223"/>
      <c r="EX32" s="223"/>
      <c r="EY32" s="222">
        <f>+(EY31+EZ31+FA31+FB31+FC31+FD31+FE31)*N31</f>
        <v>0</v>
      </c>
      <c r="EZ32" s="223"/>
      <c r="FA32" s="223"/>
      <c r="FB32" s="223"/>
      <c r="FC32" s="223"/>
      <c r="FD32" s="223"/>
      <c r="FE32" s="223"/>
      <c r="FF32" s="222">
        <f>+(FF31+FG31+FH31+FI31+FJ31+FK31+FL31)*U31</f>
        <v>0</v>
      </c>
      <c r="FG32" s="223"/>
      <c r="FH32" s="223"/>
      <c r="FI32" s="223"/>
      <c r="FJ32" s="223"/>
      <c r="FK32" s="223"/>
      <c r="FL32" s="223"/>
      <c r="FM32" s="222">
        <v>29492752.640000001</v>
      </c>
      <c r="FN32" s="223"/>
      <c r="FO32" s="223"/>
      <c r="FP32" s="223"/>
      <c r="FQ32" s="223"/>
      <c r="FR32" s="223"/>
      <c r="FS32" s="223"/>
      <c r="FT32" s="222">
        <f>+(FT31+FU31+FV31+FW31+FX31+FY31+FZ31)*AI31</f>
        <v>0</v>
      </c>
      <c r="FU32" s="223"/>
      <c r="FV32" s="223"/>
      <c r="FW32" s="223"/>
      <c r="FX32" s="223"/>
      <c r="FY32" s="223"/>
      <c r="FZ32" s="223"/>
      <c r="GA32" s="222">
        <f>+(GA31+GB31+GC31+GD31+GE31+GF31+GG31)*AP31</f>
        <v>0</v>
      </c>
      <c r="GB32" s="223"/>
      <c r="GC32" s="223"/>
      <c r="GD32" s="223"/>
      <c r="GE32" s="223"/>
      <c r="GF32" s="223"/>
      <c r="GG32" s="223"/>
    </row>
    <row r="33" spans="1:189" s="123" customFormat="1" ht="21.75" customHeight="1" x14ac:dyDescent="0.2">
      <c r="A33" s="212"/>
      <c r="B33" s="213"/>
      <c r="C33" s="214"/>
      <c r="D33" s="215"/>
      <c r="E33" s="215"/>
      <c r="F33" s="215"/>
      <c r="G33" s="217"/>
      <c r="H33" s="203"/>
      <c r="I33" s="203"/>
      <c r="J33" s="204" t="s">
        <v>224</v>
      </c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</row>
    <row r="34" spans="1:189" s="123" customFormat="1" ht="21.75" customHeight="1" x14ac:dyDescent="0.2">
      <c r="A34" s="212"/>
      <c r="B34" s="213"/>
      <c r="C34" s="214"/>
      <c r="D34" s="215"/>
      <c r="E34" s="215"/>
      <c r="F34" s="215"/>
      <c r="G34" s="217"/>
      <c r="H34" s="203"/>
      <c r="I34" s="203"/>
      <c r="J34" s="204"/>
      <c r="K34" s="205"/>
      <c r="L34" s="205"/>
      <c r="M34" s="205"/>
      <c r="N34" s="205"/>
      <c r="O34" s="205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205"/>
      <c r="BM34" s="205"/>
      <c r="BN34" s="205"/>
      <c r="BO34" s="205"/>
      <c r="BP34" s="205"/>
      <c r="BQ34" s="205"/>
      <c r="BR34" s="205"/>
      <c r="BS34" s="205"/>
      <c r="BT34" s="205"/>
      <c r="BU34" s="205"/>
      <c r="BV34" s="205"/>
      <c r="BW34" s="205"/>
      <c r="BX34" s="205"/>
      <c r="BY34" s="205"/>
      <c r="BZ34" s="205"/>
      <c r="CA34" s="205"/>
      <c r="CB34" s="205"/>
      <c r="CC34" s="205"/>
      <c r="CD34" s="205"/>
      <c r="CE34" s="205"/>
      <c r="CF34" s="205"/>
      <c r="CG34" s="205"/>
      <c r="CH34" s="205"/>
      <c r="CI34" s="205"/>
      <c r="CJ34" s="205"/>
      <c r="CK34" s="205"/>
      <c r="CL34" s="205"/>
      <c r="CM34" s="205"/>
      <c r="CN34" s="205"/>
      <c r="CO34" s="205"/>
      <c r="CP34" s="205"/>
      <c r="CQ34" s="205"/>
      <c r="CR34" s="205"/>
      <c r="CS34" s="205"/>
      <c r="CT34" s="205"/>
      <c r="CU34" s="205"/>
      <c r="CV34" s="205"/>
      <c r="CW34" s="205"/>
      <c r="CX34" s="205"/>
      <c r="CY34" s="205"/>
      <c r="CZ34" s="205"/>
      <c r="DA34" s="205"/>
      <c r="DB34" s="205"/>
      <c r="DC34" s="205"/>
      <c r="DD34" s="205"/>
      <c r="DE34" s="205"/>
      <c r="DF34" s="205"/>
      <c r="DG34" s="205"/>
      <c r="DH34" s="205"/>
      <c r="DI34" s="205"/>
      <c r="DJ34" s="117"/>
      <c r="DN34" s="205"/>
      <c r="DO34" s="205"/>
      <c r="DP34" s="205"/>
      <c r="DU34" s="205"/>
      <c r="DV34" s="205"/>
      <c r="DW34" s="205"/>
      <c r="EB34" s="205"/>
      <c r="EC34" s="205"/>
      <c r="EI34" s="205"/>
      <c r="EJ34" s="205"/>
      <c r="EP34" s="205"/>
      <c r="EQ34" s="205"/>
      <c r="ES34" s="208"/>
      <c r="ET34" s="208"/>
      <c r="EU34" s="208"/>
      <c r="EV34" s="208"/>
      <c r="EW34" s="208"/>
      <c r="EX34" s="209"/>
      <c r="EZ34" s="208"/>
      <c r="FA34" s="208"/>
      <c r="FB34" s="208"/>
      <c r="FC34" s="208"/>
      <c r="FD34" s="208"/>
      <c r="FE34" s="209"/>
      <c r="FG34" s="208"/>
      <c r="FH34" s="208"/>
      <c r="FI34" s="208"/>
      <c r="FJ34" s="208"/>
      <c r="FK34" s="208"/>
      <c r="FL34" s="209"/>
      <c r="FN34" s="208"/>
      <c r="FO34" s="208"/>
      <c r="FP34" s="208"/>
      <c r="FQ34" s="208"/>
      <c r="FR34" s="208"/>
      <c r="FS34" s="209"/>
      <c r="FU34" s="208"/>
      <c r="FV34" s="208"/>
      <c r="FW34" s="208"/>
      <c r="FX34" s="208"/>
      <c r="FY34" s="208"/>
      <c r="FZ34" s="209"/>
      <c r="GB34" s="208"/>
      <c r="GC34" s="208"/>
      <c r="GD34" s="208"/>
      <c r="GE34" s="208"/>
      <c r="GF34" s="208"/>
      <c r="GG34" s="209"/>
    </row>
    <row r="35" spans="1:189" s="123" customFormat="1" ht="21.75" customHeight="1" x14ac:dyDescent="0.2">
      <c r="A35" s="212"/>
      <c r="B35" s="238">
        <f>+'BALANCE GENERAL'!D20</f>
        <v>1.08</v>
      </c>
      <c r="C35" s="214" t="str">
        <f>+'BALANCE GENERAL'!G20</f>
        <v>Riego de imprimación con emulsión asfáltica CRL-1 PARA CONSTRUCCION (Incluye suministro y aplicación)</v>
      </c>
      <c r="D35" s="215" t="str">
        <f>+'BALANCE GENERAL'!H20</f>
        <v>m2</v>
      </c>
      <c r="E35" s="215">
        <v>4675.2299999999996</v>
      </c>
      <c r="F35" s="215">
        <f>+'BALANCE GENERAL'!J20</f>
        <v>5101</v>
      </c>
      <c r="G35" s="217">
        <f t="shared" ref="G35" si="129">ROUND(E35*F35,0)</f>
        <v>23848348</v>
      </c>
      <c r="H35" s="203"/>
      <c r="I35" s="203"/>
      <c r="J35" s="218" t="s">
        <v>223</v>
      </c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2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2"/>
      <c r="BD35" s="121"/>
      <c r="BE35" s="121"/>
      <c r="BF35" s="121"/>
      <c r="BG35" s="121"/>
      <c r="BH35" s="121"/>
      <c r="BI35" s="121"/>
      <c r="BJ35" s="121"/>
      <c r="BK35" s="120"/>
      <c r="BL35" s="121"/>
      <c r="BM35" s="121"/>
      <c r="BN35" s="121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2"/>
      <c r="BZ35" s="121"/>
      <c r="CA35" s="121"/>
      <c r="CB35" s="121"/>
      <c r="CC35" s="121"/>
      <c r="CD35" s="121"/>
      <c r="CE35" s="121"/>
      <c r="CF35" s="121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>
        <v>1</v>
      </c>
      <c r="CS35" s="121">
        <v>1</v>
      </c>
      <c r="CT35" s="121"/>
      <c r="CU35" s="121"/>
      <c r="CV35" s="121"/>
      <c r="CW35" s="121"/>
      <c r="CX35" s="121"/>
      <c r="CY35" s="121"/>
      <c r="CZ35" s="121"/>
      <c r="DA35" s="121"/>
      <c r="DB35" s="121"/>
      <c r="DC35" s="121"/>
      <c r="DD35" s="121"/>
      <c r="DE35" s="121"/>
      <c r="DF35" s="122"/>
      <c r="DG35" s="121"/>
      <c r="DH35" s="121"/>
      <c r="DI35" s="121"/>
      <c r="DJ35" s="121"/>
      <c r="DK35" s="121"/>
      <c r="DL35" s="121"/>
      <c r="DM35" s="122"/>
      <c r="DN35" s="121"/>
      <c r="DO35" s="121"/>
      <c r="DP35" s="121"/>
      <c r="DQ35" s="121"/>
      <c r="DR35" s="121"/>
      <c r="DS35" s="121"/>
      <c r="DT35" s="122"/>
      <c r="DU35" s="121"/>
      <c r="DV35" s="121"/>
      <c r="DW35" s="121"/>
      <c r="DX35" s="121"/>
      <c r="DY35" s="121"/>
      <c r="DZ35" s="121"/>
      <c r="EA35" s="122"/>
      <c r="EB35" s="121"/>
      <c r="EC35" s="121"/>
      <c r="ED35" s="121"/>
      <c r="EE35" s="121"/>
      <c r="EF35" s="121"/>
      <c r="EG35" s="121"/>
      <c r="EH35" s="122"/>
      <c r="EI35" s="121"/>
      <c r="EJ35" s="121"/>
      <c r="EK35" s="121"/>
      <c r="EL35" s="121"/>
      <c r="EM35" s="121"/>
      <c r="EN35" s="121"/>
      <c r="EO35" s="122"/>
      <c r="EP35" s="121"/>
      <c r="EQ35" s="121"/>
      <c r="ER35" s="121"/>
      <c r="ES35" s="121"/>
      <c r="ET35" s="121"/>
      <c r="EU35" s="121"/>
      <c r="EV35" s="122"/>
      <c r="EW35" s="121"/>
      <c r="EX35" s="121"/>
      <c r="EY35" s="121"/>
      <c r="EZ35" s="121"/>
      <c r="FA35" s="121"/>
      <c r="FB35" s="121"/>
      <c r="FC35" s="122"/>
      <c r="FD35" s="121"/>
      <c r="FE35" s="121"/>
      <c r="FF35" s="121"/>
      <c r="FG35" s="121"/>
      <c r="FH35" s="121"/>
      <c r="FI35" s="121"/>
      <c r="FJ35" s="122"/>
      <c r="FK35" s="121"/>
      <c r="FL35" s="121"/>
      <c r="FM35" s="121"/>
      <c r="FN35" s="121"/>
      <c r="FO35" s="121"/>
      <c r="FP35" s="121"/>
      <c r="FQ35" s="122"/>
      <c r="FR35" s="121"/>
      <c r="FS35" s="121"/>
      <c r="FT35" s="151"/>
      <c r="FU35" s="153"/>
      <c r="FV35" s="153"/>
      <c r="FW35" s="151"/>
      <c r="FX35" s="152"/>
      <c r="FY35" s="151"/>
      <c r="FZ35" s="151"/>
      <c r="GA35" s="121"/>
      <c r="GB35" s="121"/>
      <c r="GC35" s="121"/>
      <c r="GD35" s="121"/>
      <c r="GE35" s="122"/>
      <c r="GF35" s="121"/>
      <c r="GG35" s="121"/>
    </row>
    <row r="36" spans="1:189" s="123" customFormat="1" ht="21.75" customHeight="1" x14ac:dyDescent="0.2">
      <c r="A36" s="212"/>
      <c r="B36" s="239"/>
      <c r="C36" s="214"/>
      <c r="D36" s="215"/>
      <c r="E36" s="215"/>
      <c r="F36" s="215"/>
      <c r="G36" s="217"/>
      <c r="H36" s="203"/>
      <c r="I36" s="203"/>
      <c r="J36" s="218"/>
      <c r="K36" s="205">
        <v>0</v>
      </c>
      <c r="L36" s="205"/>
      <c r="M36" s="205"/>
      <c r="N36" s="205"/>
      <c r="O36" s="205"/>
      <c r="P36" s="219">
        <v>0</v>
      </c>
      <c r="Q36" s="220"/>
      <c r="R36" s="220"/>
      <c r="S36" s="220"/>
      <c r="T36" s="220"/>
      <c r="U36" s="221"/>
      <c r="V36" s="222">
        <f>(SUM(V35:AB35)/SUM($K35:$EC35))*$G35</f>
        <v>0</v>
      </c>
      <c r="W36" s="223"/>
      <c r="X36" s="223"/>
      <c r="Y36" s="223"/>
      <c r="Z36" s="223"/>
      <c r="AA36" s="223"/>
      <c r="AB36" s="223"/>
      <c r="AC36" s="222">
        <f t="shared" ref="AC36" si="130">(SUM(AC35:AI35)/SUM($K35:$EC35))*$G35</f>
        <v>0</v>
      </c>
      <c r="AD36" s="223"/>
      <c r="AE36" s="223"/>
      <c r="AF36" s="223"/>
      <c r="AG36" s="223"/>
      <c r="AH36" s="223"/>
      <c r="AI36" s="223"/>
      <c r="AJ36" s="222">
        <f t="shared" ref="AJ36" si="131">(SUM(AJ35:AP35)/SUM($K35:$EC35))*$G35</f>
        <v>0</v>
      </c>
      <c r="AK36" s="223"/>
      <c r="AL36" s="223"/>
      <c r="AM36" s="223"/>
      <c r="AN36" s="223"/>
      <c r="AO36" s="223"/>
      <c r="AP36" s="223"/>
      <c r="AQ36" s="222">
        <f t="shared" ref="AQ36" si="132">(SUM(AQ35:AW35)/SUM($K35:$EC35))*$G35</f>
        <v>0</v>
      </c>
      <c r="AR36" s="223"/>
      <c r="AS36" s="223"/>
      <c r="AT36" s="223"/>
      <c r="AU36" s="223"/>
      <c r="AV36" s="223"/>
      <c r="AW36" s="223"/>
      <c r="AX36" s="222">
        <f t="shared" ref="AX36" si="133">(SUM(AX35:BD35)/SUM($K35:$EC35))*$G35</f>
        <v>0</v>
      </c>
      <c r="AY36" s="223"/>
      <c r="AZ36" s="223"/>
      <c r="BA36" s="223"/>
      <c r="BB36" s="223"/>
      <c r="BC36" s="223"/>
      <c r="BD36" s="223"/>
      <c r="BE36" s="222">
        <f t="shared" ref="BE36" si="134">(SUM(BE35:BK35)/SUM($K35:$EC35))*$G35</f>
        <v>0</v>
      </c>
      <c r="BF36" s="223"/>
      <c r="BG36" s="223"/>
      <c r="BH36" s="223"/>
      <c r="BI36" s="223"/>
      <c r="BJ36" s="223"/>
      <c r="BK36" s="223"/>
      <c r="BL36" s="222">
        <f t="shared" ref="BL36" si="135">(SUM(BL35:BR35)/SUM($K35:$EC35))*$G35</f>
        <v>0</v>
      </c>
      <c r="BM36" s="223"/>
      <c r="BN36" s="223"/>
      <c r="BO36" s="223"/>
      <c r="BP36" s="223"/>
      <c r="BQ36" s="223"/>
      <c r="BR36" s="223"/>
      <c r="BS36" s="222">
        <f t="shared" ref="BS36" si="136">(SUM(BS35:BY35)/SUM($K35:$EC35))*$G35</f>
        <v>0</v>
      </c>
      <c r="BT36" s="223"/>
      <c r="BU36" s="223"/>
      <c r="BV36" s="223"/>
      <c r="BW36" s="223"/>
      <c r="BX36" s="223"/>
      <c r="BY36" s="223"/>
      <c r="BZ36" s="222">
        <f t="shared" ref="BZ36" si="137">(SUM(BZ35:CF35)/SUM($K35:$EC35))*$G35</f>
        <v>0</v>
      </c>
      <c r="CA36" s="223"/>
      <c r="CB36" s="223"/>
      <c r="CC36" s="223"/>
      <c r="CD36" s="223"/>
      <c r="CE36" s="223"/>
      <c r="CF36" s="223"/>
      <c r="CG36" s="222">
        <f t="shared" ref="CG36" si="138">(SUM(CG35:CM35)/SUM($K35:$EC35))*$G35</f>
        <v>0</v>
      </c>
      <c r="CH36" s="223"/>
      <c r="CI36" s="223"/>
      <c r="CJ36" s="223"/>
      <c r="CK36" s="223"/>
      <c r="CL36" s="223"/>
      <c r="CM36" s="223"/>
      <c r="CN36" s="222">
        <v>12656142</v>
      </c>
      <c r="CO36" s="223"/>
      <c r="CP36" s="223"/>
      <c r="CQ36" s="223"/>
      <c r="CR36" s="223"/>
      <c r="CS36" s="223"/>
      <c r="CT36" s="223"/>
      <c r="CU36" s="222">
        <f t="shared" ref="CU36" si="139">(SUM(CU35:DA35)/SUM($K35:$EC35))*$G35</f>
        <v>0</v>
      </c>
      <c r="CV36" s="223"/>
      <c r="CW36" s="223"/>
      <c r="CX36" s="223"/>
      <c r="CY36" s="223"/>
      <c r="CZ36" s="223"/>
      <c r="DA36" s="223"/>
      <c r="DB36" s="222">
        <f t="shared" ref="DB36" si="140">(SUM(DB35:DH35)/SUM($K35:$EC35))*$G35</f>
        <v>0</v>
      </c>
      <c r="DC36" s="223"/>
      <c r="DD36" s="223"/>
      <c r="DE36" s="223"/>
      <c r="DF36" s="223"/>
      <c r="DG36" s="223"/>
      <c r="DH36" s="223"/>
      <c r="DI36" s="222">
        <f t="shared" ref="DI36" si="141">(SUM(DI35:DO35)/SUM($K35:$EC35))*$G35</f>
        <v>0</v>
      </c>
      <c r="DJ36" s="223"/>
      <c r="DK36" s="223"/>
      <c r="DL36" s="223"/>
      <c r="DM36" s="223"/>
      <c r="DN36" s="223"/>
      <c r="DO36" s="223"/>
      <c r="DP36" s="222">
        <f t="shared" ref="DP36" si="142">(SUM(DP35:DV35)/SUM($K35:$EC35))*$G35</f>
        <v>0</v>
      </c>
      <c r="DQ36" s="223"/>
      <c r="DR36" s="223"/>
      <c r="DS36" s="223"/>
      <c r="DT36" s="223"/>
      <c r="DU36" s="223"/>
      <c r="DV36" s="223"/>
      <c r="DW36" s="222">
        <f t="shared" ref="DW36" si="143">(SUM(DW35:EC35)/SUM($K35:$EC35))*$G35</f>
        <v>0</v>
      </c>
      <c r="DX36" s="223"/>
      <c r="DY36" s="223"/>
      <c r="DZ36" s="223"/>
      <c r="EA36" s="223"/>
      <c r="EB36" s="223"/>
      <c r="EC36" s="223"/>
      <c r="ED36" s="222">
        <f t="shared" ref="ED36" si="144">(SUM(ED35:EJ35)/SUM($K35:$EC35))*$G35</f>
        <v>0</v>
      </c>
      <c r="EE36" s="223"/>
      <c r="EF36" s="223"/>
      <c r="EG36" s="223"/>
      <c r="EH36" s="223"/>
      <c r="EI36" s="223"/>
      <c r="EJ36" s="223"/>
      <c r="EK36" s="222">
        <f t="shared" ref="EK36" si="145">(SUM(EK35:EQ35)/SUM($K35:$EC35))*$G35</f>
        <v>0</v>
      </c>
      <c r="EL36" s="223"/>
      <c r="EM36" s="223"/>
      <c r="EN36" s="223"/>
      <c r="EO36" s="223"/>
      <c r="EP36" s="223"/>
      <c r="EQ36" s="223"/>
      <c r="ER36" s="222">
        <f>+(ER35+ES35+ET35+EU35+EV35+EW35+EX35)*G35</f>
        <v>0</v>
      </c>
      <c r="ES36" s="223"/>
      <c r="ET36" s="223"/>
      <c r="EU36" s="223"/>
      <c r="EV36" s="223"/>
      <c r="EW36" s="223"/>
      <c r="EX36" s="223"/>
      <c r="EY36" s="222">
        <f>+(EY35+EZ35+FA35+FB35+FC35+FD35+FE35)*N35</f>
        <v>0</v>
      </c>
      <c r="EZ36" s="223"/>
      <c r="FA36" s="223"/>
      <c r="FB36" s="223"/>
      <c r="FC36" s="223"/>
      <c r="FD36" s="223"/>
      <c r="FE36" s="223"/>
      <c r="FF36" s="222">
        <f>+(FF35+FG35+FH35+FI35+FJ35+FK35+FL35)*U35</f>
        <v>0</v>
      </c>
      <c r="FG36" s="223"/>
      <c r="FH36" s="223"/>
      <c r="FI36" s="223"/>
      <c r="FJ36" s="223"/>
      <c r="FK36" s="223"/>
      <c r="FL36" s="223"/>
      <c r="FM36" s="222">
        <f>+(FM35+FN35+FO35+FP35+FQ35+FR35+FS35)*AB35</f>
        <v>0</v>
      </c>
      <c r="FN36" s="223"/>
      <c r="FO36" s="223"/>
      <c r="FP36" s="223"/>
      <c r="FQ36" s="223"/>
      <c r="FR36" s="223"/>
      <c r="FS36" s="223"/>
      <c r="FT36" s="222">
        <v>11192206.23</v>
      </c>
      <c r="FU36" s="223"/>
      <c r="FV36" s="223"/>
      <c r="FW36" s="223"/>
      <c r="FX36" s="223"/>
      <c r="FY36" s="223"/>
      <c r="FZ36" s="223"/>
      <c r="GA36" s="222">
        <f>+(GA35+GB35+GC35+GD35+GE35+GF35+GG35)*AP35</f>
        <v>0</v>
      </c>
      <c r="GB36" s="223"/>
      <c r="GC36" s="223"/>
      <c r="GD36" s="223"/>
      <c r="GE36" s="223"/>
      <c r="GF36" s="223"/>
      <c r="GG36" s="223"/>
    </row>
    <row r="37" spans="1:189" s="123" customFormat="1" ht="21.75" customHeight="1" x14ac:dyDescent="0.2">
      <c r="A37" s="212"/>
      <c r="B37" s="239"/>
      <c r="C37" s="214"/>
      <c r="D37" s="215"/>
      <c r="E37" s="215"/>
      <c r="F37" s="215"/>
      <c r="G37" s="217"/>
      <c r="H37" s="203"/>
      <c r="I37" s="203"/>
      <c r="J37" s="204" t="s">
        <v>224</v>
      </c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0"/>
      <c r="DD37" s="120"/>
      <c r="DE37" s="120"/>
      <c r="DF37" s="120"/>
      <c r="DG37" s="120"/>
      <c r="DH37" s="120"/>
      <c r="DI37" s="120"/>
      <c r="DJ37" s="120"/>
      <c r="DK37" s="120"/>
      <c r="DL37" s="120"/>
      <c r="DM37" s="120"/>
      <c r="DN37" s="120"/>
      <c r="DO37" s="120"/>
      <c r="DP37" s="120"/>
      <c r="DQ37" s="120"/>
      <c r="DR37" s="120"/>
      <c r="DS37" s="120"/>
      <c r="DT37" s="120"/>
      <c r="DU37" s="120"/>
      <c r="DV37" s="120"/>
      <c r="DW37" s="120"/>
      <c r="DX37" s="120"/>
      <c r="DY37" s="120"/>
      <c r="DZ37" s="120"/>
      <c r="EA37" s="120"/>
      <c r="EB37" s="120"/>
      <c r="EC37" s="120"/>
      <c r="ED37" s="120"/>
      <c r="EE37" s="120"/>
      <c r="EF37" s="120"/>
      <c r="EG37" s="120"/>
      <c r="EH37" s="120"/>
      <c r="EI37" s="120"/>
      <c r="EJ37" s="120"/>
      <c r="EK37" s="120"/>
      <c r="EL37" s="120"/>
      <c r="EM37" s="120"/>
      <c r="EN37" s="120"/>
      <c r="EO37" s="120"/>
      <c r="EP37" s="120"/>
      <c r="EQ37" s="120"/>
      <c r="ER37" s="120"/>
      <c r="ES37" s="120"/>
      <c r="ET37" s="120"/>
      <c r="EU37" s="120"/>
      <c r="EV37" s="120"/>
      <c r="EW37" s="120"/>
      <c r="EX37" s="120"/>
      <c r="EY37" s="120"/>
      <c r="EZ37" s="120"/>
      <c r="FA37" s="120"/>
      <c r="FB37" s="120"/>
      <c r="FC37" s="120"/>
      <c r="FD37" s="120"/>
      <c r="FE37" s="120"/>
      <c r="FF37" s="120"/>
      <c r="FG37" s="120"/>
      <c r="FH37" s="120"/>
      <c r="FI37" s="120"/>
      <c r="FJ37" s="120"/>
      <c r="FK37" s="120"/>
      <c r="FL37" s="120"/>
      <c r="FM37" s="120"/>
      <c r="FN37" s="120"/>
      <c r="FO37" s="120"/>
      <c r="FP37" s="120"/>
      <c r="FQ37" s="120"/>
      <c r="FR37" s="120"/>
      <c r="FS37" s="120"/>
      <c r="FT37" s="120"/>
      <c r="FU37" s="120"/>
      <c r="FV37" s="120"/>
      <c r="FW37" s="120"/>
      <c r="FX37" s="120"/>
      <c r="FY37" s="120"/>
      <c r="FZ37" s="120"/>
      <c r="GA37" s="120"/>
      <c r="GB37" s="120"/>
      <c r="GC37" s="120"/>
      <c r="GD37" s="120"/>
      <c r="GE37" s="120"/>
      <c r="GF37" s="120"/>
      <c r="GG37" s="120"/>
    </row>
    <row r="38" spans="1:189" s="123" customFormat="1" ht="21.75" customHeight="1" x14ac:dyDescent="0.2">
      <c r="A38" s="212"/>
      <c r="B38" s="240"/>
      <c r="C38" s="214"/>
      <c r="D38" s="215"/>
      <c r="E38" s="215"/>
      <c r="F38" s="215"/>
      <c r="G38" s="217"/>
      <c r="H38" s="203"/>
      <c r="I38" s="203"/>
      <c r="J38" s="204"/>
      <c r="K38" s="205"/>
      <c r="L38" s="205"/>
      <c r="M38" s="205"/>
      <c r="N38" s="205"/>
      <c r="O38" s="205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205"/>
      <c r="BM38" s="205"/>
      <c r="BN38" s="205"/>
      <c r="BO38" s="205"/>
      <c r="BP38" s="205"/>
      <c r="BQ38" s="205"/>
      <c r="BR38" s="205"/>
      <c r="BS38" s="205"/>
      <c r="BT38" s="205"/>
      <c r="BU38" s="205"/>
      <c r="BV38" s="205"/>
      <c r="BW38" s="205"/>
      <c r="BX38" s="205"/>
      <c r="BY38" s="205"/>
      <c r="BZ38" s="205"/>
      <c r="CA38" s="205"/>
      <c r="CB38" s="205"/>
      <c r="CC38" s="205"/>
      <c r="CD38" s="205"/>
      <c r="CE38" s="205"/>
      <c r="CF38" s="205"/>
      <c r="CG38" s="205"/>
      <c r="CH38" s="205"/>
      <c r="CI38" s="205"/>
      <c r="CJ38" s="205"/>
      <c r="CK38" s="205"/>
      <c r="CL38" s="205"/>
      <c r="CM38" s="205"/>
      <c r="CN38" s="205"/>
      <c r="CO38" s="205"/>
      <c r="CP38" s="205"/>
      <c r="CQ38" s="205"/>
      <c r="CR38" s="205"/>
      <c r="CS38" s="205"/>
      <c r="CT38" s="205"/>
      <c r="CU38" s="205"/>
      <c r="CV38" s="205"/>
      <c r="CW38" s="205"/>
      <c r="CX38" s="205"/>
      <c r="CY38" s="205"/>
      <c r="CZ38" s="205"/>
      <c r="DA38" s="205"/>
      <c r="DB38" s="205"/>
      <c r="DC38" s="205"/>
      <c r="DD38" s="205"/>
      <c r="DE38" s="205"/>
      <c r="DF38" s="205"/>
      <c r="DG38" s="205"/>
      <c r="DH38" s="205"/>
      <c r="DI38" s="205"/>
      <c r="DJ38" s="117"/>
      <c r="DN38" s="205"/>
      <c r="DO38" s="205"/>
      <c r="DP38" s="205"/>
      <c r="DU38" s="205"/>
      <c r="DV38" s="205"/>
      <c r="DW38" s="205"/>
      <c r="EB38" s="205"/>
      <c r="EC38" s="205"/>
      <c r="EI38" s="205"/>
      <c r="EJ38" s="205"/>
      <c r="EK38" s="207"/>
      <c r="EL38" s="208"/>
      <c r="EM38" s="208"/>
      <c r="EN38" s="208"/>
      <c r="EO38" s="208"/>
      <c r="EP38" s="208"/>
      <c r="EQ38" s="209"/>
      <c r="ER38" s="207"/>
      <c r="ES38" s="208"/>
      <c r="ET38" s="208"/>
      <c r="EU38" s="208"/>
      <c r="EV38" s="208"/>
      <c r="EW38" s="208"/>
      <c r="EX38" s="209"/>
      <c r="EY38" s="207"/>
      <c r="EZ38" s="208"/>
      <c r="FA38" s="208"/>
      <c r="FB38" s="208"/>
      <c r="FC38" s="208"/>
      <c r="FD38" s="208"/>
      <c r="FE38" s="209"/>
      <c r="FF38" s="207"/>
      <c r="FG38" s="208"/>
      <c r="FH38" s="208"/>
      <c r="FI38" s="208"/>
      <c r="FJ38" s="208"/>
      <c r="FK38" s="208"/>
      <c r="FL38" s="209"/>
      <c r="FM38" s="207"/>
      <c r="FN38" s="208"/>
      <c r="FO38" s="208"/>
      <c r="FP38" s="208"/>
      <c r="FQ38" s="208"/>
      <c r="FR38" s="208"/>
      <c r="FS38" s="209"/>
      <c r="FT38" s="207"/>
      <c r="FU38" s="208"/>
      <c r="FV38" s="208"/>
      <c r="FW38" s="208"/>
      <c r="FX38" s="208"/>
      <c r="FY38" s="208"/>
      <c r="FZ38" s="209"/>
      <c r="GA38" s="207"/>
      <c r="GB38" s="208"/>
      <c r="GC38" s="208"/>
      <c r="GD38" s="208"/>
      <c r="GE38" s="208"/>
      <c r="GF38" s="208"/>
      <c r="GG38" s="209"/>
    </row>
    <row r="39" spans="1:189" s="123" customFormat="1" ht="22.5" customHeight="1" x14ac:dyDescent="0.2">
      <c r="A39" s="212"/>
      <c r="B39" s="213">
        <f>+'BALANCE GENERAL'!D21</f>
        <v>1.0900000000000001</v>
      </c>
      <c r="C39" s="214" t="str">
        <f>+'BALANCE GENERAL'!G21</f>
        <v>MEZCLA ASFÁLTICA EN CALIENTE TIPO MDC-19 PARA CONSTRUCCION (Incluye Suministro, extendido, nivelación y compactación, incluye transporte del material)</v>
      </c>
      <c r="D39" s="215" t="str">
        <f>+'BALANCE GENERAL'!H21</f>
        <v>m3</v>
      </c>
      <c r="E39" s="215">
        <v>453.27</v>
      </c>
      <c r="F39" s="215">
        <f>+'BALANCE GENERAL'!J21</f>
        <v>1155513</v>
      </c>
      <c r="G39" s="217">
        <f t="shared" ref="G39" si="146">ROUND(E39*F39,0)</f>
        <v>523759378</v>
      </c>
      <c r="H39" s="203"/>
      <c r="I39" s="203"/>
      <c r="J39" s="218" t="s">
        <v>223</v>
      </c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2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2"/>
      <c r="BD39" s="121"/>
      <c r="BE39" s="121"/>
      <c r="BF39" s="121"/>
      <c r="BG39" s="121"/>
      <c r="BH39" s="121"/>
      <c r="BI39" s="121"/>
      <c r="BJ39" s="121"/>
      <c r="BK39" s="120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2"/>
      <c r="BZ39" s="121"/>
      <c r="CA39" s="121"/>
      <c r="CB39" s="121"/>
      <c r="CC39" s="121"/>
      <c r="CD39" s="121"/>
      <c r="CE39" s="121"/>
      <c r="CF39" s="121"/>
      <c r="CG39" s="120"/>
      <c r="CH39" s="120"/>
      <c r="CI39" s="120"/>
      <c r="CJ39" s="120"/>
      <c r="CK39" s="120"/>
      <c r="CL39" s="120"/>
      <c r="CM39" s="120"/>
      <c r="CN39" s="120"/>
      <c r="CO39" s="120"/>
      <c r="CP39" s="120"/>
      <c r="CQ39" s="120"/>
      <c r="CR39" s="120"/>
      <c r="CS39" s="121"/>
      <c r="CT39" s="121"/>
      <c r="CU39" s="121">
        <v>1</v>
      </c>
      <c r="CV39" s="121">
        <v>1</v>
      </c>
      <c r="CW39" s="121">
        <v>1</v>
      </c>
      <c r="CX39" s="121">
        <v>1</v>
      </c>
      <c r="CY39" s="121">
        <v>1</v>
      </c>
      <c r="CZ39" s="121">
        <v>1</v>
      </c>
      <c r="DA39" s="121">
        <v>1</v>
      </c>
      <c r="DB39" s="121">
        <v>1</v>
      </c>
      <c r="DC39" s="121"/>
      <c r="DD39" s="121"/>
      <c r="DE39" s="121"/>
      <c r="DF39" s="122"/>
      <c r="DG39" s="121"/>
      <c r="DH39" s="121"/>
      <c r="DI39" s="121"/>
      <c r="DJ39" s="121"/>
      <c r="DK39" s="121"/>
      <c r="DL39" s="121"/>
      <c r="DM39" s="122"/>
      <c r="DN39" s="121"/>
      <c r="DO39" s="121"/>
      <c r="DP39" s="121"/>
      <c r="DQ39" s="121"/>
      <c r="DR39" s="121"/>
      <c r="DS39" s="121"/>
      <c r="DT39" s="122"/>
      <c r="DU39" s="121"/>
      <c r="DV39" s="121"/>
      <c r="DW39" s="121"/>
      <c r="DX39" s="121"/>
      <c r="DY39" s="121"/>
      <c r="DZ39" s="121"/>
      <c r="EA39" s="122"/>
      <c r="EB39" s="121"/>
      <c r="EC39" s="121"/>
      <c r="ED39" s="121"/>
      <c r="EE39" s="121"/>
      <c r="EF39" s="121"/>
      <c r="EG39" s="121"/>
      <c r="EH39" s="122"/>
      <c r="EI39" s="121"/>
      <c r="EJ39" s="121"/>
      <c r="EK39" s="121"/>
      <c r="EL39" s="121"/>
      <c r="EM39" s="121"/>
      <c r="EN39" s="121"/>
      <c r="EO39" s="122"/>
      <c r="EP39" s="121"/>
      <c r="EQ39" s="121"/>
      <c r="ER39" s="121"/>
      <c r="ES39" s="121"/>
      <c r="ET39" s="121"/>
      <c r="EU39" s="121"/>
      <c r="EV39" s="122"/>
      <c r="EW39" s="121"/>
      <c r="EX39" s="121"/>
      <c r="EY39" s="121"/>
      <c r="EZ39" s="121"/>
      <c r="FA39" s="121"/>
      <c r="FB39" s="121"/>
      <c r="FC39" s="122"/>
      <c r="FD39" s="121"/>
      <c r="FE39" s="121"/>
      <c r="FF39" s="121"/>
      <c r="FG39" s="121"/>
      <c r="FH39" s="121"/>
      <c r="FI39" s="121"/>
      <c r="FJ39" s="122"/>
      <c r="FK39" s="121"/>
      <c r="FL39" s="121"/>
      <c r="FM39" s="121"/>
      <c r="FN39" s="121"/>
      <c r="FO39" s="121"/>
      <c r="FP39" s="121"/>
      <c r="FQ39" s="122"/>
      <c r="FR39" s="121"/>
      <c r="FS39" s="121"/>
      <c r="FT39" s="151"/>
      <c r="FU39" s="151"/>
      <c r="FV39" s="151"/>
      <c r="FW39" s="153">
        <v>0.124753</v>
      </c>
      <c r="FX39" s="153">
        <v>0.124753</v>
      </c>
      <c r="FY39" s="153">
        <v>0.124753</v>
      </c>
      <c r="FZ39" s="153">
        <v>0.124753</v>
      </c>
      <c r="GA39" s="121"/>
      <c r="GB39" s="121"/>
      <c r="GC39" s="121"/>
      <c r="GD39" s="121"/>
      <c r="GE39" s="122"/>
      <c r="GF39" s="121"/>
      <c r="GG39" s="121"/>
    </row>
    <row r="40" spans="1:189" s="123" customFormat="1" ht="21.75" customHeight="1" x14ac:dyDescent="0.2">
      <c r="A40" s="212"/>
      <c r="B40" s="213"/>
      <c r="C40" s="214"/>
      <c r="D40" s="215"/>
      <c r="E40" s="215"/>
      <c r="F40" s="215"/>
      <c r="G40" s="217"/>
      <c r="H40" s="203"/>
      <c r="I40" s="203"/>
      <c r="J40" s="218"/>
      <c r="K40" s="205">
        <v>0</v>
      </c>
      <c r="L40" s="205"/>
      <c r="M40" s="205"/>
      <c r="N40" s="205"/>
      <c r="O40" s="205"/>
      <c r="P40" s="219">
        <v>0</v>
      </c>
      <c r="Q40" s="220"/>
      <c r="R40" s="220"/>
      <c r="S40" s="220"/>
      <c r="T40" s="220"/>
      <c r="U40" s="221"/>
      <c r="V40" s="222">
        <f>(SUM(V39:AB39)/SUM($K39:$EC39))*$G39</f>
        <v>0</v>
      </c>
      <c r="W40" s="223"/>
      <c r="X40" s="223"/>
      <c r="Y40" s="223"/>
      <c r="Z40" s="223"/>
      <c r="AA40" s="223"/>
      <c r="AB40" s="223"/>
      <c r="AC40" s="222">
        <f t="shared" ref="AC40" si="147">(SUM(AC39:AI39)/SUM($K39:$EC39))*$G39</f>
        <v>0</v>
      </c>
      <c r="AD40" s="223"/>
      <c r="AE40" s="223"/>
      <c r="AF40" s="223"/>
      <c r="AG40" s="223"/>
      <c r="AH40" s="223"/>
      <c r="AI40" s="223"/>
      <c r="AJ40" s="222">
        <f t="shared" ref="AJ40" si="148">(SUM(AJ39:AP39)/SUM($K39:$EC39))*$G39</f>
        <v>0</v>
      </c>
      <c r="AK40" s="223"/>
      <c r="AL40" s="223"/>
      <c r="AM40" s="223"/>
      <c r="AN40" s="223"/>
      <c r="AO40" s="223"/>
      <c r="AP40" s="223"/>
      <c r="AQ40" s="222">
        <f t="shared" ref="AQ40" si="149">(SUM(AQ39:AW39)/SUM($K39:$EC39))*$G39</f>
        <v>0</v>
      </c>
      <c r="AR40" s="223"/>
      <c r="AS40" s="223"/>
      <c r="AT40" s="223"/>
      <c r="AU40" s="223"/>
      <c r="AV40" s="223"/>
      <c r="AW40" s="223"/>
      <c r="AX40" s="222">
        <f t="shared" ref="AX40" si="150">(SUM(AX39:BD39)/SUM($K39:$EC39))*$G39</f>
        <v>0</v>
      </c>
      <c r="AY40" s="223"/>
      <c r="AZ40" s="223"/>
      <c r="BA40" s="223"/>
      <c r="BB40" s="223"/>
      <c r="BC40" s="223"/>
      <c r="BD40" s="223"/>
      <c r="BE40" s="222">
        <f t="shared" ref="BE40" si="151">(SUM(BE39:BK39)/SUM($K39:$EC39))*$G39</f>
        <v>0</v>
      </c>
      <c r="BF40" s="223"/>
      <c r="BG40" s="223"/>
      <c r="BH40" s="223"/>
      <c r="BI40" s="223"/>
      <c r="BJ40" s="223"/>
      <c r="BK40" s="223"/>
      <c r="BL40" s="222">
        <f t="shared" ref="BL40" si="152">(SUM(BL39:BR39)/SUM($K39:$EC39))*$G39</f>
        <v>0</v>
      </c>
      <c r="BM40" s="223"/>
      <c r="BN40" s="223"/>
      <c r="BO40" s="223"/>
      <c r="BP40" s="223"/>
      <c r="BQ40" s="223"/>
      <c r="BR40" s="223"/>
      <c r="BS40" s="222">
        <f t="shared" ref="BS40" si="153">(SUM(BS39:BY39)/SUM($K39:$EC39))*$G39</f>
        <v>0</v>
      </c>
      <c r="BT40" s="223"/>
      <c r="BU40" s="223"/>
      <c r="BV40" s="223"/>
      <c r="BW40" s="223"/>
      <c r="BX40" s="223"/>
      <c r="BY40" s="223"/>
      <c r="BZ40" s="222">
        <f t="shared" ref="BZ40" si="154">(SUM(BZ39:CF39)/SUM($K39:$EC39))*$G39</f>
        <v>0</v>
      </c>
      <c r="CA40" s="223"/>
      <c r="CB40" s="223"/>
      <c r="CC40" s="223"/>
      <c r="CD40" s="223"/>
      <c r="CE40" s="223"/>
      <c r="CF40" s="223"/>
      <c r="CG40" s="222">
        <f t="shared" ref="CG40" si="155">(SUM(CG39:CM39)/SUM($K39:$EC39))*$G39</f>
        <v>0</v>
      </c>
      <c r="CH40" s="223"/>
      <c r="CI40" s="223"/>
      <c r="CJ40" s="223"/>
      <c r="CK40" s="223"/>
      <c r="CL40" s="223"/>
      <c r="CM40" s="223"/>
      <c r="CN40" s="222">
        <f t="shared" ref="CN40" si="156">(SUM(CN39:CT39)/SUM($K39:$EC39))*$G39</f>
        <v>0</v>
      </c>
      <c r="CO40" s="223"/>
      <c r="CP40" s="223"/>
      <c r="CQ40" s="223"/>
      <c r="CR40" s="223"/>
      <c r="CS40" s="223"/>
      <c r="CT40" s="223"/>
      <c r="CU40" s="222">
        <v>229597689.13</v>
      </c>
      <c r="CV40" s="223"/>
      <c r="CW40" s="223"/>
      <c r="CX40" s="223"/>
      <c r="CY40" s="223"/>
      <c r="CZ40" s="223"/>
      <c r="DA40" s="223"/>
      <c r="DB40" s="222">
        <v>32799669.879999999</v>
      </c>
      <c r="DC40" s="223"/>
      <c r="DD40" s="223"/>
      <c r="DE40" s="223"/>
      <c r="DF40" s="223"/>
      <c r="DG40" s="223"/>
      <c r="DH40" s="223"/>
      <c r="DI40" s="222">
        <f t="shared" ref="DI40" si="157">(SUM(DI39:DO39)/SUM($K39:$EC39))*$G39</f>
        <v>0</v>
      </c>
      <c r="DJ40" s="223"/>
      <c r="DK40" s="223"/>
      <c r="DL40" s="223"/>
      <c r="DM40" s="223"/>
      <c r="DN40" s="223"/>
      <c r="DO40" s="223"/>
      <c r="DP40" s="222">
        <f t="shared" ref="DP40" si="158">(SUM(DP39:DV39)/SUM($K39:$EC39))*$G39</f>
        <v>0</v>
      </c>
      <c r="DQ40" s="223"/>
      <c r="DR40" s="223"/>
      <c r="DS40" s="223"/>
      <c r="DT40" s="223"/>
      <c r="DU40" s="223"/>
      <c r="DV40" s="223"/>
      <c r="DW40" s="222">
        <f t="shared" ref="DW40" si="159">(SUM(DW39:EC39)/SUM($K39:$EC39))*$G39</f>
        <v>0</v>
      </c>
      <c r="DX40" s="223"/>
      <c r="DY40" s="223"/>
      <c r="DZ40" s="223"/>
      <c r="EA40" s="223"/>
      <c r="EB40" s="223"/>
      <c r="EC40" s="223"/>
      <c r="ED40" s="222">
        <f t="shared" ref="ED40" si="160">(SUM(ED39:EJ39)/SUM($K39:$EC39))*$G39</f>
        <v>0</v>
      </c>
      <c r="EE40" s="223"/>
      <c r="EF40" s="223"/>
      <c r="EG40" s="223"/>
      <c r="EH40" s="223"/>
      <c r="EI40" s="223"/>
      <c r="EJ40" s="223"/>
      <c r="EK40" s="222">
        <f t="shared" ref="EK40" si="161">(SUM(EK39:EQ39)/SUM($K39:$EC39))*$G39</f>
        <v>0</v>
      </c>
      <c r="EL40" s="223"/>
      <c r="EM40" s="223"/>
      <c r="EN40" s="223"/>
      <c r="EO40" s="223"/>
      <c r="EP40" s="223"/>
      <c r="EQ40" s="223"/>
      <c r="ER40" s="222">
        <f>+(ER39+ES39+ET39+EU39+EV39+EW39+EX39)*G39</f>
        <v>0</v>
      </c>
      <c r="ES40" s="223"/>
      <c r="ET40" s="223"/>
      <c r="EU40" s="223"/>
      <c r="EV40" s="223"/>
      <c r="EW40" s="223"/>
      <c r="EX40" s="223"/>
      <c r="EY40" s="222">
        <f>+(EY39+EZ39+FA39+FB39+FC39+FD39+FE39)*N39</f>
        <v>0</v>
      </c>
      <c r="EZ40" s="223"/>
      <c r="FA40" s="223"/>
      <c r="FB40" s="223"/>
      <c r="FC40" s="223"/>
      <c r="FD40" s="223"/>
      <c r="FE40" s="223"/>
      <c r="FF40" s="222">
        <f>+(FF39+FG39+FH39+FI39+FJ39+FK39+FL39)*U39</f>
        <v>0</v>
      </c>
      <c r="FG40" s="223"/>
      <c r="FH40" s="223"/>
      <c r="FI40" s="223"/>
      <c r="FJ40" s="223"/>
      <c r="FK40" s="223"/>
      <c r="FL40" s="223"/>
      <c r="FM40" s="222">
        <f>+(FM39+FN39+FO39+FP39+FQ39+FR39+FS39)*AB39</f>
        <v>0</v>
      </c>
      <c r="FN40" s="223"/>
      <c r="FO40" s="223"/>
      <c r="FP40" s="223"/>
      <c r="FQ40" s="223"/>
      <c r="FR40" s="223"/>
      <c r="FS40" s="223"/>
      <c r="FT40" s="222">
        <v>261362018.5</v>
      </c>
      <c r="FU40" s="223"/>
      <c r="FV40" s="223"/>
      <c r="FW40" s="223"/>
      <c r="FX40" s="223"/>
      <c r="FY40" s="223"/>
      <c r="FZ40" s="223"/>
      <c r="GA40" s="222">
        <f>+(GA39+GB39+GC39+GD39+GE39+GF39+GG39)*AP39</f>
        <v>0</v>
      </c>
      <c r="GB40" s="223"/>
      <c r="GC40" s="223"/>
      <c r="GD40" s="223"/>
      <c r="GE40" s="223"/>
      <c r="GF40" s="223"/>
      <c r="GG40" s="223"/>
    </row>
    <row r="41" spans="1:189" s="123" customFormat="1" ht="21.75" customHeight="1" x14ac:dyDescent="0.2">
      <c r="A41" s="212"/>
      <c r="B41" s="213"/>
      <c r="C41" s="214"/>
      <c r="D41" s="215"/>
      <c r="E41" s="215"/>
      <c r="F41" s="215"/>
      <c r="G41" s="217"/>
      <c r="H41" s="203"/>
      <c r="I41" s="203"/>
      <c r="J41" s="204" t="s">
        <v>224</v>
      </c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0"/>
      <c r="AM41" s="120"/>
      <c r="AN41" s="120"/>
      <c r="AO41" s="120"/>
      <c r="AP41" s="120"/>
      <c r="AQ41" s="120"/>
      <c r="AR41" s="120"/>
      <c r="AS41" s="120"/>
      <c r="AT41" s="120"/>
      <c r="AU41" s="120"/>
      <c r="AV41" s="120"/>
      <c r="AW41" s="120"/>
      <c r="AX41" s="120"/>
      <c r="AY41" s="120"/>
      <c r="AZ41" s="120"/>
      <c r="BA41" s="120"/>
      <c r="BB41" s="120"/>
      <c r="BC41" s="120"/>
      <c r="BD41" s="120"/>
      <c r="BE41" s="120"/>
      <c r="BF41" s="120"/>
      <c r="BG41" s="120"/>
      <c r="BH41" s="120"/>
      <c r="BI41" s="120"/>
      <c r="BJ41" s="120"/>
      <c r="BK41" s="120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120"/>
      <c r="BX41" s="120"/>
      <c r="BY41" s="120"/>
      <c r="BZ41" s="120"/>
      <c r="CA41" s="120"/>
      <c r="CB41" s="120"/>
      <c r="CC41" s="120"/>
      <c r="CD41" s="120"/>
      <c r="CE41" s="120"/>
      <c r="CF41" s="120"/>
      <c r="CG41" s="120"/>
      <c r="CH41" s="120"/>
      <c r="CI41" s="120"/>
      <c r="CJ41" s="120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20"/>
      <c r="CW41" s="120"/>
      <c r="CX41" s="120"/>
      <c r="CY41" s="120"/>
      <c r="CZ41" s="120"/>
      <c r="DA41" s="120"/>
      <c r="DB41" s="120"/>
      <c r="DC41" s="120"/>
      <c r="DD41" s="120"/>
      <c r="DE41" s="120"/>
      <c r="DF41" s="120"/>
      <c r="DG41" s="120"/>
      <c r="DH41" s="120"/>
      <c r="DI41" s="120"/>
      <c r="DJ41" s="120"/>
      <c r="DK41" s="120"/>
      <c r="DL41" s="120"/>
      <c r="DM41" s="120"/>
      <c r="DN41" s="120"/>
      <c r="DO41" s="120"/>
      <c r="DP41" s="120"/>
      <c r="DQ41" s="120"/>
      <c r="DR41" s="120"/>
      <c r="DS41" s="120"/>
      <c r="DT41" s="120"/>
      <c r="DU41" s="120"/>
      <c r="DV41" s="120"/>
      <c r="DW41" s="120"/>
      <c r="DX41" s="120"/>
      <c r="DY41" s="120"/>
      <c r="DZ41" s="120"/>
      <c r="EA41" s="120"/>
      <c r="EB41" s="120"/>
      <c r="EC41" s="120"/>
      <c r="ED41" s="120"/>
      <c r="EE41" s="120"/>
      <c r="EF41" s="120"/>
      <c r="EG41" s="120"/>
      <c r="EH41" s="120"/>
      <c r="EI41" s="120"/>
      <c r="EJ41" s="120"/>
      <c r="EK41" s="120"/>
      <c r="EL41" s="120"/>
      <c r="EM41" s="120"/>
      <c r="EN41" s="120"/>
      <c r="EO41" s="120"/>
      <c r="EP41" s="120"/>
      <c r="EQ41" s="120"/>
      <c r="ER41" s="120"/>
      <c r="ES41" s="120"/>
      <c r="ET41" s="120"/>
      <c r="EU41" s="120"/>
      <c r="EV41" s="120"/>
      <c r="EW41" s="120"/>
      <c r="EX41" s="120"/>
      <c r="EY41" s="120"/>
      <c r="EZ41" s="120"/>
      <c r="FA41" s="120"/>
      <c r="FB41" s="120"/>
      <c r="FC41" s="120"/>
      <c r="FD41" s="120"/>
      <c r="FE41" s="120"/>
      <c r="FF41" s="120"/>
      <c r="FG41" s="120"/>
      <c r="FH41" s="120"/>
      <c r="FI41" s="120"/>
      <c r="FJ41" s="120"/>
      <c r="FK41" s="120"/>
      <c r="FL41" s="120"/>
      <c r="FM41" s="120"/>
      <c r="FN41" s="120"/>
      <c r="FO41" s="120"/>
      <c r="FP41" s="120"/>
      <c r="FQ41" s="120"/>
      <c r="FR41" s="120"/>
      <c r="FS41" s="120"/>
      <c r="FT41" s="120"/>
      <c r="FU41" s="120"/>
      <c r="FV41" s="120"/>
      <c r="FW41" s="120"/>
      <c r="FX41" s="120"/>
      <c r="FY41" s="120"/>
      <c r="FZ41" s="120"/>
      <c r="GA41" s="120"/>
      <c r="GB41" s="120"/>
      <c r="GC41" s="120"/>
      <c r="GD41" s="120"/>
      <c r="GE41" s="120"/>
      <c r="GF41" s="120"/>
      <c r="GG41" s="120"/>
    </row>
    <row r="42" spans="1:189" s="123" customFormat="1" ht="21.75" customHeight="1" x14ac:dyDescent="0.2">
      <c r="A42" s="212"/>
      <c r="B42" s="213"/>
      <c r="C42" s="214"/>
      <c r="D42" s="215"/>
      <c r="E42" s="215"/>
      <c r="F42" s="215"/>
      <c r="G42" s="217"/>
      <c r="H42" s="203"/>
      <c r="I42" s="203"/>
      <c r="J42" s="204"/>
      <c r="K42" s="205"/>
      <c r="L42" s="205"/>
      <c r="M42" s="205"/>
      <c r="N42" s="205"/>
      <c r="O42" s="205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205"/>
      <c r="BM42" s="205"/>
      <c r="BN42" s="205"/>
      <c r="BO42" s="205"/>
      <c r="BP42" s="205"/>
      <c r="BQ42" s="205"/>
      <c r="BR42" s="205"/>
      <c r="BS42" s="205"/>
      <c r="BT42" s="205"/>
      <c r="BU42" s="205"/>
      <c r="BV42" s="205"/>
      <c r="BW42" s="205"/>
      <c r="BX42" s="205"/>
      <c r="BY42" s="205"/>
      <c r="BZ42" s="205"/>
      <c r="CA42" s="205"/>
      <c r="CB42" s="205"/>
      <c r="CC42" s="205"/>
      <c r="CD42" s="205"/>
      <c r="CE42" s="205"/>
      <c r="CF42" s="205"/>
      <c r="CG42" s="205"/>
      <c r="CH42" s="205"/>
      <c r="CI42" s="205"/>
      <c r="CJ42" s="205"/>
      <c r="CK42" s="205"/>
      <c r="CL42" s="205"/>
      <c r="CM42" s="205"/>
      <c r="CN42" s="205"/>
      <c r="CO42" s="205"/>
      <c r="CP42" s="205"/>
      <c r="CQ42" s="205"/>
      <c r="CR42" s="205"/>
      <c r="CS42" s="205"/>
      <c r="CT42" s="205"/>
      <c r="CU42" s="205"/>
      <c r="CV42" s="205"/>
      <c r="CW42" s="205"/>
      <c r="CX42" s="205"/>
      <c r="CY42" s="205"/>
      <c r="CZ42" s="205"/>
      <c r="DA42" s="205"/>
      <c r="DB42" s="205"/>
      <c r="DC42" s="205"/>
      <c r="DD42" s="205"/>
      <c r="DE42" s="205"/>
      <c r="DF42" s="205"/>
      <c r="DG42" s="205"/>
      <c r="DH42" s="205"/>
      <c r="DI42" s="205"/>
      <c r="DJ42" s="117"/>
      <c r="DN42" s="205"/>
      <c r="DO42" s="205"/>
      <c r="DP42" s="205"/>
      <c r="DU42" s="205"/>
      <c r="DV42" s="205"/>
      <c r="DW42" s="205"/>
      <c r="EB42" s="205"/>
      <c r="EC42" s="205"/>
      <c r="EI42" s="205"/>
      <c r="EJ42" s="205"/>
      <c r="EP42" s="205"/>
      <c r="EQ42" s="205"/>
      <c r="ER42" s="207"/>
      <c r="ES42" s="208"/>
      <c r="ET42" s="208"/>
      <c r="EU42" s="208"/>
      <c r="EV42" s="208"/>
      <c r="EW42" s="208"/>
      <c r="EX42" s="209"/>
      <c r="EY42" s="207"/>
      <c r="EZ42" s="208"/>
      <c r="FA42" s="208"/>
      <c r="FB42" s="208"/>
      <c r="FC42" s="208"/>
      <c r="FD42" s="208"/>
      <c r="FE42" s="209"/>
      <c r="FF42" s="207"/>
      <c r="FG42" s="208"/>
      <c r="FH42" s="208"/>
      <c r="FI42" s="208"/>
      <c r="FJ42" s="208"/>
      <c r="FK42" s="208"/>
      <c r="FL42" s="209"/>
      <c r="FM42" s="207"/>
      <c r="FN42" s="208"/>
      <c r="FO42" s="208"/>
      <c r="FP42" s="208"/>
      <c r="FQ42" s="208"/>
      <c r="FR42" s="208"/>
      <c r="FS42" s="209"/>
      <c r="FT42" s="207"/>
      <c r="FU42" s="208"/>
      <c r="FV42" s="208"/>
      <c r="FW42" s="208"/>
      <c r="FX42" s="208"/>
      <c r="FY42" s="208"/>
      <c r="FZ42" s="209"/>
      <c r="GA42" s="207"/>
      <c r="GB42" s="208"/>
      <c r="GC42" s="208"/>
      <c r="GD42" s="208"/>
      <c r="GE42" s="208"/>
      <c r="GF42" s="208"/>
      <c r="GG42" s="209"/>
    </row>
    <row r="43" spans="1:189" s="123" customFormat="1" ht="22.5" customHeight="1" x14ac:dyDescent="0.2">
      <c r="A43" s="212"/>
      <c r="B43" s="213">
        <f>+'BALANCE GENERAL'!D22</f>
        <v>1.1000000000000001</v>
      </c>
      <c r="C43" s="214" t="str">
        <f>+'BALANCE GENERAL'!G22</f>
        <v>Base estabilizada con cemento al 6% (incluye Suministro, Extendido, Nivelación y Compactación con Vibrocompactador 8 ton, incluye transporte)</v>
      </c>
      <c r="D43" s="215" t="str">
        <f>+'BALANCE GENERAL'!H22</f>
        <v>m3</v>
      </c>
      <c r="E43" s="215">
        <v>554.02</v>
      </c>
      <c r="F43" s="215">
        <f>+'BALANCE GENERAL'!J22</f>
        <v>291945</v>
      </c>
      <c r="G43" s="217">
        <f t="shared" ref="G43" si="162">ROUND(E43*F43,0)</f>
        <v>161743369</v>
      </c>
      <c r="H43" s="203"/>
      <c r="I43" s="203"/>
      <c r="J43" s="218" t="s">
        <v>223</v>
      </c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2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2"/>
      <c r="BD43" s="121"/>
      <c r="BE43" s="121"/>
      <c r="BF43" s="121"/>
      <c r="BG43" s="121"/>
      <c r="BH43" s="121"/>
      <c r="BI43" s="121"/>
      <c r="BJ43" s="121"/>
      <c r="BK43" s="120"/>
      <c r="BL43" s="121"/>
      <c r="BM43" s="121"/>
      <c r="BN43" s="121"/>
      <c r="BO43" s="121"/>
      <c r="BP43" s="121"/>
      <c r="BQ43" s="121"/>
      <c r="BR43" s="121"/>
      <c r="BS43" s="121"/>
      <c r="BT43" s="121"/>
      <c r="BU43" s="121"/>
      <c r="BV43" s="121"/>
      <c r="BW43" s="121"/>
      <c r="BX43" s="121"/>
      <c r="BY43" s="122"/>
      <c r="BZ43" s="121"/>
      <c r="CA43" s="121"/>
      <c r="CB43" s="121"/>
      <c r="CC43" s="121"/>
      <c r="CD43" s="121"/>
      <c r="CE43" s="121"/>
      <c r="CF43" s="121"/>
      <c r="CG43" s="120"/>
      <c r="CH43" s="120"/>
      <c r="CI43" s="120">
        <v>1</v>
      </c>
      <c r="CJ43" s="120">
        <v>1</v>
      </c>
      <c r="CK43" s="120">
        <v>1</v>
      </c>
      <c r="CL43" s="120">
        <v>1</v>
      </c>
      <c r="CM43" s="120">
        <v>1</v>
      </c>
      <c r="CN43" s="120">
        <v>1</v>
      </c>
      <c r="CO43" s="120">
        <v>1</v>
      </c>
      <c r="CP43" s="120">
        <v>1</v>
      </c>
      <c r="CQ43" s="120">
        <v>1</v>
      </c>
      <c r="CR43" s="120"/>
      <c r="CS43" s="121"/>
      <c r="CT43" s="121"/>
      <c r="CU43" s="121"/>
      <c r="CV43" s="121"/>
      <c r="CW43" s="121"/>
      <c r="CX43" s="121"/>
      <c r="CY43" s="121"/>
      <c r="CZ43" s="121"/>
      <c r="DA43" s="121"/>
      <c r="DB43" s="121"/>
      <c r="DC43" s="121"/>
      <c r="DD43" s="121"/>
      <c r="DE43" s="121"/>
      <c r="DF43" s="122"/>
      <c r="DG43" s="121"/>
      <c r="DH43" s="121"/>
      <c r="DI43" s="121"/>
      <c r="DJ43" s="121"/>
      <c r="DK43" s="121"/>
      <c r="DL43" s="121"/>
      <c r="DM43" s="122"/>
      <c r="DN43" s="121"/>
      <c r="DO43" s="121"/>
      <c r="DP43" s="121"/>
      <c r="DQ43" s="121"/>
      <c r="DR43" s="121"/>
      <c r="DS43" s="121"/>
      <c r="DT43" s="122"/>
      <c r="DU43" s="121"/>
      <c r="DV43" s="121"/>
      <c r="DW43" s="121"/>
      <c r="DX43" s="121"/>
      <c r="DY43" s="121"/>
      <c r="DZ43" s="121"/>
      <c r="EA43" s="122"/>
      <c r="EB43" s="121"/>
      <c r="EC43" s="121"/>
      <c r="ED43" s="121"/>
      <c r="EE43" s="121"/>
      <c r="EF43" s="121"/>
      <c r="EG43" s="121"/>
      <c r="EH43" s="122"/>
      <c r="EI43" s="121"/>
      <c r="EJ43" s="121"/>
      <c r="EK43" s="121"/>
      <c r="EL43" s="121"/>
      <c r="EM43" s="121"/>
      <c r="EN43" s="121"/>
      <c r="EO43" s="122"/>
      <c r="EP43" s="121"/>
      <c r="EQ43" s="121"/>
      <c r="ER43" s="121"/>
      <c r="ES43" s="121"/>
      <c r="ET43" s="121"/>
      <c r="EU43" s="121"/>
      <c r="EV43" s="122"/>
      <c r="EW43" s="121"/>
      <c r="EX43" s="121"/>
      <c r="EY43" s="121"/>
      <c r="EZ43" s="121"/>
      <c r="FA43" s="121"/>
      <c r="FB43" s="121"/>
      <c r="FC43" s="122"/>
      <c r="FD43" s="121"/>
      <c r="FE43" s="121"/>
      <c r="FF43" s="121"/>
      <c r="FG43" s="121"/>
      <c r="FH43" s="121"/>
      <c r="FI43" s="121"/>
      <c r="FJ43" s="122"/>
      <c r="FK43" s="121"/>
      <c r="FL43" s="121"/>
      <c r="FM43" s="121"/>
      <c r="FN43" s="121"/>
      <c r="FO43" s="121"/>
      <c r="FP43" s="153">
        <v>6.4196000000000003E-2</v>
      </c>
      <c r="FQ43" s="153">
        <v>6.4196000000000003E-2</v>
      </c>
      <c r="FR43" s="153">
        <v>6.4196000000000003E-2</v>
      </c>
      <c r="FS43" s="153">
        <v>6.4196000000000003E-2</v>
      </c>
      <c r="FT43" s="153">
        <v>6.4196000000000003E-2</v>
      </c>
      <c r="FU43" s="153">
        <v>6.4196000000000003E-2</v>
      </c>
      <c r="FV43" s="121"/>
      <c r="FW43" s="121"/>
      <c r="FX43" s="122"/>
      <c r="FY43" s="121"/>
      <c r="FZ43" s="121"/>
      <c r="GA43" s="121"/>
      <c r="GB43" s="121"/>
      <c r="GC43" s="121"/>
      <c r="GD43" s="121"/>
      <c r="GE43" s="122"/>
      <c r="GF43" s="121"/>
      <c r="GG43" s="121"/>
    </row>
    <row r="44" spans="1:189" s="123" customFormat="1" ht="21.75" customHeight="1" x14ac:dyDescent="0.2">
      <c r="A44" s="212"/>
      <c r="B44" s="213"/>
      <c r="C44" s="214"/>
      <c r="D44" s="215"/>
      <c r="E44" s="215"/>
      <c r="F44" s="215"/>
      <c r="G44" s="217"/>
      <c r="H44" s="203"/>
      <c r="I44" s="203"/>
      <c r="J44" s="218"/>
      <c r="K44" s="205">
        <v>0</v>
      </c>
      <c r="L44" s="205"/>
      <c r="M44" s="205"/>
      <c r="N44" s="205"/>
      <c r="O44" s="205"/>
      <c r="P44" s="219">
        <v>0</v>
      </c>
      <c r="Q44" s="220"/>
      <c r="R44" s="220"/>
      <c r="S44" s="220"/>
      <c r="T44" s="220"/>
      <c r="U44" s="221"/>
      <c r="V44" s="222">
        <f>(SUM(V43:AB43)/SUM($K43:$EC43))*$G43</f>
        <v>0</v>
      </c>
      <c r="W44" s="223"/>
      <c r="X44" s="223"/>
      <c r="Y44" s="223"/>
      <c r="Z44" s="223"/>
      <c r="AA44" s="223"/>
      <c r="AB44" s="223"/>
      <c r="AC44" s="222">
        <f t="shared" ref="AC44" si="163">(SUM(AC43:AI43)/SUM($K43:$EC43))*$G43</f>
        <v>0</v>
      </c>
      <c r="AD44" s="223"/>
      <c r="AE44" s="223"/>
      <c r="AF44" s="223"/>
      <c r="AG44" s="223"/>
      <c r="AH44" s="223"/>
      <c r="AI44" s="223"/>
      <c r="AJ44" s="222">
        <f t="shared" ref="AJ44" si="164">(SUM(AJ43:AP43)/SUM($K43:$EC43))*$G43</f>
        <v>0</v>
      </c>
      <c r="AK44" s="223"/>
      <c r="AL44" s="223"/>
      <c r="AM44" s="223"/>
      <c r="AN44" s="223"/>
      <c r="AO44" s="223"/>
      <c r="AP44" s="223"/>
      <c r="AQ44" s="222">
        <f t="shared" ref="AQ44" si="165">(SUM(AQ43:AW43)/SUM($K43:$EC43))*$G43</f>
        <v>0</v>
      </c>
      <c r="AR44" s="223"/>
      <c r="AS44" s="223"/>
      <c r="AT44" s="223"/>
      <c r="AU44" s="223"/>
      <c r="AV44" s="223"/>
      <c r="AW44" s="223"/>
      <c r="AX44" s="222">
        <f t="shared" ref="AX44" si="166">(SUM(AX43:BD43)/SUM($K43:$EC43))*$G43</f>
        <v>0</v>
      </c>
      <c r="AY44" s="223"/>
      <c r="AZ44" s="223"/>
      <c r="BA44" s="223"/>
      <c r="BB44" s="223"/>
      <c r="BC44" s="223"/>
      <c r="BD44" s="223"/>
      <c r="BE44" s="222">
        <f t="shared" ref="BE44" si="167">(SUM(BE43:BK43)/SUM($K43:$EC43))*$G43</f>
        <v>0</v>
      </c>
      <c r="BF44" s="223"/>
      <c r="BG44" s="223"/>
      <c r="BH44" s="223"/>
      <c r="BI44" s="223"/>
      <c r="BJ44" s="223"/>
      <c r="BK44" s="223"/>
      <c r="BL44" s="222">
        <f t="shared" ref="BL44" si="168">(SUM(BL43:BR43)/SUM($K43:$EC43))*$G43</f>
        <v>0</v>
      </c>
      <c r="BM44" s="223"/>
      <c r="BN44" s="223"/>
      <c r="BO44" s="223"/>
      <c r="BP44" s="223"/>
      <c r="BQ44" s="223"/>
      <c r="BR44" s="223"/>
      <c r="BS44" s="222">
        <f t="shared" ref="BS44" si="169">(SUM(BS43:BY43)/SUM($K43:$EC43))*$G43</f>
        <v>0</v>
      </c>
      <c r="BT44" s="223"/>
      <c r="BU44" s="223"/>
      <c r="BV44" s="223"/>
      <c r="BW44" s="223"/>
      <c r="BX44" s="223"/>
      <c r="BY44" s="223"/>
      <c r="BZ44" s="222">
        <f t="shared" ref="BZ44" si="170">(SUM(BZ43:CF43)/SUM($K43:$EC43))*$G43</f>
        <v>0</v>
      </c>
      <c r="CA44" s="223"/>
      <c r="CB44" s="223"/>
      <c r="CC44" s="223"/>
      <c r="CD44" s="223"/>
      <c r="CE44" s="223"/>
      <c r="CF44" s="223"/>
      <c r="CG44" s="222">
        <v>55246455.560000002</v>
      </c>
      <c r="CH44" s="223"/>
      <c r="CI44" s="223"/>
      <c r="CJ44" s="223"/>
      <c r="CK44" s="223"/>
      <c r="CL44" s="223"/>
      <c r="CM44" s="223"/>
      <c r="CN44" s="222">
        <v>44197164.439999998</v>
      </c>
      <c r="CO44" s="223"/>
      <c r="CP44" s="223"/>
      <c r="CQ44" s="223"/>
      <c r="CR44" s="223"/>
      <c r="CS44" s="223"/>
      <c r="CT44" s="223"/>
      <c r="CU44" s="222">
        <f t="shared" ref="CU44" si="171">(SUM(CU43:DA43)/SUM($K43:$EC43))*$G43</f>
        <v>0</v>
      </c>
      <c r="CV44" s="223"/>
      <c r="CW44" s="223"/>
      <c r="CX44" s="223"/>
      <c r="CY44" s="223"/>
      <c r="CZ44" s="223"/>
      <c r="DA44" s="223"/>
      <c r="DB44" s="222">
        <f t="shared" ref="DB44" si="172">(SUM(DB43:DH43)/SUM($K43:$EC43))*$G43</f>
        <v>0</v>
      </c>
      <c r="DC44" s="223"/>
      <c r="DD44" s="223"/>
      <c r="DE44" s="223"/>
      <c r="DF44" s="223"/>
      <c r="DG44" s="223"/>
      <c r="DH44" s="223"/>
      <c r="DI44" s="222">
        <f t="shared" ref="DI44" si="173">(SUM(DI43:DO43)/SUM($K43:$EC43))*$G43</f>
        <v>0</v>
      </c>
      <c r="DJ44" s="223"/>
      <c r="DK44" s="223"/>
      <c r="DL44" s="223"/>
      <c r="DM44" s="223"/>
      <c r="DN44" s="223"/>
      <c r="DO44" s="223"/>
      <c r="DP44" s="222">
        <f t="shared" ref="DP44" si="174">(SUM(DP43:DV43)/SUM($K43:$EC43))*$G43</f>
        <v>0</v>
      </c>
      <c r="DQ44" s="223"/>
      <c r="DR44" s="223"/>
      <c r="DS44" s="223"/>
      <c r="DT44" s="223"/>
      <c r="DU44" s="223"/>
      <c r="DV44" s="223"/>
      <c r="DW44" s="222">
        <f t="shared" ref="DW44" si="175">(SUM(DW43:EC43)/SUM($K43:$EC43))*$G43</f>
        <v>0</v>
      </c>
      <c r="DX44" s="223"/>
      <c r="DY44" s="223"/>
      <c r="DZ44" s="223"/>
      <c r="EA44" s="223"/>
      <c r="EB44" s="223"/>
      <c r="EC44" s="223"/>
      <c r="ED44" s="222">
        <f t="shared" ref="ED44" si="176">(SUM(ED43:EJ43)/SUM($K43:$EC43))*$G43</f>
        <v>0</v>
      </c>
      <c r="EE44" s="223"/>
      <c r="EF44" s="223"/>
      <c r="EG44" s="223"/>
      <c r="EH44" s="223"/>
      <c r="EI44" s="223"/>
      <c r="EJ44" s="223"/>
      <c r="EK44" s="222">
        <f t="shared" ref="EK44" si="177">(SUM(EK43:EQ43)/SUM($K43:$EC43))*$G43</f>
        <v>0</v>
      </c>
      <c r="EL44" s="223"/>
      <c r="EM44" s="223"/>
      <c r="EN44" s="223"/>
      <c r="EO44" s="223"/>
      <c r="EP44" s="223"/>
      <c r="EQ44" s="223"/>
      <c r="ER44" s="222">
        <f>+(ER43+ES43+ET43+EU43+EV43+EW43+EX43)*G43</f>
        <v>0</v>
      </c>
      <c r="ES44" s="223"/>
      <c r="ET44" s="223"/>
      <c r="EU44" s="223"/>
      <c r="EV44" s="223"/>
      <c r="EW44" s="223"/>
      <c r="EX44" s="223"/>
      <c r="EY44" s="222">
        <f>+(EY43+EZ43+FA43+FB43+FC43+FD43+FE43)*N43</f>
        <v>0</v>
      </c>
      <c r="EZ44" s="223"/>
      <c r="FA44" s="223"/>
      <c r="FB44" s="223"/>
      <c r="FC44" s="223"/>
      <c r="FD44" s="223"/>
      <c r="FE44" s="223"/>
      <c r="FF44" s="222">
        <f>+(FF43+FG43+FH43+FI43+FJ43+FK43+FL43)*U43</f>
        <v>0</v>
      </c>
      <c r="FG44" s="223"/>
      <c r="FH44" s="223"/>
      <c r="FI44" s="223"/>
      <c r="FJ44" s="223"/>
      <c r="FK44" s="223"/>
      <c r="FL44" s="223"/>
      <c r="FM44" s="222">
        <f>+(FM43+FN43+FO43+FP43+FQ43+FR43+FS43)*G43</f>
        <v>41533109.265296005</v>
      </c>
      <c r="FN44" s="223"/>
      <c r="FO44" s="223"/>
      <c r="FP44" s="223"/>
      <c r="FQ44" s="223"/>
      <c r="FR44" s="223"/>
      <c r="FS44" s="223"/>
      <c r="FT44" s="222">
        <v>20766639.66</v>
      </c>
      <c r="FU44" s="223"/>
      <c r="FV44" s="223"/>
      <c r="FW44" s="223"/>
      <c r="FX44" s="223"/>
      <c r="FY44" s="223"/>
      <c r="FZ44" s="223"/>
      <c r="GA44" s="222">
        <f>+(GA43+GB43+GC43+GD43+GE43+GF43+GG43)*AP43</f>
        <v>0</v>
      </c>
      <c r="GB44" s="223"/>
      <c r="GC44" s="223"/>
      <c r="GD44" s="223"/>
      <c r="GE44" s="223"/>
      <c r="GF44" s="223"/>
      <c r="GG44" s="223"/>
    </row>
    <row r="45" spans="1:189" s="123" customFormat="1" ht="21.75" customHeight="1" x14ac:dyDescent="0.2">
      <c r="A45" s="212"/>
      <c r="B45" s="213"/>
      <c r="C45" s="214"/>
      <c r="D45" s="215"/>
      <c r="E45" s="215"/>
      <c r="F45" s="215"/>
      <c r="G45" s="217"/>
      <c r="H45" s="203"/>
      <c r="I45" s="203"/>
      <c r="J45" s="204" t="s">
        <v>224</v>
      </c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0"/>
      <c r="DZ45" s="120"/>
      <c r="EA45" s="120"/>
      <c r="EB45" s="120"/>
      <c r="EC45" s="120"/>
      <c r="ED45" s="120"/>
      <c r="EE45" s="120"/>
      <c r="EF45" s="120"/>
      <c r="EG45" s="120"/>
      <c r="EH45" s="120"/>
      <c r="EI45" s="120"/>
      <c r="EJ45" s="120"/>
      <c r="EK45" s="120"/>
      <c r="EL45" s="120"/>
      <c r="EM45" s="120"/>
      <c r="EN45" s="120"/>
      <c r="EO45" s="120"/>
      <c r="EP45" s="120"/>
      <c r="EQ45" s="120"/>
      <c r="ER45" s="120"/>
      <c r="ES45" s="120"/>
      <c r="ET45" s="120"/>
      <c r="EU45" s="120"/>
      <c r="EV45" s="120"/>
      <c r="EW45" s="120"/>
      <c r="EX45" s="120"/>
      <c r="EY45" s="120"/>
      <c r="EZ45" s="120"/>
      <c r="FA45" s="120"/>
      <c r="FB45" s="120"/>
      <c r="FC45" s="120"/>
      <c r="FD45" s="120"/>
      <c r="FE45" s="120"/>
      <c r="FF45" s="120"/>
      <c r="FG45" s="120"/>
      <c r="FH45" s="120"/>
      <c r="FI45" s="120"/>
      <c r="FJ45" s="120"/>
      <c r="FK45" s="120"/>
      <c r="FL45" s="120"/>
      <c r="FM45" s="120"/>
      <c r="FN45" s="120"/>
      <c r="FO45" s="120"/>
      <c r="FP45" s="120"/>
      <c r="FQ45" s="120"/>
      <c r="FR45" s="120"/>
      <c r="FS45" s="120"/>
      <c r="FT45" s="120"/>
      <c r="FU45" s="120"/>
      <c r="FV45" s="120"/>
      <c r="FW45" s="120"/>
      <c r="FX45" s="120"/>
      <c r="FY45" s="120"/>
      <c r="FZ45" s="120"/>
      <c r="GA45" s="120"/>
      <c r="GB45" s="120"/>
      <c r="GC45" s="120"/>
      <c r="GD45" s="120"/>
      <c r="GE45" s="120"/>
      <c r="GF45" s="120"/>
      <c r="GG45" s="120"/>
    </row>
    <row r="46" spans="1:189" s="123" customFormat="1" ht="21.75" customHeight="1" x14ac:dyDescent="0.2">
      <c r="A46" s="212"/>
      <c r="B46" s="213"/>
      <c r="C46" s="214"/>
      <c r="D46" s="215"/>
      <c r="E46" s="215"/>
      <c r="F46" s="215"/>
      <c r="G46" s="217"/>
      <c r="H46" s="203"/>
      <c r="I46" s="203"/>
      <c r="J46" s="204"/>
      <c r="K46" s="205"/>
      <c r="L46" s="205"/>
      <c r="M46" s="205"/>
      <c r="N46" s="205"/>
      <c r="O46" s="205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  <c r="AT46" s="133"/>
      <c r="AU46" s="133"/>
      <c r="AV46" s="133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205"/>
      <c r="BM46" s="205"/>
      <c r="BN46" s="205"/>
      <c r="BO46" s="205"/>
      <c r="BP46" s="205"/>
      <c r="BQ46" s="205"/>
      <c r="BR46" s="205"/>
      <c r="BS46" s="205"/>
      <c r="BT46" s="205"/>
      <c r="BU46" s="205"/>
      <c r="BV46" s="205"/>
      <c r="BW46" s="205"/>
      <c r="BX46" s="205"/>
      <c r="BY46" s="205"/>
      <c r="BZ46" s="205"/>
      <c r="CA46" s="205"/>
      <c r="CB46" s="205"/>
      <c r="CC46" s="205"/>
      <c r="CD46" s="205"/>
      <c r="CE46" s="205"/>
      <c r="CF46" s="205"/>
      <c r="CG46" s="205"/>
      <c r="CH46" s="205"/>
      <c r="CI46" s="205"/>
      <c r="CJ46" s="205"/>
      <c r="CK46" s="205"/>
      <c r="CL46" s="205"/>
      <c r="CM46" s="205"/>
      <c r="CN46" s="205"/>
      <c r="CO46" s="205"/>
      <c r="CP46" s="205"/>
      <c r="CQ46" s="205"/>
      <c r="CR46" s="205"/>
      <c r="CS46" s="205"/>
      <c r="CT46" s="205"/>
      <c r="CU46" s="205"/>
      <c r="CV46" s="205"/>
      <c r="CW46" s="205"/>
      <c r="CX46" s="205"/>
      <c r="CY46" s="205"/>
      <c r="CZ46" s="205"/>
      <c r="DA46" s="205"/>
      <c r="DB46" s="205"/>
      <c r="DC46" s="205"/>
      <c r="DD46" s="205"/>
      <c r="DE46" s="205"/>
      <c r="DF46" s="205"/>
      <c r="DG46" s="205"/>
      <c r="DH46" s="205"/>
      <c r="DI46" s="205"/>
      <c r="DJ46" s="117"/>
      <c r="DN46" s="205"/>
      <c r="DO46" s="205"/>
      <c r="DP46" s="205"/>
      <c r="DU46" s="205"/>
      <c r="DV46" s="205"/>
      <c r="DW46" s="205"/>
      <c r="EB46" s="205"/>
      <c r="EC46" s="205"/>
      <c r="EI46" s="205"/>
      <c r="EJ46" s="205"/>
      <c r="EP46" s="205"/>
      <c r="EQ46" s="205"/>
      <c r="ER46" s="207"/>
      <c r="ES46" s="208"/>
      <c r="ET46" s="208"/>
      <c r="EU46" s="208"/>
      <c r="EV46" s="208"/>
      <c r="EW46" s="208"/>
      <c r="EX46" s="209"/>
      <c r="EY46" s="207"/>
      <c r="EZ46" s="208"/>
      <c r="FA46" s="208"/>
      <c r="FB46" s="208"/>
      <c r="FC46" s="208"/>
      <c r="FD46" s="208"/>
      <c r="FE46" s="209"/>
      <c r="FF46" s="207"/>
      <c r="FG46" s="208"/>
      <c r="FH46" s="208"/>
      <c r="FI46" s="208"/>
      <c r="FJ46" s="208"/>
      <c r="FK46" s="208"/>
      <c r="FL46" s="209"/>
      <c r="FM46" s="207"/>
      <c r="FN46" s="208"/>
      <c r="FO46" s="208"/>
      <c r="FP46" s="208"/>
      <c r="FQ46" s="208"/>
      <c r="FR46" s="208"/>
      <c r="FS46" s="209"/>
      <c r="FT46" s="207"/>
      <c r="FU46" s="208"/>
      <c r="FV46" s="208"/>
      <c r="FW46" s="208"/>
      <c r="FX46" s="208"/>
      <c r="FY46" s="208"/>
      <c r="FZ46" s="209"/>
      <c r="GA46" s="207"/>
      <c r="GB46" s="208"/>
      <c r="GC46" s="208"/>
      <c r="GD46" s="208"/>
      <c r="GE46" s="208"/>
      <c r="GF46" s="208"/>
      <c r="GG46" s="209"/>
    </row>
    <row r="47" spans="1:189" s="123" customFormat="1" ht="22.5" customHeight="1" x14ac:dyDescent="0.2">
      <c r="A47" s="212"/>
      <c r="B47" s="213">
        <f>+'BALANCE GENERAL'!D26</f>
        <v>1.1399999999999999</v>
      </c>
      <c r="C47" s="214" t="str">
        <f>+'BALANCE GENERAL'!G26</f>
        <v>Concreto Premezclado MR 41 - 4 pulgadas mantenimiento - 28 días CONSTRUCCION (incluye suministro, transporte, instalación de concreto)- (No incluye curado,  cordón de espuma de polietileno, sellador de juntas, acero de barras pasajunta, barras de amarre ni acero canastilla)</v>
      </c>
      <c r="D47" s="215" t="str">
        <f>+'BALANCE GENERAL'!H26</f>
        <v>m3</v>
      </c>
      <c r="E47" s="215">
        <v>183.55</v>
      </c>
      <c r="F47" s="215">
        <f>+'BALANCE GENERAL'!J26</f>
        <v>845738</v>
      </c>
      <c r="G47" s="217">
        <f t="shared" ref="G47" si="178">ROUND(E47*F47,0)</f>
        <v>155235210</v>
      </c>
      <c r="H47" s="203"/>
      <c r="I47" s="203"/>
      <c r="J47" s="218" t="s">
        <v>223</v>
      </c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2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2"/>
      <c r="BD47" s="121"/>
      <c r="BE47" s="121"/>
      <c r="BF47" s="121"/>
      <c r="BG47" s="121"/>
      <c r="BH47" s="121"/>
      <c r="BI47" s="121"/>
      <c r="BJ47" s="121"/>
      <c r="BK47" s="120"/>
      <c r="BL47" s="121"/>
      <c r="BM47" s="121"/>
      <c r="BN47" s="121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2"/>
      <c r="BZ47" s="121">
        <v>1</v>
      </c>
      <c r="CA47" s="121">
        <v>1</v>
      </c>
      <c r="CB47" s="121">
        <v>1</v>
      </c>
      <c r="CC47" s="121">
        <v>1</v>
      </c>
      <c r="CD47" s="121">
        <v>1</v>
      </c>
      <c r="CE47" s="121">
        <v>1</v>
      </c>
      <c r="CF47" s="121">
        <v>1</v>
      </c>
      <c r="CG47" s="120">
        <v>1</v>
      </c>
      <c r="CH47" s="156"/>
      <c r="CI47" s="120"/>
      <c r="CJ47" s="120"/>
      <c r="CK47" s="120"/>
      <c r="CL47" s="120"/>
      <c r="CM47" s="120"/>
      <c r="CN47" s="120"/>
      <c r="CO47" s="120"/>
      <c r="CP47" s="120"/>
      <c r="CQ47" s="120"/>
      <c r="CR47" s="120"/>
      <c r="CS47" s="121"/>
      <c r="CT47" s="121"/>
      <c r="CU47" s="121"/>
      <c r="CV47" s="121"/>
      <c r="CW47" s="121"/>
      <c r="CX47" s="121"/>
      <c r="CY47" s="121"/>
      <c r="CZ47" s="121"/>
      <c r="DA47" s="121"/>
      <c r="DB47" s="121"/>
      <c r="DC47" s="121"/>
      <c r="DD47" s="121"/>
      <c r="DE47" s="121"/>
      <c r="DF47" s="122"/>
      <c r="DG47" s="121"/>
      <c r="DH47" s="121"/>
      <c r="DI47" s="121"/>
      <c r="DJ47" s="121"/>
      <c r="DK47" s="121"/>
      <c r="DL47" s="121"/>
      <c r="DM47" s="122"/>
      <c r="DN47" s="121"/>
      <c r="DO47" s="121"/>
      <c r="DP47" s="121"/>
      <c r="DQ47" s="121"/>
      <c r="DR47" s="121"/>
      <c r="DS47" s="121"/>
      <c r="DT47" s="122"/>
      <c r="DU47" s="121"/>
      <c r="DV47" s="121"/>
      <c r="DW47" s="121"/>
      <c r="DX47" s="121"/>
      <c r="DY47" s="121"/>
      <c r="DZ47" s="121"/>
      <c r="EA47" s="122"/>
      <c r="EB47" s="121"/>
      <c r="EC47" s="121"/>
      <c r="ED47" s="121"/>
      <c r="EE47" s="121"/>
      <c r="EF47" s="121"/>
      <c r="EG47" s="121"/>
      <c r="EH47" s="122"/>
      <c r="EI47" s="121"/>
      <c r="EJ47" s="121"/>
      <c r="EK47" s="121"/>
      <c r="EL47" s="121"/>
      <c r="EM47" s="121"/>
      <c r="EN47" s="121"/>
      <c r="EO47" s="122"/>
      <c r="EP47" s="121"/>
      <c r="EQ47" s="121"/>
      <c r="ER47" s="121"/>
      <c r="ES47" s="121"/>
      <c r="ET47" s="121"/>
      <c r="EU47" s="121"/>
      <c r="EV47" s="122"/>
      <c r="EW47" s="121"/>
      <c r="EX47" s="121"/>
      <c r="EY47" s="121"/>
      <c r="EZ47" s="121"/>
      <c r="FA47" s="121"/>
      <c r="FB47" s="121"/>
      <c r="FC47" s="122"/>
      <c r="FD47" s="121"/>
      <c r="FE47" s="121"/>
      <c r="FF47" s="121"/>
      <c r="FG47" s="121"/>
      <c r="FH47" s="121"/>
      <c r="FI47" s="121"/>
      <c r="FJ47" s="122"/>
      <c r="FK47" s="121"/>
      <c r="FL47" s="121"/>
      <c r="FM47" s="121"/>
      <c r="FN47" s="121"/>
      <c r="FO47" s="121"/>
      <c r="FP47" s="121"/>
      <c r="FQ47" s="122"/>
      <c r="FR47" s="121"/>
      <c r="FS47" s="121"/>
      <c r="FT47" s="121"/>
      <c r="FU47" s="121"/>
      <c r="FV47" s="121"/>
      <c r="FW47" s="121"/>
      <c r="FX47" s="122"/>
      <c r="FY47" s="121"/>
      <c r="FZ47" s="121"/>
      <c r="GA47" s="121"/>
      <c r="GB47" s="121"/>
      <c r="GC47" s="121"/>
      <c r="GD47" s="121"/>
      <c r="GE47" s="122"/>
      <c r="GF47" s="121"/>
      <c r="GG47" s="121"/>
    </row>
    <row r="48" spans="1:189" s="123" customFormat="1" ht="21.75" customHeight="1" x14ac:dyDescent="0.2">
      <c r="A48" s="212"/>
      <c r="B48" s="213"/>
      <c r="C48" s="214"/>
      <c r="D48" s="215"/>
      <c r="E48" s="215"/>
      <c r="F48" s="215"/>
      <c r="G48" s="217"/>
      <c r="H48" s="203"/>
      <c r="I48" s="203"/>
      <c r="J48" s="218"/>
      <c r="K48" s="205">
        <v>0</v>
      </c>
      <c r="L48" s="205"/>
      <c r="M48" s="205"/>
      <c r="N48" s="205"/>
      <c r="O48" s="205"/>
      <c r="P48" s="219">
        <v>0</v>
      </c>
      <c r="Q48" s="220"/>
      <c r="R48" s="220"/>
      <c r="S48" s="220"/>
      <c r="T48" s="220"/>
      <c r="U48" s="221"/>
      <c r="V48" s="222">
        <f>(SUM(V47:AB47)/SUM($K47:$EC47))*$G47</f>
        <v>0</v>
      </c>
      <c r="W48" s="223"/>
      <c r="X48" s="223"/>
      <c r="Y48" s="223"/>
      <c r="Z48" s="223"/>
      <c r="AA48" s="223"/>
      <c r="AB48" s="223"/>
      <c r="AC48" s="222">
        <f t="shared" ref="AC48" si="179">(SUM(AC47:AI47)/SUM($K47:$EC47))*$G47</f>
        <v>0</v>
      </c>
      <c r="AD48" s="223"/>
      <c r="AE48" s="223"/>
      <c r="AF48" s="223"/>
      <c r="AG48" s="223"/>
      <c r="AH48" s="223"/>
      <c r="AI48" s="223"/>
      <c r="AJ48" s="222">
        <f t="shared" ref="AJ48" si="180">(SUM(AJ47:AP47)/SUM($K47:$EC47))*$G47</f>
        <v>0</v>
      </c>
      <c r="AK48" s="223"/>
      <c r="AL48" s="223"/>
      <c r="AM48" s="223"/>
      <c r="AN48" s="223"/>
      <c r="AO48" s="223"/>
      <c r="AP48" s="223"/>
      <c r="AQ48" s="222">
        <f t="shared" ref="AQ48" si="181">(SUM(AQ47:AW47)/SUM($K47:$EC47))*$G47</f>
        <v>0</v>
      </c>
      <c r="AR48" s="223"/>
      <c r="AS48" s="223"/>
      <c r="AT48" s="223"/>
      <c r="AU48" s="223"/>
      <c r="AV48" s="223"/>
      <c r="AW48" s="223"/>
      <c r="AX48" s="222">
        <f t="shared" ref="AX48" si="182">(SUM(AX47:BD47)/SUM($K47:$EC47))*$G47</f>
        <v>0</v>
      </c>
      <c r="AY48" s="223"/>
      <c r="AZ48" s="223"/>
      <c r="BA48" s="223"/>
      <c r="BB48" s="223"/>
      <c r="BC48" s="223"/>
      <c r="BD48" s="223"/>
      <c r="BE48" s="222">
        <f t="shared" ref="BE48" si="183">(SUM(BE47:BK47)/SUM($K47:$EC47))*$G47</f>
        <v>0</v>
      </c>
      <c r="BF48" s="223"/>
      <c r="BG48" s="223"/>
      <c r="BH48" s="223"/>
      <c r="BI48" s="223"/>
      <c r="BJ48" s="223"/>
      <c r="BK48" s="223"/>
      <c r="BL48" s="222">
        <f t="shared" ref="BL48" si="184">(SUM(BL47:BR47)/SUM($K47:$EC47))*$G47</f>
        <v>0</v>
      </c>
      <c r="BM48" s="223"/>
      <c r="BN48" s="223"/>
      <c r="BO48" s="223"/>
      <c r="BP48" s="223"/>
      <c r="BQ48" s="223"/>
      <c r="BR48" s="223"/>
      <c r="BS48" s="222">
        <f t="shared" ref="BS48" si="185">(SUM(BS47:BY47)/SUM($K47:$EC47))*$G47</f>
        <v>0</v>
      </c>
      <c r="BT48" s="223"/>
      <c r="BU48" s="223"/>
      <c r="BV48" s="223"/>
      <c r="BW48" s="223"/>
      <c r="BX48" s="223"/>
      <c r="BY48" s="223"/>
      <c r="BZ48" s="222">
        <v>133503147.75</v>
      </c>
      <c r="CA48" s="223"/>
      <c r="CB48" s="223"/>
      <c r="CC48" s="223"/>
      <c r="CD48" s="223"/>
      <c r="CE48" s="223"/>
      <c r="CF48" s="223"/>
      <c r="CG48" s="230">
        <f>19071878.25+2660184.31-0.41</f>
        <v>21732062.149999999</v>
      </c>
      <c r="CH48" s="223"/>
      <c r="CI48" s="223"/>
      <c r="CJ48" s="223"/>
      <c r="CK48" s="223"/>
      <c r="CL48" s="223"/>
      <c r="CM48" s="223"/>
      <c r="CN48" s="222">
        <f t="shared" ref="CN48" si="186">(SUM(CN47:CT47)/SUM($K47:$EC47))*$G47</f>
        <v>0</v>
      </c>
      <c r="CO48" s="223"/>
      <c r="CP48" s="223"/>
      <c r="CQ48" s="223"/>
      <c r="CR48" s="223"/>
      <c r="CS48" s="223"/>
      <c r="CT48" s="223"/>
      <c r="CU48" s="222">
        <f t="shared" ref="CU48" si="187">(SUM(CU47:DA47)/SUM($K47:$EC47))*$G47</f>
        <v>0</v>
      </c>
      <c r="CV48" s="223"/>
      <c r="CW48" s="223"/>
      <c r="CX48" s="223"/>
      <c r="CY48" s="223"/>
      <c r="CZ48" s="223"/>
      <c r="DA48" s="223"/>
      <c r="DB48" s="222">
        <f t="shared" ref="DB48" si="188">(SUM(DB47:DH47)/SUM($K47:$EC47))*$G47</f>
        <v>0</v>
      </c>
      <c r="DC48" s="223"/>
      <c r="DD48" s="223"/>
      <c r="DE48" s="223"/>
      <c r="DF48" s="223"/>
      <c r="DG48" s="223"/>
      <c r="DH48" s="223"/>
      <c r="DI48" s="222">
        <f t="shared" ref="DI48" si="189">(SUM(DI47:DO47)/SUM($K47:$EC47))*$G47</f>
        <v>0</v>
      </c>
      <c r="DJ48" s="223"/>
      <c r="DK48" s="223"/>
      <c r="DL48" s="223"/>
      <c r="DM48" s="223"/>
      <c r="DN48" s="223"/>
      <c r="DO48" s="223"/>
      <c r="DP48" s="222">
        <f t="shared" ref="DP48" si="190">(SUM(DP47:DV47)/SUM($K47:$EC47))*$G47</f>
        <v>0</v>
      </c>
      <c r="DQ48" s="223"/>
      <c r="DR48" s="223"/>
      <c r="DS48" s="223"/>
      <c r="DT48" s="223"/>
      <c r="DU48" s="223"/>
      <c r="DV48" s="223"/>
      <c r="DW48" s="222">
        <f t="shared" ref="DW48" si="191">(SUM(DW47:EC47)/SUM($K47:$EC47))*$G47</f>
        <v>0</v>
      </c>
      <c r="DX48" s="223"/>
      <c r="DY48" s="223"/>
      <c r="DZ48" s="223"/>
      <c r="EA48" s="223"/>
      <c r="EB48" s="223"/>
      <c r="EC48" s="223"/>
      <c r="ED48" s="222">
        <f t="shared" ref="ED48" si="192">(SUM(ED47:EJ47)/SUM($K47:$EC47))*$G47</f>
        <v>0</v>
      </c>
      <c r="EE48" s="223"/>
      <c r="EF48" s="223"/>
      <c r="EG48" s="223"/>
      <c r="EH48" s="223"/>
      <c r="EI48" s="223"/>
      <c r="EJ48" s="223"/>
      <c r="EK48" s="222">
        <f t="shared" ref="EK48" si="193">(SUM(EK47:EQ47)/SUM($K47:$EC47))*$G47</f>
        <v>0</v>
      </c>
      <c r="EL48" s="223"/>
      <c r="EM48" s="223"/>
      <c r="EN48" s="223"/>
      <c r="EO48" s="223"/>
      <c r="EP48" s="223"/>
      <c r="EQ48" s="223"/>
      <c r="ER48" s="222">
        <f>+(ER47+ES47+ET47+EU47+EV47+EW47+EX47)*G47</f>
        <v>0</v>
      </c>
      <c r="ES48" s="223"/>
      <c r="ET48" s="223"/>
      <c r="EU48" s="223"/>
      <c r="EV48" s="223"/>
      <c r="EW48" s="223"/>
      <c r="EX48" s="223"/>
      <c r="EY48" s="222">
        <f>+(EY47+EZ47+FA47+FB47+FC47+FD47+FE47)*N47</f>
        <v>0</v>
      </c>
      <c r="EZ48" s="223"/>
      <c r="FA48" s="223"/>
      <c r="FB48" s="223"/>
      <c r="FC48" s="223"/>
      <c r="FD48" s="223"/>
      <c r="FE48" s="223"/>
      <c r="FF48" s="222">
        <f>+(FF47+FG47+FH47+FI47+FJ47+FK47+FL47)*U47</f>
        <v>0</v>
      </c>
      <c r="FG48" s="223"/>
      <c r="FH48" s="223"/>
      <c r="FI48" s="223"/>
      <c r="FJ48" s="223"/>
      <c r="FK48" s="223"/>
      <c r="FL48" s="223"/>
      <c r="FM48" s="222">
        <f>+(FM47+FN47+FO47+FP47+FQ47+FR47+FS47)*AB47</f>
        <v>0</v>
      </c>
      <c r="FN48" s="223"/>
      <c r="FO48" s="223"/>
      <c r="FP48" s="223"/>
      <c r="FQ48" s="223"/>
      <c r="FR48" s="223"/>
      <c r="FS48" s="223"/>
      <c r="FT48" s="222">
        <f>+(FT47+FU47+FV47+FW47+FX47+FY47+FZ47)*AI47</f>
        <v>0</v>
      </c>
      <c r="FU48" s="223"/>
      <c r="FV48" s="223"/>
      <c r="FW48" s="223"/>
      <c r="FX48" s="223"/>
      <c r="FY48" s="223"/>
      <c r="FZ48" s="223"/>
      <c r="GA48" s="222">
        <f>+(GA47+GB47+GC47+GD47+GE47+GF47+GG47)*AP47</f>
        <v>0</v>
      </c>
      <c r="GB48" s="223"/>
      <c r="GC48" s="223"/>
      <c r="GD48" s="223"/>
      <c r="GE48" s="223"/>
      <c r="GF48" s="223"/>
      <c r="GG48" s="223"/>
    </row>
    <row r="49" spans="1:189" s="123" customFormat="1" ht="21.75" customHeight="1" x14ac:dyDescent="0.2">
      <c r="A49" s="212"/>
      <c r="B49" s="213"/>
      <c r="C49" s="214"/>
      <c r="D49" s="215"/>
      <c r="E49" s="215"/>
      <c r="F49" s="215"/>
      <c r="G49" s="217"/>
      <c r="H49" s="203"/>
      <c r="I49" s="203"/>
      <c r="J49" s="204" t="s">
        <v>224</v>
      </c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120"/>
      <c r="BQ49" s="120"/>
      <c r="BR49" s="120"/>
      <c r="BS49" s="120"/>
      <c r="BT49" s="120"/>
      <c r="BU49" s="120"/>
      <c r="BV49" s="120"/>
      <c r="BW49" s="120"/>
      <c r="BX49" s="120"/>
      <c r="BY49" s="120"/>
      <c r="BZ49" s="120"/>
      <c r="CA49" s="120"/>
      <c r="CB49" s="120"/>
      <c r="CC49" s="120"/>
      <c r="CD49" s="120"/>
      <c r="CE49" s="120"/>
      <c r="CF49" s="120"/>
      <c r="CG49" s="120"/>
      <c r="CH49" s="120"/>
      <c r="CI49" s="120"/>
      <c r="CJ49" s="120"/>
      <c r="CK49" s="120"/>
      <c r="CL49" s="120"/>
      <c r="CM49" s="120"/>
      <c r="CN49" s="120"/>
      <c r="CO49" s="120"/>
      <c r="CP49" s="120"/>
      <c r="CQ49" s="120"/>
      <c r="CR49" s="120"/>
      <c r="CS49" s="120"/>
      <c r="CT49" s="120"/>
      <c r="CU49" s="120"/>
      <c r="CV49" s="120"/>
      <c r="CW49" s="120"/>
      <c r="CX49" s="120"/>
      <c r="CY49" s="120"/>
      <c r="CZ49" s="120"/>
      <c r="DA49" s="120"/>
      <c r="DB49" s="120"/>
      <c r="DC49" s="120"/>
      <c r="DD49" s="120"/>
      <c r="DE49" s="120"/>
      <c r="DF49" s="120"/>
      <c r="DG49" s="120"/>
      <c r="DH49" s="120"/>
      <c r="DI49" s="120"/>
      <c r="DJ49" s="120"/>
      <c r="DK49" s="120"/>
      <c r="DL49" s="120"/>
      <c r="DM49" s="120"/>
      <c r="DN49" s="120"/>
      <c r="DO49" s="120"/>
      <c r="DP49" s="120"/>
      <c r="DQ49" s="120"/>
      <c r="DR49" s="120"/>
      <c r="DS49" s="120"/>
      <c r="DT49" s="120"/>
      <c r="DU49" s="120"/>
      <c r="DV49" s="120"/>
      <c r="DW49" s="120"/>
      <c r="DX49" s="120"/>
      <c r="DY49" s="120"/>
      <c r="DZ49" s="120"/>
      <c r="EA49" s="120"/>
      <c r="EB49" s="120"/>
      <c r="EC49" s="120"/>
      <c r="ED49" s="120"/>
      <c r="EE49" s="120"/>
      <c r="EF49" s="120"/>
      <c r="EG49" s="120"/>
      <c r="EH49" s="120"/>
      <c r="EI49" s="120"/>
      <c r="EJ49" s="120"/>
      <c r="EK49" s="120"/>
      <c r="EL49" s="120"/>
      <c r="EM49" s="120"/>
      <c r="EN49" s="120"/>
      <c r="EO49" s="120"/>
      <c r="EP49" s="120"/>
      <c r="EQ49" s="120"/>
      <c r="ER49" s="120"/>
      <c r="ES49" s="120"/>
      <c r="ET49" s="120"/>
      <c r="EU49" s="120"/>
      <c r="EV49" s="120"/>
      <c r="EW49" s="120"/>
      <c r="EX49" s="120"/>
      <c r="EY49" s="120"/>
      <c r="EZ49" s="120"/>
      <c r="FA49" s="120"/>
      <c r="FB49" s="120"/>
      <c r="FC49" s="120"/>
      <c r="FD49" s="120"/>
      <c r="FE49" s="120"/>
      <c r="FF49" s="120"/>
      <c r="FG49" s="120"/>
      <c r="FH49" s="120"/>
      <c r="FI49" s="120"/>
      <c r="FJ49" s="120"/>
      <c r="FK49" s="120"/>
      <c r="FL49" s="120"/>
      <c r="FM49" s="120"/>
      <c r="FN49" s="120"/>
      <c r="FO49" s="120"/>
      <c r="FP49" s="120"/>
      <c r="FQ49" s="120"/>
      <c r="FR49" s="120"/>
      <c r="FS49" s="120"/>
      <c r="FT49" s="120"/>
      <c r="FU49" s="120"/>
      <c r="FV49" s="120"/>
      <c r="FW49" s="120"/>
      <c r="FX49" s="120"/>
      <c r="FY49" s="120"/>
      <c r="FZ49" s="120"/>
      <c r="GA49" s="120"/>
      <c r="GB49" s="120"/>
      <c r="GC49" s="120"/>
      <c r="GD49" s="120"/>
      <c r="GE49" s="120"/>
      <c r="GF49" s="120"/>
      <c r="GG49" s="120"/>
    </row>
    <row r="50" spans="1:189" s="123" customFormat="1" ht="56.25" customHeight="1" x14ac:dyDescent="0.2">
      <c r="A50" s="212"/>
      <c r="B50" s="213"/>
      <c r="C50" s="214"/>
      <c r="D50" s="215"/>
      <c r="E50" s="215"/>
      <c r="F50" s="215"/>
      <c r="G50" s="217"/>
      <c r="H50" s="203"/>
      <c r="I50" s="203"/>
      <c r="J50" s="204"/>
      <c r="K50" s="205"/>
      <c r="L50" s="205"/>
      <c r="M50" s="205"/>
      <c r="N50" s="205"/>
      <c r="O50" s="205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33"/>
      <c r="BH50" s="133"/>
      <c r="BI50" s="133"/>
      <c r="BJ50" s="133"/>
      <c r="BK50" s="133"/>
      <c r="BL50" s="205"/>
      <c r="BM50" s="205"/>
      <c r="BN50" s="205"/>
      <c r="BO50" s="205"/>
      <c r="BP50" s="205"/>
      <c r="BQ50" s="205"/>
      <c r="BR50" s="205"/>
      <c r="BS50" s="205"/>
      <c r="BT50" s="205"/>
      <c r="BU50" s="205"/>
      <c r="BV50" s="205"/>
      <c r="BW50" s="205"/>
      <c r="BX50" s="205"/>
      <c r="BY50" s="205"/>
      <c r="BZ50" s="205"/>
      <c r="CA50" s="205"/>
      <c r="CB50" s="205"/>
      <c r="CC50" s="205"/>
      <c r="CD50" s="205"/>
      <c r="CE50" s="205"/>
      <c r="CF50" s="205"/>
      <c r="CG50" s="205"/>
      <c r="CH50" s="205"/>
      <c r="CI50" s="205"/>
      <c r="CJ50" s="205"/>
      <c r="CK50" s="205"/>
      <c r="CL50" s="205"/>
      <c r="CM50" s="205"/>
      <c r="CN50" s="205"/>
      <c r="CO50" s="205"/>
      <c r="CP50" s="205"/>
      <c r="CQ50" s="205"/>
      <c r="CR50" s="205"/>
      <c r="CS50" s="205"/>
      <c r="CT50" s="205"/>
      <c r="CU50" s="205"/>
      <c r="CV50" s="205"/>
      <c r="CW50" s="205"/>
      <c r="CX50" s="205"/>
      <c r="CY50" s="205"/>
      <c r="CZ50" s="205"/>
      <c r="DA50" s="205"/>
      <c r="DB50" s="205"/>
      <c r="DC50" s="205"/>
      <c r="DD50" s="205"/>
      <c r="DE50" s="205"/>
      <c r="DF50" s="205"/>
      <c r="DG50" s="205"/>
      <c r="DH50" s="205"/>
      <c r="DI50" s="205"/>
      <c r="DJ50" s="117"/>
      <c r="DN50" s="205"/>
      <c r="DO50" s="205"/>
      <c r="DP50" s="205"/>
      <c r="DU50" s="205"/>
      <c r="DV50" s="205"/>
      <c r="DW50" s="205"/>
      <c r="EB50" s="205"/>
      <c r="EC50" s="205"/>
      <c r="EI50" s="205"/>
      <c r="EJ50" s="205"/>
      <c r="EP50" s="205"/>
      <c r="EQ50" s="205"/>
      <c r="ER50" s="207"/>
      <c r="ES50" s="208"/>
      <c r="ET50" s="208"/>
      <c r="EU50" s="208"/>
      <c r="EV50" s="208"/>
      <c r="EW50" s="208"/>
      <c r="EX50" s="209"/>
      <c r="EY50" s="207"/>
      <c r="EZ50" s="208"/>
      <c r="FA50" s="208"/>
      <c r="FB50" s="208"/>
      <c r="FC50" s="208"/>
      <c r="FD50" s="208"/>
      <c r="FE50" s="209"/>
      <c r="FF50" s="207"/>
      <c r="FG50" s="208"/>
      <c r="FH50" s="208"/>
      <c r="FI50" s="208"/>
      <c r="FJ50" s="208"/>
      <c r="FK50" s="208"/>
      <c r="FL50" s="209"/>
      <c r="FM50" s="207"/>
      <c r="FN50" s="208"/>
      <c r="FO50" s="208"/>
      <c r="FP50" s="208"/>
      <c r="FQ50" s="208"/>
      <c r="FR50" s="208"/>
      <c r="FS50" s="209"/>
      <c r="FT50" s="207"/>
      <c r="FU50" s="208"/>
      <c r="FV50" s="208"/>
      <c r="FW50" s="208"/>
      <c r="FX50" s="208"/>
      <c r="FY50" s="208"/>
      <c r="FZ50" s="209"/>
      <c r="GA50" s="207"/>
      <c r="GB50" s="208"/>
      <c r="GC50" s="208"/>
      <c r="GD50" s="208"/>
      <c r="GE50" s="208"/>
      <c r="GF50" s="208"/>
      <c r="GG50" s="209"/>
    </row>
    <row r="51" spans="1:189" s="123" customFormat="1" ht="22.5" customHeight="1" x14ac:dyDescent="0.2">
      <c r="A51" s="212"/>
      <c r="B51" s="213">
        <f>+'BALANCE GENERAL'!D29</f>
        <v>1.17</v>
      </c>
      <c r="C51" s="214" t="str">
        <f>+'BALANCE GENERAL'!G29</f>
        <v>Acero para dovelas, canastilla y barras de amarre (incluye corte y figurado e instalacion)</v>
      </c>
      <c r="D51" s="215" t="str">
        <f>+'BALANCE GENERAL'!H29</f>
        <v>kg</v>
      </c>
      <c r="E51" s="215">
        <v>3128.65</v>
      </c>
      <c r="F51" s="215">
        <f>+'BALANCE GENERAL'!J29</f>
        <v>13710</v>
      </c>
      <c r="G51" s="217">
        <f t="shared" ref="G51" si="194">ROUND(E51*F51,0)</f>
        <v>42893792</v>
      </c>
      <c r="H51" s="203"/>
      <c r="I51" s="203"/>
      <c r="J51" s="218" t="s">
        <v>223</v>
      </c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2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2"/>
      <c r="BD51" s="121"/>
      <c r="BE51" s="121"/>
      <c r="BF51" s="121"/>
      <c r="BG51" s="121"/>
      <c r="BH51" s="121"/>
      <c r="BI51" s="121"/>
      <c r="BJ51" s="121"/>
      <c r="BK51" s="120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>
        <v>1</v>
      </c>
      <c r="BV51" s="121">
        <v>1</v>
      </c>
      <c r="BW51" s="121">
        <v>1</v>
      </c>
      <c r="BX51" s="121">
        <v>1</v>
      </c>
      <c r="BY51" s="122">
        <v>1</v>
      </c>
      <c r="BZ51" s="121"/>
      <c r="CA51" s="121"/>
      <c r="CB51" s="121"/>
      <c r="CC51" s="121"/>
      <c r="CD51" s="121"/>
      <c r="CE51" s="121"/>
      <c r="CF51" s="121"/>
      <c r="CG51" s="120"/>
      <c r="CH51" s="120"/>
      <c r="CI51" s="120"/>
      <c r="CJ51" s="120"/>
      <c r="CK51" s="120"/>
      <c r="CL51" s="120"/>
      <c r="CM51" s="120"/>
      <c r="CN51" s="120"/>
      <c r="CO51" s="120"/>
      <c r="CP51" s="120"/>
      <c r="CQ51" s="120"/>
      <c r="CR51" s="120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2"/>
      <c r="DG51" s="121"/>
      <c r="DH51" s="121"/>
      <c r="DI51" s="121"/>
      <c r="DJ51" s="121"/>
      <c r="DK51" s="121"/>
      <c r="DL51" s="121"/>
      <c r="DM51" s="122"/>
      <c r="DN51" s="121"/>
      <c r="DO51" s="121"/>
      <c r="DP51" s="121"/>
      <c r="DQ51" s="121"/>
      <c r="DR51" s="121"/>
      <c r="DS51" s="121"/>
      <c r="DT51" s="122"/>
      <c r="DU51" s="121"/>
      <c r="DV51" s="121"/>
      <c r="DW51" s="121"/>
      <c r="DX51" s="121"/>
      <c r="DY51" s="121"/>
      <c r="DZ51" s="121"/>
      <c r="EA51" s="122"/>
      <c r="EB51" s="121"/>
      <c r="EC51" s="121"/>
      <c r="ED51" s="121"/>
      <c r="EE51" s="121"/>
      <c r="EF51" s="121"/>
      <c r="EG51" s="121"/>
      <c r="EH51" s="122"/>
      <c r="EI51" s="121"/>
      <c r="EJ51" s="121"/>
      <c r="EK51" s="121"/>
      <c r="EL51" s="121"/>
      <c r="EM51" s="121"/>
      <c r="EN51" s="121"/>
      <c r="EO51" s="122"/>
      <c r="EP51" s="121"/>
      <c r="EQ51" s="121"/>
      <c r="ER51" s="121"/>
      <c r="ES51" s="121"/>
      <c r="ET51" s="121"/>
      <c r="EU51" s="121"/>
      <c r="EV51" s="122"/>
      <c r="EW51" s="121"/>
      <c r="EX51" s="121"/>
      <c r="EY51" s="121"/>
      <c r="EZ51" s="121"/>
      <c r="FA51" s="121"/>
      <c r="FB51" s="121"/>
      <c r="FC51" s="122"/>
      <c r="FD51" s="121"/>
      <c r="FE51" s="121"/>
      <c r="FF51" s="121"/>
      <c r="FG51" s="121"/>
      <c r="FH51" s="121"/>
      <c r="FI51" s="121"/>
      <c r="FJ51" s="122"/>
      <c r="FK51" s="121"/>
      <c r="FL51" s="121"/>
      <c r="FM51" s="121"/>
      <c r="FN51" s="121"/>
      <c r="FO51" s="121"/>
      <c r="FP51" s="121"/>
      <c r="FQ51" s="122"/>
      <c r="FR51" s="121"/>
      <c r="FS51" s="121"/>
      <c r="FT51" s="121"/>
      <c r="FU51" s="121"/>
      <c r="FV51" s="121"/>
      <c r="FW51" s="121"/>
      <c r="FX51" s="122"/>
      <c r="FY51" s="121"/>
      <c r="FZ51" s="121"/>
      <c r="GA51" s="121"/>
      <c r="GB51" s="121"/>
      <c r="GC51" s="121"/>
      <c r="GD51" s="121"/>
      <c r="GE51" s="122"/>
      <c r="GF51" s="121"/>
      <c r="GG51" s="121"/>
    </row>
    <row r="52" spans="1:189" s="123" customFormat="1" ht="21.75" customHeight="1" x14ac:dyDescent="0.2">
      <c r="A52" s="212"/>
      <c r="B52" s="213"/>
      <c r="C52" s="214"/>
      <c r="D52" s="215"/>
      <c r="E52" s="215"/>
      <c r="F52" s="215"/>
      <c r="G52" s="217"/>
      <c r="H52" s="203"/>
      <c r="I52" s="203"/>
      <c r="J52" s="218"/>
      <c r="K52" s="205">
        <v>0</v>
      </c>
      <c r="L52" s="205"/>
      <c r="M52" s="205"/>
      <c r="N52" s="205"/>
      <c r="O52" s="205"/>
      <c r="P52" s="219">
        <v>0</v>
      </c>
      <c r="Q52" s="220"/>
      <c r="R52" s="220"/>
      <c r="S52" s="220"/>
      <c r="T52" s="220"/>
      <c r="U52" s="221"/>
      <c r="V52" s="222">
        <f>(SUM(V51:AB51)/SUM($K51:$EC51))*$G51</f>
        <v>0</v>
      </c>
      <c r="W52" s="223"/>
      <c r="X52" s="223"/>
      <c r="Y52" s="223"/>
      <c r="Z52" s="223"/>
      <c r="AA52" s="223"/>
      <c r="AB52" s="223"/>
      <c r="AC52" s="222">
        <f t="shared" ref="AC52" si="195">(SUM(AC51:AI51)/SUM($K51:$EC51))*$G51</f>
        <v>0</v>
      </c>
      <c r="AD52" s="223"/>
      <c r="AE52" s="223"/>
      <c r="AF52" s="223"/>
      <c r="AG52" s="223"/>
      <c r="AH52" s="223"/>
      <c r="AI52" s="223"/>
      <c r="AJ52" s="222">
        <f t="shared" ref="AJ52" si="196">(SUM(AJ51:AP51)/SUM($K51:$EC51))*$G51</f>
        <v>0</v>
      </c>
      <c r="AK52" s="223"/>
      <c r="AL52" s="223"/>
      <c r="AM52" s="223"/>
      <c r="AN52" s="223"/>
      <c r="AO52" s="223"/>
      <c r="AP52" s="223"/>
      <c r="AQ52" s="222">
        <f t="shared" ref="AQ52" si="197">(SUM(AQ51:AW51)/SUM($K51:$EC51))*$G51</f>
        <v>0</v>
      </c>
      <c r="AR52" s="223"/>
      <c r="AS52" s="223"/>
      <c r="AT52" s="223"/>
      <c r="AU52" s="223"/>
      <c r="AV52" s="223"/>
      <c r="AW52" s="223"/>
      <c r="AX52" s="222">
        <f t="shared" ref="AX52" si="198">(SUM(AX51:BD51)/SUM($K51:$EC51))*$G51</f>
        <v>0</v>
      </c>
      <c r="AY52" s="223"/>
      <c r="AZ52" s="223"/>
      <c r="BA52" s="223"/>
      <c r="BB52" s="223"/>
      <c r="BC52" s="223"/>
      <c r="BD52" s="223"/>
      <c r="BE52" s="222">
        <f t="shared" ref="BE52" si="199">(SUM(BE51:BK51)/SUM($K51:$EC51))*$G51</f>
        <v>0</v>
      </c>
      <c r="BF52" s="223"/>
      <c r="BG52" s="223"/>
      <c r="BH52" s="223"/>
      <c r="BI52" s="223"/>
      <c r="BJ52" s="223"/>
      <c r="BK52" s="223"/>
      <c r="BL52" s="222">
        <f t="shared" ref="BL52" si="200">(SUM(BL51:BR51)/SUM($K51:$EC51))*$G51</f>
        <v>0</v>
      </c>
      <c r="BM52" s="223"/>
      <c r="BN52" s="223"/>
      <c r="BO52" s="223"/>
      <c r="BP52" s="223"/>
      <c r="BQ52" s="223"/>
      <c r="BR52" s="223"/>
      <c r="BS52" s="222">
        <f>42893792-0.5+0.5</f>
        <v>42893792</v>
      </c>
      <c r="BT52" s="223"/>
      <c r="BU52" s="223"/>
      <c r="BV52" s="223"/>
      <c r="BW52" s="223"/>
      <c r="BX52" s="223"/>
      <c r="BY52" s="223"/>
      <c r="BZ52" s="222">
        <f t="shared" ref="BZ52" si="201">(SUM(BZ51:CF51)/SUM($K51:$EC51))*$G51</f>
        <v>0</v>
      </c>
      <c r="CA52" s="223"/>
      <c r="CB52" s="223"/>
      <c r="CC52" s="223"/>
      <c r="CD52" s="223"/>
      <c r="CE52" s="223"/>
      <c r="CF52" s="223"/>
      <c r="CG52" s="222">
        <f t="shared" ref="CG52" si="202">(SUM(CG51:CM51)/SUM($K51:$EC51))*$G51</f>
        <v>0</v>
      </c>
      <c r="CH52" s="223"/>
      <c r="CI52" s="223"/>
      <c r="CJ52" s="223"/>
      <c r="CK52" s="223"/>
      <c r="CL52" s="223"/>
      <c r="CM52" s="223"/>
      <c r="CN52" s="222">
        <f t="shared" ref="CN52" si="203">(SUM(CN51:CT51)/SUM($K51:$EC51))*$G51</f>
        <v>0</v>
      </c>
      <c r="CO52" s="223"/>
      <c r="CP52" s="223"/>
      <c r="CQ52" s="223"/>
      <c r="CR52" s="223"/>
      <c r="CS52" s="223"/>
      <c r="CT52" s="223"/>
      <c r="CU52" s="222">
        <f t="shared" ref="CU52" si="204">(SUM(CU51:DA51)/SUM($K51:$EC51))*$G51</f>
        <v>0</v>
      </c>
      <c r="CV52" s="223"/>
      <c r="CW52" s="223"/>
      <c r="CX52" s="223"/>
      <c r="CY52" s="223"/>
      <c r="CZ52" s="223"/>
      <c r="DA52" s="223"/>
      <c r="DB52" s="222">
        <f t="shared" ref="DB52" si="205">(SUM(DB51:DH51)/SUM($K51:$EC51))*$G51</f>
        <v>0</v>
      </c>
      <c r="DC52" s="223"/>
      <c r="DD52" s="223"/>
      <c r="DE52" s="223"/>
      <c r="DF52" s="223"/>
      <c r="DG52" s="223"/>
      <c r="DH52" s="223"/>
      <c r="DI52" s="222">
        <f t="shared" ref="DI52" si="206">(SUM(DI51:DO51)/SUM($K51:$EC51))*$G51</f>
        <v>0</v>
      </c>
      <c r="DJ52" s="223"/>
      <c r="DK52" s="223"/>
      <c r="DL52" s="223"/>
      <c r="DM52" s="223"/>
      <c r="DN52" s="223"/>
      <c r="DO52" s="223"/>
      <c r="DP52" s="222">
        <f t="shared" ref="DP52" si="207">(SUM(DP51:DV51)/SUM($K51:$EC51))*$G51</f>
        <v>0</v>
      </c>
      <c r="DQ52" s="223"/>
      <c r="DR52" s="223"/>
      <c r="DS52" s="223"/>
      <c r="DT52" s="223"/>
      <c r="DU52" s="223"/>
      <c r="DV52" s="223"/>
      <c r="DW52" s="222">
        <f t="shared" ref="DW52" si="208">(SUM(DW51:EC51)/SUM($K51:$EC51))*$G51</f>
        <v>0</v>
      </c>
      <c r="DX52" s="223"/>
      <c r="DY52" s="223"/>
      <c r="DZ52" s="223"/>
      <c r="EA52" s="223"/>
      <c r="EB52" s="223"/>
      <c r="EC52" s="223"/>
      <c r="ED52" s="222">
        <f t="shared" ref="ED52" si="209">(SUM(ED51:EJ51)/SUM($K51:$EC51))*$G51</f>
        <v>0</v>
      </c>
      <c r="EE52" s="223"/>
      <c r="EF52" s="223"/>
      <c r="EG52" s="223"/>
      <c r="EH52" s="223"/>
      <c r="EI52" s="223"/>
      <c r="EJ52" s="223"/>
      <c r="EK52" s="222">
        <f t="shared" ref="EK52" si="210">(SUM(EK51:EQ51)/SUM($K51:$EC51))*$G51</f>
        <v>0</v>
      </c>
      <c r="EL52" s="223"/>
      <c r="EM52" s="223"/>
      <c r="EN52" s="223"/>
      <c r="EO52" s="223"/>
      <c r="EP52" s="223"/>
      <c r="EQ52" s="223"/>
      <c r="ER52" s="222">
        <f>+(ER51+ES51+ET51+EU51+EV51+EW51+EX51)*G51</f>
        <v>0</v>
      </c>
      <c r="ES52" s="223"/>
      <c r="ET52" s="223"/>
      <c r="EU52" s="223"/>
      <c r="EV52" s="223"/>
      <c r="EW52" s="223"/>
      <c r="EX52" s="223"/>
      <c r="EY52" s="222">
        <f>+(EY51+EZ51+FA51+FB51+FC51+FD51+FE51)*N51</f>
        <v>0</v>
      </c>
      <c r="EZ52" s="223"/>
      <c r="FA52" s="223"/>
      <c r="FB52" s="223"/>
      <c r="FC52" s="223"/>
      <c r="FD52" s="223"/>
      <c r="FE52" s="223"/>
      <c r="FF52" s="222">
        <f>+(FF51+FG51+FH51+FI51+FJ51+FK51+FL51)*U51</f>
        <v>0</v>
      </c>
      <c r="FG52" s="223"/>
      <c r="FH52" s="223"/>
      <c r="FI52" s="223"/>
      <c r="FJ52" s="223"/>
      <c r="FK52" s="223"/>
      <c r="FL52" s="223"/>
      <c r="FM52" s="222">
        <f>+(FM51+FN51+FO51+FP51+FQ51+FR51+FS51)*AB51</f>
        <v>0</v>
      </c>
      <c r="FN52" s="223"/>
      <c r="FO52" s="223"/>
      <c r="FP52" s="223"/>
      <c r="FQ52" s="223"/>
      <c r="FR52" s="223"/>
      <c r="FS52" s="223"/>
      <c r="FT52" s="222">
        <f>+(FT51+FU51+FV51+FW51+FX51+FY51+FZ51)*AI51</f>
        <v>0</v>
      </c>
      <c r="FU52" s="223"/>
      <c r="FV52" s="223"/>
      <c r="FW52" s="223"/>
      <c r="FX52" s="223"/>
      <c r="FY52" s="223"/>
      <c r="FZ52" s="223"/>
      <c r="GA52" s="222">
        <f>+(GA51+GB51+GC51+GD51+GE51+GF51+GG51)*AP51</f>
        <v>0</v>
      </c>
      <c r="GB52" s="223"/>
      <c r="GC52" s="223"/>
      <c r="GD52" s="223"/>
      <c r="GE52" s="223"/>
      <c r="GF52" s="223"/>
      <c r="GG52" s="223"/>
    </row>
    <row r="53" spans="1:189" s="123" customFormat="1" ht="21.75" customHeight="1" x14ac:dyDescent="0.2">
      <c r="A53" s="212"/>
      <c r="B53" s="213"/>
      <c r="C53" s="214"/>
      <c r="D53" s="215"/>
      <c r="E53" s="215"/>
      <c r="F53" s="215"/>
      <c r="G53" s="217"/>
      <c r="H53" s="203"/>
      <c r="I53" s="203"/>
      <c r="J53" s="204" t="s">
        <v>224</v>
      </c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0"/>
      <c r="AW53" s="120"/>
      <c r="AX53" s="120"/>
      <c r="AY53" s="120"/>
      <c r="AZ53" s="120"/>
      <c r="BA53" s="120"/>
      <c r="BB53" s="120"/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120"/>
      <c r="BQ53" s="120"/>
      <c r="BR53" s="120"/>
      <c r="BS53" s="120"/>
      <c r="BT53" s="120"/>
      <c r="BU53" s="120"/>
      <c r="BV53" s="120"/>
      <c r="BW53" s="120"/>
      <c r="BX53" s="120"/>
      <c r="BY53" s="120"/>
      <c r="BZ53" s="120"/>
      <c r="CA53" s="120"/>
      <c r="CB53" s="120"/>
      <c r="CC53" s="120"/>
      <c r="CD53" s="120"/>
      <c r="CE53" s="120"/>
      <c r="CF53" s="120"/>
      <c r="CG53" s="120"/>
      <c r="CH53" s="120"/>
      <c r="CI53" s="120"/>
      <c r="CJ53" s="120"/>
      <c r="CK53" s="120"/>
      <c r="CL53" s="120"/>
      <c r="CM53" s="120"/>
      <c r="CN53" s="120"/>
      <c r="CO53" s="120"/>
      <c r="CP53" s="120"/>
      <c r="CQ53" s="120"/>
      <c r="CR53" s="120"/>
      <c r="CS53" s="120"/>
      <c r="CT53" s="120"/>
      <c r="CU53" s="120"/>
      <c r="CV53" s="120"/>
      <c r="CW53" s="120"/>
      <c r="CX53" s="120"/>
      <c r="CY53" s="120"/>
      <c r="CZ53" s="120"/>
      <c r="DA53" s="120"/>
      <c r="DB53" s="120"/>
      <c r="DC53" s="120"/>
      <c r="DD53" s="120"/>
      <c r="DE53" s="120"/>
      <c r="DF53" s="120"/>
      <c r="DG53" s="120"/>
      <c r="DH53" s="120"/>
      <c r="DI53" s="120"/>
      <c r="DJ53" s="120"/>
      <c r="DK53" s="120"/>
      <c r="DL53" s="120"/>
      <c r="DM53" s="120"/>
      <c r="DN53" s="120"/>
      <c r="DO53" s="120"/>
      <c r="DP53" s="120"/>
      <c r="DQ53" s="120"/>
      <c r="DR53" s="120"/>
      <c r="DS53" s="120"/>
      <c r="DT53" s="120"/>
      <c r="DU53" s="120"/>
      <c r="DV53" s="120"/>
      <c r="DW53" s="120"/>
      <c r="DX53" s="120"/>
      <c r="DY53" s="120"/>
      <c r="DZ53" s="120"/>
      <c r="EA53" s="120"/>
      <c r="EB53" s="120"/>
      <c r="EC53" s="120"/>
      <c r="ED53" s="120"/>
      <c r="EE53" s="120"/>
      <c r="EF53" s="120"/>
      <c r="EG53" s="120"/>
      <c r="EH53" s="120"/>
      <c r="EI53" s="120"/>
      <c r="EJ53" s="120"/>
      <c r="EK53" s="120"/>
      <c r="EL53" s="120"/>
      <c r="EM53" s="120"/>
      <c r="EN53" s="120"/>
      <c r="EO53" s="120"/>
      <c r="EP53" s="120"/>
      <c r="EQ53" s="120"/>
      <c r="ER53" s="120"/>
      <c r="ES53" s="120"/>
      <c r="ET53" s="120"/>
      <c r="EU53" s="120"/>
      <c r="EV53" s="120"/>
      <c r="EW53" s="120"/>
      <c r="EX53" s="120"/>
      <c r="EY53" s="120"/>
      <c r="EZ53" s="120"/>
      <c r="FA53" s="120"/>
      <c r="FB53" s="120"/>
      <c r="FC53" s="120"/>
      <c r="FD53" s="120"/>
      <c r="FE53" s="120"/>
      <c r="FF53" s="120"/>
      <c r="FG53" s="120"/>
      <c r="FH53" s="120"/>
      <c r="FI53" s="120"/>
      <c r="FJ53" s="120"/>
      <c r="FK53" s="120"/>
      <c r="FL53" s="120"/>
      <c r="FM53" s="120"/>
      <c r="FN53" s="120"/>
      <c r="FO53" s="120"/>
      <c r="FP53" s="120"/>
      <c r="FQ53" s="120"/>
      <c r="FR53" s="120"/>
      <c r="FS53" s="120"/>
      <c r="FT53" s="120"/>
      <c r="FU53" s="120"/>
      <c r="FV53" s="120"/>
      <c r="FW53" s="120"/>
      <c r="FX53" s="120"/>
      <c r="FY53" s="120"/>
      <c r="FZ53" s="120"/>
      <c r="GA53" s="120"/>
      <c r="GB53" s="120"/>
      <c r="GC53" s="120"/>
      <c r="GD53" s="120"/>
      <c r="GE53" s="120"/>
      <c r="GF53" s="120"/>
      <c r="GG53" s="120"/>
    </row>
    <row r="54" spans="1:189" s="123" customFormat="1" ht="21.75" customHeight="1" x14ac:dyDescent="0.2">
      <c r="A54" s="212"/>
      <c r="B54" s="213"/>
      <c r="C54" s="214"/>
      <c r="D54" s="215"/>
      <c r="E54" s="215"/>
      <c r="F54" s="215"/>
      <c r="G54" s="217"/>
      <c r="H54" s="203"/>
      <c r="I54" s="203"/>
      <c r="J54" s="204"/>
      <c r="K54" s="205"/>
      <c r="L54" s="205"/>
      <c r="M54" s="205"/>
      <c r="N54" s="205"/>
      <c r="O54" s="205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205"/>
      <c r="BM54" s="205"/>
      <c r="BN54" s="205"/>
      <c r="BO54" s="205"/>
      <c r="BP54" s="205"/>
      <c r="BQ54" s="205"/>
      <c r="BR54" s="205"/>
      <c r="BS54" s="205"/>
      <c r="BT54" s="205"/>
      <c r="BU54" s="205"/>
      <c r="BV54" s="205"/>
      <c r="BW54" s="205"/>
      <c r="BX54" s="205"/>
      <c r="BY54" s="205"/>
      <c r="BZ54" s="205"/>
      <c r="CA54" s="205"/>
      <c r="CB54" s="205"/>
      <c r="CC54" s="205"/>
      <c r="CD54" s="205"/>
      <c r="CE54" s="205"/>
      <c r="CF54" s="205"/>
      <c r="CG54" s="205"/>
      <c r="CH54" s="205"/>
      <c r="CI54" s="205"/>
      <c r="CJ54" s="205"/>
      <c r="CK54" s="205"/>
      <c r="CL54" s="205"/>
      <c r="CM54" s="205"/>
      <c r="CN54" s="205"/>
      <c r="CO54" s="205"/>
      <c r="CP54" s="205"/>
      <c r="CQ54" s="205"/>
      <c r="CR54" s="205"/>
      <c r="CS54" s="205"/>
      <c r="CT54" s="205"/>
      <c r="CU54" s="205"/>
      <c r="CV54" s="205"/>
      <c r="CW54" s="205"/>
      <c r="CX54" s="205"/>
      <c r="CY54" s="205"/>
      <c r="CZ54" s="205"/>
      <c r="DA54" s="205"/>
      <c r="DB54" s="205"/>
      <c r="DC54" s="205"/>
      <c r="DD54" s="205"/>
      <c r="DE54" s="205"/>
      <c r="DF54" s="205"/>
      <c r="DG54" s="205"/>
      <c r="DH54" s="205"/>
      <c r="DI54" s="205"/>
      <c r="DJ54" s="117"/>
      <c r="DN54" s="205"/>
      <c r="DO54" s="205"/>
      <c r="DP54" s="205"/>
      <c r="DU54" s="205"/>
      <c r="DV54" s="205"/>
      <c r="DW54" s="205"/>
      <c r="EB54" s="205"/>
      <c r="EC54" s="205"/>
      <c r="EI54" s="205"/>
      <c r="EJ54" s="205"/>
      <c r="EP54" s="205"/>
      <c r="EQ54" s="205"/>
      <c r="ER54" s="207"/>
      <c r="ES54" s="208"/>
      <c r="ET54" s="208"/>
      <c r="EU54" s="208"/>
      <c r="EV54" s="208"/>
      <c r="EW54" s="208"/>
      <c r="EX54" s="209"/>
      <c r="EY54" s="207"/>
      <c r="EZ54" s="208"/>
      <c r="FA54" s="208"/>
      <c r="FB54" s="208"/>
      <c r="FC54" s="208"/>
      <c r="FD54" s="208"/>
      <c r="FE54" s="209"/>
      <c r="FF54" s="207"/>
      <c r="FG54" s="208"/>
      <c r="FH54" s="208"/>
      <c r="FI54" s="208"/>
      <c r="FJ54" s="208"/>
      <c r="FK54" s="208"/>
      <c r="FL54" s="209"/>
      <c r="FM54" s="207"/>
      <c r="FN54" s="208"/>
      <c r="FO54" s="208"/>
      <c r="FP54" s="208"/>
      <c r="FQ54" s="208"/>
      <c r="FR54" s="208"/>
      <c r="FS54" s="209"/>
      <c r="FT54" s="207"/>
      <c r="FU54" s="208"/>
      <c r="FV54" s="208"/>
      <c r="FW54" s="208"/>
      <c r="FX54" s="208"/>
      <c r="FY54" s="208"/>
      <c r="FZ54" s="209"/>
      <c r="GA54" s="207"/>
      <c r="GB54" s="208"/>
      <c r="GC54" s="208"/>
      <c r="GD54" s="208"/>
      <c r="GE54" s="208"/>
      <c r="GF54" s="208"/>
      <c r="GG54" s="209"/>
    </row>
    <row r="55" spans="1:189" s="123" customFormat="1" ht="22.5" customHeight="1" x14ac:dyDescent="0.2">
      <c r="A55" s="212"/>
      <c r="B55" s="213">
        <f>+'BALANCE GENERAL'!D30</f>
        <v>1.18</v>
      </c>
      <c r="C55" s="214" t="str">
        <f>+'BALANCE GENERAL'!G30</f>
        <v>Corte de juntas de dilatacion menor a 8 cm</v>
      </c>
      <c r="D55" s="215" t="str">
        <f>+'BALANCE GENERAL'!H30</f>
        <v>ml</v>
      </c>
      <c r="E55" s="215">
        <v>534.25</v>
      </c>
      <c r="F55" s="215">
        <f>+'BALANCE GENERAL'!J30</f>
        <v>7154</v>
      </c>
      <c r="G55" s="217">
        <f t="shared" ref="G55" si="211">ROUND(E55*F55,0)</f>
        <v>3822025</v>
      </c>
      <c r="H55" s="203"/>
      <c r="I55" s="203"/>
      <c r="J55" s="218" t="s">
        <v>223</v>
      </c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2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2"/>
      <c r="BD55" s="121"/>
      <c r="BE55" s="121"/>
      <c r="BF55" s="121"/>
      <c r="BG55" s="121"/>
      <c r="BH55" s="121"/>
      <c r="BI55" s="121"/>
      <c r="BJ55" s="121"/>
      <c r="BK55" s="120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1"/>
      <c r="BY55" s="122"/>
      <c r="BZ55" s="121">
        <v>1</v>
      </c>
      <c r="CA55" s="121">
        <v>1</v>
      </c>
      <c r="CB55" s="121">
        <v>1</v>
      </c>
      <c r="CC55" s="121">
        <v>1</v>
      </c>
      <c r="CD55" s="121">
        <v>1</v>
      </c>
      <c r="CE55" s="121">
        <v>1</v>
      </c>
      <c r="CF55" s="121">
        <v>1</v>
      </c>
      <c r="CG55" s="120">
        <v>1</v>
      </c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1"/>
      <c r="CT55" s="121"/>
      <c r="CU55" s="121"/>
      <c r="CV55" s="121"/>
      <c r="CW55" s="121"/>
      <c r="CX55" s="121"/>
      <c r="CY55" s="121"/>
      <c r="CZ55" s="121"/>
      <c r="DA55" s="121"/>
      <c r="DB55" s="121"/>
      <c r="DC55" s="121"/>
      <c r="DD55" s="121"/>
      <c r="DE55" s="121"/>
      <c r="DF55" s="122"/>
      <c r="DG55" s="121"/>
      <c r="DH55" s="121"/>
      <c r="DI55" s="121"/>
      <c r="DJ55" s="121"/>
      <c r="DK55" s="121"/>
      <c r="DL55" s="121"/>
      <c r="DM55" s="122"/>
      <c r="DN55" s="121"/>
      <c r="DO55" s="121"/>
      <c r="DP55" s="121"/>
      <c r="DQ55" s="121"/>
      <c r="DR55" s="121"/>
      <c r="DS55" s="121"/>
      <c r="DT55" s="122"/>
      <c r="DU55" s="121"/>
      <c r="DV55" s="121"/>
      <c r="DW55" s="121"/>
      <c r="DX55" s="121"/>
      <c r="DY55" s="121"/>
      <c r="DZ55" s="121"/>
      <c r="EA55" s="122"/>
      <c r="EB55" s="121"/>
      <c r="EC55" s="121"/>
      <c r="ED55" s="121"/>
      <c r="EE55" s="121"/>
      <c r="EF55" s="121"/>
      <c r="EG55" s="121"/>
      <c r="EH55" s="122"/>
      <c r="EI55" s="121"/>
      <c r="EJ55" s="121"/>
      <c r="EK55" s="121"/>
      <c r="EL55" s="121"/>
      <c r="EM55" s="121"/>
      <c r="EN55" s="121"/>
      <c r="EO55" s="122"/>
      <c r="EP55" s="121"/>
      <c r="EQ55" s="121"/>
      <c r="ER55" s="121"/>
      <c r="ES55" s="121"/>
      <c r="ET55" s="121"/>
      <c r="EU55" s="121"/>
      <c r="EV55" s="122"/>
      <c r="EW55" s="121"/>
      <c r="EX55" s="121"/>
      <c r="EY55" s="121"/>
      <c r="EZ55" s="121"/>
      <c r="FA55" s="121"/>
      <c r="FB55" s="121"/>
      <c r="FC55" s="122"/>
      <c r="FD55" s="121"/>
      <c r="FE55" s="121"/>
      <c r="FF55" s="121"/>
      <c r="FG55" s="121"/>
      <c r="FH55" s="121"/>
      <c r="FI55" s="121"/>
      <c r="FJ55" s="122"/>
      <c r="FK55" s="121"/>
      <c r="FL55" s="121"/>
      <c r="FM55" s="121"/>
      <c r="FN55" s="121"/>
      <c r="FO55" s="121"/>
      <c r="FP55" s="121"/>
      <c r="FQ55" s="122"/>
      <c r="FR55" s="121"/>
      <c r="FS55" s="121"/>
      <c r="FT55" s="121"/>
      <c r="FU55" s="121"/>
      <c r="FV55" s="121"/>
      <c r="FW55" s="121"/>
      <c r="FX55" s="122"/>
      <c r="FY55" s="121"/>
      <c r="FZ55" s="121"/>
      <c r="GA55" s="121"/>
      <c r="GB55" s="121"/>
      <c r="GC55" s="121"/>
      <c r="GD55" s="121"/>
      <c r="GE55" s="122"/>
      <c r="GF55" s="121"/>
      <c r="GG55" s="121"/>
    </row>
    <row r="56" spans="1:189" s="123" customFormat="1" ht="21.75" customHeight="1" x14ac:dyDescent="0.2">
      <c r="A56" s="212"/>
      <c r="B56" s="213"/>
      <c r="C56" s="214"/>
      <c r="D56" s="215"/>
      <c r="E56" s="215"/>
      <c r="F56" s="215"/>
      <c r="G56" s="217"/>
      <c r="H56" s="203"/>
      <c r="I56" s="203"/>
      <c r="J56" s="218"/>
      <c r="K56" s="205">
        <v>0</v>
      </c>
      <c r="L56" s="205"/>
      <c r="M56" s="205"/>
      <c r="N56" s="205"/>
      <c r="O56" s="205"/>
      <c r="P56" s="219">
        <v>0</v>
      </c>
      <c r="Q56" s="220"/>
      <c r="R56" s="220"/>
      <c r="S56" s="220"/>
      <c r="T56" s="220"/>
      <c r="U56" s="221"/>
      <c r="V56" s="222">
        <f>(SUM(V55:AB55)/SUM($K55:$EC55))*$G55</f>
        <v>0</v>
      </c>
      <c r="W56" s="223"/>
      <c r="X56" s="223"/>
      <c r="Y56" s="223"/>
      <c r="Z56" s="223"/>
      <c r="AA56" s="223"/>
      <c r="AB56" s="223"/>
      <c r="AC56" s="222">
        <f t="shared" ref="AC56" si="212">(SUM(AC55:AI55)/SUM($K55:$EC55))*$G55</f>
        <v>0</v>
      </c>
      <c r="AD56" s="223"/>
      <c r="AE56" s="223"/>
      <c r="AF56" s="223"/>
      <c r="AG56" s="223"/>
      <c r="AH56" s="223"/>
      <c r="AI56" s="223"/>
      <c r="AJ56" s="222">
        <f t="shared" ref="AJ56" si="213">(SUM(AJ55:AP55)/SUM($K55:$EC55))*$G55</f>
        <v>0</v>
      </c>
      <c r="AK56" s="223"/>
      <c r="AL56" s="223"/>
      <c r="AM56" s="223"/>
      <c r="AN56" s="223"/>
      <c r="AO56" s="223"/>
      <c r="AP56" s="223"/>
      <c r="AQ56" s="222">
        <f t="shared" ref="AQ56" si="214">(SUM(AQ55:AW55)/SUM($K55:$EC55))*$G55</f>
        <v>0</v>
      </c>
      <c r="AR56" s="223"/>
      <c r="AS56" s="223"/>
      <c r="AT56" s="223"/>
      <c r="AU56" s="223"/>
      <c r="AV56" s="223"/>
      <c r="AW56" s="223"/>
      <c r="AX56" s="222">
        <f t="shared" ref="AX56" si="215">(SUM(AX55:BD55)/SUM($K55:$EC55))*$G55</f>
        <v>0</v>
      </c>
      <c r="AY56" s="223"/>
      <c r="AZ56" s="223"/>
      <c r="BA56" s="223"/>
      <c r="BB56" s="223"/>
      <c r="BC56" s="223"/>
      <c r="BD56" s="223"/>
      <c r="BE56" s="222">
        <f t="shared" ref="BE56" si="216">(SUM(BE55:BK55)/SUM($K55:$EC55))*$G55</f>
        <v>0</v>
      </c>
      <c r="BF56" s="223"/>
      <c r="BG56" s="223"/>
      <c r="BH56" s="223"/>
      <c r="BI56" s="223"/>
      <c r="BJ56" s="223"/>
      <c r="BK56" s="223"/>
      <c r="BL56" s="222">
        <f t="shared" ref="BL56" si="217">(SUM(BL55:BR55)/SUM($K55:$EC55))*$G55</f>
        <v>0</v>
      </c>
      <c r="BM56" s="223"/>
      <c r="BN56" s="223"/>
      <c r="BO56" s="223"/>
      <c r="BP56" s="223"/>
      <c r="BQ56" s="223"/>
      <c r="BR56" s="223"/>
      <c r="BS56" s="222">
        <f t="shared" ref="BS56" si="218">(SUM(BS55:BY55)/SUM($K55:$EC55))*$G55</f>
        <v>0</v>
      </c>
      <c r="BT56" s="223"/>
      <c r="BU56" s="223"/>
      <c r="BV56" s="223"/>
      <c r="BW56" s="223"/>
      <c r="BX56" s="223"/>
      <c r="BY56" s="223"/>
      <c r="BZ56" s="222">
        <v>3344271.88</v>
      </c>
      <c r="CA56" s="223"/>
      <c r="CB56" s="223"/>
      <c r="CC56" s="223"/>
      <c r="CD56" s="223"/>
      <c r="CE56" s="223"/>
      <c r="CF56" s="223"/>
      <c r="CG56" s="222">
        <f>477753.13-0.51+0.5</f>
        <v>477753.12</v>
      </c>
      <c r="CH56" s="223"/>
      <c r="CI56" s="223"/>
      <c r="CJ56" s="223"/>
      <c r="CK56" s="223"/>
      <c r="CL56" s="223"/>
      <c r="CM56" s="223"/>
      <c r="CN56" s="222">
        <f t="shared" ref="CN56" si="219">(SUM(CN55:CT55)/SUM($K55:$EC55))*$G55</f>
        <v>0</v>
      </c>
      <c r="CO56" s="223"/>
      <c r="CP56" s="223"/>
      <c r="CQ56" s="223"/>
      <c r="CR56" s="223"/>
      <c r="CS56" s="223"/>
      <c r="CT56" s="223"/>
      <c r="CU56" s="222">
        <f t="shared" ref="CU56" si="220">(SUM(CU55:DA55)/SUM($K55:$EC55))*$G55</f>
        <v>0</v>
      </c>
      <c r="CV56" s="223"/>
      <c r="CW56" s="223"/>
      <c r="CX56" s="223"/>
      <c r="CY56" s="223"/>
      <c r="CZ56" s="223"/>
      <c r="DA56" s="223"/>
      <c r="DB56" s="222">
        <f t="shared" ref="DB56" si="221">(SUM(DB55:DH55)/SUM($K55:$EC55))*$G55</f>
        <v>0</v>
      </c>
      <c r="DC56" s="223"/>
      <c r="DD56" s="223"/>
      <c r="DE56" s="223"/>
      <c r="DF56" s="223"/>
      <c r="DG56" s="223"/>
      <c r="DH56" s="223"/>
      <c r="DI56" s="222">
        <f t="shared" ref="DI56" si="222">(SUM(DI55:DO55)/SUM($K55:$EC55))*$G55</f>
        <v>0</v>
      </c>
      <c r="DJ56" s="223"/>
      <c r="DK56" s="223"/>
      <c r="DL56" s="223"/>
      <c r="DM56" s="223"/>
      <c r="DN56" s="223"/>
      <c r="DO56" s="223"/>
      <c r="DP56" s="222">
        <f t="shared" ref="DP56" si="223">(SUM(DP55:DV55)/SUM($K55:$EC55))*$G55</f>
        <v>0</v>
      </c>
      <c r="DQ56" s="223"/>
      <c r="DR56" s="223"/>
      <c r="DS56" s="223"/>
      <c r="DT56" s="223"/>
      <c r="DU56" s="223"/>
      <c r="DV56" s="223"/>
      <c r="DW56" s="222">
        <f t="shared" ref="DW56" si="224">(SUM(DW55:EC55)/SUM($K55:$EC55))*$G55</f>
        <v>0</v>
      </c>
      <c r="DX56" s="223"/>
      <c r="DY56" s="223"/>
      <c r="DZ56" s="223"/>
      <c r="EA56" s="223"/>
      <c r="EB56" s="223"/>
      <c r="EC56" s="223"/>
      <c r="ED56" s="222">
        <f t="shared" ref="ED56" si="225">(SUM(ED55:EJ55)/SUM($K55:$EC55))*$G55</f>
        <v>0</v>
      </c>
      <c r="EE56" s="223"/>
      <c r="EF56" s="223"/>
      <c r="EG56" s="223"/>
      <c r="EH56" s="223"/>
      <c r="EI56" s="223"/>
      <c r="EJ56" s="223"/>
      <c r="EK56" s="222">
        <f t="shared" ref="EK56" si="226">(SUM(EK55:EQ55)/SUM($K55:$EC55))*$G55</f>
        <v>0</v>
      </c>
      <c r="EL56" s="223"/>
      <c r="EM56" s="223"/>
      <c r="EN56" s="223"/>
      <c r="EO56" s="223"/>
      <c r="EP56" s="223"/>
      <c r="EQ56" s="223"/>
      <c r="ER56" s="222">
        <f>+(ER55+ES55+ET55+EU55+EV55+EW55+EX55)*G55</f>
        <v>0</v>
      </c>
      <c r="ES56" s="223"/>
      <c r="ET56" s="223"/>
      <c r="EU56" s="223"/>
      <c r="EV56" s="223"/>
      <c r="EW56" s="223"/>
      <c r="EX56" s="223"/>
      <c r="EY56" s="222">
        <f>+(EY55+EZ55+FA55+FB55+FC55+FD55+FE55)*N55</f>
        <v>0</v>
      </c>
      <c r="EZ56" s="223"/>
      <c r="FA56" s="223"/>
      <c r="FB56" s="223"/>
      <c r="FC56" s="223"/>
      <c r="FD56" s="223"/>
      <c r="FE56" s="223"/>
      <c r="FF56" s="222">
        <f>+(FF55+FG55+FH55+FI55+FJ55+FK55+FL55)*U55</f>
        <v>0</v>
      </c>
      <c r="FG56" s="223"/>
      <c r="FH56" s="223"/>
      <c r="FI56" s="223"/>
      <c r="FJ56" s="223"/>
      <c r="FK56" s="223"/>
      <c r="FL56" s="223"/>
      <c r="FM56" s="222">
        <f>+(FM55+FN55+FO55+FP55+FQ55+FR55+FS55)*AB55</f>
        <v>0</v>
      </c>
      <c r="FN56" s="223"/>
      <c r="FO56" s="223"/>
      <c r="FP56" s="223"/>
      <c r="FQ56" s="223"/>
      <c r="FR56" s="223"/>
      <c r="FS56" s="223"/>
      <c r="FT56" s="222">
        <f>+(FT55+FU55+FV55+FW55+FX55+FY55+FZ55)*AI55</f>
        <v>0</v>
      </c>
      <c r="FU56" s="223"/>
      <c r="FV56" s="223"/>
      <c r="FW56" s="223"/>
      <c r="FX56" s="223"/>
      <c r="FY56" s="223"/>
      <c r="FZ56" s="223"/>
      <c r="GA56" s="222">
        <f>+(GA55+GB55+GC55+GD55+GE55+GF55+GG55)*AP55</f>
        <v>0</v>
      </c>
      <c r="GB56" s="223"/>
      <c r="GC56" s="223"/>
      <c r="GD56" s="223"/>
      <c r="GE56" s="223"/>
      <c r="GF56" s="223"/>
      <c r="GG56" s="223"/>
    </row>
    <row r="57" spans="1:189" s="123" customFormat="1" ht="21.75" customHeight="1" x14ac:dyDescent="0.2">
      <c r="A57" s="212"/>
      <c r="B57" s="213"/>
      <c r="C57" s="214"/>
      <c r="D57" s="215"/>
      <c r="E57" s="215"/>
      <c r="F57" s="215"/>
      <c r="G57" s="217"/>
      <c r="H57" s="203"/>
      <c r="I57" s="203"/>
      <c r="J57" s="204" t="s">
        <v>224</v>
      </c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120"/>
      <c r="BU57" s="120"/>
      <c r="BV57" s="120"/>
      <c r="BW57" s="120"/>
      <c r="BX57" s="120"/>
      <c r="BY57" s="120"/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0"/>
      <c r="CZ57" s="120"/>
      <c r="DA57" s="120"/>
      <c r="DB57" s="120"/>
      <c r="DC57" s="120"/>
      <c r="DD57" s="120"/>
      <c r="DE57" s="120"/>
      <c r="DF57" s="120"/>
      <c r="DG57" s="120"/>
      <c r="DH57" s="120"/>
      <c r="DI57" s="120"/>
      <c r="DJ57" s="120"/>
      <c r="DK57" s="120"/>
      <c r="DL57" s="120"/>
      <c r="DM57" s="120"/>
      <c r="DN57" s="120"/>
      <c r="DO57" s="120"/>
      <c r="DP57" s="120"/>
      <c r="DQ57" s="120"/>
      <c r="DR57" s="120"/>
      <c r="DS57" s="120"/>
      <c r="DT57" s="120"/>
      <c r="DU57" s="120"/>
      <c r="DV57" s="120"/>
      <c r="DW57" s="120"/>
      <c r="DX57" s="120"/>
      <c r="DY57" s="120"/>
      <c r="DZ57" s="120"/>
      <c r="EA57" s="120"/>
      <c r="EB57" s="120"/>
      <c r="EC57" s="120"/>
      <c r="ED57" s="120"/>
      <c r="EE57" s="120"/>
      <c r="EF57" s="120"/>
      <c r="EG57" s="120"/>
      <c r="EH57" s="120"/>
      <c r="EI57" s="120"/>
      <c r="EJ57" s="120"/>
      <c r="EK57" s="120"/>
      <c r="EL57" s="120"/>
      <c r="EM57" s="120"/>
      <c r="EN57" s="120"/>
      <c r="EO57" s="120"/>
      <c r="EP57" s="120"/>
      <c r="EQ57" s="120"/>
      <c r="ER57" s="120"/>
      <c r="ES57" s="120"/>
      <c r="ET57" s="120"/>
      <c r="EU57" s="120"/>
      <c r="EV57" s="120"/>
      <c r="EW57" s="120"/>
      <c r="EX57" s="120"/>
      <c r="EY57" s="120"/>
      <c r="EZ57" s="120"/>
      <c r="FA57" s="120"/>
      <c r="FB57" s="120"/>
      <c r="FC57" s="120"/>
      <c r="FD57" s="120"/>
      <c r="FE57" s="120"/>
      <c r="FF57" s="120"/>
      <c r="FG57" s="120"/>
      <c r="FH57" s="120"/>
      <c r="FI57" s="120"/>
      <c r="FJ57" s="120"/>
      <c r="FK57" s="120"/>
      <c r="FL57" s="120"/>
      <c r="FM57" s="120"/>
      <c r="FN57" s="120"/>
      <c r="FO57" s="120"/>
      <c r="FP57" s="120"/>
      <c r="FQ57" s="120"/>
      <c r="FR57" s="120"/>
      <c r="FS57" s="120"/>
      <c r="FT57" s="120"/>
      <c r="FU57" s="120"/>
      <c r="FV57" s="120"/>
      <c r="FW57" s="120"/>
      <c r="FX57" s="120"/>
      <c r="FY57" s="120"/>
      <c r="FZ57" s="120"/>
      <c r="GA57" s="120"/>
      <c r="GB57" s="120"/>
      <c r="GC57" s="120"/>
      <c r="GD57" s="120"/>
      <c r="GE57" s="120"/>
      <c r="GF57" s="120"/>
      <c r="GG57" s="120"/>
    </row>
    <row r="58" spans="1:189" s="123" customFormat="1" ht="21.75" customHeight="1" x14ac:dyDescent="0.2">
      <c r="A58" s="212"/>
      <c r="B58" s="213"/>
      <c r="C58" s="214"/>
      <c r="D58" s="215"/>
      <c r="E58" s="215"/>
      <c r="F58" s="215"/>
      <c r="G58" s="217"/>
      <c r="H58" s="203"/>
      <c r="I58" s="203"/>
      <c r="J58" s="204"/>
      <c r="K58" s="205"/>
      <c r="L58" s="205"/>
      <c r="M58" s="205"/>
      <c r="N58" s="205"/>
      <c r="O58" s="205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3"/>
      <c r="AY58" s="133"/>
      <c r="AZ58" s="133"/>
      <c r="BA58" s="133"/>
      <c r="BB58" s="133"/>
      <c r="BC58" s="133"/>
      <c r="BD58" s="133"/>
      <c r="BE58" s="133"/>
      <c r="BF58" s="133"/>
      <c r="BG58" s="133"/>
      <c r="BH58" s="133"/>
      <c r="BI58" s="133"/>
      <c r="BJ58" s="133"/>
      <c r="BK58" s="133"/>
      <c r="BL58" s="205"/>
      <c r="BM58" s="205"/>
      <c r="BN58" s="205"/>
      <c r="BO58" s="205"/>
      <c r="BP58" s="205"/>
      <c r="BQ58" s="205"/>
      <c r="BR58" s="205"/>
      <c r="BS58" s="205"/>
      <c r="BT58" s="205"/>
      <c r="BU58" s="205"/>
      <c r="BV58" s="205"/>
      <c r="BW58" s="205"/>
      <c r="BX58" s="205"/>
      <c r="BY58" s="205"/>
      <c r="BZ58" s="205"/>
      <c r="CA58" s="205"/>
      <c r="CB58" s="205"/>
      <c r="CC58" s="205"/>
      <c r="CD58" s="205"/>
      <c r="CE58" s="205"/>
      <c r="CF58" s="205"/>
      <c r="CG58" s="205"/>
      <c r="CH58" s="205"/>
      <c r="CI58" s="205"/>
      <c r="CJ58" s="205"/>
      <c r="CK58" s="205"/>
      <c r="CL58" s="205"/>
      <c r="CM58" s="205"/>
      <c r="CN58" s="205"/>
      <c r="CO58" s="205"/>
      <c r="CP58" s="205"/>
      <c r="CQ58" s="205"/>
      <c r="CR58" s="205"/>
      <c r="CS58" s="205"/>
      <c r="CT58" s="205"/>
      <c r="CU58" s="205"/>
      <c r="CV58" s="205"/>
      <c r="CW58" s="205"/>
      <c r="CX58" s="205"/>
      <c r="CY58" s="205"/>
      <c r="CZ58" s="205"/>
      <c r="DA58" s="205"/>
      <c r="DB58" s="205"/>
      <c r="DC58" s="205"/>
      <c r="DD58" s="205"/>
      <c r="DE58" s="205"/>
      <c r="DF58" s="205"/>
      <c r="DG58" s="205"/>
      <c r="DH58" s="205"/>
      <c r="DI58" s="205"/>
      <c r="DJ58" s="117"/>
      <c r="DN58" s="205"/>
      <c r="DO58" s="205"/>
      <c r="DP58" s="205"/>
      <c r="DU58" s="205"/>
      <c r="DV58" s="205"/>
      <c r="DW58" s="205"/>
      <c r="EB58" s="205"/>
      <c r="EC58" s="205"/>
      <c r="EI58" s="205"/>
      <c r="EJ58" s="205"/>
      <c r="EP58" s="205"/>
      <c r="EQ58" s="205"/>
      <c r="ER58" s="207"/>
      <c r="ES58" s="208"/>
      <c r="ET58" s="208"/>
      <c r="EU58" s="208"/>
      <c r="EV58" s="208"/>
      <c r="EW58" s="208"/>
      <c r="EX58" s="209"/>
      <c r="EY58" s="207"/>
      <c r="EZ58" s="208"/>
      <c r="FA58" s="208"/>
      <c r="FB58" s="208"/>
      <c r="FC58" s="208"/>
      <c r="FD58" s="208"/>
      <c r="FE58" s="209"/>
      <c r="FF58" s="207"/>
      <c r="FG58" s="208"/>
      <c r="FH58" s="208"/>
      <c r="FI58" s="208"/>
      <c r="FJ58" s="208"/>
      <c r="FK58" s="208"/>
      <c r="FL58" s="209"/>
      <c r="FM58" s="207"/>
      <c r="FN58" s="208"/>
      <c r="FO58" s="208"/>
      <c r="FP58" s="208"/>
      <c r="FQ58" s="208"/>
      <c r="FR58" s="208"/>
      <c r="FS58" s="209"/>
      <c r="FT58" s="207"/>
      <c r="FU58" s="208"/>
      <c r="FV58" s="208"/>
      <c r="FW58" s="208"/>
      <c r="FX58" s="208"/>
      <c r="FY58" s="208"/>
      <c r="FZ58" s="209"/>
      <c r="GA58" s="207"/>
      <c r="GB58" s="208"/>
      <c r="GC58" s="208"/>
      <c r="GD58" s="208"/>
      <c r="GE58" s="208"/>
      <c r="GF58" s="208"/>
      <c r="GG58" s="209"/>
    </row>
    <row r="59" spans="1:189" s="123" customFormat="1" ht="22.5" customHeight="1" x14ac:dyDescent="0.2">
      <c r="A59" s="212"/>
      <c r="B59" s="213">
        <f>+'BALANCE GENERAL'!D31</f>
        <v>1.19</v>
      </c>
      <c r="C59" s="214" t="str">
        <f>+'BALANCE GENERAL'!G31</f>
        <v>Suministro y aplicación de aditivo para curado de concreto</v>
      </c>
      <c r="D59" s="215" t="str">
        <f>+'BALANCE GENERAL'!H31</f>
        <v>m2</v>
      </c>
      <c r="E59" s="215">
        <v>990.71</v>
      </c>
      <c r="F59" s="215">
        <f>+'BALANCE GENERAL'!J31</f>
        <v>6284</v>
      </c>
      <c r="G59" s="217">
        <f t="shared" ref="G59" si="227">ROUND(E59*F59,0)</f>
        <v>6225622</v>
      </c>
      <c r="H59" s="203"/>
      <c r="I59" s="203"/>
      <c r="J59" s="218" t="s">
        <v>223</v>
      </c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  <c r="AH59" s="121"/>
      <c r="AI59" s="121"/>
      <c r="AJ59" s="122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2"/>
      <c r="BD59" s="121"/>
      <c r="BE59" s="121"/>
      <c r="BF59" s="121"/>
      <c r="BG59" s="121"/>
      <c r="BH59" s="121"/>
      <c r="BI59" s="121"/>
      <c r="BJ59" s="121"/>
      <c r="BK59" s="120"/>
      <c r="BL59" s="121"/>
      <c r="BM59" s="121"/>
      <c r="BN59" s="121"/>
      <c r="BO59" s="121"/>
      <c r="BP59" s="121"/>
      <c r="BQ59" s="121"/>
      <c r="BR59" s="121"/>
      <c r="BS59" s="121"/>
      <c r="BT59" s="121"/>
      <c r="BU59" s="121"/>
      <c r="BV59" s="121"/>
      <c r="BW59" s="121"/>
      <c r="BX59" s="121"/>
      <c r="BY59" s="122"/>
      <c r="BZ59" s="121">
        <v>1</v>
      </c>
      <c r="CA59" s="121">
        <v>1</v>
      </c>
      <c r="CB59" s="121">
        <v>1</v>
      </c>
      <c r="CC59" s="121">
        <v>1</v>
      </c>
      <c r="CD59" s="121">
        <v>1</v>
      </c>
      <c r="CE59" s="121">
        <v>1</v>
      </c>
      <c r="CF59" s="121">
        <v>1</v>
      </c>
      <c r="CG59" s="120">
        <v>1</v>
      </c>
      <c r="CH59" s="120"/>
      <c r="CI59" s="120"/>
      <c r="CJ59" s="120"/>
      <c r="CK59" s="120"/>
      <c r="CL59" s="120"/>
      <c r="CM59" s="120"/>
      <c r="CN59" s="120"/>
      <c r="CO59" s="120"/>
      <c r="CP59" s="120"/>
      <c r="CQ59" s="120"/>
      <c r="CR59" s="120"/>
      <c r="CS59" s="121"/>
      <c r="CT59" s="121"/>
      <c r="CU59" s="121"/>
      <c r="CV59" s="121"/>
      <c r="CW59" s="121"/>
      <c r="CX59" s="121"/>
      <c r="CY59" s="121"/>
      <c r="CZ59" s="121"/>
      <c r="DA59" s="121"/>
      <c r="DB59" s="121"/>
      <c r="DC59" s="121"/>
      <c r="DD59" s="121"/>
      <c r="DE59" s="121"/>
      <c r="DF59" s="122"/>
      <c r="DG59" s="121"/>
      <c r="DH59" s="121"/>
      <c r="DI59" s="121"/>
      <c r="DJ59" s="121"/>
      <c r="DK59" s="121"/>
      <c r="DL59" s="121"/>
      <c r="DM59" s="122"/>
      <c r="DN59" s="121"/>
      <c r="DO59" s="121"/>
      <c r="DP59" s="121"/>
      <c r="DQ59" s="121"/>
      <c r="DR59" s="121"/>
      <c r="DS59" s="121"/>
      <c r="DT59" s="122"/>
      <c r="DU59" s="121"/>
      <c r="DV59" s="121"/>
      <c r="DW59" s="121"/>
      <c r="DX59" s="121"/>
      <c r="DY59" s="121"/>
      <c r="DZ59" s="121"/>
      <c r="EA59" s="122"/>
      <c r="EB59" s="121"/>
      <c r="EC59" s="121"/>
      <c r="ED59" s="121"/>
      <c r="EE59" s="121"/>
      <c r="EF59" s="121"/>
      <c r="EG59" s="121"/>
      <c r="EH59" s="122"/>
      <c r="EI59" s="121"/>
      <c r="EJ59" s="121"/>
      <c r="EK59" s="121"/>
      <c r="EL59" s="121"/>
      <c r="EM59" s="121"/>
      <c r="EN59" s="121"/>
      <c r="EO59" s="122"/>
      <c r="EP59" s="121"/>
      <c r="EQ59" s="121"/>
      <c r="ER59" s="121"/>
      <c r="ES59" s="121"/>
      <c r="ET59" s="121"/>
      <c r="EU59" s="121"/>
      <c r="EV59" s="122"/>
      <c r="EW59" s="121"/>
      <c r="EX59" s="121"/>
      <c r="EY59" s="121"/>
      <c r="EZ59" s="121"/>
      <c r="FA59" s="121"/>
      <c r="FB59" s="121"/>
      <c r="FC59" s="122"/>
      <c r="FD59" s="121"/>
      <c r="FE59" s="121"/>
      <c r="FF59" s="121"/>
      <c r="FG59" s="121"/>
      <c r="FH59" s="121"/>
      <c r="FI59" s="121"/>
      <c r="FJ59" s="122"/>
      <c r="FK59" s="121"/>
      <c r="FL59" s="121"/>
      <c r="FM59" s="121"/>
      <c r="FN59" s="121"/>
      <c r="FO59" s="121"/>
      <c r="FP59" s="121"/>
      <c r="FQ59" s="122"/>
      <c r="FR59" s="121"/>
      <c r="FS59" s="121"/>
      <c r="FT59" s="121"/>
      <c r="FU59" s="121"/>
      <c r="FV59" s="121"/>
      <c r="FW59" s="121"/>
      <c r="FX59" s="122"/>
      <c r="FY59" s="121"/>
      <c r="FZ59" s="121"/>
      <c r="GA59" s="121"/>
      <c r="GB59" s="121"/>
      <c r="GC59" s="121"/>
      <c r="GD59" s="121"/>
      <c r="GE59" s="122"/>
      <c r="GF59" s="121"/>
      <c r="GG59" s="121"/>
    </row>
    <row r="60" spans="1:189" s="123" customFormat="1" ht="21.75" customHeight="1" x14ac:dyDescent="0.2">
      <c r="A60" s="212"/>
      <c r="B60" s="213"/>
      <c r="C60" s="214"/>
      <c r="D60" s="215"/>
      <c r="E60" s="215"/>
      <c r="F60" s="215"/>
      <c r="G60" s="217"/>
      <c r="H60" s="203"/>
      <c r="I60" s="203"/>
      <c r="J60" s="218"/>
      <c r="K60" s="205">
        <v>0</v>
      </c>
      <c r="L60" s="205"/>
      <c r="M60" s="205"/>
      <c r="N60" s="205"/>
      <c r="O60" s="205"/>
      <c r="P60" s="219">
        <v>0</v>
      </c>
      <c r="Q60" s="220"/>
      <c r="R60" s="220"/>
      <c r="S60" s="220"/>
      <c r="T60" s="220"/>
      <c r="U60" s="221"/>
      <c r="V60" s="222">
        <f>(SUM(V59:AB59)/SUM($K59:$EC59))*$G59</f>
        <v>0</v>
      </c>
      <c r="W60" s="223"/>
      <c r="X60" s="223"/>
      <c r="Y60" s="223"/>
      <c r="Z60" s="223"/>
      <c r="AA60" s="223"/>
      <c r="AB60" s="223"/>
      <c r="AC60" s="222">
        <f t="shared" ref="AC60" si="228">(SUM(AC59:AI59)/SUM($K59:$EC59))*$G59</f>
        <v>0</v>
      </c>
      <c r="AD60" s="223"/>
      <c r="AE60" s="223"/>
      <c r="AF60" s="223"/>
      <c r="AG60" s="223"/>
      <c r="AH60" s="223"/>
      <c r="AI60" s="223"/>
      <c r="AJ60" s="222">
        <f t="shared" ref="AJ60" si="229">(SUM(AJ59:AP59)/SUM($K59:$EC59))*$G59</f>
        <v>0</v>
      </c>
      <c r="AK60" s="223"/>
      <c r="AL60" s="223"/>
      <c r="AM60" s="223"/>
      <c r="AN60" s="223"/>
      <c r="AO60" s="223"/>
      <c r="AP60" s="223"/>
      <c r="AQ60" s="222">
        <f t="shared" ref="AQ60" si="230">(SUM(AQ59:AW59)/SUM($K59:$EC59))*$G59</f>
        <v>0</v>
      </c>
      <c r="AR60" s="223"/>
      <c r="AS60" s="223"/>
      <c r="AT60" s="223"/>
      <c r="AU60" s="223"/>
      <c r="AV60" s="223"/>
      <c r="AW60" s="223"/>
      <c r="AX60" s="222">
        <f t="shared" ref="AX60" si="231">(SUM(AX59:BD59)/SUM($K59:$EC59))*$G59</f>
        <v>0</v>
      </c>
      <c r="AY60" s="223"/>
      <c r="AZ60" s="223"/>
      <c r="BA60" s="223"/>
      <c r="BB60" s="223"/>
      <c r="BC60" s="223"/>
      <c r="BD60" s="223"/>
      <c r="BE60" s="222">
        <f t="shared" ref="BE60" si="232">(SUM(BE59:BK59)/SUM($K59:$EC59))*$G59</f>
        <v>0</v>
      </c>
      <c r="BF60" s="223"/>
      <c r="BG60" s="223"/>
      <c r="BH60" s="223"/>
      <c r="BI60" s="223"/>
      <c r="BJ60" s="223"/>
      <c r="BK60" s="223"/>
      <c r="BL60" s="222">
        <f t="shared" ref="BL60" si="233">(SUM(BL59:BR59)/SUM($K59:$EC59))*$G59</f>
        <v>0</v>
      </c>
      <c r="BM60" s="223"/>
      <c r="BN60" s="223"/>
      <c r="BO60" s="223"/>
      <c r="BP60" s="223"/>
      <c r="BQ60" s="223"/>
      <c r="BR60" s="223"/>
      <c r="BS60" s="222">
        <f t="shared" ref="BS60" si="234">(SUM(BS59:BY59)/SUM($K59:$EC59))*$G59</f>
        <v>0</v>
      </c>
      <c r="BT60" s="223"/>
      <c r="BU60" s="223"/>
      <c r="BV60" s="223"/>
      <c r="BW60" s="223"/>
      <c r="BX60" s="223"/>
      <c r="BY60" s="223"/>
      <c r="BZ60" s="222">
        <v>5523683.3799999999</v>
      </c>
      <c r="CA60" s="223"/>
      <c r="CB60" s="223"/>
      <c r="CC60" s="223"/>
      <c r="CD60" s="223"/>
      <c r="CE60" s="223"/>
      <c r="CF60" s="223"/>
      <c r="CG60" s="222">
        <f>789097.63-87159.08-0.29</f>
        <v>701938.26</v>
      </c>
      <c r="CH60" s="223"/>
      <c r="CI60" s="223"/>
      <c r="CJ60" s="223"/>
      <c r="CK60" s="223"/>
      <c r="CL60" s="223"/>
      <c r="CM60" s="223"/>
      <c r="CN60" s="222">
        <f t="shared" ref="CN60" si="235">(SUM(CN59:CT59)/SUM($K59:$EC59))*$G59</f>
        <v>0</v>
      </c>
      <c r="CO60" s="223"/>
      <c r="CP60" s="223"/>
      <c r="CQ60" s="223"/>
      <c r="CR60" s="223"/>
      <c r="CS60" s="223"/>
      <c r="CT60" s="223"/>
      <c r="CU60" s="222">
        <f t="shared" ref="CU60" si="236">(SUM(CU59:DA59)/SUM($K59:$EC59))*$G59</f>
        <v>0</v>
      </c>
      <c r="CV60" s="223"/>
      <c r="CW60" s="223"/>
      <c r="CX60" s="223"/>
      <c r="CY60" s="223"/>
      <c r="CZ60" s="223"/>
      <c r="DA60" s="223"/>
      <c r="DB60" s="222">
        <f t="shared" ref="DB60" si="237">(SUM(DB59:DH59)/SUM($K59:$EC59))*$G59</f>
        <v>0</v>
      </c>
      <c r="DC60" s="223"/>
      <c r="DD60" s="223"/>
      <c r="DE60" s="223"/>
      <c r="DF60" s="223"/>
      <c r="DG60" s="223"/>
      <c r="DH60" s="223"/>
      <c r="DI60" s="222">
        <f t="shared" ref="DI60" si="238">(SUM(DI59:DO59)/SUM($K59:$EC59))*$G59</f>
        <v>0</v>
      </c>
      <c r="DJ60" s="223"/>
      <c r="DK60" s="223"/>
      <c r="DL60" s="223"/>
      <c r="DM60" s="223"/>
      <c r="DN60" s="223"/>
      <c r="DO60" s="223"/>
      <c r="DP60" s="222">
        <f t="shared" ref="DP60" si="239">(SUM(DP59:DV59)/SUM($K59:$EC59))*$G59</f>
        <v>0</v>
      </c>
      <c r="DQ60" s="223"/>
      <c r="DR60" s="223"/>
      <c r="DS60" s="223"/>
      <c r="DT60" s="223"/>
      <c r="DU60" s="223"/>
      <c r="DV60" s="223"/>
      <c r="DW60" s="222">
        <f t="shared" ref="DW60" si="240">(SUM(DW59:EC59)/SUM($K59:$EC59))*$G59</f>
        <v>0</v>
      </c>
      <c r="DX60" s="223"/>
      <c r="DY60" s="223"/>
      <c r="DZ60" s="223"/>
      <c r="EA60" s="223"/>
      <c r="EB60" s="223"/>
      <c r="EC60" s="223"/>
      <c r="ED60" s="222">
        <f t="shared" ref="ED60" si="241">(SUM(ED59:EJ59)/SUM($K59:$EC59))*$G59</f>
        <v>0</v>
      </c>
      <c r="EE60" s="223"/>
      <c r="EF60" s="223"/>
      <c r="EG60" s="223"/>
      <c r="EH60" s="223"/>
      <c r="EI60" s="223"/>
      <c r="EJ60" s="223"/>
      <c r="EK60" s="222">
        <f t="shared" ref="EK60" si="242">(SUM(EK59:EQ59)/SUM($K59:$EC59))*$G59</f>
        <v>0</v>
      </c>
      <c r="EL60" s="223"/>
      <c r="EM60" s="223"/>
      <c r="EN60" s="223"/>
      <c r="EO60" s="223"/>
      <c r="EP60" s="223"/>
      <c r="EQ60" s="223"/>
      <c r="ER60" s="222">
        <f>+(ER59+ES59+ET59+EU59+EV59+EW59+EX59)*G59</f>
        <v>0</v>
      </c>
      <c r="ES60" s="223"/>
      <c r="ET60" s="223"/>
      <c r="EU60" s="223"/>
      <c r="EV60" s="223"/>
      <c r="EW60" s="223"/>
      <c r="EX60" s="223"/>
      <c r="EY60" s="222">
        <f>+(EY59+EZ59+FA59+FB59+FC59+FD59+FE59)*N59</f>
        <v>0</v>
      </c>
      <c r="EZ60" s="223"/>
      <c r="FA60" s="223"/>
      <c r="FB60" s="223"/>
      <c r="FC60" s="223"/>
      <c r="FD60" s="223"/>
      <c r="FE60" s="223"/>
      <c r="FF60" s="222">
        <f>+(FF59+FG59+FH59+FI59+FJ59+FK59+FL59)*U59</f>
        <v>0</v>
      </c>
      <c r="FG60" s="223"/>
      <c r="FH60" s="223"/>
      <c r="FI60" s="223"/>
      <c r="FJ60" s="223"/>
      <c r="FK60" s="223"/>
      <c r="FL60" s="223"/>
      <c r="FM60" s="222">
        <f>+(FM59+FN59+FO59+FP59+FQ59+FR59+FS59)*AB59</f>
        <v>0</v>
      </c>
      <c r="FN60" s="223"/>
      <c r="FO60" s="223"/>
      <c r="FP60" s="223"/>
      <c r="FQ60" s="223"/>
      <c r="FR60" s="223"/>
      <c r="FS60" s="223"/>
      <c r="FT60" s="222">
        <f>+(FT59+FU59+FV59+FW59+FX59+FY59+FZ59)*AI59</f>
        <v>0</v>
      </c>
      <c r="FU60" s="223"/>
      <c r="FV60" s="223"/>
      <c r="FW60" s="223"/>
      <c r="FX60" s="223"/>
      <c r="FY60" s="223"/>
      <c r="FZ60" s="223"/>
      <c r="GA60" s="222">
        <f>+(GA59+GB59+GC59+GD59+GE59+GF59+GG59)*AP59</f>
        <v>0</v>
      </c>
      <c r="GB60" s="223"/>
      <c r="GC60" s="223"/>
      <c r="GD60" s="223"/>
      <c r="GE60" s="223"/>
      <c r="GF60" s="223"/>
      <c r="GG60" s="223"/>
    </row>
    <row r="61" spans="1:189" s="123" customFormat="1" ht="21.75" customHeight="1" x14ac:dyDescent="0.2">
      <c r="A61" s="212"/>
      <c r="B61" s="213"/>
      <c r="C61" s="214"/>
      <c r="D61" s="215"/>
      <c r="E61" s="215"/>
      <c r="F61" s="215"/>
      <c r="G61" s="217"/>
      <c r="H61" s="203"/>
      <c r="I61" s="203"/>
      <c r="J61" s="204" t="s">
        <v>224</v>
      </c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20"/>
      <c r="AT61" s="120"/>
      <c r="AU61" s="120"/>
      <c r="AV61" s="120"/>
      <c r="AW61" s="120"/>
      <c r="AX61" s="120"/>
      <c r="AY61" s="120"/>
      <c r="AZ61" s="120"/>
      <c r="BA61" s="120"/>
      <c r="BB61" s="120"/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120"/>
      <c r="BQ61" s="120"/>
      <c r="BR61" s="120"/>
      <c r="BS61" s="120"/>
      <c r="BT61" s="120"/>
      <c r="BU61" s="120"/>
      <c r="BV61" s="120"/>
      <c r="BW61" s="120"/>
      <c r="BX61" s="120"/>
      <c r="BY61" s="120"/>
      <c r="BZ61" s="120"/>
      <c r="CA61" s="120"/>
      <c r="CB61" s="120"/>
      <c r="CC61" s="120"/>
      <c r="CD61" s="120"/>
      <c r="CE61" s="120"/>
      <c r="CF61" s="120"/>
      <c r="CG61" s="120"/>
      <c r="CH61" s="120"/>
      <c r="CI61" s="120"/>
      <c r="CJ61" s="120"/>
      <c r="CK61" s="120"/>
      <c r="CL61" s="120"/>
      <c r="CM61" s="120"/>
      <c r="CN61" s="120"/>
      <c r="CO61" s="120"/>
      <c r="CP61" s="120"/>
      <c r="CQ61" s="120"/>
      <c r="CR61" s="120"/>
      <c r="CS61" s="120"/>
      <c r="CT61" s="120"/>
      <c r="CU61" s="120"/>
      <c r="CV61" s="120"/>
      <c r="CW61" s="120"/>
      <c r="CX61" s="120"/>
      <c r="CY61" s="120"/>
      <c r="CZ61" s="120"/>
      <c r="DA61" s="120"/>
      <c r="DB61" s="120"/>
      <c r="DC61" s="120"/>
      <c r="DD61" s="120"/>
      <c r="DE61" s="120"/>
      <c r="DF61" s="120"/>
      <c r="DG61" s="120"/>
      <c r="DH61" s="120"/>
      <c r="DI61" s="120"/>
      <c r="DJ61" s="120"/>
      <c r="DK61" s="120"/>
      <c r="DL61" s="120"/>
      <c r="DM61" s="120"/>
      <c r="DN61" s="120"/>
      <c r="DO61" s="120"/>
      <c r="DP61" s="120"/>
      <c r="DQ61" s="120"/>
      <c r="DR61" s="120"/>
      <c r="DS61" s="120"/>
      <c r="DT61" s="120"/>
      <c r="DU61" s="120"/>
      <c r="DV61" s="120"/>
      <c r="DW61" s="120"/>
      <c r="DX61" s="120"/>
      <c r="DY61" s="120"/>
      <c r="DZ61" s="120"/>
      <c r="EA61" s="120"/>
      <c r="EB61" s="120"/>
      <c r="EC61" s="120"/>
      <c r="ED61" s="120"/>
      <c r="EE61" s="120"/>
      <c r="EF61" s="120"/>
      <c r="EG61" s="120"/>
      <c r="EH61" s="120"/>
      <c r="EI61" s="120"/>
      <c r="EJ61" s="120"/>
      <c r="EK61" s="120"/>
      <c r="EL61" s="120"/>
      <c r="EM61" s="120"/>
      <c r="EN61" s="120"/>
      <c r="EO61" s="120"/>
      <c r="EP61" s="120"/>
      <c r="EQ61" s="120"/>
      <c r="ER61" s="120"/>
      <c r="ES61" s="120"/>
      <c r="ET61" s="120"/>
      <c r="EU61" s="120"/>
      <c r="EV61" s="120"/>
      <c r="EW61" s="120"/>
      <c r="EX61" s="120"/>
      <c r="EY61" s="120"/>
      <c r="EZ61" s="120"/>
      <c r="FA61" s="120"/>
      <c r="FB61" s="120"/>
      <c r="FC61" s="120"/>
      <c r="FD61" s="120"/>
      <c r="FE61" s="120"/>
      <c r="FF61" s="120"/>
      <c r="FG61" s="120"/>
      <c r="FH61" s="120"/>
      <c r="FI61" s="120"/>
      <c r="FJ61" s="120"/>
      <c r="FK61" s="120"/>
      <c r="FL61" s="120"/>
      <c r="FM61" s="120"/>
      <c r="FN61" s="120"/>
      <c r="FO61" s="120"/>
      <c r="FP61" s="120"/>
      <c r="FQ61" s="120"/>
      <c r="FR61" s="120"/>
      <c r="FS61" s="120"/>
      <c r="FT61" s="120"/>
      <c r="FU61" s="120"/>
      <c r="FV61" s="120"/>
      <c r="FW61" s="120"/>
      <c r="FX61" s="120"/>
      <c r="FY61" s="120"/>
      <c r="FZ61" s="120"/>
      <c r="GA61" s="120"/>
      <c r="GB61" s="120"/>
      <c r="GC61" s="120"/>
      <c r="GD61" s="120"/>
      <c r="GE61" s="120"/>
      <c r="GF61" s="120"/>
      <c r="GG61" s="120"/>
    </row>
    <row r="62" spans="1:189" s="123" customFormat="1" ht="21.75" customHeight="1" x14ac:dyDescent="0.2">
      <c r="A62" s="212"/>
      <c r="B62" s="213"/>
      <c r="C62" s="214"/>
      <c r="D62" s="215"/>
      <c r="E62" s="215"/>
      <c r="F62" s="215"/>
      <c r="G62" s="217"/>
      <c r="H62" s="203"/>
      <c r="I62" s="203"/>
      <c r="J62" s="204"/>
      <c r="K62" s="205"/>
      <c r="L62" s="205"/>
      <c r="M62" s="205"/>
      <c r="N62" s="205"/>
      <c r="O62" s="205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133"/>
      <c r="AX62" s="133"/>
      <c r="AY62" s="133"/>
      <c r="AZ62" s="133"/>
      <c r="BA62" s="133"/>
      <c r="BB62" s="133"/>
      <c r="BC62" s="133"/>
      <c r="BD62" s="133"/>
      <c r="BE62" s="133"/>
      <c r="BF62" s="133"/>
      <c r="BG62" s="133"/>
      <c r="BH62" s="133"/>
      <c r="BI62" s="133"/>
      <c r="BJ62" s="133"/>
      <c r="BK62" s="133"/>
      <c r="BL62" s="205"/>
      <c r="BM62" s="205"/>
      <c r="BN62" s="205"/>
      <c r="BO62" s="205"/>
      <c r="BP62" s="205"/>
      <c r="BQ62" s="205"/>
      <c r="BR62" s="205"/>
      <c r="BS62" s="205"/>
      <c r="BT62" s="205"/>
      <c r="BU62" s="205"/>
      <c r="BV62" s="205"/>
      <c r="BW62" s="205"/>
      <c r="BX62" s="205"/>
      <c r="BY62" s="205"/>
      <c r="BZ62" s="205"/>
      <c r="CA62" s="205"/>
      <c r="CB62" s="205"/>
      <c r="CC62" s="205"/>
      <c r="CD62" s="205"/>
      <c r="CE62" s="205"/>
      <c r="CF62" s="205"/>
      <c r="CG62" s="205"/>
      <c r="CH62" s="205"/>
      <c r="CI62" s="205"/>
      <c r="CJ62" s="205"/>
      <c r="CK62" s="205"/>
      <c r="CL62" s="205"/>
      <c r="CM62" s="205"/>
      <c r="CN62" s="205"/>
      <c r="CO62" s="205"/>
      <c r="CP62" s="205"/>
      <c r="CQ62" s="205"/>
      <c r="CR62" s="205"/>
      <c r="CS62" s="205"/>
      <c r="CT62" s="205"/>
      <c r="CU62" s="205"/>
      <c r="CV62" s="205"/>
      <c r="CW62" s="205"/>
      <c r="CX62" s="205"/>
      <c r="CY62" s="205"/>
      <c r="CZ62" s="205"/>
      <c r="DA62" s="205"/>
      <c r="DB62" s="205"/>
      <c r="DC62" s="205"/>
      <c r="DD62" s="205"/>
      <c r="DE62" s="205"/>
      <c r="DF62" s="205"/>
      <c r="DG62" s="205"/>
      <c r="DH62" s="205"/>
      <c r="DI62" s="205"/>
      <c r="DJ62" s="117"/>
      <c r="DN62" s="205"/>
      <c r="DO62" s="205"/>
      <c r="DP62" s="205"/>
      <c r="DU62" s="205"/>
      <c r="DV62" s="205"/>
      <c r="DW62" s="205"/>
      <c r="EB62" s="205"/>
      <c r="EC62" s="205"/>
      <c r="EI62" s="205"/>
      <c r="EJ62" s="205"/>
      <c r="EP62" s="205"/>
      <c r="EQ62" s="205"/>
      <c r="ER62" s="207"/>
      <c r="ES62" s="208"/>
      <c r="ET62" s="208"/>
      <c r="EU62" s="208"/>
      <c r="EV62" s="208"/>
      <c r="EW62" s="208"/>
      <c r="EX62" s="209"/>
      <c r="EY62" s="207"/>
      <c r="EZ62" s="208"/>
      <c r="FA62" s="208"/>
      <c r="FB62" s="208"/>
      <c r="FC62" s="208"/>
      <c r="FD62" s="208"/>
      <c r="FE62" s="209"/>
      <c r="FF62" s="207"/>
      <c r="FG62" s="208"/>
      <c r="FH62" s="208"/>
      <c r="FI62" s="208"/>
      <c r="FJ62" s="208"/>
      <c r="FK62" s="208"/>
      <c r="FL62" s="209"/>
      <c r="FM62" s="207"/>
      <c r="FN62" s="208"/>
      <c r="FO62" s="208"/>
      <c r="FP62" s="208"/>
      <c r="FQ62" s="208"/>
      <c r="FR62" s="208"/>
      <c r="FS62" s="209"/>
      <c r="FT62" s="207"/>
      <c r="FU62" s="208"/>
      <c r="FV62" s="208"/>
      <c r="FW62" s="208"/>
      <c r="FX62" s="208"/>
      <c r="FY62" s="208"/>
      <c r="FZ62" s="209"/>
      <c r="GA62" s="207"/>
      <c r="GB62" s="208"/>
      <c r="GC62" s="208"/>
      <c r="GD62" s="208"/>
      <c r="GE62" s="208"/>
      <c r="GF62" s="208"/>
      <c r="GG62" s="209"/>
    </row>
    <row r="63" spans="1:189" s="119" customFormat="1" ht="21.75" customHeight="1" x14ac:dyDescent="0.2">
      <c r="A63" s="212"/>
      <c r="B63" s="213">
        <f>+'BALANCE GENERAL'!D32</f>
        <v>1.2</v>
      </c>
      <c r="C63" s="214" t="str">
        <f>+'BALANCE GENERAL'!G32</f>
        <v>Cordón de espuma de polietileno y sellado de juntas de dilatacion</v>
      </c>
      <c r="D63" s="215" t="str">
        <f>+'BALANCE GENERAL'!H32</f>
        <v>ml</v>
      </c>
      <c r="E63" s="215">
        <v>534.25</v>
      </c>
      <c r="F63" s="215">
        <f>+'BALANCE GENERAL'!J32</f>
        <v>14928</v>
      </c>
      <c r="G63" s="217">
        <f t="shared" ref="G63" si="243">ROUND(E63*F63,0)</f>
        <v>7975284</v>
      </c>
      <c r="H63" s="203"/>
      <c r="I63" s="203"/>
      <c r="J63" s="218" t="s">
        <v>223</v>
      </c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2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/>
      <c r="BC63" s="122"/>
      <c r="BD63" s="121"/>
      <c r="BE63" s="121"/>
      <c r="BF63" s="121"/>
      <c r="BG63" s="121"/>
      <c r="BH63" s="121"/>
      <c r="BI63" s="121"/>
      <c r="BJ63" s="121"/>
      <c r="BK63" s="120"/>
      <c r="BL63" s="121"/>
      <c r="BM63" s="121"/>
      <c r="BN63" s="121"/>
      <c r="BO63" s="121"/>
      <c r="BP63" s="121"/>
      <c r="BQ63" s="121"/>
      <c r="BR63" s="121"/>
      <c r="BS63" s="121"/>
      <c r="BT63" s="121"/>
      <c r="BU63" s="121"/>
      <c r="BV63" s="121"/>
      <c r="BW63" s="121"/>
      <c r="BX63" s="121"/>
      <c r="BY63" s="122"/>
      <c r="BZ63" s="121">
        <v>1</v>
      </c>
      <c r="CA63" s="121">
        <v>1</v>
      </c>
      <c r="CB63" s="121">
        <v>1</v>
      </c>
      <c r="CC63" s="121">
        <v>1</v>
      </c>
      <c r="CD63" s="121">
        <v>1</v>
      </c>
      <c r="CE63" s="121">
        <v>1</v>
      </c>
      <c r="CF63" s="121">
        <v>1</v>
      </c>
      <c r="CG63" s="120">
        <v>1</v>
      </c>
      <c r="CH63" s="120"/>
      <c r="CI63" s="120"/>
      <c r="CJ63" s="120"/>
      <c r="CK63" s="120"/>
      <c r="CL63" s="120"/>
      <c r="CM63" s="120"/>
      <c r="CN63" s="120"/>
      <c r="CO63" s="120"/>
      <c r="CP63" s="120"/>
      <c r="CQ63" s="120"/>
      <c r="CR63" s="120"/>
      <c r="CS63" s="121"/>
      <c r="CT63" s="121"/>
      <c r="CU63" s="121"/>
      <c r="CV63" s="121"/>
      <c r="CW63" s="121"/>
      <c r="CX63" s="121"/>
      <c r="CY63" s="121"/>
      <c r="CZ63" s="121"/>
      <c r="DA63" s="121"/>
      <c r="DB63" s="121"/>
      <c r="DC63" s="121"/>
      <c r="DD63" s="121"/>
      <c r="DE63" s="121"/>
      <c r="DF63" s="122"/>
      <c r="DG63" s="121"/>
      <c r="DH63" s="121"/>
      <c r="DI63" s="121"/>
      <c r="DJ63" s="121"/>
      <c r="DK63" s="121"/>
      <c r="DL63" s="121"/>
      <c r="DM63" s="122"/>
      <c r="DN63" s="121"/>
      <c r="DO63" s="121"/>
      <c r="DP63" s="121"/>
      <c r="DQ63" s="121"/>
      <c r="DR63" s="121"/>
      <c r="DS63" s="121"/>
      <c r="DT63" s="122"/>
      <c r="DU63" s="121"/>
      <c r="DV63" s="121"/>
      <c r="DW63" s="121"/>
      <c r="DX63" s="121"/>
      <c r="DY63" s="121"/>
      <c r="DZ63" s="121"/>
      <c r="EA63" s="122"/>
      <c r="EB63" s="121"/>
      <c r="EC63" s="121"/>
      <c r="ED63" s="121"/>
      <c r="EE63" s="121"/>
      <c r="EF63" s="121"/>
      <c r="EG63" s="121"/>
      <c r="EH63" s="122"/>
      <c r="EI63" s="121"/>
      <c r="EJ63" s="121"/>
      <c r="EK63" s="121"/>
      <c r="EL63" s="121"/>
      <c r="EM63" s="121"/>
      <c r="EN63" s="121"/>
      <c r="EO63" s="122"/>
      <c r="EP63" s="121"/>
      <c r="EQ63" s="121"/>
      <c r="ER63" s="121"/>
      <c r="ES63" s="121"/>
      <c r="ET63" s="121"/>
      <c r="EU63" s="121"/>
      <c r="EV63" s="122"/>
      <c r="EW63" s="121"/>
      <c r="EX63" s="121"/>
      <c r="EY63" s="121"/>
      <c r="EZ63" s="121"/>
      <c r="FA63" s="121"/>
      <c r="FB63" s="121"/>
      <c r="FC63" s="122"/>
      <c r="FD63" s="121"/>
      <c r="FE63" s="121"/>
      <c r="FF63" s="121"/>
      <c r="FG63" s="121"/>
      <c r="FH63" s="121"/>
      <c r="FI63" s="121"/>
      <c r="FJ63" s="122"/>
      <c r="FK63" s="121"/>
      <c r="FL63" s="121"/>
      <c r="FM63" s="121"/>
      <c r="FN63" s="121"/>
      <c r="FO63" s="121"/>
      <c r="FP63" s="121"/>
      <c r="FQ63" s="122"/>
      <c r="FR63" s="121"/>
      <c r="FS63" s="121"/>
      <c r="FT63" s="121"/>
      <c r="FU63" s="121"/>
      <c r="FV63" s="121"/>
      <c r="FW63" s="121"/>
      <c r="FX63" s="122"/>
      <c r="FY63" s="121"/>
      <c r="FZ63" s="121"/>
      <c r="GA63" s="121"/>
      <c r="GB63" s="121"/>
      <c r="GC63" s="121"/>
      <c r="GD63" s="121"/>
      <c r="GE63" s="122"/>
      <c r="GF63" s="121"/>
      <c r="GG63" s="121"/>
    </row>
    <row r="64" spans="1:189" s="119" customFormat="1" ht="21.75" customHeight="1" x14ac:dyDescent="0.2">
      <c r="A64" s="212"/>
      <c r="B64" s="213"/>
      <c r="C64" s="214"/>
      <c r="D64" s="215"/>
      <c r="E64" s="215"/>
      <c r="F64" s="215"/>
      <c r="G64" s="217"/>
      <c r="H64" s="203"/>
      <c r="I64" s="203"/>
      <c r="J64" s="218"/>
      <c r="K64" s="205">
        <v>0</v>
      </c>
      <c r="L64" s="205"/>
      <c r="M64" s="205"/>
      <c r="N64" s="205"/>
      <c r="O64" s="205"/>
      <c r="P64" s="219">
        <v>0</v>
      </c>
      <c r="Q64" s="220"/>
      <c r="R64" s="220"/>
      <c r="S64" s="220"/>
      <c r="T64" s="220"/>
      <c r="U64" s="221"/>
      <c r="V64" s="222">
        <f>(SUM(V63:AB63)/SUM($K63:$EC63))*$G63</f>
        <v>0</v>
      </c>
      <c r="W64" s="223"/>
      <c r="X64" s="223"/>
      <c r="Y64" s="223"/>
      <c r="Z64" s="223"/>
      <c r="AA64" s="223"/>
      <c r="AB64" s="223"/>
      <c r="AC64" s="222">
        <f t="shared" ref="AC64" si="244">(SUM(AC63:AI63)/SUM($K63:$EC63))*$G63</f>
        <v>0</v>
      </c>
      <c r="AD64" s="223"/>
      <c r="AE64" s="223"/>
      <c r="AF64" s="223"/>
      <c r="AG64" s="223"/>
      <c r="AH64" s="223"/>
      <c r="AI64" s="223"/>
      <c r="AJ64" s="222">
        <f t="shared" ref="AJ64" si="245">(SUM(AJ63:AP63)/SUM($K63:$EC63))*$G63</f>
        <v>0</v>
      </c>
      <c r="AK64" s="223"/>
      <c r="AL64" s="223"/>
      <c r="AM64" s="223"/>
      <c r="AN64" s="223"/>
      <c r="AO64" s="223"/>
      <c r="AP64" s="223"/>
      <c r="AQ64" s="222">
        <f t="shared" ref="AQ64" si="246">(SUM(AQ63:AW63)/SUM($K63:$EC63))*$G63</f>
        <v>0</v>
      </c>
      <c r="AR64" s="223"/>
      <c r="AS64" s="223"/>
      <c r="AT64" s="223"/>
      <c r="AU64" s="223"/>
      <c r="AV64" s="223"/>
      <c r="AW64" s="223"/>
      <c r="AX64" s="222">
        <f t="shared" ref="AX64" si="247">(SUM(AX63:BD63)/SUM($K63:$EC63))*$G63</f>
        <v>0</v>
      </c>
      <c r="AY64" s="223"/>
      <c r="AZ64" s="223"/>
      <c r="BA64" s="223"/>
      <c r="BB64" s="223"/>
      <c r="BC64" s="223"/>
      <c r="BD64" s="223"/>
      <c r="BE64" s="222">
        <f t="shared" ref="BE64" si="248">(SUM(BE63:BK63)/SUM($K63:$EC63))*$G63</f>
        <v>0</v>
      </c>
      <c r="BF64" s="223"/>
      <c r="BG64" s="223"/>
      <c r="BH64" s="223"/>
      <c r="BI64" s="223"/>
      <c r="BJ64" s="223"/>
      <c r="BK64" s="223"/>
      <c r="BL64" s="222">
        <f t="shared" ref="BL64" si="249">(SUM(BL63:BR63)/SUM($K63:$EC63))*$G63</f>
        <v>0</v>
      </c>
      <c r="BM64" s="223"/>
      <c r="BN64" s="223"/>
      <c r="BO64" s="223"/>
      <c r="BP64" s="223"/>
      <c r="BQ64" s="223"/>
      <c r="BR64" s="223"/>
      <c r="BS64" s="222">
        <f t="shared" ref="BS64" si="250">(SUM(BS63:BY63)/SUM($K63:$EC63))*$G63</f>
        <v>0</v>
      </c>
      <c r="BT64" s="223"/>
      <c r="BU64" s="223"/>
      <c r="BV64" s="223"/>
      <c r="BW64" s="223"/>
      <c r="BX64" s="223"/>
      <c r="BY64" s="223"/>
      <c r="BZ64" s="222">
        <v>6978373.5</v>
      </c>
      <c r="CA64" s="223"/>
      <c r="CB64" s="223"/>
      <c r="CC64" s="223"/>
      <c r="CD64" s="223"/>
      <c r="CE64" s="223"/>
      <c r="CF64" s="223"/>
      <c r="CG64" s="222">
        <v>996910.5</v>
      </c>
      <c r="CH64" s="223"/>
      <c r="CI64" s="223"/>
      <c r="CJ64" s="223"/>
      <c r="CK64" s="223"/>
      <c r="CL64" s="223"/>
      <c r="CM64" s="223"/>
      <c r="CN64" s="222">
        <f t="shared" ref="CN64" si="251">(SUM(CN63:CT63)/SUM($K63:$EC63))*$G63</f>
        <v>0</v>
      </c>
      <c r="CO64" s="223"/>
      <c r="CP64" s="223"/>
      <c r="CQ64" s="223"/>
      <c r="CR64" s="223"/>
      <c r="CS64" s="223"/>
      <c r="CT64" s="223"/>
      <c r="CU64" s="222">
        <f t="shared" ref="CU64" si="252">(SUM(CU63:DA63)/SUM($K63:$EC63))*$G63</f>
        <v>0</v>
      </c>
      <c r="CV64" s="223"/>
      <c r="CW64" s="223"/>
      <c r="CX64" s="223"/>
      <c r="CY64" s="223"/>
      <c r="CZ64" s="223"/>
      <c r="DA64" s="223"/>
      <c r="DB64" s="222">
        <f t="shared" ref="DB64" si="253">(SUM(DB63:DH63)/SUM($K63:$EC63))*$G63</f>
        <v>0</v>
      </c>
      <c r="DC64" s="223"/>
      <c r="DD64" s="223"/>
      <c r="DE64" s="223"/>
      <c r="DF64" s="223"/>
      <c r="DG64" s="223"/>
      <c r="DH64" s="223"/>
      <c r="DI64" s="222">
        <f t="shared" ref="DI64" si="254">(SUM(DI63:DO63)/SUM($K63:$EC63))*$G63</f>
        <v>0</v>
      </c>
      <c r="DJ64" s="223"/>
      <c r="DK64" s="223"/>
      <c r="DL64" s="223"/>
      <c r="DM64" s="223"/>
      <c r="DN64" s="223"/>
      <c r="DO64" s="223"/>
      <c r="DP64" s="222">
        <f t="shared" ref="DP64" si="255">(SUM(DP63:DV63)/SUM($K63:$EC63))*$G63</f>
        <v>0</v>
      </c>
      <c r="DQ64" s="223"/>
      <c r="DR64" s="223"/>
      <c r="DS64" s="223"/>
      <c r="DT64" s="223"/>
      <c r="DU64" s="223"/>
      <c r="DV64" s="223"/>
      <c r="DW64" s="222">
        <f t="shared" ref="DW64" si="256">(SUM(DW63:EC63)/SUM($K63:$EC63))*$G63</f>
        <v>0</v>
      </c>
      <c r="DX64" s="223"/>
      <c r="DY64" s="223"/>
      <c r="DZ64" s="223"/>
      <c r="EA64" s="223"/>
      <c r="EB64" s="223"/>
      <c r="EC64" s="223"/>
      <c r="ED64" s="222">
        <f t="shared" ref="ED64" si="257">(SUM(ED63:EJ63)/SUM($K63:$EC63))*$G63</f>
        <v>0</v>
      </c>
      <c r="EE64" s="223"/>
      <c r="EF64" s="223"/>
      <c r="EG64" s="223"/>
      <c r="EH64" s="223"/>
      <c r="EI64" s="223"/>
      <c r="EJ64" s="223"/>
      <c r="EK64" s="222">
        <f t="shared" ref="EK64" si="258">(SUM(EK63:EQ63)/SUM($K63:$EC63))*$G63</f>
        <v>0</v>
      </c>
      <c r="EL64" s="223"/>
      <c r="EM64" s="223"/>
      <c r="EN64" s="223"/>
      <c r="EO64" s="223"/>
      <c r="EP64" s="223"/>
      <c r="EQ64" s="223"/>
      <c r="ER64" s="222">
        <f>+(ER63+ES63+ET63+EU63+EV63+EW63+EX63)*G63</f>
        <v>0</v>
      </c>
      <c r="ES64" s="223"/>
      <c r="ET64" s="223"/>
      <c r="EU64" s="223"/>
      <c r="EV64" s="223"/>
      <c r="EW64" s="223"/>
      <c r="EX64" s="223"/>
      <c r="EY64" s="222">
        <f>+(EY63+EZ63+FA63+FB63+FC63+FD63+FE63)*N63</f>
        <v>0</v>
      </c>
      <c r="EZ64" s="223"/>
      <c r="FA64" s="223"/>
      <c r="FB64" s="223"/>
      <c r="FC64" s="223"/>
      <c r="FD64" s="223"/>
      <c r="FE64" s="223"/>
      <c r="FF64" s="222">
        <f>+(FF63+FG63+FH63+FI63+FJ63+FK63+FL63)*U63</f>
        <v>0</v>
      </c>
      <c r="FG64" s="223"/>
      <c r="FH64" s="223"/>
      <c r="FI64" s="223"/>
      <c r="FJ64" s="223"/>
      <c r="FK64" s="223"/>
      <c r="FL64" s="223"/>
      <c r="FM64" s="222">
        <f>+(FM63+FN63+FO63+FP63+FQ63+FR63+FS63)*AB63</f>
        <v>0</v>
      </c>
      <c r="FN64" s="223"/>
      <c r="FO64" s="223"/>
      <c r="FP64" s="223"/>
      <c r="FQ64" s="223"/>
      <c r="FR64" s="223"/>
      <c r="FS64" s="223"/>
      <c r="FT64" s="222">
        <f>+(FT63+FU63+FV63+FW63+FX63+FY63+FZ63)*AI63</f>
        <v>0</v>
      </c>
      <c r="FU64" s="223"/>
      <c r="FV64" s="223"/>
      <c r="FW64" s="223"/>
      <c r="FX64" s="223"/>
      <c r="FY64" s="223"/>
      <c r="FZ64" s="223"/>
      <c r="GA64" s="222">
        <f>+(GA63+GB63+GC63+GD63+GE63+GF63+GG63)*AP63</f>
        <v>0</v>
      </c>
      <c r="GB64" s="223"/>
      <c r="GC64" s="223"/>
      <c r="GD64" s="223"/>
      <c r="GE64" s="223"/>
      <c r="GF64" s="223"/>
      <c r="GG64" s="223"/>
    </row>
    <row r="65" spans="1:189" s="119" customFormat="1" ht="21.75" customHeight="1" x14ac:dyDescent="0.2">
      <c r="A65" s="212"/>
      <c r="B65" s="213"/>
      <c r="C65" s="214"/>
      <c r="D65" s="215"/>
      <c r="E65" s="215"/>
      <c r="F65" s="215"/>
      <c r="G65" s="217"/>
      <c r="H65" s="203"/>
      <c r="I65" s="203"/>
      <c r="J65" s="204" t="s">
        <v>224</v>
      </c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1"/>
      <c r="X65" s="121"/>
      <c r="Y65" s="121"/>
      <c r="Z65" s="121"/>
      <c r="AA65" s="121"/>
      <c r="AB65" s="121"/>
      <c r="AC65" s="121"/>
      <c r="AD65" s="120"/>
      <c r="AE65" s="120"/>
      <c r="AF65" s="120"/>
      <c r="AG65" s="120"/>
      <c r="AH65" s="120"/>
      <c r="AI65" s="120"/>
      <c r="AJ65" s="120"/>
      <c r="AK65" s="120"/>
      <c r="AL65" s="120"/>
      <c r="AM65" s="120"/>
      <c r="AN65" s="120"/>
      <c r="AO65" s="120"/>
      <c r="AP65" s="120"/>
      <c r="AQ65" s="120"/>
      <c r="AR65" s="121"/>
      <c r="AS65" s="121"/>
      <c r="AT65" s="121"/>
      <c r="AU65" s="121"/>
      <c r="AV65" s="121"/>
      <c r="AW65" s="120"/>
      <c r="AX65" s="120"/>
      <c r="AY65" s="120"/>
      <c r="AZ65" s="120"/>
      <c r="BA65" s="120"/>
      <c r="BB65" s="120"/>
      <c r="BC65" s="120"/>
      <c r="BD65" s="120"/>
      <c r="BE65" s="120"/>
      <c r="BF65" s="120"/>
      <c r="BG65" s="120"/>
      <c r="BH65" s="120"/>
      <c r="BI65" s="120"/>
      <c r="BJ65" s="120"/>
      <c r="BK65" s="120"/>
      <c r="BL65" s="121"/>
      <c r="BM65" s="121"/>
      <c r="BN65" s="121"/>
      <c r="BO65" s="121"/>
      <c r="BP65" s="121"/>
      <c r="BQ65" s="121"/>
      <c r="BR65" s="121"/>
      <c r="BS65" s="120"/>
      <c r="BT65" s="120"/>
      <c r="BU65" s="120"/>
      <c r="BV65" s="120"/>
      <c r="BW65" s="120"/>
      <c r="BX65" s="120"/>
      <c r="BY65" s="120"/>
      <c r="BZ65" s="120"/>
      <c r="CA65" s="120"/>
      <c r="CB65" s="120"/>
      <c r="CC65" s="120"/>
      <c r="CD65" s="120"/>
      <c r="CE65" s="120"/>
      <c r="CF65" s="120"/>
      <c r="CG65" s="120"/>
      <c r="CH65" s="120"/>
      <c r="CI65" s="120"/>
      <c r="CJ65" s="120"/>
      <c r="CK65" s="120"/>
      <c r="CL65" s="120"/>
      <c r="CM65" s="120"/>
      <c r="CN65" s="120"/>
      <c r="CO65" s="120"/>
      <c r="CP65" s="120"/>
      <c r="CQ65" s="120"/>
      <c r="CR65" s="120"/>
      <c r="CS65" s="121"/>
      <c r="CT65" s="121"/>
      <c r="CU65" s="121"/>
      <c r="CV65" s="121"/>
      <c r="CW65" s="121"/>
      <c r="CX65" s="121"/>
      <c r="CY65" s="121"/>
      <c r="CZ65" s="120"/>
      <c r="DA65" s="120"/>
      <c r="DB65" s="120"/>
      <c r="DC65" s="120"/>
      <c r="DD65" s="120"/>
      <c r="DE65" s="120"/>
      <c r="DF65" s="120"/>
      <c r="DG65" s="120"/>
      <c r="DH65" s="120"/>
      <c r="DI65" s="120"/>
      <c r="DJ65" s="120"/>
      <c r="DK65" s="120"/>
      <c r="DL65" s="120"/>
      <c r="DM65" s="120"/>
      <c r="DN65" s="120"/>
      <c r="DO65" s="120"/>
      <c r="DP65" s="120"/>
      <c r="DQ65" s="120"/>
      <c r="DR65" s="120"/>
      <c r="DS65" s="120"/>
      <c r="DT65" s="120"/>
      <c r="DU65" s="120"/>
      <c r="DV65" s="120"/>
      <c r="DW65" s="120"/>
      <c r="DX65" s="120"/>
      <c r="DY65" s="120"/>
      <c r="DZ65" s="120"/>
      <c r="EA65" s="120"/>
      <c r="EB65" s="120"/>
      <c r="EC65" s="120"/>
      <c r="ED65" s="120"/>
      <c r="EE65" s="120"/>
      <c r="EF65" s="120"/>
      <c r="EG65" s="120"/>
      <c r="EH65" s="120"/>
      <c r="EI65" s="120"/>
      <c r="EJ65" s="120"/>
      <c r="EK65" s="120"/>
      <c r="EL65" s="120"/>
      <c r="EM65" s="120"/>
      <c r="EN65" s="120"/>
      <c r="EO65" s="120"/>
      <c r="EP65" s="120"/>
      <c r="EQ65" s="120"/>
      <c r="ER65" s="120"/>
      <c r="ES65" s="120"/>
      <c r="ET65" s="120"/>
      <c r="EU65" s="120"/>
      <c r="EV65" s="120"/>
      <c r="EW65" s="120"/>
      <c r="EX65" s="120"/>
      <c r="EY65" s="120"/>
      <c r="EZ65" s="120"/>
      <c r="FA65" s="120"/>
      <c r="FB65" s="120"/>
      <c r="FC65" s="120"/>
      <c r="FD65" s="120"/>
      <c r="FE65" s="120"/>
      <c r="FF65" s="120"/>
      <c r="FG65" s="120"/>
      <c r="FH65" s="120"/>
      <c r="FI65" s="120"/>
      <c r="FJ65" s="120"/>
      <c r="FK65" s="120"/>
      <c r="FL65" s="120"/>
      <c r="FM65" s="120"/>
      <c r="FN65" s="120"/>
      <c r="FO65" s="120"/>
      <c r="FP65" s="120"/>
      <c r="FQ65" s="120"/>
      <c r="FR65" s="120"/>
      <c r="FS65" s="120"/>
      <c r="FT65" s="120"/>
      <c r="FU65" s="120"/>
      <c r="FV65" s="120"/>
      <c r="FW65" s="120"/>
      <c r="FX65" s="120"/>
      <c r="FY65" s="120"/>
      <c r="FZ65" s="120"/>
      <c r="GA65" s="120"/>
      <c r="GB65" s="120"/>
      <c r="GC65" s="120"/>
      <c r="GD65" s="120"/>
      <c r="GE65" s="120"/>
      <c r="GF65" s="120"/>
      <c r="GG65" s="120"/>
    </row>
    <row r="66" spans="1:189" s="119" customFormat="1" ht="21.75" customHeight="1" x14ac:dyDescent="0.2">
      <c r="A66" s="212"/>
      <c r="B66" s="213"/>
      <c r="C66" s="214"/>
      <c r="D66" s="215"/>
      <c r="E66" s="215"/>
      <c r="F66" s="215"/>
      <c r="G66" s="217"/>
      <c r="H66" s="203"/>
      <c r="I66" s="203"/>
      <c r="J66" s="204"/>
      <c r="K66" s="205"/>
      <c r="L66" s="205"/>
      <c r="M66" s="205"/>
      <c r="N66" s="205"/>
      <c r="O66" s="205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206"/>
      <c r="BM66" s="206"/>
      <c r="BN66" s="206"/>
      <c r="BO66" s="206"/>
      <c r="BP66" s="206"/>
      <c r="BQ66" s="206"/>
      <c r="BR66" s="206"/>
      <c r="BS66" s="205"/>
      <c r="BT66" s="205"/>
      <c r="BU66" s="205"/>
      <c r="BV66" s="205"/>
      <c r="BW66" s="205"/>
      <c r="BX66" s="205"/>
      <c r="BY66" s="205"/>
      <c r="BZ66" s="205"/>
      <c r="CA66" s="205"/>
      <c r="CB66" s="205"/>
      <c r="CC66" s="205"/>
      <c r="CD66" s="205"/>
      <c r="CE66" s="205"/>
      <c r="CF66" s="205"/>
      <c r="CG66" s="205"/>
      <c r="CH66" s="205"/>
      <c r="CI66" s="205"/>
      <c r="CJ66" s="205"/>
      <c r="CK66" s="205"/>
      <c r="CL66" s="205"/>
      <c r="CM66" s="205"/>
      <c r="CN66" s="205"/>
      <c r="CO66" s="205"/>
      <c r="CP66" s="205"/>
      <c r="CQ66" s="205"/>
      <c r="CR66" s="205"/>
      <c r="CS66" s="206"/>
      <c r="CT66" s="206"/>
      <c r="CU66" s="206"/>
      <c r="CV66" s="206"/>
      <c r="CW66" s="206"/>
      <c r="CX66" s="206"/>
      <c r="CY66" s="206"/>
      <c r="CZ66" s="205"/>
      <c r="DA66" s="205"/>
      <c r="DB66" s="205"/>
      <c r="DC66" s="205"/>
      <c r="DD66" s="205"/>
      <c r="DE66" s="205"/>
      <c r="DF66" s="205"/>
      <c r="DG66" s="205"/>
      <c r="DH66" s="205"/>
      <c r="DI66" s="205"/>
      <c r="DJ66" s="117"/>
      <c r="DN66" s="205"/>
      <c r="DO66" s="205"/>
      <c r="DP66" s="205"/>
      <c r="DU66" s="205"/>
      <c r="DV66" s="205"/>
      <c r="DW66" s="205"/>
      <c r="EB66" s="205"/>
      <c r="EC66" s="205"/>
      <c r="EI66" s="205"/>
      <c r="EJ66" s="205"/>
      <c r="EP66" s="205"/>
      <c r="EQ66" s="205"/>
      <c r="ER66" s="207"/>
      <c r="ES66" s="208"/>
      <c r="ET66" s="208"/>
      <c r="EU66" s="208"/>
      <c r="EV66" s="208"/>
      <c r="EW66" s="208"/>
      <c r="EX66" s="209"/>
      <c r="EY66" s="207"/>
      <c r="EZ66" s="208"/>
      <c r="FA66" s="208"/>
      <c r="FB66" s="208"/>
      <c r="FC66" s="208"/>
      <c r="FD66" s="208"/>
      <c r="FE66" s="209"/>
      <c r="FF66" s="207"/>
      <c r="FG66" s="208"/>
      <c r="FH66" s="208"/>
      <c r="FI66" s="208"/>
      <c r="FJ66" s="208"/>
      <c r="FK66" s="208"/>
      <c r="FL66" s="209"/>
      <c r="FM66" s="207"/>
      <c r="FN66" s="208"/>
      <c r="FO66" s="208"/>
      <c r="FP66" s="208"/>
      <c r="FQ66" s="208"/>
      <c r="FR66" s="208"/>
      <c r="FS66" s="209"/>
      <c r="FT66" s="207"/>
      <c r="FU66" s="208"/>
      <c r="FV66" s="208"/>
      <c r="FW66" s="208"/>
      <c r="FX66" s="208"/>
      <c r="FY66" s="208"/>
      <c r="FZ66" s="209"/>
      <c r="GA66" s="207"/>
      <c r="GB66" s="208"/>
      <c r="GC66" s="208"/>
      <c r="GD66" s="208"/>
      <c r="GE66" s="208"/>
      <c r="GF66" s="208"/>
      <c r="GG66" s="209"/>
    </row>
    <row r="67" spans="1:189" s="119" customFormat="1" ht="21.75" customHeight="1" x14ac:dyDescent="0.2">
      <c r="A67" s="212"/>
      <c r="B67" s="213">
        <f>+'BALANCE GENERAL'!D33</f>
        <v>1.21</v>
      </c>
      <c r="C67" s="214" t="str">
        <f>+'BALANCE GENERAL'!G33</f>
        <v xml:space="preserve">Retiro de sobrantes a sitio final de disposición (para cargue mecánico) aplica para distancias menores a 15 km </v>
      </c>
      <c r="D67" s="215" t="str">
        <f>+'BALANCE GENERAL'!H33</f>
        <v>m3</v>
      </c>
      <c r="E67" s="215">
        <v>2835.04</v>
      </c>
      <c r="F67" s="215">
        <f>+'BALANCE GENERAL'!J33</f>
        <v>43333</v>
      </c>
      <c r="G67" s="217">
        <f t="shared" ref="G67" si="259">ROUND(E67*F67,0)</f>
        <v>122850788</v>
      </c>
      <c r="H67" s="203"/>
      <c r="I67" s="203"/>
      <c r="J67" s="218" t="s">
        <v>223</v>
      </c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2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>
        <v>1</v>
      </c>
      <c r="AZ67" s="121">
        <v>1</v>
      </c>
      <c r="BA67" s="121">
        <v>1</v>
      </c>
      <c r="BB67" s="121">
        <v>1</v>
      </c>
      <c r="BC67" s="121">
        <v>1</v>
      </c>
      <c r="BD67" s="121">
        <v>1</v>
      </c>
      <c r="BE67" s="121">
        <v>1</v>
      </c>
      <c r="BF67" s="121">
        <v>1</v>
      </c>
      <c r="BG67" s="121">
        <v>1</v>
      </c>
      <c r="BH67" s="121"/>
      <c r="BI67" s="121"/>
      <c r="BJ67" s="121"/>
      <c r="BK67" s="120"/>
      <c r="BL67" s="121"/>
      <c r="BM67" s="121"/>
      <c r="BN67" s="121"/>
      <c r="BO67" s="121"/>
      <c r="BP67" s="121"/>
      <c r="BQ67" s="121"/>
      <c r="BR67" s="121"/>
      <c r="BS67" s="121"/>
      <c r="BT67" s="121"/>
      <c r="BU67" s="121"/>
      <c r="BV67" s="121"/>
      <c r="BW67" s="121"/>
      <c r="BX67" s="121"/>
      <c r="BY67" s="122"/>
      <c r="BZ67" s="121"/>
      <c r="CA67" s="121"/>
      <c r="CB67" s="121"/>
      <c r="CC67" s="121"/>
      <c r="CD67" s="121"/>
      <c r="CE67" s="121"/>
      <c r="CF67" s="121"/>
      <c r="CG67" s="120"/>
      <c r="CH67" s="120">
        <v>1</v>
      </c>
      <c r="CI67" s="120">
        <v>1</v>
      </c>
      <c r="CJ67" s="120">
        <v>1</v>
      </c>
      <c r="CK67" s="120">
        <v>1</v>
      </c>
      <c r="CL67" s="120">
        <v>1</v>
      </c>
      <c r="CM67" s="120">
        <v>1</v>
      </c>
      <c r="CN67" s="120"/>
      <c r="CO67" s="120"/>
      <c r="CP67" s="120"/>
      <c r="CQ67" s="120"/>
      <c r="CR67" s="120"/>
      <c r="CS67" s="121"/>
      <c r="CT67" s="121"/>
      <c r="CU67" s="121"/>
      <c r="CV67" s="121"/>
      <c r="CW67" s="121"/>
      <c r="CX67" s="121"/>
      <c r="CY67" s="121"/>
      <c r="CZ67" s="121"/>
      <c r="DA67" s="121"/>
      <c r="DB67" s="121"/>
      <c r="DC67" s="121"/>
      <c r="DD67" s="121"/>
      <c r="DE67" s="121"/>
      <c r="DF67" s="122"/>
      <c r="DG67" s="121"/>
      <c r="DH67" s="121"/>
      <c r="DI67" s="121"/>
      <c r="DJ67" s="121"/>
      <c r="DK67" s="121"/>
      <c r="DL67" s="121"/>
      <c r="DM67" s="122"/>
      <c r="DN67" s="121"/>
      <c r="DO67" s="121"/>
      <c r="DP67" s="121"/>
      <c r="DQ67" s="121"/>
      <c r="DR67" s="121"/>
      <c r="DS67" s="121"/>
      <c r="DT67" s="122"/>
      <c r="DU67" s="121"/>
      <c r="DV67" s="121"/>
      <c r="DW67" s="121"/>
      <c r="DX67" s="121"/>
      <c r="DY67" s="121"/>
      <c r="DZ67" s="121"/>
      <c r="EA67" s="122"/>
      <c r="EB67" s="121"/>
      <c r="EC67" s="121"/>
      <c r="ED67" s="121"/>
      <c r="EE67" s="121"/>
      <c r="EF67" s="121"/>
      <c r="EG67" s="121"/>
      <c r="EH67" s="122"/>
      <c r="EI67" s="121"/>
      <c r="EJ67" s="121"/>
      <c r="EK67" s="121"/>
      <c r="EL67" s="121"/>
      <c r="EM67" s="121"/>
      <c r="EN67" s="121"/>
      <c r="EO67" s="122"/>
      <c r="EP67" s="121"/>
      <c r="EQ67" s="121"/>
      <c r="ER67" s="121"/>
      <c r="ES67" s="121"/>
      <c r="ET67" s="121"/>
      <c r="EU67" s="121"/>
      <c r="EV67" s="122"/>
      <c r="EW67" s="121"/>
      <c r="EX67" s="121"/>
      <c r="EY67" s="121"/>
      <c r="EZ67" s="121"/>
      <c r="FA67" s="121"/>
      <c r="FB67" s="121"/>
      <c r="FC67" s="122"/>
      <c r="FD67" s="121"/>
      <c r="FE67" s="121"/>
      <c r="FF67" s="121"/>
      <c r="FG67" s="121"/>
      <c r="FH67" s="121"/>
      <c r="FI67" s="121"/>
      <c r="FJ67" s="122"/>
      <c r="FK67" s="121"/>
      <c r="FL67" s="121"/>
      <c r="FM67" s="121"/>
      <c r="FN67" s="121"/>
      <c r="FO67" s="121"/>
      <c r="FP67" s="121"/>
      <c r="FQ67" s="122"/>
      <c r="FR67" s="121"/>
      <c r="FS67" s="121"/>
      <c r="FT67" s="153"/>
      <c r="FU67" s="153"/>
      <c r="FV67" s="153"/>
      <c r="FW67" s="153"/>
      <c r="FX67" s="153"/>
      <c r="FY67" s="153"/>
      <c r="FZ67" s="153"/>
      <c r="GA67" s="151"/>
      <c r="GB67" s="151"/>
      <c r="GC67" s="121"/>
      <c r="GD67" s="121"/>
      <c r="GE67" s="122"/>
      <c r="GF67" s="121"/>
      <c r="GG67" s="121"/>
    </row>
    <row r="68" spans="1:189" s="119" customFormat="1" ht="21.75" customHeight="1" x14ac:dyDescent="0.2">
      <c r="A68" s="212"/>
      <c r="B68" s="213"/>
      <c r="C68" s="214"/>
      <c r="D68" s="215"/>
      <c r="E68" s="215"/>
      <c r="F68" s="215"/>
      <c r="G68" s="217"/>
      <c r="H68" s="203"/>
      <c r="I68" s="203"/>
      <c r="J68" s="218"/>
      <c r="K68" s="205">
        <v>0</v>
      </c>
      <c r="L68" s="205"/>
      <c r="M68" s="205"/>
      <c r="N68" s="205"/>
      <c r="O68" s="205"/>
      <c r="P68" s="219">
        <v>0</v>
      </c>
      <c r="Q68" s="220"/>
      <c r="R68" s="220"/>
      <c r="S68" s="220"/>
      <c r="T68" s="220"/>
      <c r="U68" s="221"/>
      <c r="V68" s="222">
        <f>(SUM(V67:AB67)/SUM($K67:$EC67))*$G67</f>
        <v>0</v>
      </c>
      <c r="W68" s="223"/>
      <c r="X68" s="223"/>
      <c r="Y68" s="223"/>
      <c r="Z68" s="223"/>
      <c r="AA68" s="223"/>
      <c r="AB68" s="223"/>
      <c r="AC68" s="222">
        <f t="shared" ref="AC68" si="260">(SUM(AC67:AI67)/SUM($K67:$EC67))*$G67</f>
        <v>0</v>
      </c>
      <c r="AD68" s="223"/>
      <c r="AE68" s="223"/>
      <c r="AF68" s="223"/>
      <c r="AG68" s="223"/>
      <c r="AH68" s="223"/>
      <c r="AI68" s="223"/>
      <c r="AJ68" s="222">
        <f t="shared" ref="AJ68" si="261">(SUM(AJ67:AP67)/SUM($K67:$EC67))*$G67</f>
        <v>0</v>
      </c>
      <c r="AK68" s="223"/>
      <c r="AL68" s="223"/>
      <c r="AM68" s="223"/>
      <c r="AN68" s="223"/>
      <c r="AO68" s="223"/>
      <c r="AP68" s="223"/>
      <c r="AQ68" s="222">
        <f t="shared" ref="AQ68" si="262">(SUM(AQ67:AW67)/SUM($K67:$EC67))*$G67</f>
        <v>0</v>
      </c>
      <c r="AR68" s="223"/>
      <c r="AS68" s="223"/>
      <c r="AT68" s="223"/>
      <c r="AU68" s="223"/>
      <c r="AV68" s="223"/>
      <c r="AW68" s="223"/>
      <c r="AX68" s="222">
        <v>30735393.199999999</v>
      </c>
      <c r="AY68" s="223"/>
      <c r="AZ68" s="223"/>
      <c r="BA68" s="223"/>
      <c r="BB68" s="223"/>
      <c r="BC68" s="223"/>
      <c r="BD68" s="223"/>
      <c r="BE68" s="222">
        <v>15367696.6</v>
      </c>
      <c r="BF68" s="223"/>
      <c r="BG68" s="223"/>
      <c r="BH68" s="223"/>
      <c r="BI68" s="223"/>
      <c r="BJ68" s="223"/>
      <c r="BK68" s="223"/>
      <c r="BL68" s="222">
        <f t="shared" ref="BL68" si="263">(SUM(BL67:BR67)/SUM($K67:$EC67))*$G67</f>
        <v>0</v>
      </c>
      <c r="BM68" s="223"/>
      <c r="BN68" s="223"/>
      <c r="BO68" s="223"/>
      <c r="BP68" s="223"/>
      <c r="BQ68" s="223"/>
      <c r="BR68" s="223"/>
      <c r="BS68" s="222">
        <f t="shared" ref="BS68" si="264">(SUM(BS67:BY67)/SUM($K67:$EC67))*$G67</f>
        <v>0</v>
      </c>
      <c r="BT68" s="223"/>
      <c r="BU68" s="223"/>
      <c r="BV68" s="223"/>
      <c r="BW68" s="223"/>
      <c r="BX68" s="223"/>
      <c r="BY68" s="223"/>
      <c r="BZ68" s="222">
        <f t="shared" ref="BZ68" si="265">(SUM(BZ67:CF67)/SUM($K67:$EC67))*$G67</f>
        <v>0</v>
      </c>
      <c r="CA68" s="223"/>
      <c r="CB68" s="223"/>
      <c r="CC68" s="223"/>
      <c r="CD68" s="223"/>
      <c r="CE68" s="223"/>
      <c r="CF68" s="223"/>
      <c r="CG68" s="222">
        <v>30735393.199999999</v>
      </c>
      <c r="CH68" s="223"/>
      <c r="CI68" s="223"/>
      <c r="CJ68" s="223"/>
      <c r="CK68" s="223"/>
      <c r="CL68" s="223"/>
      <c r="CM68" s="223"/>
      <c r="CN68" s="222">
        <f t="shared" ref="CN68" si="266">(SUM(CN67:CT67)/SUM($K67:$EC67))*$G67</f>
        <v>0</v>
      </c>
      <c r="CO68" s="223"/>
      <c r="CP68" s="223"/>
      <c r="CQ68" s="223"/>
      <c r="CR68" s="223"/>
      <c r="CS68" s="223"/>
      <c r="CT68" s="223"/>
      <c r="CU68" s="222">
        <f t="shared" ref="CU68" si="267">(SUM(CU67:DA67)/SUM($K67:$EC67))*$G67</f>
        <v>0</v>
      </c>
      <c r="CV68" s="223"/>
      <c r="CW68" s="223"/>
      <c r="CX68" s="223"/>
      <c r="CY68" s="223"/>
      <c r="CZ68" s="223"/>
      <c r="DA68" s="223"/>
      <c r="DB68" s="222">
        <f t="shared" ref="DB68" si="268">(SUM(DB67:DH67)/SUM($K67:$EC67))*$G67</f>
        <v>0</v>
      </c>
      <c r="DC68" s="223"/>
      <c r="DD68" s="223"/>
      <c r="DE68" s="223"/>
      <c r="DF68" s="223"/>
      <c r="DG68" s="223"/>
      <c r="DH68" s="223"/>
      <c r="DI68" s="222">
        <f t="shared" ref="DI68" si="269">(SUM(DI67:DO67)/SUM($K67:$EC67))*$G67</f>
        <v>0</v>
      </c>
      <c r="DJ68" s="223"/>
      <c r="DK68" s="223"/>
      <c r="DL68" s="223"/>
      <c r="DM68" s="223"/>
      <c r="DN68" s="223"/>
      <c r="DO68" s="223"/>
      <c r="DP68" s="222">
        <f t="shared" ref="DP68" si="270">(SUM(DP67:DV67)/SUM($K67:$EC67))*$G67</f>
        <v>0</v>
      </c>
      <c r="DQ68" s="223"/>
      <c r="DR68" s="223"/>
      <c r="DS68" s="223"/>
      <c r="DT68" s="223"/>
      <c r="DU68" s="223"/>
      <c r="DV68" s="223"/>
      <c r="DW68" s="222">
        <f t="shared" ref="DW68" si="271">(SUM(DW67:EC67)/SUM($K67:$EC67))*$G67</f>
        <v>0</v>
      </c>
      <c r="DX68" s="223"/>
      <c r="DY68" s="223"/>
      <c r="DZ68" s="223"/>
      <c r="EA68" s="223"/>
      <c r="EB68" s="223"/>
      <c r="EC68" s="223"/>
      <c r="ED68" s="222">
        <f t="shared" ref="ED68" si="272">(SUM(ED67:EJ67)/SUM($K67:$EC67))*$G67</f>
        <v>0</v>
      </c>
      <c r="EE68" s="223"/>
      <c r="EF68" s="223"/>
      <c r="EG68" s="223"/>
      <c r="EH68" s="223"/>
      <c r="EI68" s="223"/>
      <c r="EJ68" s="223"/>
      <c r="EK68" s="222">
        <f t="shared" ref="EK68" si="273">(SUM(EK67:EQ67)/SUM($K67:$EC67))*$G67</f>
        <v>0</v>
      </c>
      <c r="EL68" s="223"/>
      <c r="EM68" s="223"/>
      <c r="EN68" s="223"/>
      <c r="EO68" s="223"/>
      <c r="EP68" s="223"/>
      <c r="EQ68" s="223"/>
      <c r="ER68" s="222">
        <f>+(ER67+ES67+ET67+EU67+EV67+EW67+EX67)*G67</f>
        <v>0</v>
      </c>
      <c r="ES68" s="223"/>
      <c r="ET68" s="223"/>
      <c r="EU68" s="223"/>
      <c r="EV68" s="223"/>
      <c r="EW68" s="223"/>
      <c r="EX68" s="223"/>
      <c r="EY68" s="222">
        <f>+(EY67+EZ67+FA67+FB67+FC67+FD67+FE67)*N67</f>
        <v>0</v>
      </c>
      <c r="EZ68" s="223"/>
      <c r="FA68" s="223"/>
      <c r="FB68" s="223"/>
      <c r="FC68" s="223"/>
      <c r="FD68" s="223"/>
      <c r="FE68" s="223"/>
      <c r="FF68" s="222">
        <f>+(FF67+FG67+FH67+FI67+FJ67+FK67+FL67)*U67</f>
        <v>0</v>
      </c>
      <c r="FG68" s="223"/>
      <c r="FH68" s="223"/>
      <c r="FI68" s="223"/>
      <c r="FJ68" s="223"/>
      <c r="FK68" s="223"/>
      <c r="FL68" s="223"/>
      <c r="FM68" s="222">
        <f>+(FM67+FN67+FO67+FP67+FQ67+FR67+FS67)*AB67</f>
        <v>0</v>
      </c>
      <c r="FN68" s="223"/>
      <c r="FO68" s="223"/>
      <c r="FP68" s="223"/>
      <c r="FQ68" s="223"/>
      <c r="FR68" s="223"/>
      <c r="FS68" s="223"/>
      <c r="FT68" s="222">
        <v>46012305.32</v>
      </c>
      <c r="FU68" s="223"/>
      <c r="FV68" s="223"/>
      <c r="FW68" s="223"/>
      <c r="FX68" s="223"/>
      <c r="FY68" s="223"/>
      <c r="FZ68" s="223"/>
      <c r="GA68" s="222">
        <f>+(GA67+GB67+GC67+GD67+GE67+GF67+GG67)*AP67</f>
        <v>0</v>
      </c>
      <c r="GB68" s="223"/>
      <c r="GC68" s="223"/>
      <c r="GD68" s="223"/>
      <c r="GE68" s="223"/>
      <c r="GF68" s="223"/>
      <c r="GG68" s="223"/>
    </row>
    <row r="69" spans="1:189" s="119" customFormat="1" ht="23.25" customHeight="1" x14ac:dyDescent="0.2">
      <c r="A69" s="212"/>
      <c r="B69" s="213"/>
      <c r="C69" s="214"/>
      <c r="D69" s="215"/>
      <c r="E69" s="215"/>
      <c r="F69" s="215"/>
      <c r="G69" s="217"/>
      <c r="H69" s="203"/>
      <c r="I69" s="203"/>
      <c r="J69" s="204" t="s">
        <v>224</v>
      </c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1"/>
      <c r="X69" s="121"/>
      <c r="Y69" s="121"/>
      <c r="Z69" s="121"/>
      <c r="AA69" s="121"/>
      <c r="AB69" s="121"/>
      <c r="AC69" s="121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1"/>
      <c r="AS69" s="121"/>
      <c r="AT69" s="121"/>
      <c r="AU69" s="121"/>
      <c r="AV69" s="121"/>
      <c r="AW69" s="120"/>
      <c r="AX69" s="120"/>
      <c r="AY69" s="120"/>
      <c r="AZ69" s="120"/>
      <c r="BA69" s="120"/>
      <c r="BB69" s="120"/>
      <c r="BC69" s="120"/>
      <c r="BD69" s="120"/>
      <c r="BE69" s="120"/>
      <c r="BF69" s="120"/>
      <c r="BG69" s="120"/>
      <c r="BH69" s="120"/>
      <c r="BI69" s="120"/>
      <c r="BJ69" s="120"/>
      <c r="BK69" s="120"/>
      <c r="BL69" s="121"/>
      <c r="BM69" s="121"/>
      <c r="BN69" s="121"/>
      <c r="BO69" s="121"/>
      <c r="BP69" s="121"/>
      <c r="BQ69" s="121"/>
      <c r="BR69" s="121"/>
      <c r="BS69" s="120"/>
      <c r="BT69" s="120"/>
      <c r="BU69" s="120"/>
      <c r="BV69" s="120"/>
      <c r="BW69" s="120"/>
      <c r="BX69" s="120"/>
      <c r="BY69" s="120"/>
      <c r="BZ69" s="120"/>
      <c r="CA69" s="120"/>
      <c r="CB69" s="120"/>
      <c r="CC69" s="120"/>
      <c r="CD69" s="120"/>
      <c r="CE69" s="120"/>
      <c r="CF69" s="120"/>
      <c r="CG69" s="120"/>
      <c r="CH69" s="120"/>
      <c r="CI69" s="120"/>
      <c r="CJ69" s="120"/>
      <c r="CK69" s="120"/>
      <c r="CL69" s="120"/>
      <c r="CM69" s="120"/>
      <c r="CN69" s="120"/>
      <c r="CO69" s="120"/>
      <c r="CP69" s="120"/>
      <c r="CQ69" s="120"/>
      <c r="CR69" s="120"/>
      <c r="CS69" s="121"/>
      <c r="CT69" s="121"/>
      <c r="CU69" s="121"/>
      <c r="CV69" s="121"/>
      <c r="CW69" s="121"/>
      <c r="CX69" s="121"/>
      <c r="CY69" s="121"/>
      <c r="CZ69" s="120"/>
      <c r="DA69" s="120"/>
      <c r="DB69" s="120"/>
      <c r="DC69" s="120"/>
      <c r="DD69" s="120"/>
      <c r="DE69" s="120"/>
      <c r="DF69" s="120"/>
      <c r="DG69" s="120"/>
      <c r="DH69" s="120"/>
      <c r="DI69" s="120"/>
      <c r="DJ69" s="120"/>
      <c r="DK69" s="120"/>
      <c r="DL69" s="120"/>
      <c r="DM69" s="120"/>
      <c r="DN69" s="120"/>
      <c r="DO69" s="120"/>
      <c r="DP69" s="120"/>
      <c r="DQ69" s="120"/>
      <c r="DR69" s="120"/>
      <c r="DS69" s="120"/>
      <c r="DT69" s="120"/>
      <c r="DU69" s="120"/>
      <c r="DV69" s="120"/>
      <c r="DW69" s="120"/>
      <c r="DX69" s="120"/>
      <c r="DY69" s="120"/>
      <c r="DZ69" s="120"/>
      <c r="EA69" s="120"/>
      <c r="EB69" s="120"/>
      <c r="EC69" s="120"/>
      <c r="ED69" s="120"/>
      <c r="EE69" s="120"/>
      <c r="EF69" s="120"/>
      <c r="EG69" s="120"/>
      <c r="EH69" s="120"/>
      <c r="EI69" s="120"/>
      <c r="EJ69" s="120"/>
      <c r="EK69" s="120"/>
      <c r="EL69" s="120"/>
      <c r="EM69" s="120"/>
      <c r="EN69" s="120"/>
      <c r="EO69" s="120"/>
      <c r="EP69" s="120"/>
      <c r="EQ69" s="120"/>
      <c r="ER69" s="120"/>
      <c r="ES69" s="120"/>
      <c r="ET69" s="120"/>
      <c r="EU69" s="120"/>
      <c r="EV69" s="120"/>
      <c r="EW69" s="120"/>
      <c r="EX69" s="120"/>
      <c r="EY69" s="120"/>
      <c r="EZ69" s="120"/>
      <c r="FA69" s="120"/>
      <c r="FB69" s="120"/>
      <c r="FC69" s="120"/>
      <c r="FD69" s="120"/>
      <c r="FE69" s="120"/>
      <c r="FF69" s="120"/>
      <c r="FG69" s="120"/>
      <c r="FH69" s="120"/>
      <c r="FI69" s="120"/>
      <c r="FJ69" s="120"/>
      <c r="FK69" s="120"/>
      <c r="FL69" s="120"/>
      <c r="FM69" s="120"/>
      <c r="FN69" s="120"/>
      <c r="FO69" s="120"/>
      <c r="FP69" s="120"/>
      <c r="FQ69" s="120"/>
      <c r="FR69" s="120"/>
      <c r="FS69" s="120"/>
      <c r="FT69" s="120"/>
      <c r="FU69" s="120"/>
      <c r="FV69" s="120"/>
      <c r="FW69" s="120"/>
      <c r="FX69" s="120"/>
      <c r="FY69" s="120"/>
      <c r="FZ69" s="120"/>
      <c r="GA69" s="120"/>
      <c r="GB69" s="120"/>
      <c r="GC69" s="120"/>
      <c r="GD69" s="120"/>
      <c r="GE69" s="120"/>
      <c r="GF69" s="120"/>
      <c r="GG69" s="120"/>
    </row>
    <row r="70" spans="1:189" s="119" customFormat="1" ht="21.75" customHeight="1" x14ac:dyDescent="0.2">
      <c r="A70" s="212"/>
      <c r="B70" s="213"/>
      <c r="C70" s="214"/>
      <c r="D70" s="215"/>
      <c r="E70" s="215"/>
      <c r="F70" s="215"/>
      <c r="G70" s="217"/>
      <c r="H70" s="203"/>
      <c r="I70" s="203"/>
      <c r="J70" s="204"/>
      <c r="K70" s="205"/>
      <c r="L70" s="205"/>
      <c r="M70" s="205"/>
      <c r="N70" s="205"/>
      <c r="O70" s="205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206"/>
      <c r="BM70" s="206"/>
      <c r="BN70" s="206"/>
      <c r="BO70" s="206"/>
      <c r="BP70" s="206"/>
      <c r="BQ70" s="206"/>
      <c r="BR70" s="206"/>
      <c r="BS70" s="205"/>
      <c r="BT70" s="205"/>
      <c r="BU70" s="205"/>
      <c r="BV70" s="205"/>
      <c r="BW70" s="205"/>
      <c r="BX70" s="205"/>
      <c r="BY70" s="205"/>
      <c r="BZ70" s="205"/>
      <c r="CA70" s="205"/>
      <c r="CB70" s="205"/>
      <c r="CC70" s="205"/>
      <c r="CD70" s="205"/>
      <c r="CE70" s="205"/>
      <c r="CF70" s="205"/>
      <c r="CG70" s="205"/>
      <c r="CH70" s="205"/>
      <c r="CI70" s="205"/>
      <c r="CJ70" s="205"/>
      <c r="CK70" s="205"/>
      <c r="CL70" s="205"/>
      <c r="CM70" s="205"/>
      <c r="CN70" s="205"/>
      <c r="CO70" s="205"/>
      <c r="CP70" s="205"/>
      <c r="CQ70" s="205"/>
      <c r="CR70" s="205"/>
      <c r="CS70" s="206"/>
      <c r="CT70" s="206"/>
      <c r="CU70" s="206"/>
      <c r="CV70" s="206"/>
      <c r="CW70" s="206"/>
      <c r="CX70" s="206"/>
      <c r="CY70" s="206"/>
      <c r="CZ70" s="205"/>
      <c r="DA70" s="205"/>
      <c r="DB70" s="205"/>
      <c r="DC70" s="205"/>
      <c r="DD70" s="205"/>
      <c r="DE70" s="205"/>
      <c r="DF70" s="205"/>
      <c r="DG70" s="205"/>
      <c r="DH70" s="205"/>
      <c r="DI70" s="205"/>
      <c r="DJ70" s="117"/>
      <c r="DN70" s="205"/>
      <c r="DO70" s="205"/>
      <c r="DP70" s="205"/>
      <c r="DU70" s="205"/>
      <c r="DV70" s="205"/>
      <c r="DW70" s="205"/>
      <c r="EB70" s="205"/>
      <c r="EC70" s="205"/>
      <c r="EI70" s="205"/>
      <c r="EJ70" s="205"/>
      <c r="EP70" s="205"/>
      <c r="EQ70" s="205"/>
      <c r="ER70" s="207"/>
      <c r="ES70" s="208"/>
      <c r="ET70" s="208"/>
      <c r="EU70" s="208"/>
      <c r="EV70" s="208"/>
      <c r="EW70" s="208"/>
      <c r="EX70" s="209"/>
      <c r="EY70" s="207"/>
      <c r="EZ70" s="208"/>
      <c r="FA70" s="208"/>
      <c r="FB70" s="208"/>
      <c r="FC70" s="208"/>
      <c r="FD70" s="208"/>
      <c r="FE70" s="209"/>
      <c r="FF70" s="207"/>
      <c r="FG70" s="208"/>
      <c r="FH70" s="208"/>
      <c r="FI70" s="208"/>
      <c r="FJ70" s="208"/>
      <c r="FK70" s="208"/>
      <c r="FL70" s="209"/>
      <c r="FM70" s="207"/>
      <c r="FN70" s="208"/>
      <c r="FO70" s="208"/>
      <c r="FP70" s="208"/>
      <c r="FQ70" s="208"/>
      <c r="FR70" s="208"/>
      <c r="FS70" s="209"/>
      <c r="FT70" s="207"/>
      <c r="FU70" s="208"/>
      <c r="FV70" s="208"/>
      <c r="FW70" s="208"/>
      <c r="FX70" s="208"/>
      <c r="FY70" s="208"/>
      <c r="FZ70" s="209"/>
      <c r="GA70" s="207"/>
      <c r="GB70" s="208"/>
      <c r="GC70" s="208"/>
      <c r="GD70" s="208"/>
      <c r="GE70" s="208"/>
      <c r="GF70" s="208"/>
      <c r="GG70" s="209"/>
    </row>
    <row r="71" spans="1:189" s="119" customFormat="1" ht="27" customHeight="1" x14ac:dyDescent="0.2">
      <c r="A71" s="212"/>
      <c r="B71" s="213">
        <f>+'BALANCE GENERAL'!D35</f>
        <v>1.23</v>
      </c>
      <c r="C71" s="214" t="str">
        <f>+'BALANCE GENERAL'!G35</f>
        <v xml:space="preserve">Generación y disposición de sobrantes </v>
      </c>
      <c r="D71" s="215" t="str">
        <f>+'BALANCE GENERAL'!H35</f>
        <v>m3</v>
      </c>
      <c r="E71" s="215">
        <v>2835.04</v>
      </c>
      <c r="F71" s="215">
        <f>+'BALANCE GENERAL'!J35</f>
        <v>19773</v>
      </c>
      <c r="G71" s="217">
        <f t="shared" ref="G71" si="274">ROUND(E71*F71,0)</f>
        <v>56057246</v>
      </c>
      <c r="H71" s="203"/>
      <c r="I71" s="203"/>
      <c r="J71" s="218" t="s">
        <v>223</v>
      </c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2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>
        <v>1</v>
      </c>
      <c r="AZ71" s="121">
        <v>1</v>
      </c>
      <c r="BA71" s="121">
        <v>1</v>
      </c>
      <c r="BB71" s="121">
        <v>1</v>
      </c>
      <c r="BC71" s="122">
        <v>1</v>
      </c>
      <c r="BD71" s="121">
        <v>1</v>
      </c>
      <c r="BE71" s="121">
        <v>1</v>
      </c>
      <c r="BF71" s="121">
        <v>1</v>
      </c>
      <c r="BG71" s="121">
        <v>1</v>
      </c>
      <c r="BH71" s="121"/>
      <c r="BI71" s="121"/>
      <c r="BJ71" s="121"/>
      <c r="BK71" s="120"/>
      <c r="BL71" s="121"/>
      <c r="BM71" s="121"/>
      <c r="BN71" s="121"/>
      <c r="BO71" s="121"/>
      <c r="BP71" s="121"/>
      <c r="BQ71" s="121"/>
      <c r="BR71" s="121"/>
      <c r="BS71" s="121"/>
      <c r="BT71" s="121"/>
      <c r="BU71" s="121"/>
      <c r="BV71" s="121"/>
      <c r="BW71" s="121"/>
      <c r="BX71" s="121"/>
      <c r="BY71" s="122"/>
      <c r="BZ71" s="121"/>
      <c r="CA71" s="121"/>
      <c r="CB71" s="121"/>
      <c r="CC71" s="121"/>
      <c r="CD71" s="121"/>
      <c r="CE71" s="121"/>
      <c r="CF71" s="121"/>
      <c r="CG71" s="120"/>
      <c r="CH71" s="120">
        <v>1</v>
      </c>
      <c r="CI71" s="120">
        <v>1</v>
      </c>
      <c r="CJ71" s="120">
        <v>1</v>
      </c>
      <c r="CK71" s="120">
        <v>1</v>
      </c>
      <c r="CL71" s="120">
        <v>1</v>
      </c>
      <c r="CM71" s="120">
        <v>1</v>
      </c>
      <c r="CN71" s="120"/>
      <c r="CO71" s="120"/>
      <c r="CP71" s="120"/>
      <c r="CQ71" s="120"/>
      <c r="CR71" s="120"/>
      <c r="CS71" s="121"/>
      <c r="CT71" s="121"/>
      <c r="CU71" s="121"/>
      <c r="CV71" s="121"/>
      <c r="CW71" s="121"/>
      <c r="CX71" s="121"/>
      <c r="CY71" s="121"/>
      <c r="CZ71" s="121"/>
      <c r="DA71" s="121"/>
      <c r="DB71" s="121"/>
      <c r="DC71" s="121"/>
      <c r="DD71" s="121"/>
      <c r="DE71" s="121"/>
      <c r="DF71" s="122"/>
      <c r="DG71" s="121"/>
      <c r="DH71" s="121"/>
      <c r="DI71" s="121"/>
      <c r="DJ71" s="121"/>
      <c r="DK71" s="121"/>
      <c r="DL71" s="121"/>
      <c r="DM71" s="122"/>
      <c r="DN71" s="121"/>
      <c r="DO71" s="121"/>
      <c r="DP71" s="121"/>
      <c r="DQ71" s="121"/>
      <c r="DR71" s="121"/>
      <c r="DS71" s="121"/>
      <c r="DT71" s="122"/>
      <c r="DU71" s="121"/>
      <c r="DV71" s="121"/>
      <c r="DW71" s="121"/>
      <c r="DX71" s="121"/>
      <c r="DY71" s="121"/>
      <c r="DZ71" s="121"/>
      <c r="EA71" s="122"/>
      <c r="EB71" s="121"/>
      <c r="EC71" s="121"/>
      <c r="ED71" s="121"/>
      <c r="EE71" s="121"/>
      <c r="EF71" s="121"/>
      <c r="EG71" s="121"/>
      <c r="EH71" s="122"/>
      <c r="EI71" s="121"/>
      <c r="EJ71" s="121"/>
      <c r="EK71" s="121"/>
      <c r="EL71" s="121"/>
      <c r="EM71" s="121"/>
      <c r="EN71" s="121"/>
      <c r="EO71" s="122"/>
      <c r="EP71" s="121"/>
      <c r="EQ71" s="121"/>
      <c r="ER71" s="121"/>
      <c r="ES71" s="121"/>
      <c r="ET71" s="121"/>
      <c r="EU71" s="121"/>
      <c r="EV71" s="122"/>
      <c r="EW71" s="121"/>
      <c r="EX71" s="121"/>
      <c r="EY71" s="121"/>
      <c r="EZ71" s="121"/>
      <c r="FA71" s="121"/>
      <c r="FB71" s="121"/>
      <c r="FC71" s="122"/>
      <c r="FD71" s="121"/>
      <c r="FE71" s="121"/>
      <c r="FF71" s="121"/>
      <c r="FG71" s="121"/>
      <c r="FH71" s="121"/>
      <c r="FI71" s="121"/>
      <c r="FJ71" s="122"/>
      <c r="FK71" s="121"/>
      <c r="FL71" s="121"/>
      <c r="FM71" s="121"/>
      <c r="FN71" s="121"/>
      <c r="FO71" s="121"/>
      <c r="FP71" s="121"/>
      <c r="FQ71" s="122"/>
      <c r="FR71" s="121"/>
      <c r="FS71" s="121"/>
      <c r="FT71" s="153"/>
      <c r="FU71" s="153"/>
      <c r="FV71" s="153"/>
      <c r="FW71" s="153"/>
      <c r="FX71" s="153"/>
      <c r="FY71" s="153"/>
      <c r="FZ71" s="153"/>
      <c r="GA71" s="121"/>
      <c r="GB71" s="121"/>
      <c r="GC71" s="121"/>
      <c r="GD71" s="121"/>
      <c r="GE71" s="122"/>
      <c r="GF71" s="121"/>
      <c r="GG71" s="121"/>
    </row>
    <row r="72" spans="1:189" s="119" customFormat="1" ht="21.75" customHeight="1" x14ac:dyDescent="0.2">
      <c r="A72" s="212"/>
      <c r="B72" s="213"/>
      <c r="C72" s="214"/>
      <c r="D72" s="215"/>
      <c r="E72" s="215"/>
      <c r="F72" s="215"/>
      <c r="G72" s="217"/>
      <c r="H72" s="203"/>
      <c r="I72" s="203"/>
      <c r="J72" s="218"/>
      <c r="K72" s="205">
        <v>0</v>
      </c>
      <c r="L72" s="205"/>
      <c r="M72" s="205"/>
      <c r="N72" s="205"/>
      <c r="O72" s="205"/>
      <c r="P72" s="219">
        <v>0</v>
      </c>
      <c r="Q72" s="220"/>
      <c r="R72" s="220"/>
      <c r="S72" s="220"/>
      <c r="T72" s="220"/>
      <c r="U72" s="221"/>
      <c r="V72" s="222">
        <f>(SUM(V71:AB71)/SUM($K71:$EC71))*$G71</f>
        <v>0</v>
      </c>
      <c r="W72" s="223"/>
      <c r="X72" s="223"/>
      <c r="Y72" s="223"/>
      <c r="Z72" s="223"/>
      <c r="AA72" s="223"/>
      <c r="AB72" s="223"/>
      <c r="AC72" s="222">
        <f t="shared" ref="AC72" si="275">(SUM(AC71:AI71)/SUM($K71:$EC71))*$G71</f>
        <v>0</v>
      </c>
      <c r="AD72" s="223"/>
      <c r="AE72" s="223"/>
      <c r="AF72" s="223"/>
      <c r="AG72" s="223"/>
      <c r="AH72" s="223"/>
      <c r="AI72" s="223"/>
      <c r="AJ72" s="222">
        <f t="shared" ref="AJ72" si="276">(SUM(AJ71:AP71)/SUM($K71:$EC71))*$G71</f>
        <v>0</v>
      </c>
      <c r="AK72" s="223"/>
      <c r="AL72" s="223"/>
      <c r="AM72" s="223"/>
      <c r="AN72" s="223"/>
      <c r="AO72" s="223"/>
      <c r="AP72" s="223"/>
      <c r="AQ72" s="222">
        <f t="shared" ref="AQ72" si="277">(SUM(AQ71:AW71)/SUM($K71:$EC71))*$G71</f>
        <v>0</v>
      </c>
      <c r="AR72" s="223"/>
      <c r="AS72" s="223"/>
      <c r="AT72" s="223"/>
      <c r="AU72" s="223"/>
      <c r="AV72" s="223"/>
      <c r="AW72" s="223"/>
      <c r="AX72" s="222">
        <v>14024668</v>
      </c>
      <c r="AY72" s="223"/>
      <c r="AZ72" s="223"/>
      <c r="BA72" s="223"/>
      <c r="BB72" s="223"/>
      <c r="BC72" s="223"/>
      <c r="BD72" s="223"/>
      <c r="BE72" s="222">
        <v>7012334</v>
      </c>
      <c r="BF72" s="223"/>
      <c r="BG72" s="223"/>
      <c r="BH72" s="223"/>
      <c r="BI72" s="223"/>
      <c r="BJ72" s="223"/>
      <c r="BK72" s="223"/>
      <c r="BL72" s="222">
        <f t="shared" ref="BL72" si="278">(SUM(BL71:BR71)/SUM($K71:$EC71))*$G71</f>
        <v>0</v>
      </c>
      <c r="BM72" s="223"/>
      <c r="BN72" s="223"/>
      <c r="BO72" s="223"/>
      <c r="BP72" s="223"/>
      <c r="BQ72" s="223"/>
      <c r="BR72" s="223"/>
      <c r="BS72" s="222">
        <f t="shared" ref="BS72" si="279">(SUM(BS71:BY71)/SUM($K71:$EC71))*$G71</f>
        <v>0</v>
      </c>
      <c r="BT72" s="223"/>
      <c r="BU72" s="223"/>
      <c r="BV72" s="223"/>
      <c r="BW72" s="223"/>
      <c r="BX72" s="223"/>
      <c r="BY72" s="223"/>
      <c r="BZ72" s="222">
        <f t="shared" ref="BZ72" si="280">(SUM(BZ71:CF71)/SUM($K71:$EC71))*$G71</f>
        <v>0</v>
      </c>
      <c r="CA72" s="223"/>
      <c r="CB72" s="223"/>
      <c r="CC72" s="223"/>
      <c r="CD72" s="223"/>
      <c r="CE72" s="223"/>
      <c r="CF72" s="223"/>
      <c r="CG72" s="222">
        <v>14024668</v>
      </c>
      <c r="CH72" s="223"/>
      <c r="CI72" s="223"/>
      <c r="CJ72" s="223"/>
      <c r="CK72" s="223"/>
      <c r="CL72" s="223"/>
      <c r="CM72" s="223"/>
      <c r="CN72" s="222">
        <f t="shared" ref="CN72" si="281">(SUM(CN71:CT71)/SUM($K71:$EC71))*$G71</f>
        <v>0</v>
      </c>
      <c r="CO72" s="223"/>
      <c r="CP72" s="223"/>
      <c r="CQ72" s="223"/>
      <c r="CR72" s="223"/>
      <c r="CS72" s="223"/>
      <c r="CT72" s="223"/>
      <c r="CU72" s="222">
        <f t="shared" ref="CU72" si="282">(SUM(CU71:DA71)/SUM($K71:$EC71))*$G71</f>
        <v>0</v>
      </c>
      <c r="CV72" s="223"/>
      <c r="CW72" s="223"/>
      <c r="CX72" s="223"/>
      <c r="CY72" s="223"/>
      <c r="CZ72" s="223"/>
      <c r="DA72" s="223"/>
      <c r="DB72" s="222">
        <f t="shared" ref="DB72" si="283">(SUM(DB71:DH71)/SUM($K71:$EC71))*$G71</f>
        <v>0</v>
      </c>
      <c r="DC72" s="223"/>
      <c r="DD72" s="223"/>
      <c r="DE72" s="223"/>
      <c r="DF72" s="223"/>
      <c r="DG72" s="223"/>
      <c r="DH72" s="223"/>
      <c r="DI72" s="222">
        <f t="shared" ref="DI72" si="284">(SUM(DI71:DO71)/SUM($K71:$EC71))*$G71</f>
        <v>0</v>
      </c>
      <c r="DJ72" s="223"/>
      <c r="DK72" s="223"/>
      <c r="DL72" s="223"/>
      <c r="DM72" s="223"/>
      <c r="DN72" s="223"/>
      <c r="DO72" s="223"/>
      <c r="DP72" s="222">
        <f t="shared" ref="DP72" si="285">(SUM(DP71:DV71)/SUM($K71:$EC71))*$G71</f>
        <v>0</v>
      </c>
      <c r="DQ72" s="223"/>
      <c r="DR72" s="223"/>
      <c r="DS72" s="223"/>
      <c r="DT72" s="223"/>
      <c r="DU72" s="223"/>
      <c r="DV72" s="223"/>
      <c r="DW72" s="222">
        <f t="shared" ref="DW72" si="286">(SUM(DW71:EC71)/SUM($K71:$EC71))*$G71</f>
        <v>0</v>
      </c>
      <c r="DX72" s="223"/>
      <c r="DY72" s="223"/>
      <c r="DZ72" s="223"/>
      <c r="EA72" s="223"/>
      <c r="EB72" s="223"/>
      <c r="EC72" s="223"/>
      <c r="ED72" s="222">
        <f t="shared" ref="ED72" si="287">(SUM(ED71:EJ71)/SUM($K71:$EC71))*$G71</f>
        <v>0</v>
      </c>
      <c r="EE72" s="223"/>
      <c r="EF72" s="223"/>
      <c r="EG72" s="223"/>
      <c r="EH72" s="223"/>
      <c r="EI72" s="223"/>
      <c r="EJ72" s="223"/>
      <c r="EK72" s="222">
        <f t="shared" ref="EK72" si="288">(SUM(EK71:EQ71)/SUM($K71:$EC71))*$G71</f>
        <v>0</v>
      </c>
      <c r="EL72" s="223"/>
      <c r="EM72" s="223"/>
      <c r="EN72" s="223"/>
      <c r="EO72" s="223"/>
      <c r="EP72" s="223"/>
      <c r="EQ72" s="223"/>
      <c r="ER72" s="222">
        <f>+(ER71+ES71+ET71+EU71+EV71+EW71+EX71)*G71</f>
        <v>0</v>
      </c>
      <c r="ES72" s="223"/>
      <c r="ET72" s="223"/>
      <c r="EU72" s="223"/>
      <c r="EV72" s="223"/>
      <c r="EW72" s="223"/>
      <c r="EX72" s="223"/>
      <c r="EY72" s="222">
        <f>+(EY71+EZ71+FA71+FB71+FC71+FD71+FE71)*N71</f>
        <v>0</v>
      </c>
      <c r="EZ72" s="223"/>
      <c r="FA72" s="223"/>
      <c r="FB72" s="223"/>
      <c r="FC72" s="223"/>
      <c r="FD72" s="223"/>
      <c r="FE72" s="223"/>
      <c r="FF72" s="222">
        <f>+(FF71+FG71+FH71+FI71+FJ71+FK71+FL71)*U71</f>
        <v>0</v>
      </c>
      <c r="FG72" s="223"/>
      <c r="FH72" s="223"/>
      <c r="FI72" s="223"/>
      <c r="FJ72" s="223"/>
      <c r="FK72" s="223"/>
      <c r="FL72" s="223"/>
      <c r="FM72" s="222">
        <f>+(FM71+FN71+FO71+FP71+FQ71+FR71+FS71)*AB71</f>
        <v>0</v>
      </c>
      <c r="FN72" s="223"/>
      <c r="FO72" s="223"/>
      <c r="FP72" s="223"/>
      <c r="FQ72" s="223"/>
      <c r="FR72" s="223"/>
      <c r="FS72" s="223"/>
      <c r="FT72" s="222">
        <v>20995575.920000002</v>
      </c>
      <c r="FU72" s="223"/>
      <c r="FV72" s="223"/>
      <c r="FW72" s="223"/>
      <c r="FX72" s="223"/>
      <c r="FY72" s="223"/>
      <c r="FZ72" s="223"/>
      <c r="GA72" s="222">
        <f>+(GA71+GB71+GC71+GD71+GE71+GF71+GG71)*AP71</f>
        <v>0</v>
      </c>
      <c r="GB72" s="223"/>
      <c r="GC72" s="223"/>
      <c r="GD72" s="223"/>
      <c r="GE72" s="223"/>
      <c r="GF72" s="223"/>
      <c r="GG72" s="223"/>
    </row>
    <row r="73" spans="1:189" s="119" customFormat="1" ht="21.75" customHeight="1" x14ac:dyDescent="0.2">
      <c r="A73" s="212"/>
      <c r="B73" s="213"/>
      <c r="C73" s="214"/>
      <c r="D73" s="215"/>
      <c r="E73" s="215"/>
      <c r="F73" s="215"/>
      <c r="G73" s="217"/>
      <c r="H73" s="203"/>
      <c r="I73" s="203"/>
      <c r="J73" s="204" t="s">
        <v>224</v>
      </c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1"/>
      <c r="X73" s="121"/>
      <c r="Y73" s="121"/>
      <c r="Z73" s="121"/>
      <c r="AA73" s="121"/>
      <c r="AB73" s="121"/>
      <c r="AC73" s="121"/>
      <c r="AD73" s="120"/>
      <c r="AE73" s="120"/>
      <c r="AF73" s="120"/>
      <c r="AG73" s="120"/>
      <c r="AH73" s="120"/>
      <c r="AI73" s="120"/>
      <c r="AJ73" s="120"/>
      <c r="AK73" s="120"/>
      <c r="AL73" s="120"/>
      <c r="AM73" s="120"/>
      <c r="AN73" s="120"/>
      <c r="AO73" s="120"/>
      <c r="AP73" s="120"/>
      <c r="AQ73" s="120"/>
      <c r="AR73" s="121"/>
      <c r="AS73" s="121"/>
      <c r="AT73" s="121"/>
      <c r="AU73" s="121"/>
      <c r="AV73" s="121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1"/>
      <c r="BM73" s="121"/>
      <c r="BN73" s="121"/>
      <c r="BO73" s="121"/>
      <c r="BP73" s="121"/>
      <c r="BQ73" s="121"/>
      <c r="BR73" s="121"/>
      <c r="BS73" s="120"/>
      <c r="BT73" s="120"/>
      <c r="BU73" s="120"/>
      <c r="BV73" s="120"/>
      <c r="BW73" s="120"/>
      <c r="BX73" s="120"/>
      <c r="BY73" s="120"/>
      <c r="BZ73" s="120"/>
      <c r="CA73" s="120"/>
      <c r="CB73" s="120"/>
      <c r="CC73" s="120"/>
      <c r="CD73" s="120"/>
      <c r="CE73" s="120"/>
      <c r="CF73" s="120"/>
      <c r="CG73" s="120"/>
      <c r="CH73" s="120"/>
      <c r="CI73" s="120"/>
      <c r="CJ73" s="120"/>
      <c r="CK73" s="120"/>
      <c r="CL73" s="120"/>
      <c r="CM73" s="120"/>
      <c r="CN73" s="120"/>
      <c r="CO73" s="120"/>
      <c r="CP73" s="120"/>
      <c r="CQ73" s="120"/>
      <c r="CR73" s="120"/>
      <c r="CS73" s="121"/>
      <c r="CT73" s="121"/>
      <c r="CU73" s="121"/>
      <c r="CV73" s="121"/>
      <c r="CW73" s="121"/>
      <c r="CX73" s="121"/>
      <c r="CY73" s="121"/>
      <c r="CZ73" s="120"/>
      <c r="DA73" s="120"/>
      <c r="DB73" s="120"/>
      <c r="DC73" s="120"/>
      <c r="DD73" s="120"/>
      <c r="DE73" s="120"/>
      <c r="DF73" s="120"/>
      <c r="DG73" s="120"/>
      <c r="DH73" s="120"/>
      <c r="DI73" s="120"/>
      <c r="DJ73" s="120"/>
      <c r="DK73" s="120"/>
      <c r="DL73" s="120"/>
      <c r="DM73" s="120"/>
      <c r="DN73" s="120"/>
      <c r="DO73" s="120"/>
      <c r="DP73" s="120"/>
      <c r="DQ73" s="120"/>
      <c r="DR73" s="120"/>
      <c r="DS73" s="120"/>
      <c r="DT73" s="120"/>
      <c r="DU73" s="120"/>
      <c r="DV73" s="120"/>
      <c r="DW73" s="120"/>
      <c r="DX73" s="120"/>
      <c r="DY73" s="120"/>
      <c r="DZ73" s="120"/>
      <c r="EA73" s="120"/>
      <c r="EB73" s="120"/>
      <c r="EC73" s="120"/>
      <c r="ED73" s="120"/>
      <c r="EE73" s="120"/>
      <c r="EF73" s="120"/>
      <c r="EG73" s="120"/>
      <c r="EH73" s="120"/>
      <c r="EI73" s="120"/>
      <c r="EJ73" s="120"/>
      <c r="EK73" s="120"/>
      <c r="EL73" s="120"/>
      <c r="EM73" s="120"/>
      <c r="EN73" s="120"/>
      <c r="EO73" s="120"/>
      <c r="EP73" s="120"/>
      <c r="EQ73" s="120"/>
      <c r="ER73" s="120"/>
      <c r="ES73" s="120"/>
      <c r="ET73" s="120"/>
      <c r="EU73" s="120"/>
      <c r="EV73" s="120"/>
      <c r="EW73" s="120"/>
      <c r="EX73" s="120"/>
      <c r="EY73" s="120"/>
      <c r="EZ73" s="120"/>
      <c r="FA73" s="120"/>
      <c r="FB73" s="120"/>
      <c r="FC73" s="120"/>
      <c r="FD73" s="120"/>
      <c r="FE73" s="120"/>
      <c r="FF73" s="120"/>
      <c r="FG73" s="120"/>
      <c r="FH73" s="120"/>
      <c r="FI73" s="120"/>
      <c r="FJ73" s="120"/>
      <c r="FK73" s="120"/>
      <c r="FL73" s="120"/>
      <c r="FM73" s="120"/>
      <c r="FN73" s="120"/>
      <c r="FO73" s="120"/>
      <c r="FP73" s="120"/>
      <c r="FQ73" s="120"/>
      <c r="FR73" s="120"/>
      <c r="FS73" s="120"/>
      <c r="FT73" s="120"/>
      <c r="FU73" s="120"/>
      <c r="FV73" s="120"/>
      <c r="FW73" s="120"/>
      <c r="FX73" s="120"/>
      <c r="FY73" s="120"/>
      <c r="FZ73" s="120"/>
      <c r="GA73" s="120"/>
      <c r="GB73" s="120"/>
      <c r="GC73" s="120"/>
      <c r="GD73" s="120"/>
      <c r="GE73" s="120"/>
      <c r="GF73" s="120"/>
      <c r="GG73" s="120"/>
    </row>
    <row r="74" spans="1:189" s="119" customFormat="1" ht="21.75" customHeight="1" x14ac:dyDescent="0.2">
      <c r="A74" s="212"/>
      <c r="B74" s="213"/>
      <c r="C74" s="214"/>
      <c r="D74" s="215"/>
      <c r="E74" s="215"/>
      <c r="F74" s="215"/>
      <c r="G74" s="217"/>
      <c r="H74" s="203"/>
      <c r="I74" s="203"/>
      <c r="J74" s="204"/>
      <c r="K74" s="205"/>
      <c r="L74" s="205"/>
      <c r="M74" s="205"/>
      <c r="N74" s="205"/>
      <c r="O74" s="205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133"/>
      <c r="AH74" s="133"/>
      <c r="AI74" s="133"/>
      <c r="AJ74" s="133"/>
      <c r="AK74" s="133"/>
      <c r="AL74" s="133"/>
      <c r="AM74" s="133"/>
      <c r="AN74" s="133"/>
      <c r="AO74" s="133"/>
      <c r="AP74" s="133"/>
      <c r="AQ74" s="133"/>
      <c r="AR74" s="133"/>
      <c r="AS74" s="133"/>
      <c r="AT74" s="133"/>
      <c r="AU74" s="133"/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133"/>
      <c r="BG74" s="133"/>
      <c r="BH74" s="133"/>
      <c r="BI74" s="133"/>
      <c r="BJ74" s="133"/>
      <c r="BK74" s="133"/>
      <c r="BL74" s="206"/>
      <c r="BM74" s="206"/>
      <c r="BN74" s="206"/>
      <c r="BO74" s="206"/>
      <c r="BP74" s="206"/>
      <c r="BQ74" s="206"/>
      <c r="BR74" s="206"/>
      <c r="BS74" s="205"/>
      <c r="BT74" s="205"/>
      <c r="BU74" s="205"/>
      <c r="BV74" s="205"/>
      <c r="BW74" s="205"/>
      <c r="BX74" s="205"/>
      <c r="BY74" s="205"/>
      <c r="BZ74" s="205"/>
      <c r="CA74" s="205"/>
      <c r="CB74" s="205"/>
      <c r="CC74" s="205"/>
      <c r="CD74" s="205"/>
      <c r="CE74" s="205"/>
      <c r="CF74" s="205"/>
      <c r="CG74" s="205"/>
      <c r="CH74" s="205"/>
      <c r="CI74" s="205"/>
      <c r="CJ74" s="205"/>
      <c r="CK74" s="205"/>
      <c r="CL74" s="205"/>
      <c r="CM74" s="205"/>
      <c r="CN74" s="205"/>
      <c r="CO74" s="205"/>
      <c r="CP74" s="205"/>
      <c r="CQ74" s="205"/>
      <c r="CR74" s="205"/>
      <c r="CS74" s="206"/>
      <c r="CT74" s="206"/>
      <c r="CU74" s="206"/>
      <c r="CV74" s="206"/>
      <c r="CW74" s="206"/>
      <c r="CX74" s="206"/>
      <c r="CY74" s="206"/>
      <c r="CZ74" s="205"/>
      <c r="DA74" s="205"/>
      <c r="DB74" s="205"/>
      <c r="DC74" s="205"/>
      <c r="DD74" s="205"/>
      <c r="DE74" s="205"/>
      <c r="DF74" s="205"/>
      <c r="DG74" s="205"/>
      <c r="DH74" s="205"/>
      <c r="DI74" s="205"/>
      <c r="DJ74" s="117"/>
      <c r="DN74" s="205"/>
      <c r="DO74" s="205"/>
      <c r="DP74" s="205"/>
      <c r="DU74" s="205"/>
      <c r="DV74" s="205"/>
      <c r="DW74" s="205"/>
      <c r="EB74" s="205"/>
      <c r="EC74" s="205"/>
      <c r="EI74" s="205"/>
      <c r="EJ74" s="205"/>
      <c r="EP74" s="205"/>
      <c r="EQ74" s="205"/>
      <c r="ER74" s="207"/>
      <c r="ES74" s="208"/>
      <c r="ET74" s="208"/>
      <c r="EU74" s="208"/>
      <c r="EV74" s="208"/>
      <c r="EW74" s="208"/>
      <c r="EX74" s="209"/>
      <c r="EY74" s="207"/>
      <c r="EZ74" s="208"/>
      <c r="FA74" s="208"/>
      <c r="FB74" s="208"/>
      <c r="FC74" s="208"/>
      <c r="FD74" s="208"/>
      <c r="FE74" s="209"/>
      <c r="FF74" s="207"/>
      <c r="FG74" s="208"/>
      <c r="FH74" s="208"/>
      <c r="FI74" s="208"/>
      <c r="FJ74" s="208"/>
      <c r="FK74" s="208"/>
      <c r="FL74" s="209"/>
      <c r="FM74" s="207"/>
      <c r="FN74" s="208"/>
      <c r="FO74" s="208"/>
      <c r="FP74" s="208"/>
      <c r="FQ74" s="208"/>
      <c r="FR74" s="208"/>
      <c r="FS74" s="209"/>
      <c r="FT74" s="207"/>
      <c r="FU74" s="208"/>
      <c r="FV74" s="208"/>
      <c r="FW74" s="208"/>
      <c r="FX74" s="208"/>
      <c r="FY74" s="208"/>
      <c r="FZ74" s="209"/>
      <c r="GA74" s="207"/>
      <c r="GB74" s="208"/>
      <c r="GC74" s="208"/>
      <c r="GD74" s="208"/>
      <c r="GE74" s="208"/>
      <c r="GF74" s="208"/>
      <c r="GG74" s="209"/>
    </row>
    <row r="75" spans="1:189" s="119" customFormat="1" ht="21.75" customHeight="1" x14ac:dyDescent="0.2">
      <c r="A75" s="212"/>
      <c r="B75" s="213">
        <f>+'BALANCE GENERAL'!D37</f>
        <v>2.0099999999999998</v>
      </c>
      <c r="C75" s="214" t="str">
        <f>+'BALANCE GENERAL'!G37</f>
        <v>Excavación manual para BACHEO Y PARCHEO</v>
      </c>
      <c r="D75" s="215" t="str">
        <f>+'BALANCE GENERAL'!H37</f>
        <v>m3</v>
      </c>
      <c r="E75" s="216">
        <v>205.93</v>
      </c>
      <c r="F75" s="215">
        <f>+'BALANCE GENERAL'!J37</f>
        <v>83355</v>
      </c>
      <c r="G75" s="217">
        <f t="shared" ref="G75" si="289">ROUND(E75*F75,0)</f>
        <v>17165295</v>
      </c>
      <c r="H75" s="203"/>
      <c r="I75" s="203"/>
      <c r="J75" s="218" t="s">
        <v>223</v>
      </c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1"/>
      <c r="X75" s="121"/>
      <c r="Y75" s="121"/>
      <c r="Z75" s="121"/>
      <c r="AA75" s="121"/>
      <c r="AB75" s="121"/>
      <c r="AC75" s="121"/>
      <c r="AD75" s="121"/>
      <c r="AE75" s="121">
        <v>1</v>
      </c>
      <c r="AF75" s="121">
        <v>1</v>
      </c>
      <c r="AG75" s="121">
        <v>1</v>
      </c>
      <c r="AH75" s="121">
        <v>1</v>
      </c>
      <c r="AI75" s="121"/>
      <c r="AJ75" s="122"/>
      <c r="AK75" s="121"/>
      <c r="AL75" s="121"/>
      <c r="AM75" s="121"/>
      <c r="AN75" s="121"/>
      <c r="AO75" s="121"/>
      <c r="AP75" s="121"/>
      <c r="AQ75" s="121"/>
      <c r="AR75" s="121"/>
      <c r="AS75" s="121"/>
      <c r="AT75" s="121"/>
      <c r="AU75" s="121"/>
      <c r="AV75" s="121"/>
      <c r="AW75" s="121"/>
      <c r="AX75" s="121"/>
      <c r="AY75" s="121"/>
      <c r="AZ75" s="121"/>
      <c r="BA75" s="121"/>
      <c r="BB75" s="121"/>
      <c r="BC75" s="122"/>
      <c r="BD75" s="121"/>
      <c r="BE75" s="121"/>
      <c r="BF75" s="121"/>
      <c r="BG75" s="121"/>
      <c r="BH75" s="121"/>
      <c r="BI75" s="121"/>
      <c r="BJ75" s="121"/>
      <c r="BK75" s="120"/>
      <c r="BL75" s="121"/>
      <c r="BM75" s="121"/>
      <c r="BN75" s="121"/>
      <c r="BO75" s="121"/>
      <c r="BP75" s="121"/>
      <c r="BQ75" s="121"/>
      <c r="BR75" s="121"/>
      <c r="BS75" s="121"/>
      <c r="BT75" s="121"/>
      <c r="BU75" s="121"/>
      <c r="BV75" s="121"/>
      <c r="BW75" s="121"/>
      <c r="BX75" s="121"/>
      <c r="BY75" s="122"/>
      <c r="BZ75" s="121"/>
      <c r="CA75" s="121"/>
      <c r="CB75" s="121"/>
      <c r="CC75" s="121"/>
      <c r="CD75" s="121"/>
      <c r="CE75" s="121"/>
      <c r="CF75" s="121"/>
      <c r="CG75" s="120"/>
      <c r="CH75" s="120"/>
      <c r="CI75" s="120"/>
      <c r="CJ75" s="120"/>
      <c r="CK75" s="120"/>
      <c r="CL75" s="120"/>
      <c r="CM75" s="120"/>
      <c r="CN75" s="120"/>
      <c r="CO75" s="120"/>
      <c r="CP75" s="120"/>
      <c r="CQ75" s="120"/>
      <c r="CR75" s="120"/>
      <c r="CS75" s="121"/>
      <c r="CT75" s="121"/>
      <c r="CU75" s="121"/>
      <c r="CV75" s="121"/>
      <c r="CW75" s="121"/>
      <c r="CX75" s="121"/>
      <c r="CY75" s="121"/>
      <c r="CZ75" s="121"/>
      <c r="DA75" s="121"/>
      <c r="DB75" s="121"/>
      <c r="DC75" s="121"/>
      <c r="DD75" s="121"/>
      <c r="DE75" s="121"/>
      <c r="DF75" s="122"/>
      <c r="DG75" s="121"/>
      <c r="DH75" s="121"/>
      <c r="DI75" s="121"/>
      <c r="DJ75" s="121"/>
      <c r="DK75" s="121"/>
      <c r="DL75" s="121"/>
      <c r="DM75" s="122"/>
      <c r="DN75" s="121"/>
      <c r="DO75" s="121"/>
      <c r="DP75" s="121"/>
      <c r="DQ75" s="121"/>
      <c r="DR75" s="121"/>
      <c r="DS75" s="121"/>
      <c r="DT75" s="122"/>
      <c r="DU75" s="121"/>
      <c r="DV75" s="121"/>
      <c r="DW75" s="121"/>
      <c r="DX75" s="121"/>
      <c r="DY75" s="121"/>
      <c r="DZ75" s="121"/>
      <c r="EA75" s="122"/>
      <c r="EB75" s="121"/>
      <c r="EC75" s="121"/>
      <c r="ED75" s="121"/>
      <c r="EE75" s="121"/>
      <c r="EF75" s="121"/>
      <c r="EG75" s="121"/>
      <c r="EH75" s="122"/>
      <c r="EI75" s="121"/>
      <c r="EJ75" s="121"/>
      <c r="EK75" s="121"/>
      <c r="EL75" s="121"/>
      <c r="EM75" s="121"/>
      <c r="EN75" s="121"/>
      <c r="EO75" s="122"/>
      <c r="EP75" s="121"/>
      <c r="EQ75" s="121"/>
      <c r="ER75" s="121"/>
      <c r="ES75" s="121"/>
      <c r="ET75" s="121"/>
      <c r="EU75" s="121"/>
      <c r="EV75" s="122"/>
      <c r="EW75" s="121"/>
      <c r="EX75" s="121"/>
      <c r="EY75" s="121"/>
      <c r="EZ75" s="121"/>
      <c r="FA75" s="121"/>
      <c r="FB75" s="121"/>
      <c r="FC75" s="122"/>
      <c r="FD75" s="121"/>
      <c r="FE75" s="121"/>
      <c r="FF75" s="121"/>
      <c r="FG75" s="121"/>
      <c r="FH75" s="121"/>
      <c r="FI75" s="121"/>
      <c r="FJ75" s="122"/>
      <c r="FK75" s="121"/>
      <c r="FL75" s="121"/>
      <c r="FM75" s="121"/>
      <c r="FN75" s="121"/>
      <c r="FO75" s="121"/>
      <c r="FP75" s="121"/>
      <c r="FQ75" s="122"/>
      <c r="FR75" s="121"/>
      <c r="FS75" s="121"/>
      <c r="FT75" s="121"/>
      <c r="FU75" s="121"/>
      <c r="FV75" s="121"/>
      <c r="FW75" s="121"/>
      <c r="FX75" s="122"/>
      <c r="FY75" s="121"/>
      <c r="FZ75" s="121"/>
      <c r="GA75" s="121"/>
      <c r="GB75" s="121"/>
      <c r="GC75" s="121"/>
      <c r="GD75" s="121"/>
      <c r="GE75" s="122"/>
      <c r="GF75" s="121"/>
      <c r="GG75" s="121"/>
    </row>
    <row r="76" spans="1:189" s="119" customFormat="1" ht="21.75" customHeight="1" x14ac:dyDescent="0.2">
      <c r="A76" s="212"/>
      <c r="B76" s="213"/>
      <c r="C76" s="214"/>
      <c r="D76" s="215"/>
      <c r="E76" s="216"/>
      <c r="F76" s="215"/>
      <c r="G76" s="217"/>
      <c r="H76" s="203"/>
      <c r="I76" s="203"/>
      <c r="J76" s="218"/>
      <c r="K76" s="205">
        <v>0</v>
      </c>
      <c r="L76" s="205"/>
      <c r="M76" s="205"/>
      <c r="N76" s="205"/>
      <c r="O76" s="205"/>
      <c r="P76" s="219">
        <v>0</v>
      </c>
      <c r="Q76" s="220"/>
      <c r="R76" s="220"/>
      <c r="S76" s="220"/>
      <c r="T76" s="220"/>
      <c r="U76" s="221"/>
      <c r="V76" s="222">
        <f>(SUM(V75:AB75)/SUM($K75:$EC75))*$G75</f>
        <v>0</v>
      </c>
      <c r="W76" s="223"/>
      <c r="X76" s="223"/>
      <c r="Y76" s="223"/>
      <c r="Z76" s="223"/>
      <c r="AA76" s="223"/>
      <c r="AB76" s="223"/>
      <c r="AC76" s="230">
        <f>17165295+0.15</f>
        <v>17165295.149999999</v>
      </c>
      <c r="AD76" s="223"/>
      <c r="AE76" s="223"/>
      <c r="AF76" s="223"/>
      <c r="AG76" s="223"/>
      <c r="AH76" s="223"/>
      <c r="AI76" s="223"/>
      <c r="AJ76" s="222">
        <f t="shared" ref="AJ76" si="290">(SUM(AJ75:AP75)/SUM($K75:$EC75))*$G75</f>
        <v>0</v>
      </c>
      <c r="AK76" s="223"/>
      <c r="AL76" s="223"/>
      <c r="AM76" s="223"/>
      <c r="AN76" s="223"/>
      <c r="AO76" s="223"/>
      <c r="AP76" s="223"/>
      <c r="AQ76" s="222">
        <f t="shared" ref="AQ76" si="291">(SUM(AQ75:AW75)/SUM($K75:$EC75))*$G75</f>
        <v>0</v>
      </c>
      <c r="AR76" s="223"/>
      <c r="AS76" s="223"/>
      <c r="AT76" s="223"/>
      <c r="AU76" s="223"/>
      <c r="AV76" s="223"/>
      <c r="AW76" s="223"/>
      <c r="AX76" s="222">
        <f t="shared" ref="AX76" si="292">(SUM(AX75:BD75)/SUM($K75:$EC75))*$G75</f>
        <v>0</v>
      </c>
      <c r="AY76" s="223"/>
      <c r="AZ76" s="223"/>
      <c r="BA76" s="223"/>
      <c r="BB76" s="223"/>
      <c r="BC76" s="223"/>
      <c r="BD76" s="223"/>
      <c r="BE76" s="222">
        <f t="shared" ref="BE76" si="293">(SUM(BE75:BK75)/SUM($K75:$EC75))*$G75</f>
        <v>0</v>
      </c>
      <c r="BF76" s="223"/>
      <c r="BG76" s="223"/>
      <c r="BH76" s="223"/>
      <c r="BI76" s="223"/>
      <c r="BJ76" s="223"/>
      <c r="BK76" s="223"/>
      <c r="BL76" s="222">
        <f t="shared" ref="BL76" si="294">(SUM(BL75:BR75)/SUM($K75:$EC75))*$G75</f>
        <v>0</v>
      </c>
      <c r="BM76" s="223"/>
      <c r="BN76" s="223"/>
      <c r="BO76" s="223"/>
      <c r="BP76" s="223"/>
      <c r="BQ76" s="223"/>
      <c r="BR76" s="223"/>
      <c r="BS76" s="222">
        <f t="shared" ref="BS76" si="295">(SUM(BS75:BY75)/SUM($K75:$EC75))*$G75</f>
        <v>0</v>
      </c>
      <c r="BT76" s="223"/>
      <c r="BU76" s="223"/>
      <c r="BV76" s="223"/>
      <c r="BW76" s="223"/>
      <c r="BX76" s="223"/>
      <c r="BY76" s="223"/>
      <c r="BZ76" s="222">
        <f t="shared" ref="BZ76" si="296">(SUM(BZ75:CF75)/SUM($K75:$EC75))*$G75</f>
        <v>0</v>
      </c>
      <c r="CA76" s="223"/>
      <c r="CB76" s="223"/>
      <c r="CC76" s="223"/>
      <c r="CD76" s="223"/>
      <c r="CE76" s="223"/>
      <c r="CF76" s="223"/>
      <c r="CG76" s="222">
        <f t="shared" ref="CG76" si="297">(SUM(CG75:CM75)/SUM($K75:$EC75))*$G75</f>
        <v>0</v>
      </c>
      <c r="CH76" s="223"/>
      <c r="CI76" s="223"/>
      <c r="CJ76" s="223"/>
      <c r="CK76" s="223"/>
      <c r="CL76" s="223"/>
      <c r="CM76" s="223"/>
      <c r="CN76" s="222">
        <f t="shared" ref="CN76" si="298">(SUM(CN75:CT75)/SUM($K75:$EC75))*$G75</f>
        <v>0</v>
      </c>
      <c r="CO76" s="223"/>
      <c r="CP76" s="223"/>
      <c r="CQ76" s="223"/>
      <c r="CR76" s="223"/>
      <c r="CS76" s="223"/>
      <c r="CT76" s="223"/>
      <c r="CU76" s="222">
        <f t="shared" ref="CU76" si="299">(SUM(CU75:DA75)/SUM($K75:$EC75))*$G75</f>
        <v>0</v>
      </c>
      <c r="CV76" s="223"/>
      <c r="CW76" s="223"/>
      <c r="CX76" s="223"/>
      <c r="CY76" s="223"/>
      <c r="CZ76" s="223"/>
      <c r="DA76" s="223"/>
      <c r="DB76" s="222">
        <f t="shared" ref="DB76" si="300">(SUM(DB75:DH75)/SUM($K75:$EC75))*$G75</f>
        <v>0</v>
      </c>
      <c r="DC76" s="223"/>
      <c r="DD76" s="223"/>
      <c r="DE76" s="223"/>
      <c r="DF76" s="223"/>
      <c r="DG76" s="223"/>
      <c r="DH76" s="223"/>
      <c r="DI76" s="222">
        <f t="shared" ref="DI76" si="301">(SUM(DI75:DO75)/SUM($K75:$EC75))*$G75</f>
        <v>0</v>
      </c>
      <c r="DJ76" s="223"/>
      <c r="DK76" s="223"/>
      <c r="DL76" s="223"/>
      <c r="DM76" s="223"/>
      <c r="DN76" s="223"/>
      <c r="DO76" s="223"/>
      <c r="DP76" s="222">
        <f t="shared" ref="DP76" si="302">(SUM(DP75:DV75)/SUM($K75:$EC75))*$G75</f>
        <v>0</v>
      </c>
      <c r="DQ76" s="223"/>
      <c r="DR76" s="223"/>
      <c r="DS76" s="223"/>
      <c r="DT76" s="223"/>
      <c r="DU76" s="223"/>
      <c r="DV76" s="223"/>
      <c r="DW76" s="222">
        <f t="shared" ref="DW76" si="303">(SUM(DW75:EC75)/SUM($K75:$EC75))*$G75</f>
        <v>0</v>
      </c>
      <c r="DX76" s="223"/>
      <c r="DY76" s="223"/>
      <c r="DZ76" s="223"/>
      <c r="EA76" s="223"/>
      <c r="EB76" s="223"/>
      <c r="EC76" s="223"/>
      <c r="ED76" s="222">
        <f t="shared" ref="ED76" si="304">(SUM(ED75:EJ75)/SUM($K75:$EC75))*$G75</f>
        <v>0</v>
      </c>
      <c r="EE76" s="223"/>
      <c r="EF76" s="223"/>
      <c r="EG76" s="223"/>
      <c r="EH76" s="223"/>
      <c r="EI76" s="223"/>
      <c r="EJ76" s="223"/>
      <c r="EK76" s="222">
        <f t="shared" ref="EK76" si="305">(SUM(EK75:EQ75)/SUM($K75:$EC75))*$G75</f>
        <v>0</v>
      </c>
      <c r="EL76" s="223"/>
      <c r="EM76" s="223"/>
      <c r="EN76" s="223"/>
      <c r="EO76" s="223"/>
      <c r="EP76" s="223"/>
      <c r="EQ76" s="223"/>
      <c r="ER76" s="222">
        <f>+(ER75+ES75+ET75+EU75+EV75+EW75+EX75)*G75</f>
        <v>0</v>
      </c>
      <c r="ES76" s="223"/>
      <c r="ET76" s="223"/>
      <c r="EU76" s="223"/>
      <c r="EV76" s="223"/>
      <c r="EW76" s="223"/>
      <c r="EX76" s="223"/>
      <c r="EY76" s="222">
        <f>+(EY75+EZ75+FA75+FB75+FC75+FD75+FE75)*N75</f>
        <v>0</v>
      </c>
      <c r="EZ76" s="223"/>
      <c r="FA76" s="223"/>
      <c r="FB76" s="223"/>
      <c r="FC76" s="223"/>
      <c r="FD76" s="223"/>
      <c r="FE76" s="223"/>
      <c r="FF76" s="222">
        <f>+(FF75+FG75+FH75+FI75+FJ75+FK75+FL75)*U75</f>
        <v>0</v>
      </c>
      <c r="FG76" s="223"/>
      <c r="FH76" s="223"/>
      <c r="FI76" s="223"/>
      <c r="FJ76" s="223"/>
      <c r="FK76" s="223"/>
      <c r="FL76" s="223"/>
      <c r="FM76" s="222">
        <f>+(FM75+FN75+FO75+FP75+FQ75+FR75+FS75)*AB75</f>
        <v>0</v>
      </c>
      <c r="FN76" s="223"/>
      <c r="FO76" s="223"/>
      <c r="FP76" s="223"/>
      <c r="FQ76" s="223"/>
      <c r="FR76" s="223"/>
      <c r="FS76" s="223"/>
      <c r="FT76" s="222">
        <f>+(FT75+FU75+FV75+FW75+FX75+FY75+FZ75)*AI75</f>
        <v>0</v>
      </c>
      <c r="FU76" s="223"/>
      <c r="FV76" s="223"/>
      <c r="FW76" s="223"/>
      <c r="FX76" s="223"/>
      <c r="FY76" s="223"/>
      <c r="FZ76" s="223"/>
      <c r="GA76" s="222">
        <f>+(GA75+GB75+GC75+GD75+GE75+GF75+GG75)*AP75</f>
        <v>0</v>
      </c>
      <c r="GB76" s="223"/>
      <c r="GC76" s="223"/>
      <c r="GD76" s="223"/>
      <c r="GE76" s="223"/>
      <c r="GF76" s="223"/>
      <c r="GG76" s="223"/>
    </row>
    <row r="77" spans="1:189" s="119" customFormat="1" ht="21.75" customHeight="1" x14ac:dyDescent="0.2">
      <c r="A77" s="212"/>
      <c r="B77" s="213"/>
      <c r="C77" s="214"/>
      <c r="D77" s="215"/>
      <c r="E77" s="216"/>
      <c r="F77" s="215"/>
      <c r="G77" s="217"/>
      <c r="H77" s="203"/>
      <c r="I77" s="203"/>
      <c r="J77" s="204" t="s">
        <v>224</v>
      </c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1"/>
      <c r="X77" s="121"/>
      <c r="Y77" s="121"/>
      <c r="Z77" s="121"/>
      <c r="AA77" s="121"/>
      <c r="AB77" s="121"/>
      <c r="AC77" s="121"/>
      <c r="AD77" s="120"/>
      <c r="AE77" s="120"/>
      <c r="AF77" s="120"/>
      <c r="AG77" s="120"/>
      <c r="AH77" s="120"/>
      <c r="AI77" s="120"/>
      <c r="AJ77" s="120"/>
      <c r="AK77" s="120"/>
      <c r="AL77" s="120"/>
      <c r="AM77" s="120"/>
      <c r="AN77" s="120"/>
      <c r="AO77" s="120"/>
      <c r="AP77" s="120"/>
      <c r="AQ77" s="120"/>
      <c r="AR77" s="121"/>
      <c r="AS77" s="121"/>
      <c r="AT77" s="121"/>
      <c r="AU77" s="121"/>
      <c r="AV77" s="121"/>
      <c r="AW77" s="120"/>
      <c r="AX77" s="120"/>
      <c r="AY77" s="120"/>
      <c r="AZ77" s="120"/>
      <c r="BA77" s="120"/>
      <c r="BB77" s="120"/>
      <c r="BC77" s="120"/>
      <c r="BD77" s="120"/>
      <c r="BE77" s="120"/>
      <c r="BF77" s="120"/>
      <c r="BG77" s="120"/>
      <c r="BH77" s="120"/>
      <c r="BI77" s="120"/>
      <c r="BJ77" s="120"/>
      <c r="BK77" s="120"/>
      <c r="BL77" s="121"/>
      <c r="BM77" s="121"/>
      <c r="BN77" s="121"/>
      <c r="BO77" s="121"/>
      <c r="BP77" s="121"/>
      <c r="BQ77" s="121"/>
      <c r="BR77" s="121"/>
      <c r="BS77" s="120"/>
      <c r="BT77" s="120"/>
      <c r="BU77" s="120"/>
      <c r="BV77" s="120"/>
      <c r="BW77" s="120"/>
      <c r="BX77" s="120"/>
      <c r="BY77" s="120"/>
      <c r="BZ77" s="120"/>
      <c r="CA77" s="120"/>
      <c r="CB77" s="120"/>
      <c r="CC77" s="120"/>
      <c r="CD77" s="120"/>
      <c r="CE77" s="120"/>
      <c r="CF77" s="120"/>
      <c r="CG77" s="120"/>
      <c r="CH77" s="120"/>
      <c r="CI77" s="120"/>
      <c r="CJ77" s="120"/>
      <c r="CK77" s="120"/>
      <c r="CL77" s="120"/>
      <c r="CM77" s="120"/>
      <c r="CN77" s="120"/>
      <c r="CO77" s="120"/>
      <c r="CP77" s="120"/>
      <c r="CQ77" s="120"/>
      <c r="CR77" s="120"/>
      <c r="CS77" s="121"/>
      <c r="CT77" s="121"/>
      <c r="CU77" s="121"/>
      <c r="CV77" s="121"/>
      <c r="CW77" s="121"/>
      <c r="CX77" s="121"/>
      <c r="CY77" s="121"/>
      <c r="CZ77" s="120"/>
      <c r="DA77" s="120"/>
      <c r="DB77" s="120"/>
      <c r="DC77" s="120"/>
      <c r="DD77" s="120"/>
      <c r="DE77" s="120"/>
      <c r="DF77" s="120"/>
      <c r="DG77" s="120"/>
      <c r="DH77" s="120"/>
      <c r="DI77" s="120"/>
      <c r="DJ77" s="120"/>
      <c r="DK77" s="120"/>
      <c r="DL77" s="120"/>
      <c r="DM77" s="120"/>
      <c r="DN77" s="120"/>
      <c r="DO77" s="120"/>
      <c r="DP77" s="120"/>
      <c r="DQ77" s="120"/>
      <c r="DR77" s="120"/>
      <c r="DS77" s="120"/>
      <c r="DT77" s="120"/>
      <c r="DU77" s="120"/>
      <c r="DV77" s="120"/>
      <c r="DW77" s="120"/>
      <c r="DX77" s="120"/>
      <c r="DY77" s="120"/>
      <c r="DZ77" s="120"/>
      <c r="EA77" s="120"/>
      <c r="EB77" s="120"/>
      <c r="EC77" s="120"/>
      <c r="ED77" s="120"/>
      <c r="EE77" s="120"/>
      <c r="EF77" s="120"/>
      <c r="EG77" s="120"/>
      <c r="EH77" s="120"/>
      <c r="EI77" s="120"/>
      <c r="EJ77" s="120"/>
      <c r="EK77" s="120"/>
      <c r="EL77" s="120"/>
      <c r="EM77" s="120"/>
      <c r="EN77" s="120"/>
      <c r="EO77" s="120"/>
      <c r="EP77" s="120"/>
      <c r="EQ77" s="120"/>
      <c r="ER77" s="120"/>
      <c r="ES77" s="120"/>
      <c r="ET77" s="120"/>
      <c r="EU77" s="120"/>
      <c r="EV77" s="120"/>
      <c r="EW77" s="120"/>
      <c r="EX77" s="120"/>
      <c r="EY77" s="120"/>
      <c r="EZ77" s="120"/>
      <c r="FA77" s="120"/>
      <c r="FB77" s="120"/>
      <c r="FC77" s="120"/>
      <c r="FD77" s="120"/>
      <c r="FE77" s="120"/>
      <c r="FF77" s="120"/>
      <c r="FG77" s="120"/>
      <c r="FH77" s="120"/>
      <c r="FI77" s="120"/>
      <c r="FJ77" s="120"/>
      <c r="FK77" s="120"/>
      <c r="FL77" s="120"/>
      <c r="FM77" s="120"/>
      <c r="FN77" s="120"/>
      <c r="FO77" s="120"/>
      <c r="FP77" s="120"/>
      <c r="FQ77" s="120"/>
      <c r="FR77" s="120"/>
      <c r="FS77" s="120"/>
      <c r="FT77" s="120"/>
      <c r="FU77" s="120"/>
      <c r="FV77" s="120"/>
      <c r="FW77" s="120"/>
      <c r="FX77" s="120"/>
      <c r="FY77" s="120"/>
      <c r="FZ77" s="120"/>
      <c r="GA77" s="120"/>
      <c r="GB77" s="120"/>
      <c r="GC77" s="120"/>
      <c r="GD77" s="120"/>
      <c r="GE77" s="120"/>
      <c r="GF77" s="120"/>
      <c r="GG77" s="120"/>
    </row>
    <row r="78" spans="1:189" s="119" customFormat="1" ht="23.25" customHeight="1" x14ac:dyDescent="0.2">
      <c r="A78" s="212"/>
      <c r="B78" s="213"/>
      <c r="C78" s="214"/>
      <c r="D78" s="215"/>
      <c r="E78" s="216"/>
      <c r="F78" s="215"/>
      <c r="G78" s="217"/>
      <c r="H78" s="203"/>
      <c r="I78" s="203"/>
      <c r="J78" s="204"/>
      <c r="K78" s="205"/>
      <c r="L78" s="205"/>
      <c r="M78" s="205"/>
      <c r="N78" s="205"/>
      <c r="O78" s="205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  <c r="AT78" s="133"/>
      <c r="AU78" s="133"/>
      <c r="AV78" s="133"/>
      <c r="AW78" s="133"/>
      <c r="AX78" s="133"/>
      <c r="AY78" s="133"/>
      <c r="AZ78" s="133"/>
      <c r="BA78" s="133"/>
      <c r="BB78" s="133"/>
      <c r="BC78" s="133"/>
      <c r="BD78" s="133"/>
      <c r="BE78" s="133"/>
      <c r="BF78" s="133"/>
      <c r="BG78" s="133"/>
      <c r="BH78" s="133"/>
      <c r="BI78" s="133"/>
      <c r="BJ78" s="133"/>
      <c r="BK78" s="133"/>
      <c r="BL78" s="206"/>
      <c r="BM78" s="206"/>
      <c r="BN78" s="206"/>
      <c r="BO78" s="206"/>
      <c r="BP78" s="206"/>
      <c r="BQ78" s="206"/>
      <c r="BR78" s="206"/>
      <c r="BS78" s="205"/>
      <c r="BT78" s="205"/>
      <c r="BU78" s="205"/>
      <c r="BV78" s="205"/>
      <c r="BW78" s="205"/>
      <c r="BX78" s="205"/>
      <c r="BY78" s="205"/>
      <c r="BZ78" s="205"/>
      <c r="CA78" s="205"/>
      <c r="CB78" s="205"/>
      <c r="CC78" s="205"/>
      <c r="CD78" s="205"/>
      <c r="CE78" s="205"/>
      <c r="CF78" s="205"/>
      <c r="CG78" s="205"/>
      <c r="CH78" s="205"/>
      <c r="CI78" s="205"/>
      <c r="CJ78" s="205"/>
      <c r="CK78" s="205"/>
      <c r="CL78" s="205"/>
      <c r="CM78" s="205"/>
      <c r="CN78" s="205"/>
      <c r="CO78" s="205"/>
      <c r="CP78" s="205"/>
      <c r="CQ78" s="205"/>
      <c r="CR78" s="205"/>
      <c r="CS78" s="206"/>
      <c r="CT78" s="206"/>
      <c r="CU78" s="206"/>
      <c r="CV78" s="206"/>
      <c r="CW78" s="206"/>
      <c r="CX78" s="206"/>
      <c r="CY78" s="206"/>
      <c r="CZ78" s="205"/>
      <c r="DA78" s="205"/>
      <c r="DB78" s="205"/>
      <c r="DC78" s="205"/>
      <c r="DD78" s="205"/>
      <c r="DE78" s="205"/>
      <c r="DF78" s="205"/>
      <c r="DG78" s="205"/>
      <c r="DH78" s="205"/>
      <c r="DI78" s="205"/>
      <c r="DJ78" s="117"/>
      <c r="DN78" s="205"/>
      <c r="DO78" s="205"/>
      <c r="DP78" s="205"/>
      <c r="DU78" s="205"/>
      <c r="DV78" s="205"/>
      <c r="DW78" s="205"/>
      <c r="EB78" s="205"/>
      <c r="EC78" s="205"/>
      <c r="EI78" s="205"/>
      <c r="EJ78" s="205"/>
      <c r="EP78" s="205"/>
      <c r="EQ78" s="205"/>
      <c r="ER78" s="207"/>
      <c r="ES78" s="208"/>
      <c r="ET78" s="208"/>
      <c r="EU78" s="208"/>
      <c r="EV78" s="208"/>
      <c r="EW78" s="208"/>
      <c r="EX78" s="209"/>
      <c r="EY78" s="207"/>
      <c r="EZ78" s="208"/>
      <c r="FA78" s="208"/>
      <c r="FB78" s="208"/>
      <c r="FC78" s="208"/>
      <c r="FD78" s="208"/>
      <c r="FE78" s="209"/>
      <c r="FF78" s="207"/>
      <c r="FG78" s="208"/>
      <c r="FH78" s="208"/>
      <c r="FI78" s="208"/>
      <c r="FJ78" s="208"/>
      <c r="FK78" s="208"/>
      <c r="FL78" s="209"/>
      <c r="FM78" s="207"/>
      <c r="FN78" s="208"/>
      <c r="FO78" s="208"/>
      <c r="FP78" s="208"/>
      <c r="FQ78" s="208"/>
      <c r="FR78" s="208"/>
      <c r="FS78" s="209"/>
      <c r="FT78" s="207"/>
      <c r="FU78" s="208"/>
      <c r="FV78" s="208"/>
      <c r="FW78" s="208"/>
      <c r="FX78" s="208"/>
      <c r="FY78" s="208"/>
      <c r="FZ78" s="209"/>
      <c r="GA78" s="207"/>
      <c r="GB78" s="208"/>
      <c r="GC78" s="208"/>
      <c r="GD78" s="208"/>
      <c r="GE78" s="208"/>
      <c r="GF78" s="208"/>
      <c r="GG78" s="209"/>
    </row>
    <row r="79" spans="1:189" s="119" customFormat="1" ht="21.75" customHeight="1" x14ac:dyDescent="0.2">
      <c r="A79" s="212"/>
      <c r="B79" s="213">
        <f>+'BALANCE GENERAL'!D38</f>
        <v>2.02</v>
      </c>
      <c r="C79" s="214" t="str">
        <f>+'BALANCE GENERAL'!G38</f>
        <v>Base granular BACHEO Y PARCHEO (incluye Suministro, Extendido, Nivelación y Compactación con Vibrocompactador manual, incluye transporte al sitio)</v>
      </c>
      <c r="D79" s="215" t="str">
        <f>+'BALANCE GENERAL'!H38</f>
        <v>m3</v>
      </c>
      <c r="E79" s="216">
        <v>21</v>
      </c>
      <c r="F79" s="215">
        <f>+'BALANCE GENERAL'!J38</f>
        <v>157349</v>
      </c>
      <c r="G79" s="217">
        <f t="shared" ref="G79" si="306">ROUND(E79*F79,0)</f>
        <v>3304329</v>
      </c>
      <c r="H79" s="203"/>
      <c r="I79" s="203"/>
      <c r="J79" s="218" t="s">
        <v>223</v>
      </c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1"/>
      <c r="X79" s="121"/>
      <c r="Y79" s="121"/>
      <c r="Z79" s="121"/>
      <c r="AA79" s="121"/>
      <c r="AB79" s="121"/>
      <c r="AC79" s="121"/>
      <c r="AD79" s="121"/>
      <c r="AE79" s="121"/>
      <c r="AF79" s="121">
        <v>1</v>
      </c>
      <c r="AG79" s="121">
        <v>1</v>
      </c>
      <c r="AH79" s="121">
        <v>1</v>
      </c>
      <c r="AI79" s="121"/>
      <c r="AJ79" s="122"/>
      <c r="AK79" s="121"/>
      <c r="AL79" s="121"/>
      <c r="AM79" s="121"/>
      <c r="AN79" s="121"/>
      <c r="AO79" s="121"/>
      <c r="AP79" s="121"/>
      <c r="AQ79" s="121"/>
      <c r="AR79" s="121"/>
      <c r="AS79" s="121"/>
      <c r="AT79" s="121"/>
      <c r="AU79" s="121"/>
      <c r="AV79" s="121"/>
      <c r="AW79" s="121"/>
      <c r="AX79" s="121"/>
      <c r="AY79" s="121"/>
      <c r="AZ79" s="121"/>
      <c r="BA79" s="121"/>
      <c r="BB79" s="121"/>
      <c r="BC79" s="122"/>
      <c r="BD79" s="121"/>
      <c r="BE79" s="121"/>
      <c r="BF79" s="121"/>
      <c r="BG79" s="121"/>
      <c r="BH79" s="121"/>
      <c r="BI79" s="121"/>
      <c r="BJ79" s="121"/>
      <c r="BK79" s="120"/>
      <c r="BL79" s="121"/>
      <c r="BM79" s="121"/>
      <c r="BN79" s="121"/>
      <c r="BO79" s="121"/>
      <c r="BP79" s="121"/>
      <c r="BQ79" s="121"/>
      <c r="BR79" s="121"/>
      <c r="BS79" s="121"/>
      <c r="BT79" s="121"/>
      <c r="BU79" s="121"/>
      <c r="BV79" s="121"/>
      <c r="BW79" s="121"/>
      <c r="BX79" s="121"/>
      <c r="BY79" s="122"/>
      <c r="BZ79" s="121"/>
      <c r="CA79" s="121"/>
      <c r="CB79" s="121"/>
      <c r="CC79" s="121"/>
      <c r="CD79" s="121"/>
      <c r="CE79" s="121"/>
      <c r="CF79" s="121"/>
      <c r="CG79" s="120"/>
      <c r="CH79" s="120"/>
      <c r="CI79" s="120"/>
      <c r="CJ79" s="120"/>
      <c r="CK79" s="120"/>
      <c r="CL79" s="120"/>
      <c r="CM79" s="120"/>
      <c r="CN79" s="120"/>
      <c r="CO79" s="120"/>
      <c r="CP79" s="120"/>
      <c r="CQ79" s="120"/>
      <c r="CR79" s="120"/>
      <c r="CS79" s="121"/>
      <c r="CT79" s="121"/>
      <c r="CU79" s="121"/>
      <c r="CV79" s="121"/>
      <c r="CW79" s="121"/>
      <c r="CX79" s="121"/>
      <c r="CY79" s="121"/>
      <c r="CZ79" s="121"/>
      <c r="DA79" s="121"/>
      <c r="DB79" s="121"/>
      <c r="DC79" s="121"/>
      <c r="DD79" s="121"/>
      <c r="DE79" s="121"/>
      <c r="DF79" s="122"/>
      <c r="DG79" s="121"/>
      <c r="DH79" s="121"/>
      <c r="DI79" s="121"/>
      <c r="DJ79" s="121"/>
      <c r="DK79" s="121"/>
      <c r="DL79" s="121"/>
      <c r="DM79" s="122"/>
      <c r="DN79" s="121"/>
      <c r="DO79" s="121"/>
      <c r="DP79" s="121"/>
      <c r="DQ79" s="121"/>
      <c r="DR79" s="121"/>
      <c r="DS79" s="121"/>
      <c r="DT79" s="122"/>
      <c r="DU79" s="121"/>
      <c r="DV79" s="121"/>
      <c r="DW79" s="121"/>
      <c r="DX79" s="121"/>
      <c r="DY79" s="121"/>
      <c r="DZ79" s="121"/>
      <c r="EA79" s="122"/>
      <c r="EB79" s="121"/>
      <c r="EC79" s="121"/>
      <c r="ED79" s="121"/>
      <c r="EE79" s="121"/>
      <c r="EF79" s="121"/>
      <c r="EG79" s="121"/>
      <c r="EH79" s="122"/>
      <c r="EI79" s="121"/>
      <c r="EJ79" s="121"/>
      <c r="EK79" s="121"/>
      <c r="EL79" s="121"/>
      <c r="EM79" s="121"/>
      <c r="EN79" s="121"/>
      <c r="EO79" s="122"/>
      <c r="EP79" s="121"/>
      <c r="EQ79" s="121"/>
      <c r="ER79" s="121"/>
      <c r="ES79" s="121"/>
      <c r="ET79" s="121"/>
      <c r="EU79" s="121"/>
      <c r="EV79" s="122"/>
      <c r="EW79" s="121"/>
      <c r="EX79" s="121"/>
      <c r="EY79" s="121"/>
      <c r="EZ79" s="121"/>
      <c r="FA79" s="121"/>
      <c r="FB79" s="121"/>
      <c r="FC79" s="122"/>
      <c r="FD79" s="121"/>
      <c r="FE79" s="121"/>
      <c r="FF79" s="121"/>
      <c r="FG79" s="121"/>
      <c r="FH79" s="121"/>
      <c r="FI79" s="121"/>
      <c r="FJ79" s="122"/>
      <c r="FK79" s="121"/>
      <c r="FL79" s="121"/>
      <c r="FM79" s="121"/>
      <c r="FN79" s="121"/>
      <c r="FO79" s="121"/>
      <c r="FP79" s="121"/>
      <c r="FQ79" s="122"/>
      <c r="FR79" s="121"/>
      <c r="FS79" s="121"/>
      <c r="FT79" s="121"/>
      <c r="FU79" s="121"/>
      <c r="FV79" s="121"/>
      <c r="FW79" s="121"/>
      <c r="FX79" s="122"/>
      <c r="FY79" s="121"/>
      <c r="FZ79" s="121"/>
      <c r="GA79" s="121"/>
      <c r="GB79" s="121"/>
      <c r="GC79" s="121"/>
      <c r="GD79" s="121"/>
      <c r="GE79" s="122"/>
      <c r="GF79" s="121"/>
      <c r="GG79" s="121"/>
    </row>
    <row r="80" spans="1:189" s="119" customFormat="1" ht="21.75" customHeight="1" x14ac:dyDescent="0.2">
      <c r="A80" s="212"/>
      <c r="B80" s="213"/>
      <c r="C80" s="214"/>
      <c r="D80" s="215"/>
      <c r="E80" s="216"/>
      <c r="F80" s="215"/>
      <c r="G80" s="217"/>
      <c r="H80" s="203"/>
      <c r="I80" s="203"/>
      <c r="J80" s="218"/>
      <c r="K80" s="205">
        <v>0</v>
      </c>
      <c r="L80" s="205"/>
      <c r="M80" s="205"/>
      <c r="N80" s="205"/>
      <c r="O80" s="205"/>
      <c r="P80" s="219">
        <v>0</v>
      </c>
      <c r="Q80" s="220"/>
      <c r="R80" s="220"/>
      <c r="S80" s="220"/>
      <c r="T80" s="220"/>
      <c r="U80" s="221"/>
      <c r="V80" s="222">
        <f>(SUM(V79:AB79)/SUM($K79:$EC79))*$G79</f>
        <v>0</v>
      </c>
      <c r="W80" s="223"/>
      <c r="X80" s="223"/>
      <c r="Y80" s="223"/>
      <c r="Z80" s="223"/>
      <c r="AA80" s="223"/>
      <c r="AB80" s="223"/>
      <c r="AC80" s="222">
        <v>3304329</v>
      </c>
      <c r="AD80" s="223"/>
      <c r="AE80" s="223"/>
      <c r="AF80" s="223"/>
      <c r="AG80" s="223"/>
      <c r="AH80" s="223"/>
      <c r="AI80" s="223"/>
      <c r="AJ80" s="222">
        <f t="shared" ref="AJ80" si="307">(SUM(AJ79:AP79)/SUM($K79:$EC79))*$G79</f>
        <v>0</v>
      </c>
      <c r="AK80" s="223"/>
      <c r="AL80" s="223"/>
      <c r="AM80" s="223"/>
      <c r="AN80" s="223"/>
      <c r="AO80" s="223"/>
      <c r="AP80" s="223"/>
      <c r="AQ80" s="222">
        <f t="shared" ref="AQ80" si="308">(SUM(AQ79:AW79)/SUM($K79:$EC79))*$G79</f>
        <v>0</v>
      </c>
      <c r="AR80" s="223"/>
      <c r="AS80" s="223"/>
      <c r="AT80" s="223"/>
      <c r="AU80" s="223"/>
      <c r="AV80" s="223"/>
      <c r="AW80" s="223"/>
      <c r="AX80" s="222">
        <f t="shared" ref="AX80" si="309">(SUM(AX79:BD79)/SUM($K79:$EC79))*$G79</f>
        <v>0</v>
      </c>
      <c r="AY80" s="223"/>
      <c r="AZ80" s="223"/>
      <c r="BA80" s="223"/>
      <c r="BB80" s="223"/>
      <c r="BC80" s="223"/>
      <c r="BD80" s="223"/>
      <c r="BE80" s="222">
        <f t="shared" ref="BE80" si="310">(SUM(BE79:BK79)/SUM($K79:$EC79))*$G79</f>
        <v>0</v>
      </c>
      <c r="BF80" s="223"/>
      <c r="BG80" s="223"/>
      <c r="BH80" s="223"/>
      <c r="BI80" s="223"/>
      <c r="BJ80" s="223"/>
      <c r="BK80" s="223"/>
      <c r="BL80" s="222">
        <f t="shared" ref="BL80" si="311">(SUM(BL79:BR79)/SUM($K79:$EC79))*$G79</f>
        <v>0</v>
      </c>
      <c r="BM80" s="223"/>
      <c r="BN80" s="223"/>
      <c r="BO80" s="223"/>
      <c r="BP80" s="223"/>
      <c r="BQ80" s="223"/>
      <c r="BR80" s="223"/>
      <c r="BS80" s="222">
        <f t="shared" ref="BS80" si="312">(SUM(BS79:BY79)/SUM($K79:$EC79))*$G79</f>
        <v>0</v>
      </c>
      <c r="BT80" s="223"/>
      <c r="BU80" s="223"/>
      <c r="BV80" s="223"/>
      <c r="BW80" s="223"/>
      <c r="BX80" s="223"/>
      <c r="BY80" s="223"/>
      <c r="BZ80" s="222">
        <f t="shared" ref="BZ80" si="313">(SUM(BZ79:CF79)/SUM($K79:$EC79))*$G79</f>
        <v>0</v>
      </c>
      <c r="CA80" s="223"/>
      <c r="CB80" s="223"/>
      <c r="CC80" s="223"/>
      <c r="CD80" s="223"/>
      <c r="CE80" s="223"/>
      <c r="CF80" s="223"/>
      <c r="CG80" s="222">
        <f t="shared" ref="CG80" si="314">(SUM(CG79:CM79)/SUM($K79:$EC79))*$G79</f>
        <v>0</v>
      </c>
      <c r="CH80" s="223"/>
      <c r="CI80" s="223"/>
      <c r="CJ80" s="223"/>
      <c r="CK80" s="223"/>
      <c r="CL80" s="223"/>
      <c r="CM80" s="223"/>
      <c r="CN80" s="222">
        <f t="shared" ref="CN80" si="315">(SUM(CN79:CT79)/SUM($K79:$EC79))*$G79</f>
        <v>0</v>
      </c>
      <c r="CO80" s="223"/>
      <c r="CP80" s="223"/>
      <c r="CQ80" s="223"/>
      <c r="CR80" s="223"/>
      <c r="CS80" s="223"/>
      <c r="CT80" s="223"/>
      <c r="CU80" s="222">
        <f t="shared" ref="CU80" si="316">(SUM(CU79:DA79)/SUM($K79:$EC79))*$G79</f>
        <v>0</v>
      </c>
      <c r="CV80" s="223"/>
      <c r="CW80" s="223"/>
      <c r="CX80" s="223"/>
      <c r="CY80" s="223"/>
      <c r="CZ80" s="223"/>
      <c r="DA80" s="223"/>
      <c r="DB80" s="222">
        <f t="shared" ref="DB80" si="317">(SUM(DB79:DH79)/SUM($K79:$EC79))*$G79</f>
        <v>0</v>
      </c>
      <c r="DC80" s="223"/>
      <c r="DD80" s="223"/>
      <c r="DE80" s="223"/>
      <c r="DF80" s="223"/>
      <c r="DG80" s="223"/>
      <c r="DH80" s="223"/>
      <c r="DI80" s="222">
        <f t="shared" ref="DI80" si="318">(SUM(DI79:DO79)/SUM($K79:$EC79))*$G79</f>
        <v>0</v>
      </c>
      <c r="DJ80" s="223"/>
      <c r="DK80" s="223"/>
      <c r="DL80" s="223"/>
      <c r="DM80" s="223"/>
      <c r="DN80" s="223"/>
      <c r="DO80" s="223"/>
      <c r="DP80" s="222">
        <f t="shared" ref="DP80" si="319">(SUM(DP79:DV79)/SUM($K79:$EC79))*$G79</f>
        <v>0</v>
      </c>
      <c r="DQ80" s="223"/>
      <c r="DR80" s="223"/>
      <c r="DS80" s="223"/>
      <c r="DT80" s="223"/>
      <c r="DU80" s="223"/>
      <c r="DV80" s="223"/>
      <c r="DW80" s="222">
        <f t="shared" ref="DW80" si="320">(SUM(DW79:EC79)/SUM($K79:$EC79))*$G79</f>
        <v>0</v>
      </c>
      <c r="DX80" s="223"/>
      <c r="DY80" s="223"/>
      <c r="DZ80" s="223"/>
      <c r="EA80" s="223"/>
      <c r="EB80" s="223"/>
      <c r="EC80" s="223"/>
      <c r="ED80" s="222">
        <f t="shared" ref="ED80" si="321">(SUM(ED79:EJ79)/SUM($K79:$EC79))*$G79</f>
        <v>0</v>
      </c>
      <c r="EE80" s="223"/>
      <c r="EF80" s="223"/>
      <c r="EG80" s="223"/>
      <c r="EH80" s="223"/>
      <c r="EI80" s="223"/>
      <c r="EJ80" s="223"/>
      <c r="EK80" s="222">
        <f t="shared" ref="EK80" si="322">(SUM(EK79:EQ79)/SUM($K79:$EC79))*$G79</f>
        <v>0</v>
      </c>
      <c r="EL80" s="223"/>
      <c r="EM80" s="223"/>
      <c r="EN80" s="223"/>
      <c r="EO80" s="223"/>
      <c r="EP80" s="223"/>
      <c r="EQ80" s="223"/>
      <c r="ER80" s="222">
        <f>+(ER79+ES79+ET79+EU79+EV79+EW79+EX79)*G79</f>
        <v>0</v>
      </c>
      <c r="ES80" s="223"/>
      <c r="ET80" s="223"/>
      <c r="EU80" s="223"/>
      <c r="EV80" s="223"/>
      <c r="EW80" s="223"/>
      <c r="EX80" s="223"/>
      <c r="EY80" s="222">
        <f>+(EY79+EZ79+FA79+FB79+FC79+FD79+FE79)*N79</f>
        <v>0</v>
      </c>
      <c r="EZ80" s="223"/>
      <c r="FA80" s="223"/>
      <c r="FB80" s="223"/>
      <c r="FC80" s="223"/>
      <c r="FD80" s="223"/>
      <c r="FE80" s="223"/>
      <c r="FF80" s="222">
        <f>+(FF79+FG79+FH79+FI79+FJ79+FK79+FL79)*U79</f>
        <v>0</v>
      </c>
      <c r="FG80" s="223"/>
      <c r="FH80" s="223"/>
      <c r="FI80" s="223"/>
      <c r="FJ80" s="223"/>
      <c r="FK80" s="223"/>
      <c r="FL80" s="223"/>
      <c r="FM80" s="222">
        <f>+(FM79+FN79+FO79+FP79+FQ79+FR79+FS79)*AB79</f>
        <v>0</v>
      </c>
      <c r="FN80" s="223"/>
      <c r="FO80" s="223"/>
      <c r="FP80" s="223"/>
      <c r="FQ80" s="223"/>
      <c r="FR80" s="223"/>
      <c r="FS80" s="223"/>
      <c r="FT80" s="222">
        <f>+(FT79+FU79+FV79+FW79+FX79+FY79+FZ79)*AI79</f>
        <v>0</v>
      </c>
      <c r="FU80" s="223"/>
      <c r="FV80" s="223"/>
      <c r="FW80" s="223"/>
      <c r="FX80" s="223"/>
      <c r="FY80" s="223"/>
      <c r="FZ80" s="223"/>
      <c r="GA80" s="222">
        <f>+(GA79+GB79+GC79+GD79+GE79+GF79+GG79)*AP79</f>
        <v>0</v>
      </c>
      <c r="GB80" s="223"/>
      <c r="GC80" s="223"/>
      <c r="GD80" s="223"/>
      <c r="GE80" s="223"/>
      <c r="GF80" s="223"/>
      <c r="GG80" s="223"/>
    </row>
    <row r="81" spans="1:189" s="119" customFormat="1" ht="21.75" customHeight="1" x14ac:dyDescent="0.2">
      <c r="A81" s="212"/>
      <c r="B81" s="213"/>
      <c r="C81" s="214"/>
      <c r="D81" s="215"/>
      <c r="E81" s="216"/>
      <c r="F81" s="215"/>
      <c r="G81" s="217"/>
      <c r="H81" s="203"/>
      <c r="I81" s="203"/>
      <c r="J81" s="204" t="s">
        <v>224</v>
      </c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1"/>
      <c r="X81" s="121"/>
      <c r="Y81" s="121"/>
      <c r="Z81" s="121"/>
      <c r="AA81" s="121"/>
      <c r="AB81" s="121"/>
      <c r="AC81" s="121"/>
      <c r="AD81" s="120"/>
      <c r="AE81" s="120"/>
      <c r="AF81" s="120"/>
      <c r="AG81" s="120"/>
      <c r="AH81" s="120"/>
      <c r="AI81" s="120"/>
      <c r="AJ81" s="120"/>
      <c r="AK81" s="120"/>
      <c r="AL81" s="120"/>
      <c r="AM81" s="120"/>
      <c r="AN81" s="120"/>
      <c r="AO81" s="120"/>
      <c r="AP81" s="120"/>
      <c r="AQ81" s="120"/>
      <c r="AR81" s="121"/>
      <c r="AS81" s="121"/>
      <c r="AT81" s="121"/>
      <c r="AU81" s="121"/>
      <c r="AV81" s="121"/>
      <c r="AW81" s="120"/>
      <c r="AX81" s="120"/>
      <c r="AY81" s="120"/>
      <c r="AZ81" s="120"/>
      <c r="BA81" s="120"/>
      <c r="BB81" s="120"/>
      <c r="BC81" s="120"/>
      <c r="BD81" s="120"/>
      <c r="BE81" s="120"/>
      <c r="BF81" s="120"/>
      <c r="BG81" s="120"/>
      <c r="BH81" s="120"/>
      <c r="BI81" s="120"/>
      <c r="BJ81" s="120"/>
      <c r="BK81" s="120"/>
      <c r="BL81" s="121"/>
      <c r="BM81" s="121"/>
      <c r="BN81" s="121"/>
      <c r="BO81" s="121"/>
      <c r="BP81" s="121"/>
      <c r="BQ81" s="121"/>
      <c r="BR81" s="121"/>
      <c r="BS81" s="120"/>
      <c r="BT81" s="120"/>
      <c r="BU81" s="120"/>
      <c r="BV81" s="120"/>
      <c r="BW81" s="120"/>
      <c r="BX81" s="120"/>
      <c r="BY81" s="120"/>
      <c r="BZ81" s="120"/>
      <c r="CA81" s="120"/>
      <c r="CB81" s="120"/>
      <c r="CC81" s="120"/>
      <c r="CD81" s="120"/>
      <c r="CE81" s="120"/>
      <c r="CF81" s="120"/>
      <c r="CG81" s="120"/>
      <c r="CH81" s="120"/>
      <c r="CI81" s="120"/>
      <c r="CJ81" s="120"/>
      <c r="CK81" s="120"/>
      <c r="CL81" s="120"/>
      <c r="CM81" s="120"/>
      <c r="CN81" s="120"/>
      <c r="CO81" s="120"/>
      <c r="CP81" s="120"/>
      <c r="CQ81" s="120"/>
      <c r="CR81" s="120"/>
      <c r="CS81" s="121"/>
      <c r="CT81" s="121"/>
      <c r="CU81" s="121"/>
      <c r="CV81" s="121"/>
      <c r="CW81" s="121"/>
      <c r="CX81" s="121"/>
      <c r="CY81" s="121"/>
      <c r="CZ81" s="120"/>
      <c r="DA81" s="120"/>
      <c r="DB81" s="120"/>
      <c r="DC81" s="120"/>
      <c r="DD81" s="120"/>
      <c r="DE81" s="120"/>
      <c r="DF81" s="120"/>
      <c r="DG81" s="120"/>
      <c r="DH81" s="120"/>
      <c r="DI81" s="120"/>
      <c r="DJ81" s="120"/>
      <c r="DK81" s="120"/>
      <c r="DL81" s="120"/>
      <c r="DM81" s="120"/>
      <c r="DN81" s="120"/>
      <c r="DO81" s="120"/>
      <c r="DP81" s="120"/>
      <c r="DQ81" s="120"/>
      <c r="DR81" s="120"/>
      <c r="DS81" s="120"/>
      <c r="DT81" s="120"/>
      <c r="DU81" s="120"/>
      <c r="DV81" s="120"/>
      <c r="DW81" s="120"/>
      <c r="DX81" s="120"/>
      <c r="DY81" s="120"/>
      <c r="DZ81" s="120"/>
      <c r="EA81" s="120"/>
      <c r="EB81" s="120"/>
      <c r="EC81" s="120"/>
      <c r="ED81" s="120"/>
      <c r="EE81" s="120"/>
      <c r="EF81" s="120"/>
      <c r="EG81" s="120"/>
      <c r="EH81" s="120"/>
      <c r="EI81" s="120"/>
      <c r="EJ81" s="120"/>
      <c r="EK81" s="120"/>
      <c r="EL81" s="120"/>
      <c r="EM81" s="120"/>
      <c r="EN81" s="120"/>
      <c r="EO81" s="120"/>
      <c r="EP81" s="120"/>
      <c r="EQ81" s="120"/>
      <c r="ER81" s="120"/>
      <c r="ES81" s="120"/>
      <c r="ET81" s="120"/>
      <c r="EU81" s="120"/>
      <c r="EV81" s="120"/>
      <c r="EW81" s="120"/>
      <c r="EX81" s="120"/>
      <c r="EY81" s="120"/>
      <c r="EZ81" s="120"/>
      <c r="FA81" s="120"/>
      <c r="FB81" s="120"/>
      <c r="FC81" s="120"/>
      <c r="FD81" s="120"/>
      <c r="FE81" s="120"/>
      <c r="FF81" s="120"/>
      <c r="FG81" s="120"/>
      <c r="FH81" s="120"/>
      <c r="FI81" s="120"/>
      <c r="FJ81" s="120"/>
      <c r="FK81" s="120"/>
      <c r="FL81" s="120"/>
      <c r="FM81" s="120"/>
      <c r="FN81" s="120"/>
      <c r="FO81" s="120"/>
      <c r="FP81" s="120"/>
      <c r="FQ81" s="120"/>
      <c r="FR81" s="120"/>
      <c r="FS81" s="120"/>
      <c r="FT81" s="120"/>
      <c r="FU81" s="120"/>
      <c r="FV81" s="120"/>
      <c r="FW81" s="120"/>
      <c r="FX81" s="120"/>
      <c r="FY81" s="120"/>
      <c r="FZ81" s="120"/>
      <c r="GA81" s="120"/>
      <c r="GB81" s="120"/>
      <c r="GC81" s="120"/>
      <c r="GD81" s="120"/>
      <c r="GE81" s="120"/>
      <c r="GF81" s="120"/>
      <c r="GG81" s="120"/>
    </row>
    <row r="82" spans="1:189" s="119" customFormat="1" ht="21.75" customHeight="1" x14ac:dyDescent="0.2">
      <c r="A82" s="212"/>
      <c r="B82" s="213"/>
      <c r="C82" s="214"/>
      <c r="D82" s="215"/>
      <c r="E82" s="216"/>
      <c r="F82" s="215"/>
      <c r="G82" s="217"/>
      <c r="H82" s="203"/>
      <c r="I82" s="203"/>
      <c r="J82" s="204"/>
      <c r="K82" s="205"/>
      <c r="L82" s="205"/>
      <c r="M82" s="205"/>
      <c r="N82" s="205"/>
      <c r="O82" s="205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206"/>
      <c r="BM82" s="206"/>
      <c r="BN82" s="206"/>
      <c r="BO82" s="206"/>
      <c r="BP82" s="206"/>
      <c r="BQ82" s="206"/>
      <c r="BR82" s="206"/>
      <c r="BS82" s="205"/>
      <c r="BT82" s="205"/>
      <c r="BU82" s="205"/>
      <c r="BV82" s="205"/>
      <c r="BW82" s="205"/>
      <c r="BX82" s="205"/>
      <c r="BY82" s="205"/>
      <c r="BZ82" s="205"/>
      <c r="CA82" s="205"/>
      <c r="CB82" s="205"/>
      <c r="CC82" s="205"/>
      <c r="CD82" s="205"/>
      <c r="CE82" s="205"/>
      <c r="CF82" s="205"/>
      <c r="CG82" s="205"/>
      <c r="CH82" s="205"/>
      <c r="CI82" s="205"/>
      <c r="CJ82" s="205"/>
      <c r="CK82" s="205"/>
      <c r="CL82" s="205"/>
      <c r="CM82" s="205"/>
      <c r="CN82" s="205"/>
      <c r="CO82" s="205"/>
      <c r="CP82" s="205"/>
      <c r="CQ82" s="205"/>
      <c r="CR82" s="205"/>
      <c r="CS82" s="206"/>
      <c r="CT82" s="206"/>
      <c r="CU82" s="206"/>
      <c r="CV82" s="206"/>
      <c r="CW82" s="206"/>
      <c r="CX82" s="206"/>
      <c r="CY82" s="206"/>
      <c r="CZ82" s="205"/>
      <c r="DA82" s="205"/>
      <c r="DB82" s="205"/>
      <c r="DC82" s="205"/>
      <c r="DD82" s="205"/>
      <c r="DE82" s="205"/>
      <c r="DF82" s="205"/>
      <c r="DG82" s="205"/>
      <c r="DH82" s="205"/>
      <c r="DI82" s="205"/>
      <c r="DJ82" s="117"/>
      <c r="DN82" s="205"/>
      <c r="DO82" s="205"/>
      <c r="DP82" s="205"/>
      <c r="DU82" s="205"/>
      <c r="DV82" s="205"/>
      <c r="DW82" s="205"/>
      <c r="EB82" s="205"/>
      <c r="EC82" s="205"/>
      <c r="EI82" s="205"/>
      <c r="EJ82" s="205"/>
      <c r="EP82" s="205"/>
      <c r="EQ82" s="205"/>
      <c r="ER82" s="207"/>
      <c r="ES82" s="208"/>
      <c r="ET82" s="208"/>
      <c r="EU82" s="208"/>
      <c r="EV82" s="208"/>
      <c r="EW82" s="208"/>
      <c r="EX82" s="209"/>
      <c r="EY82" s="207"/>
      <c r="EZ82" s="208"/>
      <c r="FA82" s="208"/>
      <c r="FB82" s="208"/>
      <c r="FC82" s="208"/>
      <c r="FD82" s="208"/>
      <c r="FE82" s="209"/>
      <c r="FF82" s="207"/>
      <c r="FG82" s="208"/>
      <c r="FH82" s="208"/>
      <c r="FI82" s="208"/>
      <c r="FJ82" s="208"/>
      <c r="FK82" s="208"/>
      <c r="FL82" s="209"/>
      <c r="FM82" s="207"/>
      <c r="FN82" s="208"/>
      <c r="FO82" s="208"/>
      <c r="FP82" s="208"/>
      <c r="FQ82" s="208"/>
      <c r="FR82" s="208"/>
      <c r="FS82" s="209"/>
      <c r="FT82" s="207"/>
      <c r="FU82" s="208"/>
      <c r="FV82" s="208"/>
      <c r="FW82" s="208"/>
      <c r="FX82" s="208"/>
      <c r="FY82" s="208"/>
      <c r="FZ82" s="209"/>
      <c r="GA82" s="207"/>
      <c r="GB82" s="208"/>
      <c r="GC82" s="208"/>
      <c r="GD82" s="208"/>
      <c r="GE82" s="208"/>
      <c r="GF82" s="208"/>
      <c r="GG82" s="209"/>
    </row>
    <row r="83" spans="1:189" s="119" customFormat="1" ht="21.75" customHeight="1" x14ac:dyDescent="0.2">
      <c r="A83" s="212"/>
      <c r="B83" s="213">
        <f>+'BALANCE GENERAL'!D39</f>
        <v>2.04</v>
      </c>
      <c r="C83" s="214" t="str">
        <f>+'BALANCE GENERAL'!G39</f>
        <v>Riego de imprimación con emulsión asfáltica CRL-1 PARA BACHEO (Incluye suministro y aplicación)</v>
      </c>
      <c r="D83" s="215" t="str">
        <f>+'BALANCE GENERAL'!H39</f>
        <v>m2</v>
      </c>
      <c r="E83" s="216">
        <v>209.96</v>
      </c>
      <c r="F83" s="215">
        <f>+'BALANCE GENERAL'!J39</f>
        <v>5299</v>
      </c>
      <c r="G83" s="217">
        <f t="shared" ref="G83" si="323">ROUND(E83*F83,0)</f>
        <v>1112578</v>
      </c>
      <c r="H83" s="203"/>
      <c r="I83" s="203"/>
      <c r="J83" s="218" t="s">
        <v>223</v>
      </c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>
        <v>1</v>
      </c>
      <c r="AJ83" s="122"/>
      <c r="AK83" s="121"/>
      <c r="AL83" s="121"/>
      <c r="AM83" s="121"/>
      <c r="AN83" s="121"/>
      <c r="AO83" s="121"/>
      <c r="AP83" s="121"/>
      <c r="AQ83" s="121"/>
      <c r="AR83" s="121"/>
      <c r="AS83" s="121"/>
      <c r="AT83" s="121"/>
      <c r="AU83" s="121"/>
      <c r="AV83" s="121"/>
      <c r="AW83" s="121"/>
      <c r="AX83" s="121"/>
      <c r="AY83" s="121"/>
      <c r="AZ83" s="121"/>
      <c r="BA83" s="121"/>
      <c r="BB83" s="121"/>
      <c r="BC83" s="122"/>
      <c r="BD83" s="121"/>
      <c r="BE83" s="121"/>
      <c r="BF83" s="121"/>
      <c r="BG83" s="121"/>
      <c r="BH83" s="121"/>
      <c r="BI83" s="121"/>
      <c r="BJ83" s="121"/>
      <c r="BK83" s="120"/>
      <c r="BL83" s="121"/>
      <c r="BM83" s="121"/>
      <c r="BN83" s="121"/>
      <c r="BO83" s="121"/>
      <c r="BP83" s="121"/>
      <c r="BQ83" s="121"/>
      <c r="BR83" s="121"/>
      <c r="BS83" s="121"/>
      <c r="BT83" s="121"/>
      <c r="BU83" s="121"/>
      <c r="BV83" s="121"/>
      <c r="BW83" s="121"/>
      <c r="BX83" s="121"/>
      <c r="BY83" s="122"/>
      <c r="BZ83" s="121"/>
      <c r="CA83" s="121"/>
      <c r="CB83" s="121"/>
      <c r="CC83" s="121"/>
      <c r="CD83" s="121"/>
      <c r="CE83" s="121"/>
      <c r="CF83" s="121"/>
      <c r="CG83" s="120"/>
      <c r="CH83" s="120"/>
      <c r="CI83" s="120"/>
      <c r="CJ83" s="120"/>
      <c r="CK83" s="120"/>
      <c r="CL83" s="120"/>
      <c r="CM83" s="120"/>
      <c r="CN83" s="120"/>
      <c r="CO83" s="120"/>
      <c r="CP83" s="120"/>
      <c r="CQ83" s="120"/>
      <c r="CR83" s="120"/>
      <c r="CS83" s="121"/>
      <c r="CT83" s="121"/>
      <c r="CU83" s="121"/>
      <c r="CV83" s="121"/>
      <c r="CW83" s="121"/>
      <c r="CX83" s="121"/>
      <c r="CY83" s="121"/>
      <c r="CZ83" s="121"/>
      <c r="DA83" s="121"/>
      <c r="DB83" s="121"/>
      <c r="DC83" s="121"/>
      <c r="DD83" s="121"/>
      <c r="DE83" s="121"/>
      <c r="DF83" s="122"/>
      <c r="DG83" s="121"/>
      <c r="DH83" s="121"/>
      <c r="DI83" s="121"/>
      <c r="DJ83" s="121"/>
      <c r="DK83" s="121"/>
      <c r="DL83" s="121"/>
      <c r="DM83" s="122"/>
      <c r="DN83" s="121"/>
      <c r="DO83" s="121"/>
      <c r="DP83" s="121"/>
      <c r="DQ83" s="121"/>
      <c r="DR83" s="121"/>
      <c r="DS83" s="121"/>
      <c r="DT83" s="122"/>
      <c r="DU83" s="121"/>
      <c r="DV83" s="121"/>
      <c r="DW83" s="121"/>
      <c r="DX83" s="121"/>
      <c r="DY83" s="121"/>
      <c r="DZ83" s="121"/>
      <c r="EA83" s="122"/>
      <c r="EB83" s="121"/>
      <c r="EC83" s="121"/>
      <c r="ED83" s="121"/>
      <c r="EE83" s="121"/>
      <c r="EF83" s="121"/>
      <c r="EG83" s="121"/>
      <c r="EH83" s="122"/>
      <c r="EI83" s="121"/>
      <c r="EJ83" s="121"/>
      <c r="EK83" s="121"/>
      <c r="EL83" s="121"/>
      <c r="EM83" s="121"/>
      <c r="EN83" s="121"/>
      <c r="EO83" s="122"/>
      <c r="EP83" s="121"/>
      <c r="EQ83" s="121"/>
      <c r="ER83" s="121"/>
      <c r="ES83" s="121"/>
      <c r="ET83" s="121"/>
      <c r="EU83" s="121"/>
      <c r="EV83" s="122"/>
      <c r="EW83" s="121"/>
      <c r="EX83" s="121"/>
      <c r="EY83" s="121"/>
      <c r="EZ83" s="121"/>
      <c r="FA83" s="121"/>
      <c r="FB83" s="121"/>
      <c r="FC83" s="122"/>
      <c r="FD83" s="121"/>
      <c r="FE83" s="121"/>
      <c r="FF83" s="121"/>
      <c r="FG83" s="121"/>
      <c r="FH83" s="121"/>
      <c r="FI83" s="121"/>
      <c r="FJ83" s="122"/>
      <c r="FK83" s="121"/>
      <c r="FL83" s="121"/>
      <c r="FM83" s="121"/>
      <c r="FN83" s="121"/>
      <c r="FO83" s="121"/>
      <c r="FP83" s="121"/>
      <c r="FQ83" s="122"/>
      <c r="FR83" s="121"/>
      <c r="FS83" s="121"/>
      <c r="FT83" s="121"/>
      <c r="FU83" s="121"/>
      <c r="FV83" s="121"/>
      <c r="FW83" s="121"/>
      <c r="FX83" s="122"/>
      <c r="FY83" s="121"/>
      <c r="FZ83" s="121"/>
      <c r="GA83" s="121"/>
      <c r="GB83" s="121"/>
      <c r="GC83" s="121"/>
      <c r="GD83" s="121"/>
      <c r="GE83" s="122"/>
      <c r="GF83" s="121"/>
      <c r="GG83" s="121"/>
    </row>
    <row r="84" spans="1:189" s="119" customFormat="1" ht="21.75" customHeight="1" x14ac:dyDescent="0.2">
      <c r="A84" s="212"/>
      <c r="B84" s="213"/>
      <c r="C84" s="214"/>
      <c r="D84" s="215"/>
      <c r="E84" s="216"/>
      <c r="F84" s="215"/>
      <c r="G84" s="217"/>
      <c r="H84" s="203"/>
      <c r="I84" s="203"/>
      <c r="J84" s="218"/>
      <c r="K84" s="205">
        <v>0</v>
      </c>
      <c r="L84" s="205"/>
      <c r="M84" s="205"/>
      <c r="N84" s="205"/>
      <c r="O84" s="205"/>
      <c r="P84" s="219">
        <v>0</v>
      </c>
      <c r="Q84" s="220"/>
      <c r="R84" s="220"/>
      <c r="S84" s="220"/>
      <c r="T84" s="220"/>
      <c r="U84" s="221"/>
      <c r="V84" s="222">
        <f>(SUM(V83:AB83)/SUM($K83:$EC83))*$G83</f>
        <v>0</v>
      </c>
      <c r="W84" s="223"/>
      <c r="X84" s="223"/>
      <c r="Y84" s="223"/>
      <c r="Z84" s="223"/>
      <c r="AA84" s="223"/>
      <c r="AB84" s="223"/>
      <c r="AC84" s="222">
        <f>1112578+0.04</f>
        <v>1112578.04</v>
      </c>
      <c r="AD84" s="223"/>
      <c r="AE84" s="223"/>
      <c r="AF84" s="223"/>
      <c r="AG84" s="223"/>
      <c r="AH84" s="223"/>
      <c r="AI84" s="223"/>
      <c r="AJ84" s="222">
        <f t="shared" ref="AJ84" si="324">(SUM(AJ83:AP83)/SUM($K83:$EC83))*$G83</f>
        <v>0</v>
      </c>
      <c r="AK84" s="223"/>
      <c r="AL84" s="223"/>
      <c r="AM84" s="223"/>
      <c r="AN84" s="223"/>
      <c r="AO84" s="223"/>
      <c r="AP84" s="223"/>
      <c r="AQ84" s="222">
        <f t="shared" ref="AQ84" si="325">(SUM(AQ83:AW83)/SUM($K83:$EC83))*$G83</f>
        <v>0</v>
      </c>
      <c r="AR84" s="223"/>
      <c r="AS84" s="223"/>
      <c r="AT84" s="223"/>
      <c r="AU84" s="223"/>
      <c r="AV84" s="223"/>
      <c r="AW84" s="223"/>
      <c r="AX84" s="222">
        <f t="shared" ref="AX84" si="326">(SUM(AX83:BD83)/SUM($K83:$EC83))*$G83</f>
        <v>0</v>
      </c>
      <c r="AY84" s="223"/>
      <c r="AZ84" s="223"/>
      <c r="BA84" s="223"/>
      <c r="BB84" s="223"/>
      <c r="BC84" s="223"/>
      <c r="BD84" s="223"/>
      <c r="BE84" s="222">
        <f t="shared" ref="BE84" si="327">(SUM(BE83:BK83)/SUM($K83:$EC83))*$G83</f>
        <v>0</v>
      </c>
      <c r="BF84" s="223"/>
      <c r="BG84" s="223"/>
      <c r="BH84" s="223"/>
      <c r="BI84" s="223"/>
      <c r="BJ84" s="223"/>
      <c r="BK84" s="223"/>
      <c r="BL84" s="222">
        <f t="shared" ref="BL84" si="328">(SUM(BL83:BR83)/SUM($K83:$EC83))*$G83</f>
        <v>0</v>
      </c>
      <c r="BM84" s="223"/>
      <c r="BN84" s="223"/>
      <c r="BO84" s="223"/>
      <c r="BP84" s="223"/>
      <c r="BQ84" s="223"/>
      <c r="BR84" s="223"/>
      <c r="BS84" s="222">
        <f t="shared" ref="BS84" si="329">(SUM(BS83:BY83)/SUM($K83:$EC83))*$G83</f>
        <v>0</v>
      </c>
      <c r="BT84" s="223"/>
      <c r="BU84" s="223"/>
      <c r="BV84" s="223"/>
      <c r="BW84" s="223"/>
      <c r="BX84" s="223"/>
      <c r="BY84" s="223"/>
      <c r="BZ84" s="222">
        <f t="shared" ref="BZ84" si="330">(SUM(BZ83:CF83)/SUM($K83:$EC83))*$G83</f>
        <v>0</v>
      </c>
      <c r="CA84" s="223"/>
      <c r="CB84" s="223"/>
      <c r="CC84" s="223"/>
      <c r="CD84" s="223"/>
      <c r="CE84" s="223"/>
      <c r="CF84" s="223"/>
      <c r="CG84" s="222">
        <f t="shared" ref="CG84" si="331">(SUM(CG83:CM83)/SUM($K83:$EC83))*$G83</f>
        <v>0</v>
      </c>
      <c r="CH84" s="223"/>
      <c r="CI84" s="223"/>
      <c r="CJ84" s="223"/>
      <c r="CK84" s="223"/>
      <c r="CL84" s="223"/>
      <c r="CM84" s="223"/>
      <c r="CN84" s="222">
        <f t="shared" ref="CN84" si="332">(SUM(CN83:CT83)/SUM($K83:$EC83))*$G83</f>
        <v>0</v>
      </c>
      <c r="CO84" s="223"/>
      <c r="CP84" s="223"/>
      <c r="CQ84" s="223"/>
      <c r="CR84" s="223"/>
      <c r="CS84" s="223"/>
      <c r="CT84" s="223"/>
      <c r="CU84" s="222">
        <f t="shared" ref="CU84" si="333">(SUM(CU83:DA83)/SUM($K83:$EC83))*$G83</f>
        <v>0</v>
      </c>
      <c r="CV84" s="223"/>
      <c r="CW84" s="223"/>
      <c r="CX84" s="223"/>
      <c r="CY84" s="223"/>
      <c r="CZ84" s="223"/>
      <c r="DA84" s="223"/>
      <c r="DB84" s="222">
        <f t="shared" ref="DB84" si="334">(SUM(DB83:DH83)/SUM($K83:$EC83))*$G83</f>
        <v>0</v>
      </c>
      <c r="DC84" s="223"/>
      <c r="DD84" s="223"/>
      <c r="DE84" s="223"/>
      <c r="DF84" s="223"/>
      <c r="DG84" s="223"/>
      <c r="DH84" s="223"/>
      <c r="DI84" s="222">
        <f t="shared" ref="DI84" si="335">(SUM(DI83:DO83)/SUM($K83:$EC83))*$G83</f>
        <v>0</v>
      </c>
      <c r="DJ84" s="223"/>
      <c r="DK84" s="223"/>
      <c r="DL84" s="223"/>
      <c r="DM84" s="223"/>
      <c r="DN84" s="223"/>
      <c r="DO84" s="223"/>
      <c r="DP84" s="222">
        <f t="shared" ref="DP84" si="336">(SUM(DP83:DV83)/SUM($K83:$EC83))*$G83</f>
        <v>0</v>
      </c>
      <c r="DQ84" s="223"/>
      <c r="DR84" s="223"/>
      <c r="DS84" s="223"/>
      <c r="DT84" s="223"/>
      <c r="DU84" s="223"/>
      <c r="DV84" s="223"/>
      <c r="DW84" s="222">
        <f t="shared" ref="DW84" si="337">(SUM(DW83:EC83)/SUM($K83:$EC83))*$G83</f>
        <v>0</v>
      </c>
      <c r="DX84" s="223"/>
      <c r="DY84" s="223"/>
      <c r="DZ84" s="223"/>
      <c r="EA84" s="223"/>
      <c r="EB84" s="223"/>
      <c r="EC84" s="223"/>
      <c r="ED84" s="222">
        <f t="shared" ref="ED84" si="338">(SUM(ED83:EJ83)/SUM($K83:$EC83))*$G83</f>
        <v>0</v>
      </c>
      <c r="EE84" s="223"/>
      <c r="EF84" s="223"/>
      <c r="EG84" s="223"/>
      <c r="EH84" s="223"/>
      <c r="EI84" s="223"/>
      <c r="EJ84" s="223"/>
      <c r="EK84" s="222">
        <f t="shared" ref="EK84" si="339">(SUM(EK83:EQ83)/SUM($K83:$EC83))*$G83</f>
        <v>0</v>
      </c>
      <c r="EL84" s="223"/>
      <c r="EM84" s="223"/>
      <c r="EN84" s="223"/>
      <c r="EO84" s="223"/>
      <c r="EP84" s="223"/>
      <c r="EQ84" s="223"/>
      <c r="ER84" s="222">
        <f>+(ER83+ES83+ET83+EU83+EV83+EW83+EX83)*G83</f>
        <v>0</v>
      </c>
      <c r="ES84" s="223"/>
      <c r="ET84" s="223"/>
      <c r="EU84" s="223"/>
      <c r="EV84" s="223"/>
      <c r="EW84" s="223"/>
      <c r="EX84" s="223"/>
      <c r="EY84" s="222">
        <f>+(EY83+EZ83+FA83+FB83+FC83+FD83+FE83)*N83</f>
        <v>0</v>
      </c>
      <c r="EZ84" s="223"/>
      <c r="FA84" s="223"/>
      <c r="FB84" s="223"/>
      <c r="FC84" s="223"/>
      <c r="FD84" s="223"/>
      <c r="FE84" s="223"/>
      <c r="FF84" s="222">
        <f>+(FF83+FG83+FH83+FI83+FJ83+FK83+FL83)*U83</f>
        <v>0</v>
      </c>
      <c r="FG84" s="223"/>
      <c r="FH84" s="223"/>
      <c r="FI84" s="223"/>
      <c r="FJ84" s="223"/>
      <c r="FK84" s="223"/>
      <c r="FL84" s="223"/>
      <c r="FM84" s="222">
        <f>+(FM83+FN83+FO83+FP83+FQ83+FR83+FS83)*AB83</f>
        <v>0</v>
      </c>
      <c r="FN84" s="223"/>
      <c r="FO84" s="223"/>
      <c r="FP84" s="223"/>
      <c r="FQ84" s="223"/>
      <c r="FR84" s="223"/>
      <c r="FS84" s="223"/>
      <c r="FT84" s="222">
        <f>+(FT83+FU83+FV83+FW83+FX83+FY83+FZ83)*AI83</f>
        <v>0</v>
      </c>
      <c r="FU84" s="223"/>
      <c r="FV84" s="223"/>
      <c r="FW84" s="223"/>
      <c r="FX84" s="223"/>
      <c r="FY84" s="223"/>
      <c r="FZ84" s="223"/>
      <c r="GA84" s="222">
        <f>+(GA83+GB83+GC83+GD83+GE83+GF83+GG83)*AP83</f>
        <v>0</v>
      </c>
      <c r="GB84" s="223"/>
      <c r="GC84" s="223"/>
      <c r="GD84" s="223"/>
      <c r="GE84" s="223"/>
      <c r="GF84" s="223"/>
      <c r="GG84" s="223"/>
    </row>
    <row r="85" spans="1:189" s="119" customFormat="1" ht="21.75" customHeight="1" x14ac:dyDescent="0.2">
      <c r="A85" s="212"/>
      <c r="B85" s="213"/>
      <c r="C85" s="214"/>
      <c r="D85" s="215"/>
      <c r="E85" s="216"/>
      <c r="F85" s="215"/>
      <c r="G85" s="217"/>
      <c r="H85" s="203"/>
      <c r="I85" s="203"/>
      <c r="J85" s="204" t="s">
        <v>224</v>
      </c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1"/>
      <c r="X85" s="121"/>
      <c r="Y85" s="121"/>
      <c r="Z85" s="121"/>
      <c r="AA85" s="121"/>
      <c r="AB85" s="121"/>
      <c r="AC85" s="121"/>
      <c r="AD85" s="120"/>
      <c r="AE85" s="120"/>
      <c r="AF85" s="120"/>
      <c r="AG85" s="120"/>
      <c r="AH85" s="120"/>
      <c r="AI85" s="120"/>
      <c r="AJ85" s="120"/>
      <c r="AK85" s="120"/>
      <c r="AL85" s="120"/>
      <c r="AM85" s="120"/>
      <c r="AN85" s="120"/>
      <c r="AO85" s="120"/>
      <c r="AP85" s="120"/>
      <c r="AQ85" s="120"/>
      <c r="AR85" s="121"/>
      <c r="AS85" s="121"/>
      <c r="AT85" s="121"/>
      <c r="AU85" s="121"/>
      <c r="AV85" s="121"/>
      <c r="AW85" s="120"/>
      <c r="AX85" s="120"/>
      <c r="AY85" s="120"/>
      <c r="AZ85" s="120"/>
      <c r="BA85" s="120"/>
      <c r="BB85" s="120"/>
      <c r="BC85" s="120"/>
      <c r="BD85" s="120"/>
      <c r="BE85" s="120"/>
      <c r="BF85" s="120"/>
      <c r="BG85" s="120"/>
      <c r="BH85" s="120"/>
      <c r="BI85" s="120"/>
      <c r="BJ85" s="120"/>
      <c r="BK85" s="120"/>
      <c r="BL85" s="121"/>
      <c r="BM85" s="121"/>
      <c r="BN85" s="121"/>
      <c r="BO85" s="121"/>
      <c r="BP85" s="121"/>
      <c r="BQ85" s="121"/>
      <c r="BR85" s="121"/>
      <c r="BS85" s="120"/>
      <c r="BT85" s="120"/>
      <c r="BU85" s="120"/>
      <c r="BV85" s="120"/>
      <c r="BW85" s="120"/>
      <c r="BX85" s="120"/>
      <c r="BY85" s="120"/>
      <c r="BZ85" s="120"/>
      <c r="CA85" s="120"/>
      <c r="CB85" s="120"/>
      <c r="CC85" s="120"/>
      <c r="CD85" s="120"/>
      <c r="CE85" s="120"/>
      <c r="CF85" s="120"/>
      <c r="CG85" s="120"/>
      <c r="CH85" s="120"/>
      <c r="CI85" s="120"/>
      <c r="CJ85" s="120"/>
      <c r="CK85" s="120"/>
      <c r="CL85" s="120"/>
      <c r="CM85" s="120"/>
      <c r="CN85" s="120"/>
      <c r="CO85" s="120"/>
      <c r="CP85" s="120"/>
      <c r="CQ85" s="120"/>
      <c r="CR85" s="120"/>
      <c r="CS85" s="121"/>
      <c r="CT85" s="121"/>
      <c r="CU85" s="121"/>
      <c r="CV85" s="121"/>
      <c r="CW85" s="121"/>
      <c r="CX85" s="121"/>
      <c r="CY85" s="121"/>
      <c r="CZ85" s="120"/>
      <c r="DA85" s="120"/>
      <c r="DB85" s="120"/>
      <c r="DC85" s="120"/>
      <c r="DD85" s="120"/>
      <c r="DE85" s="120"/>
      <c r="DF85" s="120"/>
      <c r="DG85" s="120"/>
      <c r="DH85" s="120"/>
      <c r="DI85" s="120"/>
      <c r="DJ85" s="120"/>
      <c r="DK85" s="120"/>
      <c r="DL85" s="120"/>
      <c r="DM85" s="120"/>
      <c r="DN85" s="120"/>
      <c r="DO85" s="120"/>
      <c r="DP85" s="120"/>
      <c r="DQ85" s="120"/>
      <c r="DR85" s="120"/>
      <c r="DS85" s="120"/>
      <c r="DT85" s="120"/>
      <c r="DU85" s="120"/>
      <c r="DV85" s="120"/>
      <c r="DW85" s="120"/>
      <c r="DX85" s="120"/>
      <c r="DY85" s="120"/>
      <c r="DZ85" s="120"/>
      <c r="EA85" s="120"/>
      <c r="EB85" s="120"/>
      <c r="EC85" s="120"/>
      <c r="ED85" s="120"/>
      <c r="EE85" s="120"/>
      <c r="EF85" s="120"/>
      <c r="EG85" s="120"/>
      <c r="EH85" s="120"/>
      <c r="EI85" s="120"/>
      <c r="EJ85" s="120"/>
      <c r="EK85" s="120"/>
      <c r="EL85" s="120"/>
      <c r="EM85" s="120"/>
      <c r="EN85" s="120"/>
      <c r="EO85" s="120"/>
      <c r="EP85" s="120"/>
      <c r="EQ85" s="120"/>
      <c r="ER85" s="120"/>
      <c r="ES85" s="120"/>
      <c r="ET85" s="120"/>
      <c r="EU85" s="120"/>
      <c r="EV85" s="120"/>
      <c r="EW85" s="120"/>
      <c r="EX85" s="120"/>
      <c r="EY85" s="120"/>
      <c r="EZ85" s="120"/>
      <c r="FA85" s="120"/>
      <c r="FB85" s="120"/>
      <c r="FC85" s="120"/>
      <c r="FD85" s="120"/>
      <c r="FE85" s="120"/>
      <c r="FF85" s="120"/>
      <c r="FG85" s="120"/>
      <c r="FH85" s="120"/>
      <c r="FI85" s="120"/>
      <c r="FJ85" s="120"/>
      <c r="FK85" s="120"/>
      <c r="FL85" s="120"/>
      <c r="FM85" s="120"/>
      <c r="FN85" s="120"/>
      <c r="FO85" s="120"/>
      <c r="FP85" s="120"/>
      <c r="FQ85" s="120"/>
      <c r="FR85" s="120"/>
      <c r="FS85" s="120"/>
      <c r="FT85" s="120"/>
      <c r="FU85" s="120"/>
      <c r="FV85" s="120"/>
      <c r="FW85" s="120"/>
      <c r="FX85" s="120"/>
      <c r="FY85" s="120"/>
      <c r="FZ85" s="120"/>
      <c r="GA85" s="120"/>
      <c r="GB85" s="120"/>
      <c r="GC85" s="120"/>
      <c r="GD85" s="120"/>
      <c r="GE85" s="120"/>
      <c r="GF85" s="120"/>
      <c r="GG85" s="120"/>
    </row>
    <row r="86" spans="1:189" s="119" customFormat="1" ht="21.75" customHeight="1" x14ac:dyDescent="0.2">
      <c r="A86" s="212"/>
      <c r="B86" s="213"/>
      <c r="C86" s="214"/>
      <c r="D86" s="215"/>
      <c r="E86" s="216"/>
      <c r="F86" s="215"/>
      <c r="G86" s="217"/>
      <c r="H86" s="203"/>
      <c r="I86" s="203"/>
      <c r="J86" s="204"/>
      <c r="K86" s="205"/>
      <c r="L86" s="205"/>
      <c r="M86" s="205"/>
      <c r="N86" s="205"/>
      <c r="O86" s="205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3"/>
      <c r="BK86" s="133"/>
      <c r="BL86" s="206"/>
      <c r="BM86" s="206"/>
      <c r="BN86" s="206"/>
      <c r="BO86" s="206"/>
      <c r="BP86" s="206"/>
      <c r="BQ86" s="206"/>
      <c r="BR86" s="206"/>
      <c r="BS86" s="205"/>
      <c r="BT86" s="205"/>
      <c r="BU86" s="205"/>
      <c r="BV86" s="205"/>
      <c r="BW86" s="205"/>
      <c r="BX86" s="205"/>
      <c r="BY86" s="205"/>
      <c r="BZ86" s="205"/>
      <c r="CA86" s="205"/>
      <c r="CB86" s="205"/>
      <c r="CC86" s="205"/>
      <c r="CD86" s="205"/>
      <c r="CE86" s="205"/>
      <c r="CF86" s="205"/>
      <c r="CG86" s="205"/>
      <c r="CH86" s="205"/>
      <c r="CI86" s="205"/>
      <c r="CJ86" s="205"/>
      <c r="CK86" s="205"/>
      <c r="CL86" s="205"/>
      <c r="CM86" s="205"/>
      <c r="CN86" s="205"/>
      <c r="CO86" s="205"/>
      <c r="CP86" s="205"/>
      <c r="CQ86" s="205"/>
      <c r="CR86" s="205"/>
      <c r="CS86" s="206"/>
      <c r="CT86" s="206"/>
      <c r="CU86" s="206"/>
      <c r="CV86" s="206"/>
      <c r="CW86" s="206"/>
      <c r="CX86" s="206"/>
      <c r="CY86" s="206"/>
      <c r="CZ86" s="205"/>
      <c r="DA86" s="205"/>
      <c r="DB86" s="205"/>
      <c r="DC86" s="205"/>
      <c r="DD86" s="205"/>
      <c r="DE86" s="205"/>
      <c r="DF86" s="205"/>
      <c r="DG86" s="205"/>
      <c r="DH86" s="205"/>
      <c r="DI86" s="205"/>
      <c r="DJ86" s="117"/>
      <c r="DN86" s="205"/>
      <c r="DO86" s="205"/>
      <c r="DP86" s="205"/>
      <c r="DU86" s="205"/>
      <c r="DV86" s="205"/>
      <c r="DW86" s="205"/>
      <c r="EB86" s="205"/>
      <c r="EC86" s="205"/>
      <c r="EI86" s="205"/>
      <c r="EJ86" s="205"/>
      <c r="EP86" s="205"/>
      <c r="EQ86" s="205"/>
      <c r="ER86" s="207"/>
      <c r="ES86" s="208"/>
      <c r="ET86" s="208"/>
      <c r="EU86" s="208"/>
      <c r="EV86" s="208"/>
      <c r="EW86" s="208"/>
      <c r="EX86" s="209"/>
      <c r="EY86" s="207"/>
      <c r="EZ86" s="208"/>
      <c r="FA86" s="208"/>
      <c r="FB86" s="208"/>
      <c r="FC86" s="208"/>
      <c r="FD86" s="208"/>
      <c r="FE86" s="209"/>
      <c r="FF86" s="207"/>
      <c r="FG86" s="208"/>
      <c r="FH86" s="208"/>
      <c r="FI86" s="208"/>
      <c r="FJ86" s="208"/>
      <c r="FK86" s="208"/>
      <c r="FL86" s="209"/>
      <c r="FM86" s="207"/>
      <c r="FN86" s="208"/>
      <c r="FO86" s="208"/>
      <c r="FP86" s="208"/>
      <c r="FQ86" s="208"/>
      <c r="FR86" s="208"/>
      <c r="FS86" s="209"/>
      <c r="FT86" s="207"/>
      <c r="FU86" s="208"/>
      <c r="FV86" s="208"/>
      <c r="FW86" s="208"/>
      <c r="FX86" s="208"/>
      <c r="FY86" s="208"/>
      <c r="FZ86" s="209"/>
      <c r="GA86" s="207"/>
      <c r="GB86" s="208"/>
      <c r="GC86" s="208"/>
      <c r="GD86" s="208"/>
      <c r="GE86" s="208"/>
      <c r="GF86" s="208"/>
      <c r="GG86" s="209"/>
    </row>
    <row r="87" spans="1:189" s="119" customFormat="1" ht="24" customHeight="1" x14ac:dyDescent="0.2">
      <c r="A87" s="212"/>
      <c r="B87" s="213">
        <f>+'BALANCE GENERAL'!D40</f>
        <v>2.0499999999999998</v>
      </c>
      <c r="C87" s="214" t="str">
        <f>+'BALANCE GENERAL'!G40</f>
        <v>MEZCLA ASFÁLTICA EN CALIENTE TIPO MDC-19 PARA BACHEO (Incluye Suministro, extendido, nivelación y compactación CON VIBROCOMPACTADOR DE 3 TON, incluye transporte del material)</v>
      </c>
      <c r="D87" s="215" t="str">
        <f>+'BALANCE GENERAL'!H40</f>
        <v>m3</v>
      </c>
      <c r="E87" s="216">
        <v>21</v>
      </c>
      <c r="F87" s="215">
        <f>+'BALANCE GENERAL'!J40</f>
        <v>1407838</v>
      </c>
      <c r="G87" s="217">
        <f t="shared" ref="G87" si="340">ROUND(E87*F87,0)</f>
        <v>29564598</v>
      </c>
      <c r="H87" s="203"/>
      <c r="I87" s="203"/>
      <c r="J87" s="218" t="s">
        <v>223</v>
      </c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1"/>
      <c r="X87" s="121"/>
      <c r="Y87" s="121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>
        <v>1</v>
      </c>
      <c r="AJ87" s="122"/>
      <c r="AK87" s="121"/>
      <c r="AL87" s="121"/>
      <c r="AM87" s="121"/>
      <c r="AN87" s="121"/>
      <c r="AO87" s="121"/>
      <c r="AP87" s="121"/>
      <c r="AQ87" s="121"/>
      <c r="AR87" s="121"/>
      <c r="AS87" s="121"/>
      <c r="AT87" s="121"/>
      <c r="AU87" s="121"/>
      <c r="AV87" s="121"/>
      <c r="AW87" s="121"/>
      <c r="AX87" s="121"/>
      <c r="AY87" s="121"/>
      <c r="AZ87" s="121"/>
      <c r="BA87" s="121"/>
      <c r="BB87" s="121"/>
      <c r="BC87" s="122"/>
      <c r="BD87" s="121"/>
      <c r="BE87" s="121"/>
      <c r="BF87" s="121"/>
      <c r="BG87" s="121"/>
      <c r="BH87" s="121"/>
      <c r="BI87" s="121"/>
      <c r="BJ87" s="121"/>
      <c r="BK87" s="120"/>
      <c r="BL87" s="121"/>
      <c r="BM87" s="121"/>
      <c r="BN87" s="121"/>
      <c r="BO87" s="121"/>
      <c r="BP87" s="121"/>
      <c r="BQ87" s="121"/>
      <c r="BR87" s="121"/>
      <c r="BS87" s="121"/>
      <c r="BT87" s="121"/>
      <c r="BU87" s="121"/>
      <c r="BV87" s="121"/>
      <c r="BW87" s="121"/>
      <c r="BX87" s="121"/>
      <c r="BY87" s="122"/>
      <c r="BZ87" s="121"/>
      <c r="CA87" s="121"/>
      <c r="CB87" s="121"/>
      <c r="CC87" s="121"/>
      <c r="CD87" s="121"/>
      <c r="CE87" s="121"/>
      <c r="CF87" s="121"/>
      <c r="CG87" s="120"/>
      <c r="CH87" s="120"/>
      <c r="CI87" s="120"/>
      <c r="CJ87" s="120"/>
      <c r="CK87" s="120"/>
      <c r="CL87" s="120"/>
      <c r="CM87" s="120"/>
      <c r="CN87" s="120"/>
      <c r="CO87" s="120"/>
      <c r="CP87" s="120"/>
      <c r="CQ87" s="120"/>
      <c r="CR87" s="120"/>
      <c r="CS87" s="121"/>
      <c r="CT87" s="121"/>
      <c r="CU87" s="121"/>
      <c r="CV87" s="121"/>
      <c r="CW87" s="121"/>
      <c r="CX87" s="121"/>
      <c r="CY87" s="121"/>
      <c r="CZ87" s="121"/>
      <c r="DA87" s="121"/>
      <c r="DB87" s="121"/>
      <c r="DC87" s="121"/>
      <c r="DD87" s="121"/>
      <c r="DE87" s="121"/>
      <c r="DF87" s="122"/>
      <c r="DG87" s="121"/>
      <c r="DH87" s="121"/>
      <c r="DI87" s="121"/>
      <c r="DJ87" s="121"/>
      <c r="DK87" s="121"/>
      <c r="DL87" s="121"/>
      <c r="DM87" s="122"/>
      <c r="DN87" s="121"/>
      <c r="DO87" s="121"/>
      <c r="DP87" s="121"/>
      <c r="DQ87" s="121"/>
      <c r="DR87" s="121"/>
      <c r="DS87" s="121"/>
      <c r="DT87" s="122"/>
      <c r="DU87" s="121"/>
      <c r="DV87" s="121"/>
      <c r="DW87" s="121"/>
      <c r="DX87" s="121"/>
      <c r="DY87" s="121"/>
      <c r="DZ87" s="121"/>
      <c r="EA87" s="122"/>
      <c r="EB87" s="121"/>
      <c r="EC87" s="121"/>
      <c r="ED87" s="121"/>
      <c r="EE87" s="121"/>
      <c r="EF87" s="121"/>
      <c r="EG87" s="121"/>
      <c r="EH87" s="122"/>
      <c r="EI87" s="121"/>
      <c r="EJ87" s="121"/>
      <c r="EK87" s="121"/>
      <c r="EL87" s="121"/>
      <c r="EM87" s="121"/>
      <c r="EN87" s="121"/>
      <c r="EO87" s="122"/>
      <c r="EP87" s="121"/>
      <c r="EQ87" s="121"/>
      <c r="ER87" s="121"/>
      <c r="ES87" s="121"/>
      <c r="ET87" s="121"/>
      <c r="EU87" s="121"/>
      <c r="EV87" s="122"/>
      <c r="EW87" s="121"/>
      <c r="EX87" s="121"/>
      <c r="EY87" s="121"/>
      <c r="EZ87" s="121"/>
      <c r="FA87" s="121"/>
      <c r="FB87" s="121"/>
      <c r="FC87" s="122"/>
      <c r="FD87" s="121"/>
      <c r="FE87" s="121"/>
      <c r="FF87" s="121"/>
      <c r="FG87" s="121"/>
      <c r="FH87" s="121"/>
      <c r="FI87" s="121"/>
      <c r="FJ87" s="122"/>
      <c r="FK87" s="121"/>
      <c r="FL87" s="121"/>
      <c r="FM87" s="121"/>
      <c r="FN87" s="121"/>
      <c r="FO87" s="121"/>
      <c r="FP87" s="121"/>
      <c r="FQ87" s="122"/>
      <c r="FR87" s="121"/>
      <c r="FS87" s="121"/>
      <c r="FT87" s="121"/>
      <c r="FU87" s="121"/>
      <c r="FV87" s="121"/>
      <c r="FW87" s="121"/>
      <c r="FX87" s="122"/>
      <c r="FY87" s="121"/>
      <c r="FZ87" s="121"/>
      <c r="GA87" s="121"/>
      <c r="GB87" s="121"/>
      <c r="GC87" s="121"/>
      <c r="GD87" s="121"/>
      <c r="GE87" s="122"/>
      <c r="GF87" s="121"/>
      <c r="GG87" s="121"/>
    </row>
    <row r="88" spans="1:189" s="119" customFormat="1" ht="21.75" customHeight="1" x14ac:dyDescent="0.2">
      <c r="A88" s="212"/>
      <c r="B88" s="213"/>
      <c r="C88" s="214"/>
      <c r="D88" s="215"/>
      <c r="E88" s="216"/>
      <c r="F88" s="215"/>
      <c r="G88" s="217"/>
      <c r="H88" s="203"/>
      <c r="I88" s="203"/>
      <c r="J88" s="218"/>
      <c r="K88" s="205">
        <v>0</v>
      </c>
      <c r="L88" s="205"/>
      <c r="M88" s="205"/>
      <c r="N88" s="205"/>
      <c r="O88" s="205"/>
      <c r="P88" s="219">
        <v>0</v>
      </c>
      <c r="Q88" s="220"/>
      <c r="R88" s="220"/>
      <c r="S88" s="220"/>
      <c r="T88" s="220"/>
      <c r="U88" s="221"/>
      <c r="V88" s="222">
        <f>(SUM(V87:AB87)/SUM($K87:$EC87))*$G87</f>
        <v>0</v>
      </c>
      <c r="W88" s="223"/>
      <c r="X88" s="223"/>
      <c r="Y88" s="223"/>
      <c r="Z88" s="223"/>
      <c r="AA88" s="223"/>
      <c r="AB88" s="223"/>
      <c r="AC88" s="222">
        <v>29564598</v>
      </c>
      <c r="AD88" s="223"/>
      <c r="AE88" s="223"/>
      <c r="AF88" s="223"/>
      <c r="AG88" s="223"/>
      <c r="AH88" s="223"/>
      <c r="AI88" s="223"/>
      <c r="AJ88" s="222">
        <f t="shared" ref="AJ88" si="341">(SUM(AJ87:AP87)/SUM($K87:$EC87))*$G87</f>
        <v>0</v>
      </c>
      <c r="AK88" s="223"/>
      <c r="AL88" s="223"/>
      <c r="AM88" s="223"/>
      <c r="AN88" s="223"/>
      <c r="AO88" s="223"/>
      <c r="AP88" s="223"/>
      <c r="AQ88" s="222">
        <f t="shared" ref="AQ88" si="342">(SUM(AQ87:AW87)/SUM($K87:$EC87))*$G87</f>
        <v>0</v>
      </c>
      <c r="AR88" s="223"/>
      <c r="AS88" s="223"/>
      <c r="AT88" s="223"/>
      <c r="AU88" s="223"/>
      <c r="AV88" s="223"/>
      <c r="AW88" s="223"/>
      <c r="AX88" s="222">
        <f t="shared" ref="AX88" si="343">(SUM(AX87:BD87)/SUM($K87:$EC87))*$G87</f>
        <v>0</v>
      </c>
      <c r="AY88" s="223"/>
      <c r="AZ88" s="223"/>
      <c r="BA88" s="223"/>
      <c r="BB88" s="223"/>
      <c r="BC88" s="223"/>
      <c r="BD88" s="223"/>
      <c r="BE88" s="222">
        <f t="shared" ref="BE88" si="344">(SUM(BE87:BK87)/SUM($K87:$EC87))*$G87</f>
        <v>0</v>
      </c>
      <c r="BF88" s="223"/>
      <c r="BG88" s="223"/>
      <c r="BH88" s="223"/>
      <c r="BI88" s="223"/>
      <c r="BJ88" s="223"/>
      <c r="BK88" s="223"/>
      <c r="BL88" s="222">
        <f t="shared" ref="BL88" si="345">(SUM(BL87:BR87)/SUM($K87:$EC87))*$G87</f>
        <v>0</v>
      </c>
      <c r="BM88" s="223"/>
      <c r="BN88" s="223"/>
      <c r="BO88" s="223"/>
      <c r="BP88" s="223"/>
      <c r="BQ88" s="223"/>
      <c r="BR88" s="223"/>
      <c r="BS88" s="222">
        <f t="shared" ref="BS88" si="346">(SUM(BS87:BY87)/SUM($K87:$EC87))*$G87</f>
        <v>0</v>
      </c>
      <c r="BT88" s="223"/>
      <c r="BU88" s="223"/>
      <c r="BV88" s="223"/>
      <c r="BW88" s="223"/>
      <c r="BX88" s="223"/>
      <c r="BY88" s="223"/>
      <c r="BZ88" s="222">
        <f t="shared" ref="BZ88" si="347">(SUM(BZ87:CF87)/SUM($K87:$EC87))*$G87</f>
        <v>0</v>
      </c>
      <c r="CA88" s="223"/>
      <c r="CB88" s="223"/>
      <c r="CC88" s="223"/>
      <c r="CD88" s="223"/>
      <c r="CE88" s="223"/>
      <c r="CF88" s="223"/>
      <c r="CG88" s="222">
        <f t="shared" ref="CG88" si="348">(SUM(CG87:CM87)/SUM($K87:$EC87))*$G87</f>
        <v>0</v>
      </c>
      <c r="CH88" s="223"/>
      <c r="CI88" s="223"/>
      <c r="CJ88" s="223"/>
      <c r="CK88" s="223"/>
      <c r="CL88" s="223"/>
      <c r="CM88" s="223"/>
      <c r="CN88" s="222">
        <f t="shared" ref="CN88" si="349">(SUM(CN87:CT87)/SUM($K87:$EC87))*$G87</f>
        <v>0</v>
      </c>
      <c r="CO88" s="223"/>
      <c r="CP88" s="223"/>
      <c r="CQ88" s="223"/>
      <c r="CR88" s="223"/>
      <c r="CS88" s="223"/>
      <c r="CT88" s="223"/>
      <c r="CU88" s="222">
        <f t="shared" ref="CU88" si="350">(SUM(CU87:DA87)/SUM($K87:$EC87))*$G87</f>
        <v>0</v>
      </c>
      <c r="CV88" s="223"/>
      <c r="CW88" s="223"/>
      <c r="CX88" s="223"/>
      <c r="CY88" s="223"/>
      <c r="CZ88" s="223"/>
      <c r="DA88" s="223"/>
      <c r="DB88" s="222">
        <f t="shared" ref="DB88" si="351">(SUM(DB87:DH87)/SUM($K87:$EC87))*$G87</f>
        <v>0</v>
      </c>
      <c r="DC88" s="223"/>
      <c r="DD88" s="223"/>
      <c r="DE88" s="223"/>
      <c r="DF88" s="223"/>
      <c r="DG88" s="223"/>
      <c r="DH88" s="223"/>
      <c r="DI88" s="222">
        <f t="shared" ref="DI88" si="352">(SUM(DI87:DO87)/SUM($K87:$EC87))*$G87</f>
        <v>0</v>
      </c>
      <c r="DJ88" s="223"/>
      <c r="DK88" s="223"/>
      <c r="DL88" s="223"/>
      <c r="DM88" s="223"/>
      <c r="DN88" s="223"/>
      <c r="DO88" s="223"/>
      <c r="DP88" s="222">
        <f t="shared" ref="DP88" si="353">(SUM(DP87:DV87)/SUM($K87:$EC87))*$G87</f>
        <v>0</v>
      </c>
      <c r="DQ88" s="223"/>
      <c r="DR88" s="223"/>
      <c r="DS88" s="223"/>
      <c r="DT88" s="223"/>
      <c r="DU88" s="223"/>
      <c r="DV88" s="223"/>
      <c r="DW88" s="222">
        <f t="shared" ref="DW88" si="354">(SUM(DW87:EC87)/SUM($K87:$EC87))*$G87</f>
        <v>0</v>
      </c>
      <c r="DX88" s="223"/>
      <c r="DY88" s="223"/>
      <c r="DZ88" s="223"/>
      <c r="EA88" s="223"/>
      <c r="EB88" s="223"/>
      <c r="EC88" s="223"/>
      <c r="ED88" s="222">
        <f t="shared" ref="ED88" si="355">(SUM(ED87:EJ87)/SUM($K87:$EC87))*$G87</f>
        <v>0</v>
      </c>
      <c r="EE88" s="223"/>
      <c r="EF88" s="223"/>
      <c r="EG88" s="223"/>
      <c r="EH88" s="223"/>
      <c r="EI88" s="223"/>
      <c r="EJ88" s="223"/>
      <c r="EK88" s="222">
        <f t="shared" ref="EK88" si="356">(SUM(EK87:EQ87)/SUM($K87:$EC87))*$G87</f>
        <v>0</v>
      </c>
      <c r="EL88" s="223"/>
      <c r="EM88" s="223"/>
      <c r="EN88" s="223"/>
      <c r="EO88" s="223"/>
      <c r="EP88" s="223"/>
      <c r="EQ88" s="223"/>
      <c r="ER88" s="222">
        <f>+(ER87+ES87+ET87+EU87+EV87+EW87+EX87)*G87</f>
        <v>0</v>
      </c>
      <c r="ES88" s="223"/>
      <c r="ET88" s="223"/>
      <c r="EU88" s="223"/>
      <c r="EV88" s="223"/>
      <c r="EW88" s="223"/>
      <c r="EX88" s="223"/>
      <c r="EY88" s="222">
        <f>+(EY87+EZ87+FA87+FB87+FC87+FD87+FE87)*N87</f>
        <v>0</v>
      </c>
      <c r="EZ88" s="223"/>
      <c r="FA88" s="223"/>
      <c r="FB88" s="223"/>
      <c r="FC88" s="223"/>
      <c r="FD88" s="223"/>
      <c r="FE88" s="223"/>
      <c r="FF88" s="222">
        <f>+(FF87+FG87+FH87+FI87+FJ87+FK87+FL87)*U87</f>
        <v>0</v>
      </c>
      <c r="FG88" s="223"/>
      <c r="FH88" s="223"/>
      <c r="FI88" s="223"/>
      <c r="FJ88" s="223"/>
      <c r="FK88" s="223"/>
      <c r="FL88" s="223"/>
      <c r="FM88" s="222">
        <f>+(FM87+FN87+FO87+FP87+FQ87+FR87+FS87)*AB87</f>
        <v>0</v>
      </c>
      <c r="FN88" s="223"/>
      <c r="FO88" s="223"/>
      <c r="FP88" s="223"/>
      <c r="FQ88" s="223"/>
      <c r="FR88" s="223"/>
      <c r="FS88" s="223"/>
      <c r="FT88" s="222">
        <f>+(FT87+FU87+FV87+FW87+FX87+FY87+FZ87)*AI87</f>
        <v>0</v>
      </c>
      <c r="FU88" s="223"/>
      <c r="FV88" s="223"/>
      <c r="FW88" s="223"/>
      <c r="FX88" s="223"/>
      <c r="FY88" s="223"/>
      <c r="FZ88" s="223"/>
      <c r="GA88" s="222">
        <f>+(GA87+GB87+GC87+GD87+GE87+GF87+GG87)*AP87</f>
        <v>0</v>
      </c>
      <c r="GB88" s="223"/>
      <c r="GC88" s="223"/>
      <c r="GD88" s="223"/>
      <c r="GE88" s="223"/>
      <c r="GF88" s="223"/>
      <c r="GG88" s="223"/>
    </row>
    <row r="89" spans="1:189" s="119" customFormat="1" ht="21.75" customHeight="1" x14ac:dyDescent="0.2">
      <c r="A89" s="212"/>
      <c r="B89" s="213"/>
      <c r="C89" s="214"/>
      <c r="D89" s="215"/>
      <c r="E89" s="216"/>
      <c r="F89" s="215"/>
      <c r="G89" s="217"/>
      <c r="H89" s="203"/>
      <c r="I89" s="203"/>
      <c r="J89" s="204" t="s">
        <v>224</v>
      </c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1"/>
      <c r="X89" s="121"/>
      <c r="Y89" s="121"/>
      <c r="Z89" s="121"/>
      <c r="AA89" s="121"/>
      <c r="AB89" s="121"/>
      <c r="AC89" s="121"/>
      <c r="AD89" s="120"/>
      <c r="AE89" s="120"/>
      <c r="AF89" s="120"/>
      <c r="AG89" s="120"/>
      <c r="AH89" s="120"/>
      <c r="AI89" s="120"/>
      <c r="AJ89" s="120"/>
      <c r="AK89" s="120"/>
      <c r="AL89" s="120"/>
      <c r="AM89" s="120"/>
      <c r="AN89" s="120"/>
      <c r="AO89" s="120"/>
      <c r="AP89" s="120"/>
      <c r="AQ89" s="120"/>
      <c r="AR89" s="121"/>
      <c r="AS89" s="121"/>
      <c r="AT89" s="121"/>
      <c r="AU89" s="121"/>
      <c r="AV89" s="121"/>
      <c r="AW89" s="120"/>
      <c r="AX89" s="120"/>
      <c r="AY89" s="120"/>
      <c r="AZ89" s="120"/>
      <c r="BA89" s="120"/>
      <c r="BB89" s="120"/>
      <c r="BC89" s="120"/>
      <c r="BD89" s="120"/>
      <c r="BE89" s="120"/>
      <c r="BF89" s="120"/>
      <c r="BG89" s="120"/>
      <c r="BH89" s="120"/>
      <c r="BI89" s="120"/>
      <c r="BJ89" s="120"/>
      <c r="BK89" s="120"/>
      <c r="BL89" s="121"/>
      <c r="BM89" s="121"/>
      <c r="BN89" s="121"/>
      <c r="BO89" s="121"/>
      <c r="BP89" s="121"/>
      <c r="BQ89" s="121"/>
      <c r="BR89" s="121"/>
      <c r="BS89" s="120"/>
      <c r="BT89" s="120"/>
      <c r="BU89" s="120"/>
      <c r="BV89" s="120"/>
      <c r="BW89" s="120"/>
      <c r="BX89" s="120"/>
      <c r="BY89" s="120"/>
      <c r="BZ89" s="120"/>
      <c r="CA89" s="120"/>
      <c r="CB89" s="120"/>
      <c r="CC89" s="120"/>
      <c r="CD89" s="120"/>
      <c r="CE89" s="120"/>
      <c r="CF89" s="120"/>
      <c r="CG89" s="120"/>
      <c r="CH89" s="120"/>
      <c r="CI89" s="120"/>
      <c r="CJ89" s="120"/>
      <c r="CK89" s="120"/>
      <c r="CL89" s="120"/>
      <c r="CM89" s="120"/>
      <c r="CN89" s="120"/>
      <c r="CO89" s="120"/>
      <c r="CP89" s="120"/>
      <c r="CQ89" s="120"/>
      <c r="CR89" s="120"/>
      <c r="CS89" s="121"/>
      <c r="CT89" s="121"/>
      <c r="CU89" s="121"/>
      <c r="CV89" s="121"/>
      <c r="CW89" s="121"/>
      <c r="CX89" s="121"/>
      <c r="CY89" s="121"/>
      <c r="CZ89" s="120"/>
      <c r="DA89" s="120"/>
      <c r="DB89" s="120"/>
      <c r="DC89" s="120"/>
      <c r="DD89" s="120"/>
      <c r="DE89" s="120"/>
      <c r="DF89" s="120"/>
      <c r="DG89" s="120"/>
      <c r="DH89" s="120"/>
      <c r="DI89" s="120"/>
      <c r="DJ89" s="120"/>
      <c r="DK89" s="120"/>
      <c r="DL89" s="120"/>
      <c r="DM89" s="120"/>
      <c r="DN89" s="120"/>
      <c r="DO89" s="120"/>
      <c r="DP89" s="120"/>
      <c r="DQ89" s="120"/>
      <c r="DR89" s="120"/>
      <c r="DS89" s="120"/>
      <c r="DT89" s="120"/>
      <c r="DU89" s="120"/>
      <c r="DV89" s="120"/>
      <c r="DW89" s="120"/>
      <c r="DX89" s="120"/>
      <c r="DY89" s="120"/>
      <c r="DZ89" s="120"/>
      <c r="EA89" s="120"/>
      <c r="EB89" s="120"/>
      <c r="EC89" s="120"/>
      <c r="ED89" s="120"/>
      <c r="EE89" s="120"/>
      <c r="EF89" s="120"/>
      <c r="EG89" s="120"/>
      <c r="EH89" s="120"/>
      <c r="EI89" s="120"/>
      <c r="EJ89" s="120"/>
      <c r="EK89" s="120"/>
      <c r="EL89" s="120"/>
      <c r="EM89" s="120"/>
      <c r="EN89" s="120"/>
      <c r="EO89" s="120"/>
      <c r="EP89" s="120"/>
      <c r="EQ89" s="120"/>
      <c r="ER89" s="120"/>
      <c r="ES89" s="120"/>
      <c r="ET89" s="120"/>
      <c r="EU89" s="120"/>
      <c r="EV89" s="120"/>
      <c r="EW89" s="120"/>
      <c r="EX89" s="120"/>
      <c r="EY89" s="120"/>
      <c r="EZ89" s="120"/>
      <c r="FA89" s="120"/>
      <c r="FB89" s="120"/>
      <c r="FC89" s="120"/>
      <c r="FD89" s="120"/>
      <c r="FE89" s="120"/>
      <c r="FF89" s="120"/>
      <c r="FG89" s="120"/>
      <c r="FH89" s="120"/>
      <c r="FI89" s="120"/>
      <c r="FJ89" s="120"/>
      <c r="FK89" s="120"/>
      <c r="FL89" s="120"/>
      <c r="FM89" s="120"/>
      <c r="FN89" s="120"/>
      <c r="FO89" s="120"/>
      <c r="FP89" s="120"/>
      <c r="FQ89" s="120"/>
      <c r="FR89" s="120"/>
      <c r="FS89" s="120"/>
      <c r="FT89" s="120"/>
      <c r="FU89" s="120"/>
      <c r="FV89" s="120"/>
      <c r="FW89" s="120"/>
      <c r="FX89" s="120"/>
      <c r="FY89" s="120"/>
      <c r="FZ89" s="120"/>
      <c r="GA89" s="120"/>
      <c r="GB89" s="120"/>
      <c r="GC89" s="120"/>
      <c r="GD89" s="120"/>
      <c r="GE89" s="120"/>
      <c r="GF89" s="120"/>
      <c r="GG89" s="120"/>
    </row>
    <row r="90" spans="1:189" s="119" customFormat="1" ht="22.5" customHeight="1" x14ac:dyDescent="0.2">
      <c r="A90" s="212"/>
      <c r="B90" s="213"/>
      <c r="C90" s="214"/>
      <c r="D90" s="215"/>
      <c r="E90" s="216"/>
      <c r="F90" s="215"/>
      <c r="G90" s="217"/>
      <c r="H90" s="203"/>
      <c r="I90" s="203"/>
      <c r="J90" s="204"/>
      <c r="K90" s="205"/>
      <c r="L90" s="205"/>
      <c r="M90" s="205"/>
      <c r="N90" s="205"/>
      <c r="O90" s="205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W90" s="133"/>
      <c r="AX90" s="133"/>
      <c r="AY90" s="133"/>
      <c r="AZ90" s="133"/>
      <c r="BA90" s="133"/>
      <c r="BB90" s="133"/>
      <c r="BC90" s="133"/>
      <c r="BD90" s="133"/>
      <c r="BE90" s="133"/>
      <c r="BF90" s="133"/>
      <c r="BG90" s="133"/>
      <c r="BH90" s="133"/>
      <c r="BI90" s="133"/>
      <c r="BJ90" s="133"/>
      <c r="BK90" s="133"/>
      <c r="BL90" s="206"/>
      <c r="BM90" s="206"/>
      <c r="BN90" s="206"/>
      <c r="BO90" s="206"/>
      <c r="BP90" s="206"/>
      <c r="BQ90" s="206"/>
      <c r="BR90" s="206"/>
      <c r="BS90" s="205"/>
      <c r="BT90" s="205"/>
      <c r="BU90" s="205"/>
      <c r="BV90" s="205"/>
      <c r="BW90" s="205"/>
      <c r="BX90" s="205"/>
      <c r="BY90" s="205"/>
      <c r="BZ90" s="205"/>
      <c r="CA90" s="205"/>
      <c r="CB90" s="205"/>
      <c r="CC90" s="205"/>
      <c r="CD90" s="205"/>
      <c r="CE90" s="205"/>
      <c r="CF90" s="205"/>
      <c r="CG90" s="205"/>
      <c r="CH90" s="205"/>
      <c r="CI90" s="205"/>
      <c r="CJ90" s="205"/>
      <c r="CK90" s="205"/>
      <c r="CL90" s="205"/>
      <c r="CM90" s="205"/>
      <c r="CN90" s="205"/>
      <c r="CO90" s="205"/>
      <c r="CP90" s="205"/>
      <c r="CQ90" s="205"/>
      <c r="CR90" s="205"/>
      <c r="CS90" s="206"/>
      <c r="CT90" s="206"/>
      <c r="CU90" s="206"/>
      <c r="CV90" s="206"/>
      <c r="CW90" s="206"/>
      <c r="CX90" s="206"/>
      <c r="CY90" s="206"/>
      <c r="CZ90" s="205"/>
      <c r="DA90" s="205"/>
      <c r="DB90" s="205"/>
      <c r="DC90" s="205"/>
      <c r="DD90" s="205"/>
      <c r="DE90" s="205"/>
      <c r="DF90" s="205"/>
      <c r="DG90" s="205"/>
      <c r="DH90" s="205"/>
      <c r="DI90" s="205"/>
      <c r="DJ90" s="117"/>
      <c r="DN90" s="205"/>
      <c r="DO90" s="205"/>
      <c r="DP90" s="205"/>
      <c r="DU90" s="205"/>
      <c r="DV90" s="205"/>
      <c r="DW90" s="205"/>
      <c r="EB90" s="205"/>
      <c r="EC90" s="205"/>
      <c r="EI90" s="205"/>
      <c r="EJ90" s="205"/>
      <c r="EP90" s="205"/>
      <c r="EQ90" s="205"/>
      <c r="ER90" s="207"/>
      <c r="ES90" s="208"/>
      <c r="ET90" s="208"/>
      <c r="EU90" s="208"/>
      <c r="EV90" s="208"/>
      <c r="EW90" s="208"/>
      <c r="EX90" s="209"/>
      <c r="EY90" s="207"/>
      <c r="EZ90" s="208"/>
      <c r="FA90" s="208"/>
      <c r="FB90" s="208"/>
      <c r="FC90" s="208"/>
      <c r="FD90" s="208"/>
      <c r="FE90" s="209"/>
      <c r="FF90" s="207"/>
      <c r="FG90" s="208"/>
      <c r="FH90" s="208"/>
      <c r="FI90" s="208"/>
      <c r="FJ90" s="208"/>
      <c r="FK90" s="208"/>
      <c r="FL90" s="209"/>
      <c r="FM90" s="207"/>
      <c r="FN90" s="208"/>
      <c r="FO90" s="208"/>
      <c r="FP90" s="208"/>
      <c r="FQ90" s="208"/>
      <c r="FR90" s="208"/>
      <c r="FS90" s="209"/>
      <c r="FT90" s="207"/>
      <c r="FU90" s="208"/>
      <c r="FV90" s="208"/>
      <c r="FW90" s="208"/>
      <c r="FX90" s="208"/>
      <c r="FY90" s="208"/>
      <c r="FZ90" s="209"/>
      <c r="GA90" s="207"/>
      <c r="GB90" s="208"/>
      <c r="GC90" s="208"/>
      <c r="GD90" s="208"/>
      <c r="GE90" s="208"/>
      <c r="GF90" s="208"/>
      <c r="GG90" s="209"/>
    </row>
    <row r="91" spans="1:189" s="119" customFormat="1" ht="22.5" customHeight="1" x14ac:dyDescent="0.2">
      <c r="A91" s="212"/>
      <c r="B91" s="213">
        <v>2.06</v>
      </c>
      <c r="C91" s="214" t="s">
        <v>70</v>
      </c>
      <c r="D91" s="215" t="str">
        <f>+'BALANCE GENERAL'!H44</f>
        <v>m3</v>
      </c>
      <c r="E91" s="216">
        <v>12</v>
      </c>
      <c r="F91" s="215">
        <v>1584817</v>
      </c>
      <c r="G91" s="217">
        <f t="shared" ref="G91" si="357">ROUND(E91*F91,0)</f>
        <v>19017804</v>
      </c>
      <c r="H91" s="203"/>
      <c r="I91" s="203"/>
      <c r="J91" s="218" t="s">
        <v>223</v>
      </c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  <c r="AH91" s="121"/>
      <c r="AI91" s="133"/>
      <c r="AJ91" s="122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2"/>
      <c r="BD91" s="121"/>
      <c r="BE91" s="121"/>
      <c r="BF91" s="121"/>
      <c r="BG91" s="121"/>
      <c r="BH91" s="121"/>
      <c r="BI91" s="121"/>
      <c r="BJ91" s="121"/>
      <c r="BK91" s="120"/>
      <c r="BL91" s="121"/>
      <c r="BM91" s="121"/>
      <c r="BN91" s="121"/>
      <c r="BO91" s="121"/>
      <c r="BP91" s="121"/>
      <c r="BQ91" s="121"/>
      <c r="BR91" s="121"/>
      <c r="BS91" s="121"/>
      <c r="BT91" s="121"/>
      <c r="BU91" s="121"/>
      <c r="BV91" s="121"/>
      <c r="BW91" s="121"/>
      <c r="BX91" s="121"/>
      <c r="BY91" s="122"/>
      <c r="BZ91" s="121"/>
      <c r="CA91" s="121"/>
      <c r="CB91" s="121"/>
      <c r="CC91" s="121"/>
      <c r="CD91" s="121"/>
      <c r="CE91" s="121"/>
      <c r="CF91" s="121"/>
      <c r="CG91" s="120"/>
      <c r="CH91" s="120"/>
      <c r="CI91" s="120"/>
      <c r="CJ91" s="120"/>
      <c r="CK91" s="120"/>
      <c r="CL91" s="120"/>
      <c r="CM91" s="120"/>
      <c r="CN91" s="120"/>
      <c r="CO91" s="120"/>
      <c r="CP91" s="120"/>
      <c r="CQ91" s="120"/>
      <c r="CR91" s="120"/>
      <c r="CS91" s="121"/>
      <c r="CT91" s="121"/>
      <c r="CU91" s="121"/>
      <c r="CV91" s="121"/>
      <c r="CW91" s="121"/>
      <c r="CX91" s="121"/>
      <c r="CY91" s="121"/>
      <c r="CZ91" s="121"/>
      <c r="DA91" s="121"/>
      <c r="DB91" s="121"/>
      <c r="DC91" s="121"/>
      <c r="DD91" s="121"/>
      <c r="DE91" s="121"/>
      <c r="DF91" s="122"/>
      <c r="DG91" s="121"/>
      <c r="DH91" s="121"/>
      <c r="DI91" s="121"/>
      <c r="DJ91" s="121"/>
      <c r="DK91" s="121"/>
      <c r="DL91" s="121"/>
      <c r="DM91" s="122"/>
      <c r="DN91" s="121"/>
      <c r="DO91" s="121"/>
      <c r="DP91" s="121"/>
      <c r="DQ91" s="121"/>
      <c r="DR91" s="121"/>
      <c r="DS91" s="121"/>
      <c r="DT91" s="122"/>
      <c r="DU91" s="121"/>
      <c r="DV91" s="121"/>
      <c r="DW91" s="121"/>
      <c r="DX91" s="121"/>
      <c r="DY91" s="121"/>
      <c r="DZ91" s="121"/>
      <c r="EA91" s="122"/>
      <c r="EB91" s="121"/>
      <c r="EC91" s="121"/>
      <c r="ED91" s="121"/>
      <c r="EE91" s="121"/>
      <c r="EF91" s="121"/>
      <c r="EG91" s="121"/>
      <c r="EH91" s="122"/>
      <c r="EI91" s="121"/>
      <c r="EJ91" s="121"/>
      <c r="EK91" s="121"/>
      <c r="EL91" s="121"/>
      <c r="EM91" s="121"/>
      <c r="EN91" s="121"/>
      <c r="EO91" s="122"/>
      <c r="EP91" s="121"/>
      <c r="EQ91" s="121"/>
      <c r="ER91" s="121"/>
      <c r="ES91" s="121"/>
      <c r="ET91" s="121"/>
      <c r="EU91" s="121"/>
      <c r="EV91" s="122"/>
      <c r="EW91" s="121"/>
      <c r="EX91" s="121"/>
      <c r="EY91" s="121"/>
      <c r="EZ91" s="121"/>
      <c r="FA91" s="121"/>
      <c r="FB91" s="121"/>
      <c r="FC91" s="122"/>
      <c r="FD91" s="121"/>
      <c r="FE91" s="156"/>
      <c r="FF91" s="121"/>
      <c r="FG91" s="121"/>
      <c r="FH91" s="121"/>
      <c r="FI91" s="121"/>
      <c r="FJ91" s="122"/>
      <c r="FK91" s="121"/>
      <c r="FL91" s="121"/>
      <c r="FM91" s="121"/>
      <c r="FN91" s="121"/>
      <c r="FO91" s="121"/>
      <c r="FP91" s="121"/>
      <c r="FQ91" s="122"/>
      <c r="FR91" s="121"/>
      <c r="FS91" s="121"/>
      <c r="FT91" s="121"/>
      <c r="FU91" s="121"/>
      <c r="FV91" s="121"/>
      <c r="FW91" s="121"/>
      <c r="FX91" s="122"/>
      <c r="FY91" s="121"/>
      <c r="FZ91" s="121"/>
      <c r="GA91" s="121"/>
      <c r="GB91" s="121"/>
      <c r="GC91" s="121"/>
      <c r="GD91" s="121"/>
      <c r="GE91" s="122"/>
      <c r="GF91" s="121"/>
      <c r="GG91" s="121"/>
    </row>
    <row r="92" spans="1:189" s="119" customFormat="1" ht="22.5" customHeight="1" x14ac:dyDescent="0.2">
      <c r="A92" s="212"/>
      <c r="B92" s="213"/>
      <c r="C92" s="214"/>
      <c r="D92" s="215"/>
      <c r="E92" s="216"/>
      <c r="F92" s="215"/>
      <c r="G92" s="217"/>
      <c r="H92" s="203"/>
      <c r="I92" s="203"/>
      <c r="J92" s="218"/>
      <c r="K92" s="205">
        <v>0</v>
      </c>
      <c r="L92" s="205"/>
      <c r="M92" s="205"/>
      <c r="N92" s="205"/>
      <c r="O92" s="205"/>
      <c r="P92" s="219">
        <v>0</v>
      </c>
      <c r="Q92" s="220"/>
      <c r="R92" s="220"/>
      <c r="S92" s="220"/>
      <c r="T92" s="220"/>
      <c r="U92" s="221"/>
      <c r="V92" s="222"/>
      <c r="W92" s="223"/>
      <c r="X92" s="223"/>
      <c r="Y92" s="223"/>
      <c r="Z92" s="223"/>
      <c r="AA92" s="223"/>
      <c r="AB92" s="223"/>
      <c r="AC92" s="222"/>
      <c r="AD92" s="223"/>
      <c r="AE92" s="223"/>
      <c r="AF92" s="223"/>
      <c r="AG92" s="223"/>
      <c r="AH92" s="223"/>
      <c r="AI92" s="223"/>
      <c r="AJ92" s="222"/>
      <c r="AK92" s="223"/>
      <c r="AL92" s="223"/>
      <c r="AM92" s="223"/>
      <c r="AN92" s="223"/>
      <c r="AO92" s="223"/>
      <c r="AP92" s="223"/>
      <c r="AQ92" s="222"/>
      <c r="AR92" s="223"/>
      <c r="AS92" s="223"/>
      <c r="AT92" s="223"/>
      <c r="AU92" s="223"/>
      <c r="AV92" s="223"/>
      <c r="AW92" s="223"/>
      <c r="AX92" s="222"/>
      <c r="AY92" s="223"/>
      <c r="AZ92" s="223"/>
      <c r="BA92" s="223"/>
      <c r="BB92" s="223"/>
      <c r="BC92" s="223"/>
      <c r="BD92" s="223"/>
      <c r="BE92" s="222"/>
      <c r="BF92" s="223"/>
      <c r="BG92" s="223"/>
      <c r="BH92" s="223"/>
      <c r="BI92" s="223"/>
      <c r="BJ92" s="223"/>
      <c r="BK92" s="223"/>
      <c r="BL92" s="222"/>
      <c r="BM92" s="223"/>
      <c r="BN92" s="223"/>
      <c r="BO92" s="223"/>
      <c r="BP92" s="223"/>
      <c r="BQ92" s="223"/>
      <c r="BR92" s="223"/>
      <c r="BS92" s="222"/>
      <c r="BT92" s="223"/>
      <c r="BU92" s="223"/>
      <c r="BV92" s="223"/>
      <c r="BW92" s="223"/>
      <c r="BX92" s="223"/>
      <c r="BY92" s="223"/>
      <c r="BZ92" s="222"/>
      <c r="CA92" s="223"/>
      <c r="CB92" s="223"/>
      <c r="CC92" s="223"/>
      <c r="CD92" s="223"/>
      <c r="CE92" s="223"/>
      <c r="CF92" s="223"/>
      <c r="CG92" s="222"/>
      <c r="CH92" s="223"/>
      <c r="CI92" s="223"/>
      <c r="CJ92" s="223"/>
      <c r="CK92" s="223"/>
      <c r="CL92" s="223"/>
      <c r="CM92" s="223"/>
      <c r="CN92" s="222"/>
      <c r="CO92" s="223"/>
      <c r="CP92" s="223"/>
      <c r="CQ92" s="223"/>
      <c r="CR92" s="223"/>
      <c r="CS92" s="223"/>
      <c r="CT92" s="223"/>
      <c r="CU92" s="222"/>
      <c r="CV92" s="223"/>
      <c r="CW92" s="223"/>
      <c r="CX92" s="223"/>
      <c r="CY92" s="223"/>
      <c r="CZ92" s="223"/>
      <c r="DA92" s="223"/>
      <c r="DB92" s="222"/>
      <c r="DC92" s="223"/>
      <c r="DD92" s="223"/>
      <c r="DE92" s="223"/>
      <c r="DF92" s="223"/>
      <c r="DG92" s="223"/>
      <c r="DH92" s="223"/>
      <c r="DI92" s="222"/>
      <c r="DJ92" s="223"/>
      <c r="DK92" s="223"/>
      <c r="DL92" s="223"/>
      <c r="DM92" s="223"/>
      <c r="DN92" s="223"/>
      <c r="DO92" s="223"/>
      <c r="DP92" s="222"/>
      <c r="DQ92" s="223"/>
      <c r="DR92" s="223"/>
      <c r="DS92" s="223"/>
      <c r="DT92" s="223"/>
      <c r="DU92" s="223"/>
      <c r="DV92" s="223"/>
      <c r="DW92" s="222"/>
      <c r="DX92" s="223"/>
      <c r="DY92" s="223"/>
      <c r="DZ92" s="223"/>
      <c r="EA92" s="223"/>
      <c r="EB92" s="223"/>
      <c r="EC92" s="223"/>
      <c r="ED92" s="222"/>
      <c r="EE92" s="223"/>
      <c r="EF92" s="223"/>
      <c r="EG92" s="223"/>
      <c r="EH92" s="223"/>
      <c r="EI92" s="223"/>
      <c r="EJ92" s="223"/>
      <c r="EK92" s="222"/>
      <c r="EL92" s="223"/>
      <c r="EM92" s="223"/>
      <c r="EN92" s="223"/>
      <c r="EO92" s="223"/>
      <c r="EP92" s="223"/>
      <c r="EQ92" s="223"/>
      <c r="ER92" s="222">
        <f>+(ER91+ES91+ET91+EU91+EV91+EW91+EX91)*G91</f>
        <v>0</v>
      </c>
      <c r="ES92" s="223"/>
      <c r="ET92" s="223"/>
      <c r="EU92" s="223"/>
      <c r="EV92" s="223"/>
      <c r="EW92" s="223"/>
      <c r="EX92" s="223"/>
      <c r="EY92" s="222">
        <v>19017804</v>
      </c>
      <c r="EZ92" s="223"/>
      <c r="FA92" s="223"/>
      <c r="FB92" s="223"/>
      <c r="FC92" s="223"/>
      <c r="FD92" s="223"/>
      <c r="FE92" s="223"/>
      <c r="FF92" s="222">
        <f>+(FF91+FG91+FH91+FI91+FJ91+FK91+FL91)*U91</f>
        <v>0</v>
      </c>
      <c r="FG92" s="223"/>
      <c r="FH92" s="223"/>
      <c r="FI92" s="223"/>
      <c r="FJ92" s="223"/>
      <c r="FK92" s="223"/>
      <c r="FL92" s="223"/>
      <c r="FM92" s="222">
        <f>+(FM91+FN91+FO91+FP91+FQ91+FR91+FS91)*AB91</f>
        <v>0</v>
      </c>
      <c r="FN92" s="223"/>
      <c r="FO92" s="223"/>
      <c r="FP92" s="223"/>
      <c r="FQ92" s="223"/>
      <c r="FR92" s="223"/>
      <c r="FS92" s="223"/>
      <c r="FT92" s="222">
        <f>+(FT91+FU91+FV91+FW91+FX91+FY91+FZ91)*AI91</f>
        <v>0</v>
      </c>
      <c r="FU92" s="223"/>
      <c r="FV92" s="223"/>
      <c r="FW92" s="223"/>
      <c r="FX92" s="223"/>
      <c r="FY92" s="223"/>
      <c r="FZ92" s="223"/>
      <c r="GA92" s="222">
        <f>+(GA91+GB91+GC91+GD91+GE91+GF91+GG91)*AP91</f>
        <v>0</v>
      </c>
      <c r="GB92" s="223"/>
      <c r="GC92" s="223"/>
      <c r="GD92" s="223"/>
      <c r="GE92" s="223"/>
      <c r="GF92" s="223"/>
      <c r="GG92" s="223"/>
    </row>
    <row r="93" spans="1:189" s="119" customFormat="1" ht="22.5" customHeight="1" x14ac:dyDescent="0.2">
      <c r="A93" s="212"/>
      <c r="B93" s="213"/>
      <c r="C93" s="214"/>
      <c r="D93" s="215"/>
      <c r="E93" s="216"/>
      <c r="F93" s="215"/>
      <c r="G93" s="217"/>
      <c r="H93" s="203"/>
      <c r="I93" s="203"/>
      <c r="J93" s="204" t="s">
        <v>224</v>
      </c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1"/>
      <c r="X93" s="121"/>
      <c r="Y93" s="121"/>
      <c r="Z93" s="121"/>
      <c r="AA93" s="121"/>
      <c r="AB93" s="121"/>
      <c r="AC93" s="121"/>
      <c r="AD93" s="120"/>
      <c r="AE93" s="120"/>
      <c r="AF93" s="120"/>
      <c r="AG93" s="120"/>
      <c r="AH93" s="120"/>
      <c r="AI93" s="120"/>
      <c r="AJ93" s="120"/>
      <c r="AK93" s="120"/>
      <c r="AL93" s="120"/>
      <c r="AM93" s="120"/>
      <c r="AN93" s="120"/>
      <c r="AO93" s="120"/>
      <c r="AP93" s="120"/>
      <c r="AQ93" s="120"/>
      <c r="AR93" s="121"/>
      <c r="AS93" s="121"/>
      <c r="AT93" s="121"/>
      <c r="AU93" s="121"/>
      <c r="AV93" s="121"/>
      <c r="AW93" s="120"/>
      <c r="AX93" s="120"/>
      <c r="AY93" s="120"/>
      <c r="AZ93" s="120"/>
      <c r="BA93" s="120"/>
      <c r="BB93" s="120"/>
      <c r="BC93" s="120"/>
      <c r="BD93" s="120"/>
      <c r="BE93" s="120"/>
      <c r="BF93" s="120"/>
      <c r="BG93" s="120"/>
      <c r="BH93" s="120"/>
      <c r="BI93" s="120"/>
      <c r="BJ93" s="120"/>
      <c r="BK93" s="120"/>
      <c r="BL93" s="121"/>
      <c r="BM93" s="121"/>
      <c r="BN93" s="121"/>
      <c r="BO93" s="121"/>
      <c r="BP93" s="121"/>
      <c r="BQ93" s="121"/>
      <c r="BR93" s="121"/>
      <c r="BS93" s="120"/>
      <c r="BT93" s="120"/>
      <c r="BU93" s="120"/>
      <c r="BV93" s="120"/>
      <c r="BW93" s="120"/>
      <c r="BX93" s="120"/>
      <c r="BY93" s="120"/>
      <c r="BZ93" s="120"/>
      <c r="CA93" s="120"/>
      <c r="CB93" s="120"/>
      <c r="CC93" s="120"/>
      <c r="CD93" s="120"/>
      <c r="CE93" s="120"/>
      <c r="CF93" s="120"/>
      <c r="CG93" s="120"/>
      <c r="CH93" s="120"/>
      <c r="CI93" s="120"/>
      <c r="CJ93" s="120"/>
      <c r="CK93" s="120"/>
      <c r="CL93" s="120"/>
      <c r="CM93" s="120"/>
      <c r="CN93" s="120"/>
      <c r="CO93" s="120"/>
      <c r="CP93" s="120"/>
      <c r="CQ93" s="120"/>
      <c r="CR93" s="120"/>
      <c r="CS93" s="121"/>
      <c r="CT93" s="121"/>
      <c r="CU93" s="121"/>
      <c r="CV93" s="121"/>
      <c r="CW93" s="121"/>
      <c r="CX93" s="121"/>
      <c r="CY93" s="121"/>
      <c r="CZ93" s="120"/>
      <c r="DA93" s="120"/>
      <c r="DB93" s="120"/>
      <c r="DC93" s="120"/>
      <c r="DD93" s="120"/>
      <c r="DE93" s="120"/>
      <c r="DF93" s="120"/>
      <c r="DG93" s="120"/>
      <c r="DH93" s="120"/>
      <c r="DI93" s="120"/>
      <c r="DJ93" s="120"/>
      <c r="DK93" s="120"/>
      <c r="DL93" s="120"/>
      <c r="DM93" s="120"/>
      <c r="DN93" s="120"/>
      <c r="DO93" s="120"/>
      <c r="DP93" s="120"/>
      <c r="DQ93" s="120"/>
      <c r="DR93" s="120"/>
      <c r="DS93" s="120"/>
      <c r="DT93" s="120"/>
      <c r="DU93" s="120"/>
      <c r="DV93" s="120"/>
      <c r="DW93" s="120"/>
      <c r="DX93" s="120"/>
      <c r="DY93" s="120"/>
      <c r="DZ93" s="120"/>
      <c r="EA93" s="120"/>
      <c r="EB93" s="120"/>
      <c r="EC93" s="120"/>
      <c r="ED93" s="120"/>
      <c r="EE93" s="120"/>
      <c r="EF93" s="120"/>
      <c r="EG93" s="120"/>
      <c r="EH93" s="120"/>
      <c r="EI93" s="120"/>
      <c r="EJ93" s="120"/>
      <c r="EK93" s="120"/>
      <c r="EL93" s="120"/>
      <c r="EM93" s="120"/>
      <c r="EN93" s="120"/>
      <c r="EO93" s="120"/>
      <c r="EP93" s="120"/>
      <c r="EQ93" s="120"/>
      <c r="ER93" s="120"/>
      <c r="ES93" s="120"/>
      <c r="ET93" s="120"/>
      <c r="EU93" s="120"/>
      <c r="EV93" s="120"/>
      <c r="EW93" s="120"/>
      <c r="EX93" s="120"/>
      <c r="EY93" s="120"/>
      <c r="EZ93" s="120"/>
      <c r="FA93" s="120"/>
      <c r="FB93" s="120"/>
      <c r="FC93" s="120"/>
      <c r="FD93" s="120"/>
      <c r="FE93" s="120"/>
      <c r="FF93" s="120"/>
      <c r="FG93" s="120"/>
      <c r="FH93" s="120"/>
      <c r="FI93" s="120"/>
      <c r="FJ93" s="120"/>
      <c r="FK93" s="120"/>
      <c r="FL93" s="120"/>
      <c r="FM93" s="120"/>
      <c r="FN93" s="120"/>
      <c r="FO93" s="120"/>
      <c r="FP93" s="120"/>
      <c r="FQ93" s="120"/>
      <c r="FR93" s="120"/>
      <c r="FS93" s="120"/>
      <c r="FT93" s="120"/>
      <c r="FU93" s="120"/>
      <c r="FV93" s="120"/>
      <c r="FW93" s="120"/>
      <c r="FX93" s="120"/>
      <c r="FY93" s="120"/>
      <c r="FZ93" s="120"/>
      <c r="GA93" s="120"/>
      <c r="GB93" s="120"/>
      <c r="GC93" s="120"/>
      <c r="GD93" s="120"/>
      <c r="GE93" s="120"/>
      <c r="GF93" s="120"/>
      <c r="GG93" s="120"/>
    </row>
    <row r="94" spans="1:189" s="119" customFormat="1" ht="22.5" customHeight="1" x14ac:dyDescent="0.2">
      <c r="A94" s="212"/>
      <c r="B94" s="213"/>
      <c r="C94" s="214"/>
      <c r="D94" s="215"/>
      <c r="E94" s="216"/>
      <c r="F94" s="215"/>
      <c r="G94" s="217"/>
      <c r="H94" s="203"/>
      <c r="I94" s="203"/>
      <c r="J94" s="204"/>
      <c r="K94" s="205"/>
      <c r="L94" s="205"/>
      <c r="M94" s="205"/>
      <c r="N94" s="205"/>
      <c r="O94" s="205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/>
      <c r="AQ94" s="133"/>
      <c r="AR94" s="133"/>
      <c r="AS94" s="133"/>
      <c r="AT94" s="133"/>
      <c r="AU94" s="133"/>
      <c r="AV94" s="133"/>
      <c r="AW94" s="133"/>
      <c r="AX94" s="133"/>
      <c r="AY94" s="133"/>
      <c r="AZ94" s="133"/>
      <c r="BA94" s="133"/>
      <c r="BB94" s="133"/>
      <c r="BC94" s="133"/>
      <c r="BD94" s="133"/>
      <c r="BE94" s="133"/>
      <c r="BF94" s="133"/>
      <c r="BG94" s="133"/>
      <c r="BH94" s="133"/>
      <c r="BI94" s="133"/>
      <c r="BJ94" s="133"/>
      <c r="BK94" s="133"/>
      <c r="BL94" s="206"/>
      <c r="BM94" s="206"/>
      <c r="BN94" s="206"/>
      <c r="BO94" s="206"/>
      <c r="BP94" s="206"/>
      <c r="BQ94" s="206"/>
      <c r="BR94" s="206"/>
      <c r="BS94" s="205"/>
      <c r="BT94" s="205"/>
      <c r="BU94" s="205"/>
      <c r="BV94" s="205"/>
      <c r="BW94" s="205"/>
      <c r="BX94" s="205"/>
      <c r="BY94" s="205"/>
      <c r="BZ94" s="205"/>
      <c r="CA94" s="205"/>
      <c r="CB94" s="205"/>
      <c r="CC94" s="205"/>
      <c r="CD94" s="205"/>
      <c r="CE94" s="205"/>
      <c r="CF94" s="205"/>
      <c r="CG94" s="205"/>
      <c r="CH94" s="205"/>
      <c r="CI94" s="205"/>
      <c r="CJ94" s="205"/>
      <c r="CK94" s="205"/>
      <c r="CL94" s="205"/>
      <c r="CM94" s="205"/>
      <c r="CN94" s="205"/>
      <c r="CO94" s="205"/>
      <c r="CP94" s="205"/>
      <c r="CQ94" s="205"/>
      <c r="CR94" s="205"/>
      <c r="CS94" s="206"/>
      <c r="CT94" s="206"/>
      <c r="CU94" s="206"/>
      <c r="CV94" s="206"/>
      <c r="CW94" s="206"/>
      <c r="CX94" s="206"/>
      <c r="CY94" s="206"/>
      <c r="CZ94" s="205"/>
      <c r="DA94" s="205"/>
      <c r="DB94" s="205"/>
      <c r="DC94" s="205"/>
      <c r="DD94" s="205"/>
      <c r="DE94" s="205"/>
      <c r="DF94" s="205"/>
      <c r="DG94" s="205"/>
      <c r="DH94" s="205"/>
      <c r="DI94" s="205"/>
      <c r="DJ94" s="117"/>
      <c r="DN94" s="205"/>
      <c r="DO94" s="205"/>
      <c r="DP94" s="205"/>
      <c r="DU94" s="205"/>
      <c r="DV94" s="205"/>
      <c r="DW94" s="205"/>
      <c r="EB94" s="205"/>
      <c r="EC94" s="205"/>
      <c r="EI94" s="205"/>
      <c r="EJ94" s="205"/>
      <c r="EP94" s="205"/>
      <c r="EQ94" s="205"/>
      <c r="ER94" s="207"/>
      <c r="ES94" s="208"/>
      <c r="ET94" s="208"/>
      <c r="EU94" s="208"/>
      <c r="EV94" s="208"/>
      <c r="EW94" s="208"/>
      <c r="EX94" s="209"/>
      <c r="EY94" s="207"/>
      <c r="EZ94" s="208"/>
      <c r="FA94" s="208"/>
      <c r="FB94" s="208"/>
      <c r="FC94" s="208"/>
      <c r="FD94" s="208"/>
      <c r="FE94" s="209"/>
      <c r="FF94" s="207"/>
      <c r="FG94" s="208"/>
      <c r="FH94" s="208"/>
      <c r="FI94" s="208"/>
      <c r="FJ94" s="208"/>
      <c r="FK94" s="208"/>
      <c r="FL94" s="209"/>
      <c r="FM94" s="207"/>
      <c r="FN94" s="208"/>
      <c r="FO94" s="208"/>
      <c r="FP94" s="208"/>
      <c r="FQ94" s="208"/>
      <c r="FR94" s="208"/>
      <c r="FS94" s="209"/>
      <c r="FT94" s="207"/>
      <c r="FU94" s="208"/>
      <c r="FV94" s="208"/>
      <c r="FW94" s="208"/>
      <c r="FX94" s="208"/>
      <c r="FY94" s="208"/>
      <c r="FZ94" s="209"/>
      <c r="GA94" s="207"/>
      <c r="GB94" s="208"/>
      <c r="GC94" s="208"/>
      <c r="GD94" s="208"/>
      <c r="GE94" s="208"/>
      <c r="GF94" s="208"/>
      <c r="GG94" s="209"/>
    </row>
    <row r="95" spans="1:189" s="119" customFormat="1" ht="21.75" customHeight="1" x14ac:dyDescent="0.2">
      <c r="A95" s="212"/>
      <c r="B95" s="213">
        <f>+'BALANCE GENERAL'!D49</f>
        <v>2.14</v>
      </c>
      <c r="C95" s="214" t="str">
        <f>+'BALANCE GENERAL'!G49</f>
        <v xml:space="preserve">Retiro de sobrantes a sitio final de disposición (para cargue mecánico) aplica para distancias menores a 15 km </v>
      </c>
      <c r="D95" s="215" t="str">
        <f>+'BALANCE GENERAL'!H44</f>
        <v>m3</v>
      </c>
      <c r="E95" s="216">
        <v>54.59</v>
      </c>
      <c r="F95" s="215">
        <f>+'BALANCE GENERAL'!J49</f>
        <v>43333</v>
      </c>
      <c r="G95" s="217">
        <f t="shared" ref="G95" si="358">ROUND(E95*F95,0)</f>
        <v>2365548</v>
      </c>
      <c r="H95" s="203"/>
      <c r="I95" s="203"/>
      <c r="J95" s="218" t="s">
        <v>223</v>
      </c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1"/>
      <c r="AH95" s="121"/>
      <c r="AI95" s="121">
        <v>1</v>
      </c>
      <c r="AJ95" s="122"/>
      <c r="AK95" s="121"/>
      <c r="AL95" s="121"/>
      <c r="AM95" s="121"/>
      <c r="AN95" s="121"/>
      <c r="AO95" s="121"/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2"/>
      <c r="BD95" s="121"/>
      <c r="BE95" s="121"/>
      <c r="BF95" s="121"/>
      <c r="BG95" s="121"/>
      <c r="BH95" s="121"/>
      <c r="BI95" s="121"/>
      <c r="BJ95" s="121"/>
      <c r="BK95" s="120"/>
      <c r="BL95" s="121"/>
      <c r="BM95" s="121"/>
      <c r="BN95" s="121"/>
      <c r="BO95" s="121"/>
      <c r="BP95" s="121"/>
      <c r="BQ95" s="121"/>
      <c r="BR95" s="121"/>
      <c r="BS95" s="121"/>
      <c r="BT95" s="121"/>
      <c r="BU95" s="121"/>
      <c r="BV95" s="121"/>
      <c r="BW95" s="121"/>
      <c r="BX95" s="121"/>
      <c r="BY95" s="122"/>
      <c r="BZ95" s="121"/>
      <c r="CA95" s="121"/>
      <c r="CB95" s="121"/>
      <c r="CC95" s="121"/>
      <c r="CD95" s="121"/>
      <c r="CE95" s="121"/>
      <c r="CF95" s="121"/>
      <c r="CG95" s="120"/>
      <c r="CH95" s="120"/>
      <c r="CI95" s="120"/>
      <c r="CJ95" s="120"/>
      <c r="CK95" s="120"/>
      <c r="CL95" s="120"/>
      <c r="CM95" s="120"/>
      <c r="CN95" s="120"/>
      <c r="CO95" s="120"/>
      <c r="CP95" s="120"/>
      <c r="CQ95" s="120"/>
      <c r="CR95" s="120"/>
      <c r="CS95" s="121"/>
      <c r="CT95" s="121"/>
      <c r="CU95" s="121"/>
      <c r="CV95" s="121"/>
      <c r="CW95" s="121"/>
      <c r="CX95" s="121"/>
      <c r="CY95" s="121"/>
      <c r="CZ95" s="121"/>
      <c r="DA95" s="121"/>
      <c r="DB95" s="121"/>
      <c r="DC95" s="121"/>
      <c r="DD95" s="121"/>
      <c r="DE95" s="121"/>
      <c r="DF95" s="122"/>
      <c r="DG95" s="121"/>
      <c r="DH95" s="121"/>
      <c r="DI95" s="121"/>
      <c r="DJ95" s="121"/>
      <c r="DK95" s="121"/>
      <c r="DL95" s="121"/>
      <c r="DM95" s="122"/>
      <c r="DN95" s="121"/>
      <c r="DO95" s="121"/>
      <c r="DP95" s="121"/>
      <c r="DQ95" s="121"/>
      <c r="DR95" s="121"/>
      <c r="DS95" s="121"/>
      <c r="DT95" s="122"/>
      <c r="DU95" s="121"/>
      <c r="DV95" s="121"/>
      <c r="DW95" s="121"/>
      <c r="DX95" s="121"/>
      <c r="DY95" s="121"/>
      <c r="DZ95" s="121"/>
      <c r="EA95" s="122"/>
      <c r="EB95" s="121"/>
      <c r="EC95" s="121"/>
      <c r="ED95" s="121"/>
      <c r="EE95" s="121"/>
      <c r="EF95" s="121"/>
      <c r="EG95" s="121"/>
      <c r="EH95" s="122"/>
      <c r="EI95" s="121"/>
      <c r="EJ95" s="121"/>
      <c r="EK95" s="121"/>
      <c r="EL95" s="121"/>
      <c r="EM95" s="121"/>
      <c r="EN95" s="121"/>
      <c r="EO95" s="122"/>
      <c r="EP95" s="121"/>
      <c r="EQ95" s="121"/>
      <c r="ER95" s="121"/>
      <c r="ES95" s="121"/>
      <c r="ET95" s="121"/>
      <c r="EU95" s="121"/>
      <c r="EV95" s="122"/>
      <c r="EW95" s="121"/>
      <c r="EX95" s="121"/>
      <c r="EY95" s="121"/>
      <c r="EZ95" s="121"/>
      <c r="FA95" s="121"/>
      <c r="FB95" s="121"/>
      <c r="FC95" s="122"/>
      <c r="FD95" s="121"/>
      <c r="FE95" s="121"/>
      <c r="FF95" s="121"/>
      <c r="FG95" s="121"/>
      <c r="FH95" s="121"/>
      <c r="FI95" s="121"/>
      <c r="FJ95" s="122"/>
      <c r="FK95" s="121"/>
      <c r="FL95" s="121"/>
      <c r="FM95" s="121"/>
      <c r="FN95" s="121"/>
      <c r="FO95" s="121"/>
      <c r="FP95" s="121"/>
      <c r="FQ95" s="122"/>
      <c r="FR95" s="121"/>
      <c r="FS95" s="121"/>
      <c r="FT95" s="121"/>
      <c r="FU95" s="121"/>
      <c r="FV95" s="121"/>
      <c r="FW95" s="121"/>
      <c r="FX95" s="122"/>
      <c r="FY95" s="121"/>
      <c r="FZ95" s="121"/>
      <c r="GA95" s="121"/>
      <c r="GB95" s="121"/>
      <c r="GC95" s="121"/>
      <c r="GD95" s="121"/>
      <c r="GE95" s="122"/>
      <c r="GF95" s="121"/>
      <c r="GG95" s="121"/>
    </row>
    <row r="96" spans="1:189" s="119" customFormat="1" ht="21.75" customHeight="1" x14ac:dyDescent="0.2">
      <c r="A96" s="212"/>
      <c r="B96" s="213"/>
      <c r="C96" s="214"/>
      <c r="D96" s="215"/>
      <c r="E96" s="216"/>
      <c r="F96" s="215"/>
      <c r="G96" s="217"/>
      <c r="H96" s="203"/>
      <c r="I96" s="203"/>
      <c r="J96" s="218"/>
      <c r="K96" s="205">
        <v>0</v>
      </c>
      <c r="L96" s="205"/>
      <c r="M96" s="205"/>
      <c r="N96" s="205"/>
      <c r="O96" s="205"/>
      <c r="P96" s="219">
        <v>0</v>
      </c>
      <c r="Q96" s="220"/>
      <c r="R96" s="220"/>
      <c r="S96" s="220"/>
      <c r="T96" s="220"/>
      <c r="U96" s="221"/>
      <c r="V96" s="222">
        <f>(SUM(V95:AB95)/SUM($K95:$EC95))*$G95</f>
        <v>0</v>
      </c>
      <c r="W96" s="223"/>
      <c r="X96" s="223"/>
      <c r="Y96" s="223"/>
      <c r="Z96" s="223"/>
      <c r="AA96" s="223"/>
      <c r="AB96" s="223"/>
      <c r="AC96" s="222">
        <f>2365548+0.47</f>
        <v>2365548.4700000002</v>
      </c>
      <c r="AD96" s="223"/>
      <c r="AE96" s="223"/>
      <c r="AF96" s="223"/>
      <c r="AG96" s="223"/>
      <c r="AH96" s="223"/>
      <c r="AI96" s="223"/>
      <c r="AJ96" s="222">
        <f t="shared" ref="AJ96" si="359">(SUM(AJ95:AP95)/SUM($K95:$EC95))*$G95</f>
        <v>0</v>
      </c>
      <c r="AK96" s="223"/>
      <c r="AL96" s="223"/>
      <c r="AM96" s="223"/>
      <c r="AN96" s="223"/>
      <c r="AO96" s="223"/>
      <c r="AP96" s="223"/>
      <c r="AQ96" s="222">
        <f t="shared" ref="AQ96" si="360">(SUM(AQ95:AW95)/SUM($K95:$EC95))*$G95</f>
        <v>0</v>
      </c>
      <c r="AR96" s="223"/>
      <c r="AS96" s="223"/>
      <c r="AT96" s="223"/>
      <c r="AU96" s="223"/>
      <c r="AV96" s="223"/>
      <c r="AW96" s="223"/>
      <c r="AX96" s="222">
        <f t="shared" ref="AX96" si="361">(SUM(AX95:BD95)/SUM($K95:$EC95))*$G95</f>
        <v>0</v>
      </c>
      <c r="AY96" s="223"/>
      <c r="AZ96" s="223"/>
      <c r="BA96" s="223"/>
      <c r="BB96" s="223"/>
      <c r="BC96" s="223"/>
      <c r="BD96" s="223"/>
      <c r="BE96" s="222">
        <f t="shared" ref="BE96" si="362">(SUM(BE95:BK95)/SUM($K95:$EC95))*$G95</f>
        <v>0</v>
      </c>
      <c r="BF96" s="223"/>
      <c r="BG96" s="223"/>
      <c r="BH96" s="223"/>
      <c r="BI96" s="223"/>
      <c r="BJ96" s="223"/>
      <c r="BK96" s="223"/>
      <c r="BL96" s="222">
        <f t="shared" ref="BL96" si="363">(SUM(BL95:BR95)/SUM($K95:$EC95))*$G95</f>
        <v>0</v>
      </c>
      <c r="BM96" s="223"/>
      <c r="BN96" s="223"/>
      <c r="BO96" s="223"/>
      <c r="BP96" s="223"/>
      <c r="BQ96" s="223"/>
      <c r="BR96" s="223"/>
      <c r="BS96" s="222">
        <f t="shared" ref="BS96" si="364">(SUM(BS95:BY95)/SUM($K95:$EC95))*$G95</f>
        <v>0</v>
      </c>
      <c r="BT96" s="223"/>
      <c r="BU96" s="223"/>
      <c r="BV96" s="223"/>
      <c r="BW96" s="223"/>
      <c r="BX96" s="223"/>
      <c r="BY96" s="223"/>
      <c r="BZ96" s="222">
        <f t="shared" ref="BZ96" si="365">(SUM(BZ95:CF95)/SUM($K95:$EC95))*$G95</f>
        <v>0</v>
      </c>
      <c r="CA96" s="223"/>
      <c r="CB96" s="223"/>
      <c r="CC96" s="223"/>
      <c r="CD96" s="223"/>
      <c r="CE96" s="223"/>
      <c r="CF96" s="223"/>
      <c r="CG96" s="222">
        <f t="shared" ref="CG96" si="366">(SUM(CG95:CM95)/SUM($K95:$EC95))*$G95</f>
        <v>0</v>
      </c>
      <c r="CH96" s="223"/>
      <c r="CI96" s="223"/>
      <c r="CJ96" s="223"/>
      <c r="CK96" s="223"/>
      <c r="CL96" s="223"/>
      <c r="CM96" s="223"/>
      <c r="CN96" s="222">
        <f t="shared" ref="CN96" si="367">(SUM(CN95:CT95)/SUM($K95:$EC95))*$G95</f>
        <v>0</v>
      </c>
      <c r="CO96" s="223"/>
      <c r="CP96" s="223"/>
      <c r="CQ96" s="223"/>
      <c r="CR96" s="223"/>
      <c r="CS96" s="223"/>
      <c r="CT96" s="223"/>
      <c r="CU96" s="222">
        <f t="shared" ref="CU96" si="368">(SUM(CU95:DA95)/SUM($K95:$EC95))*$G95</f>
        <v>0</v>
      </c>
      <c r="CV96" s="223"/>
      <c r="CW96" s="223"/>
      <c r="CX96" s="223"/>
      <c r="CY96" s="223"/>
      <c r="CZ96" s="223"/>
      <c r="DA96" s="223"/>
      <c r="DB96" s="222">
        <f t="shared" ref="DB96" si="369">(SUM(DB95:DH95)/SUM($K95:$EC95))*$G95</f>
        <v>0</v>
      </c>
      <c r="DC96" s="223"/>
      <c r="DD96" s="223"/>
      <c r="DE96" s="223"/>
      <c r="DF96" s="223"/>
      <c r="DG96" s="223"/>
      <c r="DH96" s="223"/>
      <c r="DI96" s="222">
        <f t="shared" ref="DI96" si="370">(SUM(DI95:DO95)/SUM($K95:$EC95))*$G95</f>
        <v>0</v>
      </c>
      <c r="DJ96" s="223"/>
      <c r="DK96" s="223"/>
      <c r="DL96" s="223"/>
      <c r="DM96" s="223"/>
      <c r="DN96" s="223"/>
      <c r="DO96" s="223"/>
      <c r="DP96" s="222">
        <f t="shared" ref="DP96" si="371">(SUM(DP95:DV95)/SUM($K95:$EC95))*$G95</f>
        <v>0</v>
      </c>
      <c r="DQ96" s="223"/>
      <c r="DR96" s="223"/>
      <c r="DS96" s="223"/>
      <c r="DT96" s="223"/>
      <c r="DU96" s="223"/>
      <c r="DV96" s="223"/>
      <c r="DW96" s="222">
        <f t="shared" ref="DW96" si="372">(SUM(DW95:EC95)/SUM($K95:$EC95))*$G95</f>
        <v>0</v>
      </c>
      <c r="DX96" s="223"/>
      <c r="DY96" s="223"/>
      <c r="DZ96" s="223"/>
      <c r="EA96" s="223"/>
      <c r="EB96" s="223"/>
      <c r="EC96" s="223"/>
      <c r="ED96" s="222">
        <f t="shared" ref="ED96" si="373">(SUM(ED95:EJ95)/SUM($K95:$EC95))*$G95</f>
        <v>0</v>
      </c>
      <c r="EE96" s="223"/>
      <c r="EF96" s="223"/>
      <c r="EG96" s="223"/>
      <c r="EH96" s="223"/>
      <c r="EI96" s="223"/>
      <c r="EJ96" s="223"/>
      <c r="EK96" s="222">
        <f t="shared" ref="EK96" si="374">(SUM(EK95:EQ95)/SUM($K95:$EC95))*$G95</f>
        <v>0</v>
      </c>
      <c r="EL96" s="223"/>
      <c r="EM96" s="223"/>
      <c r="EN96" s="223"/>
      <c r="EO96" s="223"/>
      <c r="EP96" s="223"/>
      <c r="EQ96" s="223"/>
      <c r="ER96" s="222">
        <f>+(ER95+ES95+ET95+EU95+EV95+EW95+EX95)*G95</f>
        <v>0</v>
      </c>
      <c r="ES96" s="223"/>
      <c r="ET96" s="223"/>
      <c r="EU96" s="223"/>
      <c r="EV96" s="223"/>
      <c r="EW96" s="223"/>
      <c r="EX96" s="223"/>
      <c r="EY96" s="222">
        <f>+(EY95+EZ95+FA95+FB95+FC95+FD95+FE95)*N95</f>
        <v>0</v>
      </c>
      <c r="EZ96" s="223"/>
      <c r="FA96" s="223"/>
      <c r="FB96" s="223"/>
      <c r="FC96" s="223"/>
      <c r="FD96" s="223"/>
      <c r="FE96" s="223"/>
      <c r="FF96" s="222">
        <f>+(FF95+FG95+FH95+FI95+FJ95+FK95+FL95)*U95</f>
        <v>0</v>
      </c>
      <c r="FG96" s="223"/>
      <c r="FH96" s="223"/>
      <c r="FI96" s="223"/>
      <c r="FJ96" s="223"/>
      <c r="FK96" s="223"/>
      <c r="FL96" s="223"/>
      <c r="FM96" s="222">
        <f>+(FM95+FN95+FO95+FP95+FQ95+FR95+FS95)*AB95</f>
        <v>0</v>
      </c>
      <c r="FN96" s="223"/>
      <c r="FO96" s="223"/>
      <c r="FP96" s="223"/>
      <c r="FQ96" s="223"/>
      <c r="FR96" s="223"/>
      <c r="FS96" s="223"/>
      <c r="FT96" s="222">
        <f>+(FT95+FU95+FV95+FW95+FX95+FY95+FZ95)*AI95</f>
        <v>0</v>
      </c>
      <c r="FU96" s="223"/>
      <c r="FV96" s="223"/>
      <c r="FW96" s="223"/>
      <c r="FX96" s="223"/>
      <c r="FY96" s="223"/>
      <c r="FZ96" s="223"/>
      <c r="GA96" s="222">
        <f>+(GA95+GB95+GC95+GD95+GE95+GF95+GG95)*AP95</f>
        <v>0</v>
      </c>
      <c r="GB96" s="223"/>
      <c r="GC96" s="223"/>
      <c r="GD96" s="223"/>
      <c r="GE96" s="223"/>
      <c r="GF96" s="223"/>
      <c r="GG96" s="223"/>
    </row>
    <row r="97" spans="1:189" s="119" customFormat="1" ht="21.75" customHeight="1" x14ac:dyDescent="0.2">
      <c r="A97" s="212"/>
      <c r="B97" s="213"/>
      <c r="C97" s="214"/>
      <c r="D97" s="215"/>
      <c r="E97" s="216"/>
      <c r="F97" s="215"/>
      <c r="G97" s="217"/>
      <c r="H97" s="203"/>
      <c r="I97" s="203"/>
      <c r="J97" s="204" t="s">
        <v>224</v>
      </c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1"/>
      <c r="X97" s="121"/>
      <c r="Y97" s="121"/>
      <c r="Z97" s="121"/>
      <c r="AA97" s="121"/>
      <c r="AB97" s="121"/>
      <c r="AC97" s="121"/>
      <c r="AD97" s="120"/>
      <c r="AE97" s="120"/>
      <c r="AF97" s="120"/>
      <c r="AG97" s="120"/>
      <c r="AH97" s="120"/>
      <c r="AI97" s="120"/>
      <c r="AJ97" s="120"/>
      <c r="AK97" s="120"/>
      <c r="AL97" s="120"/>
      <c r="AM97" s="120"/>
      <c r="AN97" s="120"/>
      <c r="AO97" s="120"/>
      <c r="AP97" s="120"/>
      <c r="AQ97" s="120"/>
      <c r="AR97" s="121"/>
      <c r="AS97" s="121"/>
      <c r="AT97" s="121"/>
      <c r="AU97" s="121"/>
      <c r="AV97" s="121"/>
      <c r="AW97" s="120"/>
      <c r="AX97" s="120"/>
      <c r="AY97" s="120"/>
      <c r="AZ97" s="120"/>
      <c r="BA97" s="120"/>
      <c r="BB97" s="120"/>
      <c r="BC97" s="120"/>
      <c r="BD97" s="120"/>
      <c r="BE97" s="120"/>
      <c r="BF97" s="120"/>
      <c r="BG97" s="120"/>
      <c r="BH97" s="120"/>
      <c r="BI97" s="120"/>
      <c r="BJ97" s="120"/>
      <c r="BK97" s="120"/>
      <c r="BL97" s="121"/>
      <c r="BM97" s="121"/>
      <c r="BN97" s="121"/>
      <c r="BO97" s="121"/>
      <c r="BP97" s="121"/>
      <c r="BQ97" s="121"/>
      <c r="BR97" s="121"/>
      <c r="BS97" s="120"/>
      <c r="BT97" s="120"/>
      <c r="BU97" s="120"/>
      <c r="BV97" s="120"/>
      <c r="BW97" s="120"/>
      <c r="BX97" s="120"/>
      <c r="BY97" s="120"/>
      <c r="BZ97" s="120"/>
      <c r="CA97" s="120"/>
      <c r="CB97" s="120"/>
      <c r="CC97" s="120"/>
      <c r="CD97" s="120"/>
      <c r="CE97" s="120"/>
      <c r="CF97" s="120"/>
      <c r="CG97" s="120"/>
      <c r="CH97" s="120"/>
      <c r="CI97" s="120"/>
      <c r="CJ97" s="120"/>
      <c r="CK97" s="120"/>
      <c r="CL97" s="120"/>
      <c r="CM97" s="120"/>
      <c r="CN97" s="120"/>
      <c r="CO97" s="120"/>
      <c r="CP97" s="120"/>
      <c r="CQ97" s="120"/>
      <c r="CR97" s="120"/>
      <c r="CS97" s="121"/>
      <c r="CT97" s="121"/>
      <c r="CU97" s="121"/>
      <c r="CV97" s="121"/>
      <c r="CW97" s="121"/>
      <c r="CX97" s="121"/>
      <c r="CY97" s="121"/>
      <c r="CZ97" s="120"/>
      <c r="DA97" s="120"/>
      <c r="DB97" s="120"/>
      <c r="DC97" s="120"/>
      <c r="DD97" s="120"/>
      <c r="DE97" s="120"/>
      <c r="DF97" s="120"/>
      <c r="DG97" s="120"/>
      <c r="DH97" s="120"/>
      <c r="DI97" s="120"/>
      <c r="DJ97" s="120"/>
      <c r="DK97" s="120"/>
      <c r="DL97" s="120"/>
      <c r="DM97" s="120"/>
      <c r="DN97" s="120"/>
      <c r="DO97" s="120"/>
      <c r="DP97" s="120"/>
      <c r="DQ97" s="120"/>
      <c r="DR97" s="120"/>
      <c r="DS97" s="120"/>
      <c r="DT97" s="120"/>
      <c r="DU97" s="120"/>
      <c r="DV97" s="120"/>
      <c r="DW97" s="120"/>
      <c r="DX97" s="120"/>
      <c r="DY97" s="120"/>
      <c r="DZ97" s="120"/>
      <c r="EA97" s="120"/>
      <c r="EB97" s="120"/>
      <c r="EC97" s="120"/>
      <c r="ED97" s="120"/>
      <c r="EE97" s="120"/>
      <c r="EF97" s="120"/>
      <c r="EG97" s="120"/>
      <c r="EH97" s="120"/>
      <c r="EI97" s="120"/>
      <c r="EJ97" s="120"/>
      <c r="EK97" s="120"/>
      <c r="EL97" s="120"/>
      <c r="EM97" s="120"/>
      <c r="EN97" s="120"/>
      <c r="EO97" s="120"/>
      <c r="EP97" s="120"/>
      <c r="EQ97" s="120"/>
      <c r="ER97" s="120"/>
      <c r="ES97" s="120"/>
      <c r="ET97" s="120"/>
      <c r="EU97" s="120"/>
      <c r="EV97" s="120"/>
      <c r="EW97" s="120"/>
      <c r="EX97" s="120"/>
      <c r="EY97" s="120"/>
      <c r="EZ97" s="120"/>
      <c r="FA97" s="120"/>
      <c r="FB97" s="120"/>
      <c r="FC97" s="120"/>
      <c r="FD97" s="120"/>
      <c r="FE97" s="120"/>
      <c r="FF97" s="120"/>
      <c r="FG97" s="120"/>
      <c r="FH97" s="120"/>
      <c r="FI97" s="120"/>
      <c r="FJ97" s="120"/>
      <c r="FK97" s="120"/>
      <c r="FL97" s="120"/>
      <c r="FM97" s="120"/>
      <c r="FN97" s="120"/>
      <c r="FO97" s="120"/>
      <c r="FP97" s="120"/>
      <c r="FQ97" s="120"/>
      <c r="FR97" s="120"/>
      <c r="FS97" s="120"/>
      <c r="FT97" s="120"/>
      <c r="FU97" s="120"/>
      <c r="FV97" s="120"/>
      <c r="FW97" s="120"/>
      <c r="FX97" s="120"/>
      <c r="FY97" s="120"/>
      <c r="FZ97" s="120"/>
      <c r="GA97" s="120"/>
      <c r="GB97" s="120"/>
      <c r="GC97" s="120"/>
      <c r="GD97" s="120"/>
      <c r="GE97" s="120"/>
      <c r="GF97" s="120"/>
      <c r="GG97" s="120"/>
    </row>
    <row r="98" spans="1:189" s="119" customFormat="1" ht="22.5" customHeight="1" x14ac:dyDescent="0.2">
      <c r="A98" s="212"/>
      <c r="B98" s="213"/>
      <c r="C98" s="214"/>
      <c r="D98" s="215"/>
      <c r="E98" s="216"/>
      <c r="F98" s="215"/>
      <c r="G98" s="217"/>
      <c r="H98" s="203"/>
      <c r="I98" s="203"/>
      <c r="J98" s="204"/>
      <c r="K98" s="205"/>
      <c r="L98" s="205"/>
      <c r="M98" s="205"/>
      <c r="N98" s="205"/>
      <c r="O98" s="205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/>
      <c r="AV98" s="133"/>
      <c r="AW98" s="133"/>
      <c r="AX98" s="133"/>
      <c r="AY98" s="133"/>
      <c r="AZ98" s="133"/>
      <c r="BA98" s="133"/>
      <c r="BB98" s="133"/>
      <c r="BC98" s="133"/>
      <c r="BD98" s="133"/>
      <c r="BE98" s="133"/>
      <c r="BF98" s="133"/>
      <c r="BG98" s="133"/>
      <c r="BH98" s="133"/>
      <c r="BI98" s="133"/>
      <c r="BJ98" s="133"/>
      <c r="BK98" s="133"/>
      <c r="BL98" s="206"/>
      <c r="BM98" s="206"/>
      <c r="BN98" s="206"/>
      <c r="BO98" s="206"/>
      <c r="BP98" s="206"/>
      <c r="BQ98" s="206"/>
      <c r="BR98" s="206"/>
      <c r="BS98" s="205"/>
      <c r="BT98" s="205"/>
      <c r="BU98" s="205"/>
      <c r="BV98" s="205"/>
      <c r="BW98" s="205"/>
      <c r="BX98" s="205"/>
      <c r="BY98" s="205"/>
      <c r="BZ98" s="205"/>
      <c r="CA98" s="205"/>
      <c r="CB98" s="205"/>
      <c r="CC98" s="205"/>
      <c r="CD98" s="205"/>
      <c r="CE98" s="205"/>
      <c r="CF98" s="205"/>
      <c r="CG98" s="205"/>
      <c r="CH98" s="205"/>
      <c r="CI98" s="205"/>
      <c r="CJ98" s="205"/>
      <c r="CK98" s="205"/>
      <c r="CL98" s="205"/>
      <c r="CM98" s="205"/>
      <c r="CN98" s="205"/>
      <c r="CO98" s="205"/>
      <c r="CP98" s="205"/>
      <c r="CQ98" s="205"/>
      <c r="CR98" s="205"/>
      <c r="CS98" s="206"/>
      <c r="CT98" s="206"/>
      <c r="CU98" s="206"/>
      <c r="CV98" s="206"/>
      <c r="CW98" s="206"/>
      <c r="CX98" s="206"/>
      <c r="CY98" s="206"/>
      <c r="CZ98" s="205"/>
      <c r="DA98" s="205"/>
      <c r="DB98" s="205"/>
      <c r="DC98" s="205"/>
      <c r="DD98" s="205"/>
      <c r="DE98" s="205"/>
      <c r="DF98" s="205"/>
      <c r="DG98" s="205"/>
      <c r="DH98" s="205"/>
      <c r="DI98" s="205"/>
      <c r="DJ98" s="117"/>
      <c r="DN98" s="205"/>
      <c r="DO98" s="205"/>
      <c r="DP98" s="205"/>
      <c r="DU98" s="205"/>
      <c r="DV98" s="205"/>
      <c r="DW98" s="205"/>
      <c r="EB98" s="205"/>
      <c r="EC98" s="205"/>
      <c r="EI98" s="205"/>
      <c r="EJ98" s="205"/>
      <c r="EP98" s="205"/>
      <c r="EQ98" s="205"/>
      <c r="ER98" s="207"/>
      <c r="ES98" s="208"/>
      <c r="ET98" s="208"/>
      <c r="EU98" s="208"/>
      <c r="EV98" s="208"/>
      <c r="EW98" s="208"/>
      <c r="EX98" s="209"/>
      <c r="EY98" s="207"/>
      <c r="EZ98" s="208"/>
      <c r="FA98" s="208"/>
      <c r="FB98" s="208"/>
      <c r="FC98" s="208"/>
      <c r="FD98" s="208"/>
      <c r="FE98" s="209"/>
      <c r="FF98" s="207"/>
      <c r="FG98" s="208"/>
      <c r="FH98" s="208"/>
      <c r="FI98" s="208"/>
      <c r="FJ98" s="208"/>
      <c r="FK98" s="208"/>
      <c r="FL98" s="209"/>
      <c r="FM98" s="207"/>
      <c r="FN98" s="208"/>
      <c r="FO98" s="208"/>
      <c r="FP98" s="208"/>
      <c r="FQ98" s="208"/>
      <c r="FR98" s="208"/>
      <c r="FS98" s="209"/>
      <c r="FT98" s="207"/>
      <c r="FU98" s="208"/>
      <c r="FV98" s="208"/>
      <c r="FW98" s="208"/>
      <c r="FX98" s="208"/>
      <c r="FY98" s="208"/>
      <c r="FZ98" s="209"/>
      <c r="GA98" s="207"/>
      <c r="GB98" s="208"/>
      <c r="GC98" s="208"/>
      <c r="GD98" s="208"/>
      <c r="GE98" s="208"/>
      <c r="GF98" s="208"/>
      <c r="GG98" s="209"/>
    </row>
    <row r="99" spans="1:189" s="119" customFormat="1" ht="21.75" customHeight="1" x14ac:dyDescent="0.2">
      <c r="A99" s="212"/>
      <c r="B99" s="213">
        <f>+'BALANCE GENERAL'!D58</f>
        <v>2.23</v>
      </c>
      <c r="C99" s="214" t="str">
        <f>+'BALANCE GENERAL'!G58</f>
        <v xml:space="preserve">Generación y disposición de sobrantes </v>
      </c>
      <c r="D99" s="215" t="str">
        <f>+'BALANCE GENERAL'!H58</f>
        <v>m3</v>
      </c>
      <c r="E99" s="216">
        <v>54.59</v>
      </c>
      <c r="F99" s="215">
        <f>+'BALANCE GENERAL'!J58</f>
        <v>19773</v>
      </c>
      <c r="G99" s="217">
        <f t="shared" ref="G99" si="375">ROUND(E99*F99,0)</f>
        <v>1079408</v>
      </c>
      <c r="H99" s="203"/>
      <c r="I99" s="203"/>
      <c r="J99" s="218" t="s">
        <v>223</v>
      </c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  <c r="AH99" s="121"/>
      <c r="AI99" s="121">
        <v>1</v>
      </c>
      <c r="AJ99" s="122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2"/>
      <c r="BD99" s="121"/>
      <c r="BE99" s="121"/>
      <c r="BF99" s="121"/>
      <c r="BG99" s="121"/>
      <c r="BH99" s="121"/>
      <c r="BI99" s="121"/>
      <c r="BJ99" s="121"/>
      <c r="BK99" s="120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2"/>
      <c r="BZ99" s="121"/>
      <c r="CA99" s="121"/>
      <c r="CB99" s="121"/>
      <c r="CC99" s="121"/>
      <c r="CD99" s="121"/>
      <c r="CE99" s="121"/>
      <c r="CF99" s="121"/>
      <c r="CG99" s="120"/>
      <c r="CH99" s="120"/>
      <c r="CI99" s="120"/>
      <c r="CJ99" s="120"/>
      <c r="CK99" s="120"/>
      <c r="CL99" s="120"/>
      <c r="CM99" s="120"/>
      <c r="CN99" s="120"/>
      <c r="CO99" s="120"/>
      <c r="CP99" s="120"/>
      <c r="CQ99" s="120"/>
      <c r="CR99" s="120"/>
      <c r="CS99" s="121"/>
      <c r="CT99" s="121"/>
      <c r="CU99" s="121"/>
      <c r="CV99" s="121"/>
      <c r="CW99" s="121"/>
      <c r="CX99" s="121"/>
      <c r="CY99" s="121"/>
      <c r="CZ99" s="121"/>
      <c r="DA99" s="121"/>
      <c r="DB99" s="121"/>
      <c r="DC99" s="121"/>
      <c r="DD99" s="121"/>
      <c r="DE99" s="121"/>
      <c r="DF99" s="122"/>
      <c r="DG99" s="121"/>
      <c r="DH99" s="121"/>
      <c r="DI99" s="121"/>
      <c r="DJ99" s="121"/>
      <c r="DK99" s="121"/>
      <c r="DL99" s="121"/>
      <c r="DM99" s="122"/>
      <c r="DN99" s="121"/>
      <c r="DO99" s="121"/>
      <c r="DP99" s="121"/>
      <c r="DQ99" s="121"/>
      <c r="DR99" s="121"/>
      <c r="DS99" s="121"/>
      <c r="DT99" s="122"/>
      <c r="DU99" s="121"/>
      <c r="DV99" s="121"/>
      <c r="DW99" s="121"/>
      <c r="DX99" s="121"/>
      <c r="DY99" s="121"/>
      <c r="DZ99" s="121"/>
      <c r="EA99" s="122"/>
      <c r="EB99" s="121"/>
      <c r="EC99" s="121"/>
      <c r="ED99" s="121"/>
      <c r="EE99" s="121"/>
      <c r="EF99" s="121"/>
      <c r="EG99" s="121"/>
      <c r="EH99" s="122"/>
      <c r="EI99" s="121"/>
      <c r="EJ99" s="121"/>
      <c r="EK99" s="121"/>
      <c r="EL99" s="121"/>
      <c r="EM99" s="121"/>
      <c r="EN99" s="121"/>
      <c r="EO99" s="122"/>
      <c r="EP99" s="121"/>
      <c r="EQ99" s="121"/>
      <c r="ER99" s="121"/>
      <c r="ES99" s="121"/>
      <c r="ET99" s="121"/>
      <c r="EU99" s="121"/>
      <c r="EV99" s="122"/>
      <c r="EW99" s="121"/>
      <c r="EX99" s="121"/>
      <c r="EY99" s="121"/>
      <c r="EZ99" s="121"/>
      <c r="FA99" s="121"/>
      <c r="FB99" s="121"/>
      <c r="FC99" s="122"/>
      <c r="FD99" s="121"/>
      <c r="FE99" s="121"/>
      <c r="FF99" s="121"/>
      <c r="FG99" s="121"/>
      <c r="FH99" s="121"/>
      <c r="FI99" s="121"/>
      <c r="FJ99" s="122"/>
      <c r="FK99" s="121"/>
      <c r="FL99" s="121"/>
      <c r="FM99" s="121"/>
      <c r="FN99" s="121"/>
      <c r="FO99" s="121"/>
      <c r="FP99" s="121"/>
      <c r="FQ99" s="122"/>
      <c r="FR99" s="121"/>
      <c r="FS99" s="121"/>
      <c r="FT99" s="121"/>
      <c r="FU99" s="121"/>
      <c r="FV99" s="121"/>
      <c r="FW99" s="121"/>
      <c r="FX99" s="122"/>
      <c r="FY99" s="121"/>
      <c r="FZ99" s="121"/>
      <c r="GA99" s="121"/>
      <c r="GB99" s="121"/>
      <c r="GC99" s="121"/>
      <c r="GD99" s="121"/>
      <c r="GE99" s="122"/>
      <c r="GF99" s="121"/>
      <c r="GG99" s="121"/>
    </row>
    <row r="100" spans="1:189" s="119" customFormat="1" ht="21.75" customHeight="1" x14ac:dyDescent="0.2">
      <c r="A100" s="212"/>
      <c r="B100" s="213"/>
      <c r="C100" s="214"/>
      <c r="D100" s="215"/>
      <c r="E100" s="216"/>
      <c r="F100" s="215"/>
      <c r="G100" s="217"/>
      <c r="H100" s="203"/>
      <c r="I100" s="203"/>
      <c r="J100" s="218"/>
      <c r="K100" s="205">
        <v>0</v>
      </c>
      <c r="L100" s="205"/>
      <c r="M100" s="205"/>
      <c r="N100" s="205"/>
      <c r="O100" s="205"/>
      <c r="P100" s="219">
        <v>0</v>
      </c>
      <c r="Q100" s="220"/>
      <c r="R100" s="220"/>
      <c r="S100" s="220"/>
      <c r="T100" s="220"/>
      <c r="U100" s="221"/>
      <c r="V100" s="222">
        <f>(SUM(V99:AB99)/SUM($K99:$EC99))*$G99</f>
        <v>0</v>
      </c>
      <c r="W100" s="223"/>
      <c r="X100" s="223"/>
      <c r="Y100" s="223"/>
      <c r="Z100" s="223"/>
      <c r="AA100" s="223"/>
      <c r="AB100" s="223"/>
      <c r="AC100" s="230">
        <f>1079408+0.07</f>
        <v>1079408.07</v>
      </c>
      <c r="AD100" s="223"/>
      <c r="AE100" s="223"/>
      <c r="AF100" s="223"/>
      <c r="AG100" s="223"/>
      <c r="AH100" s="223"/>
      <c r="AI100" s="223"/>
      <c r="AJ100" s="222">
        <f t="shared" ref="AJ100" si="376">(SUM(AJ99:AP99)/SUM($K99:$EC99))*$G99</f>
        <v>0</v>
      </c>
      <c r="AK100" s="223"/>
      <c r="AL100" s="223"/>
      <c r="AM100" s="223"/>
      <c r="AN100" s="223"/>
      <c r="AO100" s="223"/>
      <c r="AP100" s="223"/>
      <c r="AQ100" s="222">
        <f t="shared" ref="AQ100" si="377">(SUM(AQ99:AW99)/SUM($K99:$EC99))*$G99</f>
        <v>0</v>
      </c>
      <c r="AR100" s="223"/>
      <c r="AS100" s="223"/>
      <c r="AT100" s="223"/>
      <c r="AU100" s="223"/>
      <c r="AV100" s="223"/>
      <c r="AW100" s="223"/>
      <c r="AX100" s="222">
        <f t="shared" ref="AX100" si="378">(SUM(AX99:BD99)/SUM($K99:$EC99))*$G99</f>
        <v>0</v>
      </c>
      <c r="AY100" s="223"/>
      <c r="AZ100" s="223"/>
      <c r="BA100" s="223"/>
      <c r="BB100" s="223"/>
      <c r="BC100" s="223"/>
      <c r="BD100" s="223"/>
      <c r="BE100" s="222">
        <f t="shared" ref="BE100" si="379">(SUM(BE99:BK99)/SUM($K99:$EC99))*$G99</f>
        <v>0</v>
      </c>
      <c r="BF100" s="223"/>
      <c r="BG100" s="223"/>
      <c r="BH100" s="223"/>
      <c r="BI100" s="223"/>
      <c r="BJ100" s="223"/>
      <c r="BK100" s="223"/>
      <c r="BL100" s="222">
        <f t="shared" ref="BL100" si="380">(SUM(BL99:BR99)/SUM($K99:$EC99))*$G99</f>
        <v>0</v>
      </c>
      <c r="BM100" s="223"/>
      <c r="BN100" s="223"/>
      <c r="BO100" s="223"/>
      <c r="BP100" s="223"/>
      <c r="BQ100" s="223"/>
      <c r="BR100" s="223"/>
      <c r="BS100" s="222">
        <f t="shared" ref="BS100" si="381">(SUM(BS99:BY99)/SUM($K99:$EC99))*$G99</f>
        <v>0</v>
      </c>
      <c r="BT100" s="223"/>
      <c r="BU100" s="223"/>
      <c r="BV100" s="223"/>
      <c r="BW100" s="223"/>
      <c r="BX100" s="223"/>
      <c r="BY100" s="223"/>
      <c r="BZ100" s="222">
        <f t="shared" ref="BZ100" si="382">(SUM(BZ99:CF99)/SUM($K99:$EC99))*$G99</f>
        <v>0</v>
      </c>
      <c r="CA100" s="223"/>
      <c r="CB100" s="223"/>
      <c r="CC100" s="223"/>
      <c r="CD100" s="223"/>
      <c r="CE100" s="223"/>
      <c r="CF100" s="223"/>
      <c r="CG100" s="222">
        <f t="shared" ref="CG100" si="383">(SUM(CG99:CM99)/SUM($K99:$EC99))*$G99</f>
        <v>0</v>
      </c>
      <c r="CH100" s="223"/>
      <c r="CI100" s="223"/>
      <c r="CJ100" s="223"/>
      <c r="CK100" s="223"/>
      <c r="CL100" s="223"/>
      <c r="CM100" s="223"/>
      <c r="CN100" s="222">
        <f t="shared" ref="CN100" si="384">(SUM(CN99:CT99)/SUM($K99:$EC99))*$G99</f>
        <v>0</v>
      </c>
      <c r="CO100" s="223"/>
      <c r="CP100" s="223"/>
      <c r="CQ100" s="223"/>
      <c r="CR100" s="223"/>
      <c r="CS100" s="223"/>
      <c r="CT100" s="223"/>
      <c r="CU100" s="222">
        <f t="shared" ref="CU100" si="385">(SUM(CU99:DA99)/SUM($K99:$EC99))*$G99</f>
        <v>0</v>
      </c>
      <c r="CV100" s="223"/>
      <c r="CW100" s="223"/>
      <c r="CX100" s="223"/>
      <c r="CY100" s="223"/>
      <c r="CZ100" s="223"/>
      <c r="DA100" s="223"/>
      <c r="DB100" s="222">
        <f t="shared" ref="DB100" si="386">(SUM(DB99:DH99)/SUM($K99:$EC99))*$G99</f>
        <v>0</v>
      </c>
      <c r="DC100" s="223"/>
      <c r="DD100" s="223"/>
      <c r="DE100" s="223"/>
      <c r="DF100" s="223"/>
      <c r="DG100" s="223"/>
      <c r="DH100" s="223"/>
      <c r="DI100" s="222">
        <f t="shared" ref="DI100" si="387">(SUM(DI99:DO99)/SUM($K99:$EC99))*$G99</f>
        <v>0</v>
      </c>
      <c r="DJ100" s="223"/>
      <c r="DK100" s="223"/>
      <c r="DL100" s="223"/>
      <c r="DM100" s="223"/>
      <c r="DN100" s="223"/>
      <c r="DO100" s="223"/>
      <c r="DP100" s="222">
        <f t="shared" ref="DP100" si="388">(SUM(DP99:DV99)/SUM($K99:$EC99))*$G99</f>
        <v>0</v>
      </c>
      <c r="DQ100" s="223"/>
      <c r="DR100" s="223"/>
      <c r="DS100" s="223"/>
      <c r="DT100" s="223"/>
      <c r="DU100" s="223"/>
      <c r="DV100" s="223"/>
      <c r="DW100" s="222">
        <f t="shared" ref="DW100" si="389">(SUM(DW99:EC99)/SUM($K99:$EC99))*$G99</f>
        <v>0</v>
      </c>
      <c r="DX100" s="223"/>
      <c r="DY100" s="223"/>
      <c r="DZ100" s="223"/>
      <c r="EA100" s="223"/>
      <c r="EB100" s="223"/>
      <c r="EC100" s="223"/>
      <c r="ED100" s="222">
        <f t="shared" ref="ED100" si="390">(SUM(ED99:EJ99)/SUM($K99:$EC99))*$G99</f>
        <v>0</v>
      </c>
      <c r="EE100" s="223"/>
      <c r="EF100" s="223"/>
      <c r="EG100" s="223"/>
      <c r="EH100" s="223"/>
      <c r="EI100" s="223"/>
      <c r="EJ100" s="223"/>
      <c r="EK100" s="222">
        <f t="shared" ref="EK100" si="391">(SUM(EK99:EQ99)/SUM($K99:$EC99))*$G99</f>
        <v>0</v>
      </c>
      <c r="EL100" s="223"/>
      <c r="EM100" s="223"/>
      <c r="EN100" s="223"/>
      <c r="EO100" s="223"/>
      <c r="EP100" s="223"/>
      <c r="EQ100" s="223"/>
      <c r="ER100" s="222">
        <f>+(ER99+ES99+ET99+EU99+EV99+EW99+EX99)*G99</f>
        <v>0</v>
      </c>
      <c r="ES100" s="223"/>
      <c r="ET100" s="223"/>
      <c r="EU100" s="223"/>
      <c r="EV100" s="223"/>
      <c r="EW100" s="223"/>
      <c r="EX100" s="223"/>
      <c r="EY100" s="222">
        <f>+(EY99+EZ99+FA99+FB99+FC99+FD99+FE99)*N99</f>
        <v>0</v>
      </c>
      <c r="EZ100" s="223"/>
      <c r="FA100" s="223"/>
      <c r="FB100" s="223"/>
      <c r="FC100" s="223"/>
      <c r="FD100" s="223"/>
      <c r="FE100" s="223"/>
      <c r="FF100" s="222">
        <f>+(FF99+FG99+FH99+FI99+FJ99+FK99+FL99)*U99</f>
        <v>0</v>
      </c>
      <c r="FG100" s="223"/>
      <c r="FH100" s="223"/>
      <c r="FI100" s="223"/>
      <c r="FJ100" s="223"/>
      <c r="FK100" s="223"/>
      <c r="FL100" s="223"/>
      <c r="FM100" s="222">
        <f>+(FM99+FN99+FO99+FP99+FQ99+FR99+FS99)*AB99</f>
        <v>0</v>
      </c>
      <c r="FN100" s="223"/>
      <c r="FO100" s="223"/>
      <c r="FP100" s="223"/>
      <c r="FQ100" s="223"/>
      <c r="FR100" s="223"/>
      <c r="FS100" s="223"/>
      <c r="FT100" s="222">
        <f>+(FT99+FU99+FV99+FW99+FX99+FY99+FZ99)*AI99</f>
        <v>0</v>
      </c>
      <c r="FU100" s="223"/>
      <c r="FV100" s="223"/>
      <c r="FW100" s="223"/>
      <c r="FX100" s="223"/>
      <c r="FY100" s="223"/>
      <c r="FZ100" s="223"/>
      <c r="GA100" s="222">
        <f>+(GA99+GB99+GC99+GD99+GE99+GF99+GG99)*AP99</f>
        <v>0</v>
      </c>
      <c r="GB100" s="223"/>
      <c r="GC100" s="223"/>
      <c r="GD100" s="223"/>
      <c r="GE100" s="223"/>
      <c r="GF100" s="223"/>
      <c r="GG100" s="223"/>
    </row>
    <row r="101" spans="1:189" s="119" customFormat="1" ht="21.75" customHeight="1" x14ac:dyDescent="0.2">
      <c r="A101" s="212"/>
      <c r="B101" s="213"/>
      <c r="C101" s="214"/>
      <c r="D101" s="215"/>
      <c r="E101" s="216"/>
      <c r="F101" s="215"/>
      <c r="G101" s="217"/>
      <c r="H101" s="203"/>
      <c r="I101" s="203"/>
      <c r="J101" s="204" t="s">
        <v>224</v>
      </c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1"/>
      <c r="X101" s="121"/>
      <c r="Y101" s="121"/>
      <c r="Z101" s="121"/>
      <c r="AA101" s="121"/>
      <c r="AB101" s="121"/>
      <c r="AC101" s="121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120"/>
      <c r="AO101" s="120"/>
      <c r="AP101" s="120"/>
      <c r="AQ101" s="120"/>
      <c r="AR101" s="121"/>
      <c r="AS101" s="121"/>
      <c r="AT101" s="121"/>
      <c r="AU101" s="121"/>
      <c r="AV101" s="121"/>
      <c r="AW101" s="120"/>
      <c r="AX101" s="120"/>
      <c r="AY101" s="120"/>
      <c r="AZ101" s="120"/>
      <c r="BA101" s="120"/>
      <c r="BB101" s="120"/>
      <c r="BC101" s="120"/>
      <c r="BD101" s="120"/>
      <c r="BE101" s="120"/>
      <c r="BF101" s="120"/>
      <c r="BG101" s="120"/>
      <c r="BH101" s="120"/>
      <c r="BI101" s="120"/>
      <c r="BJ101" s="120"/>
      <c r="BK101" s="120"/>
      <c r="BL101" s="121"/>
      <c r="BM101" s="121"/>
      <c r="BN101" s="121"/>
      <c r="BO101" s="121"/>
      <c r="BP101" s="121"/>
      <c r="BQ101" s="121"/>
      <c r="BR101" s="121"/>
      <c r="BS101" s="120"/>
      <c r="BT101" s="120"/>
      <c r="BU101" s="120"/>
      <c r="BV101" s="120"/>
      <c r="BW101" s="120"/>
      <c r="BX101" s="120"/>
      <c r="BY101" s="120"/>
      <c r="BZ101" s="120"/>
      <c r="CA101" s="120"/>
      <c r="CB101" s="120"/>
      <c r="CC101" s="120"/>
      <c r="CD101" s="120"/>
      <c r="CE101" s="120"/>
      <c r="CF101" s="120"/>
      <c r="CG101" s="120"/>
      <c r="CH101" s="120"/>
      <c r="CI101" s="120"/>
      <c r="CJ101" s="120"/>
      <c r="CK101" s="120"/>
      <c r="CL101" s="120"/>
      <c r="CM101" s="120"/>
      <c r="CN101" s="120"/>
      <c r="CO101" s="120"/>
      <c r="CP101" s="120"/>
      <c r="CQ101" s="120"/>
      <c r="CR101" s="120"/>
      <c r="CS101" s="121"/>
      <c r="CT101" s="121"/>
      <c r="CU101" s="121"/>
      <c r="CV101" s="121"/>
      <c r="CW101" s="121"/>
      <c r="CX101" s="121"/>
      <c r="CY101" s="121"/>
      <c r="CZ101" s="120"/>
      <c r="DA101" s="120"/>
      <c r="DB101" s="120"/>
      <c r="DC101" s="120"/>
      <c r="DD101" s="120"/>
      <c r="DE101" s="120"/>
      <c r="DF101" s="120"/>
      <c r="DG101" s="120"/>
      <c r="DH101" s="120"/>
      <c r="DI101" s="120"/>
      <c r="DJ101" s="120"/>
      <c r="DK101" s="120"/>
      <c r="DL101" s="120"/>
      <c r="DM101" s="120"/>
      <c r="DN101" s="120"/>
      <c r="DO101" s="120"/>
      <c r="DP101" s="120"/>
      <c r="DQ101" s="120"/>
      <c r="DR101" s="120"/>
      <c r="DS101" s="120"/>
      <c r="DT101" s="120"/>
      <c r="DU101" s="120"/>
      <c r="DV101" s="120"/>
      <c r="DW101" s="120"/>
      <c r="DX101" s="120"/>
      <c r="DY101" s="120"/>
      <c r="DZ101" s="120"/>
      <c r="EA101" s="120"/>
      <c r="EB101" s="120"/>
      <c r="EC101" s="120"/>
      <c r="ED101" s="120"/>
      <c r="EE101" s="120"/>
      <c r="EF101" s="120"/>
      <c r="EG101" s="120"/>
      <c r="EH101" s="120"/>
      <c r="EI101" s="120"/>
      <c r="EJ101" s="120"/>
      <c r="EK101" s="120"/>
      <c r="EL101" s="120"/>
      <c r="EM101" s="120"/>
      <c r="EN101" s="120"/>
      <c r="EO101" s="120"/>
      <c r="EP101" s="120"/>
      <c r="EQ101" s="120"/>
      <c r="ER101" s="120"/>
      <c r="ES101" s="120"/>
      <c r="ET101" s="120"/>
      <c r="EU101" s="120"/>
      <c r="EV101" s="120"/>
      <c r="EW101" s="120"/>
      <c r="EX101" s="120"/>
      <c r="EY101" s="120"/>
      <c r="EZ101" s="120"/>
      <c r="FA101" s="120"/>
      <c r="FB101" s="120"/>
      <c r="FC101" s="120"/>
      <c r="FD101" s="120"/>
      <c r="FE101" s="120"/>
      <c r="FF101" s="120"/>
      <c r="FG101" s="120"/>
      <c r="FH101" s="120"/>
      <c r="FI101" s="120"/>
      <c r="FJ101" s="120"/>
      <c r="FK101" s="120"/>
      <c r="FL101" s="120"/>
      <c r="FM101" s="120"/>
      <c r="FN101" s="120"/>
      <c r="FO101" s="120"/>
      <c r="FP101" s="120"/>
      <c r="FQ101" s="120"/>
      <c r="FR101" s="120"/>
      <c r="FS101" s="120"/>
      <c r="FT101" s="120"/>
      <c r="FU101" s="120"/>
      <c r="FV101" s="120"/>
      <c r="FW101" s="120"/>
      <c r="FX101" s="120"/>
      <c r="FY101" s="120"/>
      <c r="FZ101" s="120"/>
      <c r="GA101" s="120"/>
      <c r="GB101" s="120"/>
      <c r="GC101" s="120"/>
      <c r="GD101" s="120"/>
      <c r="GE101" s="120"/>
      <c r="GF101" s="120"/>
      <c r="GG101" s="120"/>
    </row>
    <row r="102" spans="1:189" s="119" customFormat="1" ht="23.25" customHeight="1" x14ac:dyDescent="0.2">
      <c r="A102" s="212"/>
      <c r="B102" s="213"/>
      <c r="C102" s="214"/>
      <c r="D102" s="215"/>
      <c r="E102" s="216"/>
      <c r="F102" s="215"/>
      <c r="G102" s="217"/>
      <c r="H102" s="203"/>
      <c r="I102" s="203"/>
      <c r="J102" s="204"/>
      <c r="K102" s="205"/>
      <c r="L102" s="205"/>
      <c r="M102" s="205"/>
      <c r="N102" s="205"/>
      <c r="O102" s="205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133"/>
      <c r="AX102" s="133"/>
      <c r="AY102" s="133"/>
      <c r="AZ102" s="133"/>
      <c r="BA102" s="133"/>
      <c r="BB102" s="133"/>
      <c r="BC102" s="133"/>
      <c r="BD102" s="133"/>
      <c r="BE102" s="133"/>
      <c r="BF102" s="133"/>
      <c r="BG102" s="133"/>
      <c r="BH102" s="133"/>
      <c r="BI102" s="133"/>
      <c r="BJ102" s="133"/>
      <c r="BK102" s="133"/>
      <c r="BL102" s="206"/>
      <c r="BM102" s="206"/>
      <c r="BN102" s="206"/>
      <c r="BO102" s="206"/>
      <c r="BP102" s="206"/>
      <c r="BQ102" s="206"/>
      <c r="BR102" s="206"/>
      <c r="BS102" s="205"/>
      <c r="BT102" s="205"/>
      <c r="BU102" s="205"/>
      <c r="BV102" s="205"/>
      <c r="BW102" s="205"/>
      <c r="BX102" s="205"/>
      <c r="BY102" s="205"/>
      <c r="BZ102" s="205"/>
      <c r="CA102" s="205"/>
      <c r="CB102" s="205"/>
      <c r="CC102" s="205"/>
      <c r="CD102" s="205"/>
      <c r="CE102" s="205"/>
      <c r="CF102" s="205"/>
      <c r="CG102" s="205"/>
      <c r="CH102" s="205"/>
      <c r="CI102" s="205"/>
      <c r="CJ102" s="205"/>
      <c r="CK102" s="205"/>
      <c r="CL102" s="205"/>
      <c r="CM102" s="205"/>
      <c r="CN102" s="205"/>
      <c r="CO102" s="205"/>
      <c r="CP102" s="205"/>
      <c r="CQ102" s="205"/>
      <c r="CR102" s="205"/>
      <c r="CS102" s="206"/>
      <c r="CT102" s="206"/>
      <c r="CU102" s="206"/>
      <c r="CV102" s="206"/>
      <c r="CW102" s="206"/>
      <c r="CX102" s="206"/>
      <c r="CY102" s="206"/>
      <c r="CZ102" s="205"/>
      <c r="DA102" s="205"/>
      <c r="DB102" s="205"/>
      <c r="DC102" s="205"/>
      <c r="DD102" s="205"/>
      <c r="DE102" s="205"/>
      <c r="DF102" s="205"/>
      <c r="DG102" s="205"/>
      <c r="DH102" s="205"/>
      <c r="DI102" s="205"/>
      <c r="DJ102" s="117"/>
      <c r="DN102" s="205"/>
      <c r="DO102" s="205"/>
      <c r="DP102" s="205"/>
      <c r="DU102" s="205"/>
      <c r="DV102" s="205"/>
      <c r="DW102" s="205"/>
      <c r="EB102" s="205"/>
      <c r="EC102" s="205"/>
      <c r="EI102" s="205"/>
      <c r="EJ102" s="205"/>
      <c r="EP102" s="205"/>
      <c r="EQ102" s="205"/>
      <c r="ER102" s="207"/>
      <c r="ES102" s="208"/>
      <c r="ET102" s="208"/>
      <c r="EU102" s="208"/>
      <c r="EV102" s="208"/>
      <c r="EW102" s="208"/>
      <c r="EX102" s="209"/>
      <c r="EY102" s="207"/>
      <c r="EZ102" s="208"/>
      <c r="FA102" s="208"/>
      <c r="FB102" s="208"/>
      <c r="FC102" s="208"/>
      <c r="FD102" s="208"/>
      <c r="FE102" s="209"/>
      <c r="FF102" s="207"/>
      <c r="FG102" s="208"/>
      <c r="FH102" s="208"/>
      <c r="FI102" s="208"/>
      <c r="FJ102" s="208"/>
      <c r="FK102" s="208"/>
      <c r="FL102" s="209"/>
      <c r="FM102" s="207"/>
      <c r="FN102" s="208"/>
      <c r="FO102" s="208"/>
      <c r="FP102" s="208"/>
      <c r="FQ102" s="208"/>
      <c r="FR102" s="208"/>
      <c r="FS102" s="209"/>
      <c r="FT102" s="207"/>
      <c r="FU102" s="208"/>
      <c r="FV102" s="208"/>
      <c r="FW102" s="208"/>
      <c r="FX102" s="208"/>
      <c r="FY102" s="208"/>
      <c r="FZ102" s="209"/>
      <c r="GA102" s="207"/>
      <c r="GB102" s="208"/>
      <c r="GC102" s="208"/>
      <c r="GD102" s="208"/>
      <c r="GE102" s="208"/>
      <c r="GF102" s="208"/>
      <c r="GG102" s="209"/>
    </row>
    <row r="103" spans="1:189" s="119" customFormat="1" ht="21.75" customHeight="1" x14ac:dyDescent="0.2">
      <c r="A103" s="212"/>
      <c r="B103" s="213">
        <f>+'BALANCE GENERAL'!D60</f>
        <v>3.01</v>
      </c>
      <c r="C103" s="214" t="str">
        <f>+'BALANCE GENERAL'!G60</f>
        <v xml:space="preserve">Anden de concreto de 3000 psi  h=10 cm (incluye malla electrosoldada de 5mm) </v>
      </c>
      <c r="D103" s="215" t="str">
        <f>+'BALANCE GENERAL'!H60</f>
        <v>m2</v>
      </c>
      <c r="E103" s="216">
        <v>462.14</v>
      </c>
      <c r="F103" s="215">
        <f>+'BALANCE GENERAL'!J60</f>
        <v>118882</v>
      </c>
      <c r="G103" s="217">
        <f t="shared" ref="G103" si="392">ROUND(E103*F103,0)</f>
        <v>54940127</v>
      </c>
      <c r="H103" s="203"/>
      <c r="I103" s="203"/>
      <c r="J103" s="218" t="s">
        <v>223</v>
      </c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1"/>
      <c r="X103" s="121"/>
      <c r="Y103" s="121"/>
      <c r="Z103" s="121"/>
      <c r="AA103" s="121"/>
      <c r="AB103" s="121"/>
      <c r="AC103" s="121"/>
      <c r="AD103" s="121"/>
      <c r="AE103" s="121"/>
      <c r="AF103" s="121"/>
      <c r="AG103" s="121"/>
      <c r="AH103" s="121"/>
      <c r="AI103" s="121"/>
      <c r="AJ103" s="122"/>
      <c r="AK103" s="121"/>
      <c r="AL103" s="121"/>
      <c r="AM103" s="121"/>
      <c r="AN103" s="121"/>
      <c r="AO103" s="121"/>
      <c r="AP103" s="121"/>
      <c r="AQ103" s="121"/>
      <c r="AR103" s="121"/>
      <c r="AS103" s="121"/>
      <c r="AT103" s="121"/>
      <c r="AU103" s="121"/>
      <c r="AV103" s="121"/>
      <c r="AW103" s="121"/>
      <c r="AX103" s="121"/>
      <c r="AY103" s="121"/>
      <c r="AZ103" s="121"/>
      <c r="BA103" s="121"/>
      <c r="BB103" s="121"/>
      <c r="BC103" s="122"/>
      <c r="BD103" s="121"/>
      <c r="BE103" s="121"/>
      <c r="BF103" s="121"/>
      <c r="BG103" s="121"/>
      <c r="BH103" s="121"/>
      <c r="BI103" s="121"/>
      <c r="BJ103" s="121"/>
      <c r="BK103" s="120"/>
      <c r="BL103" s="121"/>
      <c r="BM103" s="121"/>
      <c r="BN103" s="121"/>
      <c r="BO103" s="121"/>
      <c r="BP103" s="121"/>
      <c r="BQ103" s="121"/>
      <c r="BR103" s="121"/>
      <c r="BS103" s="121"/>
      <c r="BT103" s="121"/>
      <c r="BU103" s="121"/>
      <c r="BV103" s="121"/>
      <c r="BW103" s="121"/>
      <c r="BX103" s="121"/>
      <c r="BY103" s="122"/>
      <c r="BZ103" s="121"/>
      <c r="CA103" s="121"/>
      <c r="CB103" s="121"/>
      <c r="CC103" s="121"/>
      <c r="CD103" s="121"/>
      <c r="CE103" s="121"/>
      <c r="CF103" s="121"/>
      <c r="CG103" s="120"/>
      <c r="CH103" s="120"/>
      <c r="CI103" s="120"/>
      <c r="CJ103" s="120"/>
      <c r="CK103" s="120"/>
      <c r="CL103" s="120"/>
      <c r="CM103" s="120"/>
      <c r="CN103" s="120"/>
      <c r="CO103" s="120"/>
      <c r="CP103" s="120"/>
      <c r="CQ103" s="120"/>
      <c r="CR103" s="120"/>
      <c r="CS103" s="121"/>
      <c r="CT103" s="121"/>
      <c r="CU103" s="121"/>
      <c r="CV103" s="121"/>
      <c r="CW103" s="121"/>
      <c r="CX103" s="121"/>
      <c r="CY103" s="121"/>
      <c r="CZ103" s="121"/>
      <c r="DA103" s="121"/>
      <c r="DB103" s="121"/>
      <c r="DC103" s="121"/>
      <c r="DD103" s="121"/>
      <c r="DE103" s="121"/>
      <c r="DF103" s="122"/>
      <c r="DG103" s="121"/>
      <c r="DH103" s="121"/>
      <c r="DI103" s="121"/>
      <c r="DJ103" s="121"/>
      <c r="DK103" s="121"/>
      <c r="DL103" s="121"/>
      <c r="DM103" s="122"/>
      <c r="DN103" s="121"/>
      <c r="DO103" s="121"/>
      <c r="DP103" s="121">
        <v>1</v>
      </c>
      <c r="DQ103" s="121">
        <v>1</v>
      </c>
      <c r="DR103" s="121">
        <v>1</v>
      </c>
      <c r="DS103" s="121">
        <v>1</v>
      </c>
      <c r="DT103" s="122">
        <v>1</v>
      </c>
      <c r="DU103" s="121">
        <v>1</v>
      </c>
      <c r="DV103" s="121">
        <v>1</v>
      </c>
      <c r="DW103" s="121">
        <v>1</v>
      </c>
      <c r="DX103" s="121">
        <v>1</v>
      </c>
      <c r="DY103" s="121">
        <v>1</v>
      </c>
      <c r="DZ103" s="121">
        <v>1</v>
      </c>
      <c r="EA103" s="122"/>
      <c r="EB103" s="121"/>
      <c r="EC103" s="121">
        <v>1</v>
      </c>
      <c r="ED103" s="121">
        <v>1</v>
      </c>
      <c r="EE103" s="121">
        <v>1</v>
      </c>
      <c r="EF103" s="121">
        <v>1</v>
      </c>
      <c r="EG103" s="121">
        <v>1</v>
      </c>
      <c r="EH103" s="122">
        <v>1</v>
      </c>
      <c r="EI103" s="121">
        <v>1</v>
      </c>
      <c r="EJ103" s="121">
        <v>1</v>
      </c>
      <c r="EK103" s="121">
        <v>1</v>
      </c>
      <c r="EL103" s="121">
        <v>1</v>
      </c>
      <c r="EM103" s="121">
        <v>1</v>
      </c>
      <c r="EN103" s="121">
        <v>1</v>
      </c>
      <c r="EO103" s="122">
        <v>1</v>
      </c>
      <c r="EP103" s="121"/>
      <c r="EQ103" s="121"/>
      <c r="ER103" s="121"/>
      <c r="ES103" s="121"/>
      <c r="ET103" s="121"/>
      <c r="EU103" s="121"/>
      <c r="EV103" s="122"/>
      <c r="EW103" s="121"/>
      <c r="EX103" s="121"/>
      <c r="EY103" s="121"/>
      <c r="EZ103" s="121"/>
      <c r="FA103" s="121"/>
      <c r="FB103" s="121"/>
      <c r="FC103" s="122"/>
      <c r="FD103" s="121"/>
      <c r="FE103" s="121"/>
      <c r="FF103" s="121"/>
      <c r="FG103" s="121"/>
      <c r="FH103" s="121"/>
      <c r="FI103" s="121"/>
      <c r="FJ103" s="122"/>
      <c r="FK103" s="121"/>
      <c r="FL103" s="121"/>
      <c r="FM103" s="121"/>
      <c r="FN103" s="121"/>
      <c r="FO103" s="121"/>
      <c r="FP103" s="121"/>
      <c r="FQ103" s="122"/>
      <c r="FR103" s="121"/>
      <c r="FS103" s="121"/>
      <c r="FT103" s="121"/>
      <c r="FU103" s="121"/>
      <c r="FV103" s="121"/>
      <c r="FW103" s="121"/>
      <c r="FX103" s="122"/>
      <c r="FY103" s="121"/>
      <c r="FZ103" s="121"/>
      <c r="GA103" s="121"/>
      <c r="GB103" s="121"/>
      <c r="GC103" s="121"/>
      <c r="GD103" s="121"/>
      <c r="GE103" s="122"/>
      <c r="GF103" s="121"/>
      <c r="GG103" s="121"/>
    </row>
    <row r="104" spans="1:189" s="119" customFormat="1" ht="21.75" customHeight="1" x14ac:dyDescent="0.2">
      <c r="A104" s="212"/>
      <c r="B104" s="213"/>
      <c r="C104" s="214"/>
      <c r="D104" s="215"/>
      <c r="E104" s="216"/>
      <c r="F104" s="215"/>
      <c r="G104" s="217"/>
      <c r="H104" s="203"/>
      <c r="I104" s="203"/>
      <c r="J104" s="218"/>
      <c r="K104" s="205">
        <v>0</v>
      </c>
      <c r="L104" s="205"/>
      <c r="M104" s="205"/>
      <c r="N104" s="205"/>
      <c r="O104" s="205"/>
      <c r="P104" s="219">
        <v>0</v>
      </c>
      <c r="Q104" s="220"/>
      <c r="R104" s="220"/>
      <c r="S104" s="220"/>
      <c r="T104" s="220"/>
      <c r="U104" s="221"/>
      <c r="V104" s="222">
        <f>(SUM(V103:AB103)/SUM($K103:$EC103))*$G103</f>
        <v>0</v>
      </c>
      <c r="W104" s="223"/>
      <c r="X104" s="223"/>
      <c r="Y104" s="223"/>
      <c r="Z104" s="223"/>
      <c r="AA104" s="223"/>
      <c r="AB104" s="223"/>
      <c r="AC104" s="222">
        <f t="shared" ref="AC104" si="393">(SUM(AC103:AI103)/SUM($K103:$EC103))*$G103</f>
        <v>0</v>
      </c>
      <c r="AD104" s="223"/>
      <c r="AE104" s="223"/>
      <c r="AF104" s="223"/>
      <c r="AG104" s="223"/>
      <c r="AH104" s="223"/>
      <c r="AI104" s="223"/>
      <c r="AJ104" s="222">
        <f t="shared" ref="AJ104" si="394">(SUM(AJ103:AP103)/SUM($K103:$EC103))*$G103</f>
        <v>0</v>
      </c>
      <c r="AK104" s="223"/>
      <c r="AL104" s="223"/>
      <c r="AM104" s="223"/>
      <c r="AN104" s="223"/>
      <c r="AO104" s="223"/>
      <c r="AP104" s="223"/>
      <c r="AQ104" s="222">
        <f t="shared" ref="AQ104" si="395">(SUM(AQ103:AW103)/SUM($K103:$EC103))*$G103</f>
        <v>0</v>
      </c>
      <c r="AR104" s="223"/>
      <c r="AS104" s="223"/>
      <c r="AT104" s="223"/>
      <c r="AU104" s="223"/>
      <c r="AV104" s="223"/>
      <c r="AW104" s="223"/>
      <c r="AX104" s="222">
        <f t="shared" ref="AX104" si="396">(SUM(AX103:BD103)/SUM($K103:$EC103))*$G103</f>
        <v>0</v>
      </c>
      <c r="AY104" s="223"/>
      <c r="AZ104" s="223"/>
      <c r="BA104" s="223"/>
      <c r="BB104" s="223"/>
      <c r="BC104" s="223"/>
      <c r="BD104" s="223"/>
      <c r="BE104" s="222">
        <f t="shared" ref="BE104" si="397">(SUM(BE103:BK103)/SUM($K103:$EC103))*$G103</f>
        <v>0</v>
      </c>
      <c r="BF104" s="223"/>
      <c r="BG104" s="223"/>
      <c r="BH104" s="223"/>
      <c r="BI104" s="223"/>
      <c r="BJ104" s="223"/>
      <c r="BK104" s="223"/>
      <c r="BL104" s="222">
        <f t="shared" ref="BL104" si="398">(SUM(BL103:BR103)/SUM($K103:$EC103))*$G103</f>
        <v>0</v>
      </c>
      <c r="BM104" s="223"/>
      <c r="BN104" s="223"/>
      <c r="BO104" s="223"/>
      <c r="BP104" s="223"/>
      <c r="BQ104" s="223"/>
      <c r="BR104" s="223"/>
      <c r="BS104" s="222">
        <f t="shared" ref="BS104" si="399">(SUM(BS103:BY103)/SUM($K103:$EC103))*$G103</f>
        <v>0</v>
      </c>
      <c r="BT104" s="223"/>
      <c r="BU104" s="223"/>
      <c r="BV104" s="223"/>
      <c r="BW104" s="223"/>
      <c r="BX104" s="223"/>
      <c r="BY104" s="223"/>
      <c r="BZ104" s="222">
        <f t="shared" ref="BZ104" si="400">(SUM(BZ103:CF103)/SUM($K103:$EC103))*$G103</f>
        <v>0</v>
      </c>
      <c r="CA104" s="223"/>
      <c r="CB104" s="223"/>
      <c r="CC104" s="223"/>
      <c r="CD104" s="223"/>
      <c r="CE104" s="223"/>
      <c r="CF104" s="223"/>
      <c r="CG104" s="222">
        <f t="shared" ref="CG104" si="401">(SUM(CG103:CM103)/SUM($K103:$EC103))*$G103</f>
        <v>0</v>
      </c>
      <c r="CH104" s="223"/>
      <c r="CI104" s="223"/>
      <c r="CJ104" s="223"/>
      <c r="CK104" s="223"/>
      <c r="CL104" s="223"/>
      <c r="CM104" s="223"/>
      <c r="CN104" s="222">
        <f t="shared" ref="CN104" si="402">(SUM(CN103:CT103)/SUM($K103:$EC103))*$G103</f>
        <v>0</v>
      </c>
      <c r="CO104" s="223"/>
      <c r="CP104" s="223"/>
      <c r="CQ104" s="223"/>
      <c r="CR104" s="223"/>
      <c r="CS104" s="223"/>
      <c r="CT104" s="223"/>
      <c r="CU104" s="222">
        <f t="shared" ref="CU104" si="403">(SUM(CU103:DA103)/SUM($K103:$EC103))*$G103</f>
        <v>0</v>
      </c>
      <c r="CV104" s="223"/>
      <c r="CW104" s="223"/>
      <c r="CX104" s="223"/>
      <c r="CY104" s="223"/>
      <c r="CZ104" s="223"/>
      <c r="DA104" s="223"/>
      <c r="DB104" s="222">
        <f t="shared" ref="DB104" si="404">(SUM(DB103:DH103)/SUM($K103:$EC103))*$G103</f>
        <v>0</v>
      </c>
      <c r="DC104" s="223"/>
      <c r="DD104" s="223"/>
      <c r="DE104" s="223"/>
      <c r="DF104" s="223"/>
      <c r="DG104" s="223"/>
      <c r="DH104" s="223"/>
      <c r="DI104" s="222">
        <f t="shared" ref="DI104" si="405">(SUM(DI103:DO103)/SUM($K103:$EC103))*$G103</f>
        <v>0</v>
      </c>
      <c r="DJ104" s="223"/>
      <c r="DK104" s="223"/>
      <c r="DL104" s="223"/>
      <c r="DM104" s="223"/>
      <c r="DN104" s="223"/>
      <c r="DO104" s="223"/>
      <c r="DP104" s="222">
        <f>14849104.96+1000000</f>
        <v>15849104.960000001</v>
      </c>
      <c r="DQ104" s="223"/>
      <c r="DR104" s="223"/>
      <c r="DS104" s="223"/>
      <c r="DT104" s="223"/>
      <c r="DU104" s="223"/>
      <c r="DV104" s="223"/>
      <c r="DW104" s="222">
        <f>10606503.54+1000000</f>
        <v>11606503.539999999</v>
      </c>
      <c r="DX104" s="223"/>
      <c r="DY104" s="223"/>
      <c r="DZ104" s="223"/>
      <c r="EA104" s="223"/>
      <c r="EB104" s="223"/>
      <c r="EC104" s="223"/>
      <c r="ED104" s="222">
        <f>14849104.96+1000000-17</f>
        <v>15849087.960000001</v>
      </c>
      <c r="EE104" s="223"/>
      <c r="EF104" s="223"/>
      <c r="EG104" s="223"/>
      <c r="EH104" s="223"/>
      <c r="EI104" s="223"/>
      <c r="EJ104" s="223"/>
      <c r="EK104" s="222">
        <f>10606503.54+1028918.98+8.5</f>
        <v>11635431.02</v>
      </c>
      <c r="EL104" s="223"/>
      <c r="EM104" s="223"/>
      <c r="EN104" s="223"/>
      <c r="EO104" s="223"/>
      <c r="EP104" s="223"/>
      <c r="EQ104" s="223"/>
      <c r="ER104" s="222">
        <f>+(ER103+ES103+ET103+EU103+EV103+EW103+EX103)*G103</f>
        <v>0</v>
      </c>
      <c r="ES104" s="223"/>
      <c r="ET104" s="223"/>
      <c r="EU104" s="223"/>
      <c r="EV104" s="223"/>
      <c r="EW104" s="223"/>
      <c r="EX104" s="223"/>
      <c r="EY104" s="222">
        <f>+(EY103+EZ103+FA103+FB103+FC103+FD103+FE103)*N103</f>
        <v>0</v>
      </c>
      <c r="EZ104" s="223"/>
      <c r="FA104" s="223"/>
      <c r="FB104" s="223"/>
      <c r="FC104" s="223"/>
      <c r="FD104" s="223"/>
      <c r="FE104" s="223"/>
      <c r="FF104" s="222">
        <f>+(FF103+FG103+FH103+FI103+FJ103+FK103+FL103)*U103</f>
        <v>0</v>
      </c>
      <c r="FG104" s="223"/>
      <c r="FH104" s="223"/>
      <c r="FI104" s="223"/>
      <c r="FJ104" s="223"/>
      <c r="FK104" s="223"/>
      <c r="FL104" s="223"/>
      <c r="FM104" s="222">
        <f>+(FM103+FN103+FO103+FP103+FQ103+FR103+FS103)*AB103</f>
        <v>0</v>
      </c>
      <c r="FN104" s="223"/>
      <c r="FO104" s="223"/>
      <c r="FP104" s="223"/>
      <c r="FQ104" s="223"/>
      <c r="FR104" s="223"/>
      <c r="FS104" s="223"/>
      <c r="FT104" s="222">
        <f>+(FT103+FU103+FV103+FW103+FX103+FY103+FZ103)*AI103</f>
        <v>0</v>
      </c>
      <c r="FU104" s="223"/>
      <c r="FV104" s="223"/>
      <c r="FW104" s="223"/>
      <c r="FX104" s="223"/>
      <c r="FY104" s="223"/>
      <c r="FZ104" s="223"/>
      <c r="GA104" s="222">
        <f>+(GA103+GB103+GC103+GD103+GE103+GF103+GG103)*AP103</f>
        <v>0</v>
      </c>
      <c r="GB104" s="223"/>
      <c r="GC104" s="223"/>
      <c r="GD104" s="223"/>
      <c r="GE104" s="223"/>
      <c r="GF104" s="223"/>
      <c r="GG104" s="223"/>
    </row>
    <row r="105" spans="1:189" s="119" customFormat="1" ht="21.75" customHeight="1" x14ac:dyDescent="0.2">
      <c r="A105" s="212"/>
      <c r="B105" s="213"/>
      <c r="C105" s="214"/>
      <c r="D105" s="215"/>
      <c r="E105" s="216"/>
      <c r="F105" s="215"/>
      <c r="G105" s="217"/>
      <c r="H105" s="203"/>
      <c r="I105" s="203"/>
      <c r="J105" s="204" t="s">
        <v>224</v>
      </c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1"/>
      <c r="X105" s="121"/>
      <c r="Y105" s="121"/>
      <c r="Z105" s="121"/>
      <c r="AA105" s="121"/>
      <c r="AB105" s="121"/>
      <c r="AC105" s="121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0"/>
      <c r="AP105" s="120"/>
      <c r="AQ105" s="120"/>
      <c r="AR105" s="121"/>
      <c r="AS105" s="121"/>
      <c r="AT105" s="121"/>
      <c r="AU105" s="121"/>
      <c r="AV105" s="121"/>
      <c r="AW105" s="120"/>
      <c r="AX105" s="120"/>
      <c r="AY105" s="120"/>
      <c r="AZ105" s="120"/>
      <c r="BA105" s="120"/>
      <c r="BB105" s="120"/>
      <c r="BC105" s="120"/>
      <c r="BD105" s="120"/>
      <c r="BE105" s="120"/>
      <c r="BF105" s="120"/>
      <c r="BG105" s="120"/>
      <c r="BH105" s="120"/>
      <c r="BI105" s="120"/>
      <c r="BJ105" s="120"/>
      <c r="BK105" s="120"/>
      <c r="BL105" s="121"/>
      <c r="BM105" s="121"/>
      <c r="BN105" s="121"/>
      <c r="BO105" s="121"/>
      <c r="BP105" s="121"/>
      <c r="BQ105" s="121"/>
      <c r="BR105" s="121"/>
      <c r="BS105" s="120"/>
      <c r="BT105" s="120"/>
      <c r="BU105" s="120"/>
      <c r="BV105" s="120"/>
      <c r="BW105" s="120"/>
      <c r="BX105" s="120"/>
      <c r="BY105" s="120"/>
      <c r="BZ105" s="120"/>
      <c r="CA105" s="120"/>
      <c r="CB105" s="120"/>
      <c r="CC105" s="120"/>
      <c r="CD105" s="120"/>
      <c r="CE105" s="120"/>
      <c r="CF105" s="120"/>
      <c r="CG105" s="120"/>
      <c r="CH105" s="120"/>
      <c r="CI105" s="120"/>
      <c r="CJ105" s="120"/>
      <c r="CK105" s="120"/>
      <c r="CL105" s="120"/>
      <c r="CM105" s="120"/>
      <c r="CN105" s="120"/>
      <c r="CO105" s="120"/>
      <c r="CP105" s="120"/>
      <c r="CQ105" s="120"/>
      <c r="CR105" s="120"/>
      <c r="CS105" s="121"/>
      <c r="CT105" s="121"/>
      <c r="CU105" s="121"/>
      <c r="CV105" s="121"/>
      <c r="CW105" s="121"/>
      <c r="CX105" s="121"/>
      <c r="CY105" s="121"/>
      <c r="CZ105" s="120"/>
      <c r="DA105" s="120"/>
      <c r="DB105" s="120"/>
      <c r="DC105" s="120"/>
      <c r="DD105" s="120"/>
      <c r="DE105" s="120"/>
      <c r="DF105" s="120"/>
      <c r="DG105" s="120"/>
      <c r="DH105" s="120"/>
      <c r="DI105" s="120"/>
      <c r="DJ105" s="120"/>
      <c r="DK105" s="120"/>
      <c r="DL105" s="120"/>
      <c r="DM105" s="120"/>
      <c r="DN105" s="120"/>
      <c r="DO105" s="120"/>
      <c r="DP105" s="120"/>
      <c r="DQ105" s="120"/>
      <c r="DR105" s="120"/>
      <c r="DS105" s="120"/>
      <c r="DT105" s="120"/>
      <c r="DU105" s="120"/>
      <c r="DV105" s="120"/>
      <c r="DW105" s="120"/>
      <c r="DX105" s="120"/>
      <c r="DY105" s="120"/>
      <c r="DZ105" s="120"/>
      <c r="EA105" s="120"/>
      <c r="EB105" s="120"/>
      <c r="EC105" s="120"/>
      <c r="ED105" s="120"/>
      <c r="EE105" s="120"/>
      <c r="EF105" s="120"/>
      <c r="EG105" s="120"/>
      <c r="EH105" s="120"/>
      <c r="EI105" s="120"/>
      <c r="EJ105" s="120"/>
      <c r="EK105" s="120"/>
      <c r="EL105" s="120"/>
      <c r="EM105" s="120"/>
      <c r="EN105" s="120"/>
      <c r="EO105" s="120"/>
      <c r="EP105" s="120"/>
      <c r="EQ105" s="120"/>
      <c r="ER105" s="120"/>
      <c r="ES105" s="120"/>
      <c r="ET105" s="120"/>
      <c r="EU105" s="120"/>
      <c r="EV105" s="120"/>
      <c r="EW105" s="120"/>
      <c r="EX105" s="120"/>
      <c r="EY105" s="120"/>
      <c r="EZ105" s="120"/>
      <c r="FA105" s="120"/>
      <c r="FB105" s="120"/>
      <c r="FC105" s="120"/>
      <c r="FD105" s="120"/>
      <c r="FE105" s="120"/>
      <c r="FF105" s="120"/>
      <c r="FG105" s="120"/>
      <c r="FH105" s="120"/>
      <c r="FI105" s="120"/>
      <c r="FJ105" s="120"/>
      <c r="FK105" s="120"/>
      <c r="FL105" s="120"/>
      <c r="FM105" s="120"/>
      <c r="FN105" s="120"/>
      <c r="FO105" s="120"/>
      <c r="FP105" s="120"/>
      <c r="FQ105" s="120"/>
      <c r="FR105" s="120"/>
      <c r="FS105" s="120"/>
      <c r="FT105" s="120"/>
      <c r="FU105" s="120"/>
      <c r="FV105" s="120"/>
      <c r="FW105" s="120"/>
      <c r="FX105" s="120"/>
      <c r="FY105" s="120"/>
      <c r="FZ105" s="120"/>
      <c r="GA105" s="120"/>
      <c r="GB105" s="120"/>
      <c r="GC105" s="120"/>
      <c r="GD105" s="120"/>
      <c r="GE105" s="120"/>
      <c r="GF105" s="120"/>
      <c r="GG105" s="120"/>
    </row>
    <row r="106" spans="1:189" s="119" customFormat="1" ht="21.75" customHeight="1" x14ac:dyDescent="0.2">
      <c r="A106" s="212"/>
      <c r="B106" s="213"/>
      <c r="C106" s="214"/>
      <c r="D106" s="215"/>
      <c r="E106" s="216"/>
      <c r="F106" s="215"/>
      <c r="G106" s="217"/>
      <c r="H106" s="203"/>
      <c r="I106" s="203"/>
      <c r="J106" s="204"/>
      <c r="K106" s="205"/>
      <c r="L106" s="205"/>
      <c r="M106" s="205"/>
      <c r="N106" s="205"/>
      <c r="O106" s="205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/>
      <c r="AV106" s="133"/>
      <c r="AW106" s="133"/>
      <c r="AX106" s="133"/>
      <c r="AY106" s="133"/>
      <c r="AZ106" s="133"/>
      <c r="BA106" s="133"/>
      <c r="BB106" s="133"/>
      <c r="BC106" s="133"/>
      <c r="BD106" s="133"/>
      <c r="BE106" s="133"/>
      <c r="BF106" s="133"/>
      <c r="BG106" s="133"/>
      <c r="BH106" s="133"/>
      <c r="BI106" s="133"/>
      <c r="BJ106" s="133"/>
      <c r="BK106" s="133"/>
      <c r="BL106" s="206"/>
      <c r="BM106" s="206"/>
      <c r="BN106" s="206"/>
      <c r="BO106" s="206"/>
      <c r="BP106" s="206"/>
      <c r="BQ106" s="206"/>
      <c r="BR106" s="206"/>
      <c r="BS106" s="205"/>
      <c r="BT106" s="205"/>
      <c r="BU106" s="205"/>
      <c r="BV106" s="205"/>
      <c r="BW106" s="205"/>
      <c r="BX106" s="205"/>
      <c r="BY106" s="205"/>
      <c r="BZ106" s="205"/>
      <c r="CA106" s="205"/>
      <c r="CB106" s="205"/>
      <c r="CC106" s="205"/>
      <c r="CD106" s="205"/>
      <c r="CE106" s="205"/>
      <c r="CF106" s="205"/>
      <c r="CG106" s="205"/>
      <c r="CH106" s="205"/>
      <c r="CI106" s="205"/>
      <c r="CJ106" s="205"/>
      <c r="CK106" s="205"/>
      <c r="CL106" s="205"/>
      <c r="CM106" s="205"/>
      <c r="CN106" s="205"/>
      <c r="CO106" s="205"/>
      <c r="CP106" s="205"/>
      <c r="CQ106" s="205"/>
      <c r="CR106" s="205"/>
      <c r="CS106" s="206"/>
      <c r="CT106" s="206"/>
      <c r="CU106" s="206"/>
      <c r="CV106" s="206"/>
      <c r="CW106" s="206"/>
      <c r="CX106" s="206"/>
      <c r="CY106" s="206"/>
      <c r="CZ106" s="205"/>
      <c r="DA106" s="205"/>
      <c r="DB106" s="205"/>
      <c r="DC106" s="205"/>
      <c r="DD106" s="205"/>
      <c r="DE106" s="205"/>
      <c r="DF106" s="205"/>
      <c r="DG106" s="205"/>
      <c r="DH106" s="205"/>
      <c r="DI106" s="205"/>
      <c r="DJ106" s="117"/>
      <c r="DN106" s="205"/>
      <c r="DO106" s="205"/>
      <c r="DP106" s="205"/>
      <c r="DU106" s="205"/>
      <c r="DV106" s="205"/>
      <c r="DW106" s="205"/>
      <c r="EB106" s="205"/>
      <c r="EC106" s="205"/>
      <c r="EI106" s="205"/>
      <c r="EJ106" s="205"/>
      <c r="EP106" s="205"/>
      <c r="EQ106" s="205"/>
      <c r="ER106" s="207"/>
      <c r="ES106" s="208"/>
      <c r="ET106" s="208"/>
      <c r="EU106" s="208"/>
      <c r="EV106" s="208"/>
      <c r="EW106" s="208"/>
      <c r="EX106" s="209"/>
      <c r="EY106" s="207"/>
      <c r="EZ106" s="208"/>
      <c r="FA106" s="208"/>
      <c r="FB106" s="208"/>
      <c r="FC106" s="208"/>
      <c r="FD106" s="208"/>
      <c r="FE106" s="209"/>
      <c r="FF106" s="207"/>
      <c r="FG106" s="208"/>
      <c r="FH106" s="208"/>
      <c r="FI106" s="208"/>
      <c r="FJ106" s="208"/>
      <c r="FK106" s="208"/>
      <c r="FL106" s="209"/>
      <c r="FM106" s="207"/>
      <c r="FN106" s="208"/>
      <c r="FO106" s="208"/>
      <c r="FP106" s="208"/>
      <c r="FQ106" s="208"/>
      <c r="FR106" s="208"/>
      <c r="FS106" s="209"/>
      <c r="FT106" s="207"/>
      <c r="FU106" s="208"/>
      <c r="FV106" s="208"/>
      <c r="FW106" s="208"/>
      <c r="FX106" s="208"/>
      <c r="FY106" s="208"/>
      <c r="FZ106" s="209"/>
      <c r="GA106" s="207"/>
      <c r="GB106" s="208"/>
      <c r="GC106" s="208"/>
      <c r="GD106" s="208"/>
      <c r="GE106" s="208"/>
      <c r="GF106" s="208"/>
      <c r="GG106" s="209"/>
    </row>
    <row r="107" spans="1:189" s="119" customFormat="1" ht="21.75" customHeight="1" x14ac:dyDescent="0.2">
      <c r="A107" s="212"/>
      <c r="B107" s="213">
        <f>+'BALANCE GENERAL'!D61</f>
        <v>3.02</v>
      </c>
      <c r="C107" s="214" t="str">
        <f>+'BALANCE GENERAL'!G61</f>
        <v>Base granular para ANDENES (incluye Suministro, Extendido, Nivelación y Compactación con Vibrocompactador manual, incluye transporte)</v>
      </c>
      <c r="D107" s="215" t="str">
        <f>+'BALANCE GENERAL'!H61</f>
        <v>m3</v>
      </c>
      <c r="E107" s="215">
        <v>45.2</v>
      </c>
      <c r="F107" s="215">
        <f>+'BALANCE GENERAL'!J61</f>
        <v>161265</v>
      </c>
      <c r="G107" s="217">
        <f t="shared" ref="G107" si="406">ROUND(E107*F107,0)</f>
        <v>7289178</v>
      </c>
      <c r="H107" s="203"/>
      <c r="I107" s="203"/>
      <c r="J107" s="218" t="s">
        <v>223</v>
      </c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1"/>
      <c r="X107" s="121"/>
      <c r="Y107" s="121"/>
      <c r="Z107" s="121"/>
      <c r="AA107" s="121"/>
      <c r="AB107" s="121"/>
      <c r="AC107" s="121"/>
      <c r="AD107" s="121"/>
      <c r="AE107" s="121"/>
      <c r="AF107" s="121"/>
      <c r="AG107" s="121"/>
      <c r="AH107" s="121"/>
      <c r="AI107" s="121"/>
      <c r="AJ107" s="122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121"/>
      <c r="AU107" s="121"/>
      <c r="AV107" s="121"/>
      <c r="AW107" s="121"/>
      <c r="AX107" s="121"/>
      <c r="AY107" s="121"/>
      <c r="AZ107" s="121"/>
      <c r="BA107" s="121"/>
      <c r="BB107" s="121"/>
      <c r="BC107" s="122"/>
      <c r="BD107" s="121"/>
      <c r="BE107" s="121"/>
      <c r="BF107" s="121"/>
      <c r="BG107" s="121"/>
      <c r="BH107" s="121"/>
      <c r="BI107" s="121"/>
      <c r="BJ107" s="121"/>
      <c r="BK107" s="120"/>
      <c r="BL107" s="121"/>
      <c r="BM107" s="121"/>
      <c r="BN107" s="121"/>
      <c r="BO107" s="121"/>
      <c r="BP107" s="121"/>
      <c r="BQ107" s="121"/>
      <c r="BR107" s="121"/>
      <c r="BS107" s="121"/>
      <c r="BT107" s="121"/>
      <c r="BU107" s="121"/>
      <c r="BV107" s="121"/>
      <c r="BW107" s="121"/>
      <c r="BX107" s="121"/>
      <c r="BY107" s="122"/>
      <c r="BZ107" s="121"/>
      <c r="CA107" s="121"/>
      <c r="CB107" s="121"/>
      <c r="CC107" s="121"/>
      <c r="CD107" s="121"/>
      <c r="CE107" s="121"/>
      <c r="CF107" s="121"/>
      <c r="CG107" s="120"/>
      <c r="CH107" s="120"/>
      <c r="CI107" s="120"/>
      <c r="CJ107" s="120"/>
      <c r="CK107" s="120"/>
      <c r="CL107" s="120"/>
      <c r="CM107" s="120"/>
      <c r="CN107" s="120">
        <v>1</v>
      </c>
      <c r="CO107" s="120">
        <v>1</v>
      </c>
      <c r="CP107" s="120">
        <v>1</v>
      </c>
      <c r="CQ107" s="120">
        <v>1</v>
      </c>
      <c r="CR107" s="120">
        <v>1</v>
      </c>
      <c r="CS107" s="121">
        <v>1</v>
      </c>
      <c r="CT107" s="121">
        <v>1</v>
      </c>
      <c r="CU107" s="121"/>
      <c r="CV107" s="121"/>
      <c r="CW107" s="121"/>
      <c r="CX107" s="121"/>
      <c r="CY107" s="121"/>
      <c r="CZ107" s="121"/>
      <c r="DA107" s="121"/>
      <c r="DB107" s="121"/>
      <c r="DC107" s="121"/>
      <c r="DD107" s="121"/>
      <c r="DE107" s="121"/>
      <c r="DF107" s="122"/>
      <c r="DG107" s="121"/>
      <c r="DH107" s="121"/>
      <c r="DI107" s="121"/>
      <c r="DJ107" s="121"/>
      <c r="DK107" s="121"/>
      <c r="DL107" s="121"/>
      <c r="DM107" s="122"/>
      <c r="DN107" s="121"/>
      <c r="DO107" s="121"/>
      <c r="DP107" s="121"/>
      <c r="DQ107" s="121"/>
      <c r="DR107" s="121"/>
      <c r="DS107" s="121"/>
      <c r="DT107" s="122"/>
      <c r="DU107" s="121"/>
      <c r="DV107" s="121"/>
      <c r="DW107" s="121"/>
      <c r="DX107" s="121"/>
      <c r="DY107" s="121"/>
      <c r="DZ107" s="121"/>
      <c r="EA107" s="122"/>
      <c r="EB107" s="121"/>
      <c r="EC107" s="121"/>
      <c r="ED107" s="121"/>
      <c r="EE107" s="121"/>
      <c r="EF107" s="121"/>
      <c r="EG107" s="121"/>
      <c r="EH107" s="122"/>
      <c r="EI107" s="121"/>
      <c r="EJ107" s="121"/>
      <c r="EK107" s="121"/>
      <c r="EL107" s="121"/>
      <c r="EM107" s="121"/>
      <c r="EN107" s="121"/>
      <c r="EO107" s="122"/>
      <c r="EP107" s="121"/>
      <c r="EQ107" s="121"/>
      <c r="ER107" s="121"/>
      <c r="ES107" s="121"/>
      <c r="ET107" s="121"/>
      <c r="EU107" s="121"/>
      <c r="EV107" s="122"/>
      <c r="EW107" s="121"/>
      <c r="EX107" s="121"/>
      <c r="EY107" s="121"/>
      <c r="EZ107" s="121"/>
      <c r="FA107" s="121"/>
      <c r="FB107" s="121"/>
      <c r="FC107" s="122"/>
      <c r="FD107" s="121"/>
      <c r="FE107" s="121"/>
      <c r="FF107" s="121"/>
      <c r="FG107" s="121"/>
      <c r="FH107" s="121"/>
      <c r="FI107" s="121"/>
      <c r="FJ107" s="122"/>
      <c r="FK107" s="121"/>
      <c r="FL107" s="121"/>
      <c r="FM107" s="121"/>
      <c r="FN107" s="121"/>
      <c r="FO107" s="121"/>
      <c r="FP107" s="121"/>
      <c r="FQ107" s="122"/>
      <c r="FR107" s="121"/>
      <c r="FS107" s="121"/>
      <c r="FT107" s="121"/>
      <c r="FU107" s="121"/>
      <c r="FV107" s="121"/>
      <c r="FW107" s="121"/>
      <c r="FX107" s="122"/>
      <c r="FY107" s="121"/>
      <c r="FZ107" s="121"/>
      <c r="GA107" s="121"/>
      <c r="GB107" s="121"/>
      <c r="GC107" s="121"/>
      <c r="GD107" s="121"/>
      <c r="GE107" s="122"/>
      <c r="GF107" s="121"/>
      <c r="GG107" s="121"/>
    </row>
    <row r="108" spans="1:189" s="119" customFormat="1" ht="21.75" customHeight="1" x14ac:dyDescent="0.2">
      <c r="A108" s="212"/>
      <c r="B108" s="213"/>
      <c r="C108" s="214"/>
      <c r="D108" s="215"/>
      <c r="E108" s="215"/>
      <c r="F108" s="215"/>
      <c r="G108" s="217"/>
      <c r="H108" s="203"/>
      <c r="I108" s="203"/>
      <c r="J108" s="218"/>
      <c r="K108" s="205">
        <v>0</v>
      </c>
      <c r="L108" s="205"/>
      <c r="M108" s="205"/>
      <c r="N108" s="205"/>
      <c r="O108" s="205"/>
      <c r="P108" s="219">
        <v>0</v>
      </c>
      <c r="Q108" s="220"/>
      <c r="R108" s="220"/>
      <c r="S108" s="220"/>
      <c r="T108" s="220"/>
      <c r="U108" s="221"/>
      <c r="V108" s="222">
        <f>(SUM(V107:AB107)/SUM($K107:$EC107))*$G107</f>
        <v>0</v>
      </c>
      <c r="W108" s="223"/>
      <c r="X108" s="223"/>
      <c r="Y108" s="223"/>
      <c r="Z108" s="223"/>
      <c r="AA108" s="223"/>
      <c r="AB108" s="223"/>
      <c r="AC108" s="222">
        <f t="shared" ref="AC108" si="407">(SUM(AC107:AI107)/SUM($K107:$EC107))*$G107</f>
        <v>0</v>
      </c>
      <c r="AD108" s="223"/>
      <c r="AE108" s="223"/>
      <c r="AF108" s="223"/>
      <c r="AG108" s="223"/>
      <c r="AH108" s="223"/>
      <c r="AI108" s="223"/>
      <c r="AJ108" s="222">
        <f t="shared" ref="AJ108" si="408">(SUM(AJ107:AP107)/SUM($K107:$EC107))*$G107</f>
        <v>0</v>
      </c>
      <c r="AK108" s="223"/>
      <c r="AL108" s="223"/>
      <c r="AM108" s="223"/>
      <c r="AN108" s="223"/>
      <c r="AO108" s="223"/>
      <c r="AP108" s="223"/>
      <c r="AQ108" s="222">
        <f t="shared" ref="AQ108" si="409">(SUM(AQ107:AW107)/SUM($K107:$EC107))*$G107</f>
        <v>0</v>
      </c>
      <c r="AR108" s="223"/>
      <c r="AS108" s="223"/>
      <c r="AT108" s="223"/>
      <c r="AU108" s="223"/>
      <c r="AV108" s="223"/>
      <c r="AW108" s="223"/>
      <c r="AX108" s="222">
        <f t="shared" ref="AX108" si="410">(SUM(AX107:BD107)/SUM($K107:$EC107))*$G107</f>
        <v>0</v>
      </c>
      <c r="AY108" s="223"/>
      <c r="AZ108" s="223"/>
      <c r="BA108" s="223"/>
      <c r="BB108" s="223"/>
      <c r="BC108" s="223"/>
      <c r="BD108" s="223"/>
      <c r="BE108" s="222">
        <f t="shared" ref="BE108" si="411">(SUM(BE107:BK107)/SUM($K107:$EC107))*$G107</f>
        <v>0</v>
      </c>
      <c r="BF108" s="223"/>
      <c r="BG108" s="223"/>
      <c r="BH108" s="223"/>
      <c r="BI108" s="223"/>
      <c r="BJ108" s="223"/>
      <c r="BK108" s="223"/>
      <c r="BL108" s="222">
        <f t="shared" ref="BL108" si="412">(SUM(BL107:BR107)/SUM($K107:$EC107))*$G107</f>
        <v>0</v>
      </c>
      <c r="BM108" s="223"/>
      <c r="BN108" s="223"/>
      <c r="BO108" s="223"/>
      <c r="BP108" s="223"/>
      <c r="BQ108" s="223"/>
      <c r="BR108" s="223"/>
      <c r="BS108" s="222">
        <f t="shared" ref="BS108" si="413">(SUM(BS107:BY107)/SUM($K107:$EC107))*$G107</f>
        <v>0</v>
      </c>
      <c r="BT108" s="223"/>
      <c r="BU108" s="223"/>
      <c r="BV108" s="223"/>
      <c r="BW108" s="223"/>
      <c r="BX108" s="223"/>
      <c r="BY108" s="223"/>
      <c r="BZ108" s="222">
        <f t="shared" ref="BZ108" si="414">(SUM(BZ107:CF107)/SUM($K107:$EC107))*$G107</f>
        <v>0</v>
      </c>
      <c r="CA108" s="223"/>
      <c r="CB108" s="223"/>
      <c r="CC108" s="223"/>
      <c r="CD108" s="223"/>
      <c r="CE108" s="223"/>
      <c r="CF108" s="223"/>
      <c r="CG108" s="222">
        <f t="shared" ref="CG108" si="415">(SUM(CG107:CM107)/SUM($K107:$EC107))*$G107</f>
        <v>0</v>
      </c>
      <c r="CH108" s="223"/>
      <c r="CI108" s="223"/>
      <c r="CJ108" s="223"/>
      <c r="CK108" s="223"/>
      <c r="CL108" s="223"/>
      <c r="CM108" s="223"/>
      <c r="CN108" s="222">
        <f>6671211+617967.48-0.48</f>
        <v>7289178</v>
      </c>
      <c r="CO108" s="223"/>
      <c r="CP108" s="223"/>
      <c r="CQ108" s="223"/>
      <c r="CR108" s="223"/>
      <c r="CS108" s="223"/>
      <c r="CT108" s="223"/>
      <c r="CU108" s="222">
        <f t="shared" ref="CU108" si="416">(SUM(CU107:DA107)/SUM($K107:$EQ107))*$G107</f>
        <v>0</v>
      </c>
      <c r="CV108" s="223"/>
      <c r="CW108" s="223"/>
      <c r="CX108" s="223"/>
      <c r="CY108" s="223"/>
      <c r="CZ108" s="223"/>
      <c r="DA108" s="223"/>
      <c r="DB108" s="222">
        <f t="shared" ref="DB108" si="417">(SUM(DB107:DH107)/SUM($K107:$EQ107))*$G107</f>
        <v>0</v>
      </c>
      <c r="DC108" s="223"/>
      <c r="DD108" s="223"/>
      <c r="DE108" s="223"/>
      <c r="DF108" s="223"/>
      <c r="DG108" s="223"/>
      <c r="DH108" s="223"/>
      <c r="DI108" s="222">
        <f t="shared" ref="DI108" si="418">(SUM(DI107:DO107)/SUM($K107:$EQ107))*$G107</f>
        <v>0</v>
      </c>
      <c r="DJ108" s="223"/>
      <c r="DK108" s="223"/>
      <c r="DL108" s="223"/>
      <c r="DM108" s="223"/>
      <c r="DN108" s="223"/>
      <c r="DO108" s="223"/>
      <c r="DP108" s="222">
        <f t="shared" ref="DP108" si="419">(SUM(DP107:DV107)/SUM($K107:$EQ107))*$G107</f>
        <v>0</v>
      </c>
      <c r="DQ108" s="223"/>
      <c r="DR108" s="223"/>
      <c r="DS108" s="223"/>
      <c r="DT108" s="223"/>
      <c r="DU108" s="223"/>
      <c r="DV108" s="223"/>
      <c r="DW108" s="222">
        <f t="shared" ref="DW108" si="420">(SUM(DW107:EC107)/SUM($K107:$EQ107))*$G107</f>
        <v>0</v>
      </c>
      <c r="DX108" s="223"/>
      <c r="DY108" s="223"/>
      <c r="DZ108" s="223"/>
      <c r="EA108" s="223"/>
      <c r="EB108" s="223"/>
      <c r="EC108" s="223"/>
      <c r="ED108" s="222">
        <f t="shared" ref="ED108" si="421">(SUM(ED107:EJ107)/SUM($K107:$EQ107))*$G107</f>
        <v>0</v>
      </c>
      <c r="EE108" s="223"/>
      <c r="EF108" s="223"/>
      <c r="EG108" s="223"/>
      <c r="EH108" s="223"/>
      <c r="EI108" s="223"/>
      <c r="EJ108" s="223"/>
      <c r="EK108" s="222">
        <f t="shared" ref="EK108" si="422">(SUM(EK107:EQ107)/SUM($K107:$EQ107))*$G107</f>
        <v>0</v>
      </c>
      <c r="EL108" s="223"/>
      <c r="EM108" s="223"/>
      <c r="EN108" s="223"/>
      <c r="EO108" s="223"/>
      <c r="EP108" s="223"/>
      <c r="EQ108" s="223"/>
      <c r="ER108" s="222">
        <f>+(ER107+ES107+ET107+EU107+EV107+EW107+EX107)*G107</f>
        <v>0</v>
      </c>
      <c r="ES108" s="223"/>
      <c r="ET108" s="223"/>
      <c r="EU108" s="223"/>
      <c r="EV108" s="223"/>
      <c r="EW108" s="223"/>
      <c r="EX108" s="223"/>
      <c r="EY108" s="222">
        <f>+(EY107+EZ107+FA107+FB107+FC107+FD107+FE107)*N107</f>
        <v>0</v>
      </c>
      <c r="EZ108" s="223"/>
      <c r="FA108" s="223"/>
      <c r="FB108" s="223"/>
      <c r="FC108" s="223"/>
      <c r="FD108" s="223"/>
      <c r="FE108" s="223"/>
      <c r="FF108" s="222">
        <f>+(FF107+FG107+FH107+FI107+FJ107+FK107+FL107)*U107</f>
        <v>0</v>
      </c>
      <c r="FG108" s="223"/>
      <c r="FH108" s="223"/>
      <c r="FI108" s="223"/>
      <c r="FJ108" s="223"/>
      <c r="FK108" s="223"/>
      <c r="FL108" s="223"/>
      <c r="FM108" s="222">
        <f>+(FM107+FN107+FO107+FP107+FQ107+FR107+FS107)*AB107</f>
        <v>0</v>
      </c>
      <c r="FN108" s="223"/>
      <c r="FO108" s="223"/>
      <c r="FP108" s="223"/>
      <c r="FQ108" s="223"/>
      <c r="FR108" s="223"/>
      <c r="FS108" s="223"/>
      <c r="FT108" s="222">
        <f>+(FT107+FU107+FV107+FW107+FX107+FY107+FZ107)*AI107</f>
        <v>0</v>
      </c>
      <c r="FU108" s="223"/>
      <c r="FV108" s="223"/>
      <c r="FW108" s="223"/>
      <c r="FX108" s="223"/>
      <c r="FY108" s="223"/>
      <c r="FZ108" s="223"/>
      <c r="GA108" s="222">
        <f>+(GA107+GB107+GC107+GD107+GE107+GF107+GG107)*AP107</f>
        <v>0</v>
      </c>
      <c r="GB108" s="223"/>
      <c r="GC108" s="223"/>
      <c r="GD108" s="223"/>
      <c r="GE108" s="223"/>
      <c r="GF108" s="223"/>
      <c r="GG108" s="223"/>
    </row>
    <row r="109" spans="1:189" s="119" customFormat="1" ht="21.75" customHeight="1" x14ac:dyDescent="0.2">
      <c r="A109" s="212"/>
      <c r="B109" s="213"/>
      <c r="C109" s="214"/>
      <c r="D109" s="215"/>
      <c r="E109" s="215"/>
      <c r="F109" s="215"/>
      <c r="G109" s="217"/>
      <c r="H109" s="203"/>
      <c r="I109" s="203"/>
      <c r="J109" s="204" t="s">
        <v>224</v>
      </c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1"/>
      <c r="X109" s="121"/>
      <c r="Y109" s="121"/>
      <c r="Z109" s="121"/>
      <c r="AA109" s="121"/>
      <c r="AB109" s="121"/>
      <c r="AC109" s="121"/>
      <c r="AD109" s="120"/>
      <c r="AE109" s="120"/>
      <c r="AF109" s="120"/>
      <c r="AG109" s="120"/>
      <c r="AH109" s="120"/>
      <c r="AI109" s="120"/>
      <c r="AJ109" s="120"/>
      <c r="AK109" s="120"/>
      <c r="AL109" s="120"/>
      <c r="AM109" s="120"/>
      <c r="AN109" s="120"/>
      <c r="AO109" s="120"/>
      <c r="AP109" s="120"/>
      <c r="AQ109" s="120"/>
      <c r="AR109" s="121"/>
      <c r="AS109" s="121"/>
      <c r="AT109" s="121"/>
      <c r="AU109" s="121"/>
      <c r="AV109" s="121"/>
      <c r="AW109" s="120"/>
      <c r="AX109" s="120"/>
      <c r="AY109" s="120"/>
      <c r="AZ109" s="120"/>
      <c r="BA109" s="120"/>
      <c r="BB109" s="120"/>
      <c r="BC109" s="120"/>
      <c r="BD109" s="120"/>
      <c r="BE109" s="120"/>
      <c r="BF109" s="120"/>
      <c r="BG109" s="120"/>
      <c r="BH109" s="120"/>
      <c r="BI109" s="120"/>
      <c r="BJ109" s="120"/>
      <c r="BK109" s="120"/>
      <c r="BL109" s="121"/>
      <c r="BM109" s="121"/>
      <c r="BN109" s="121"/>
      <c r="BO109" s="121"/>
      <c r="BP109" s="121"/>
      <c r="BQ109" s="121"/>
      <c r="BR109" s="121"/>
      <c r="BS109" s="120"/>
      <c r="BT109" s="120"/>
      <c r="BU109" s="120"/>
      <c r="BV109" s="120"/>
      <c r="BW109" s="120"/>
      <c r="BX109" s="120"/>
      <c r="BY109" s="120"/>
      <c r="BZ109" s="120"/>
      <c r="CA109" s="120"/>
      <c r="CB109" s="120"/>
      <c r="CC109" s="120"/>
      <c r="CD109" s="120"/>
      <c r="CE109" s="120"/>
      <c r="CF109" s="120"/>
      <c r="CG109" s="120"/>
      <c r="CH109" s="120"/>
      <c r="CI109" s="120"/>
      <c r="CJ109" s="120"/>
      <c r="CK109" s="120"/>
      <c r="CL109" s="120"/>
      <c r="CM109" s="120"/>
      <c r="CN109" s="120"/>
      <c r="CO109" s="120"/>
      <c r="CP109" s="120"/>
      <c r="CQ109" s="120"/>
      <c r="CR109" s="120"/>
      <c r="CS109" s="121"/>
      <c r="CT109" s="121"/>
      <c r="CU109" s="121"/>
      <c r="CV109" s="121"/>
      <c r="CW109" s="121"/>
      <c r="CX109" s="121"/>
      <c r="CY109" s="121"/>
      <c r="CZ109" s="120"/>
      <c r="DA109" s="120"/>
      <c r="DB109" s="120"/>
      <c r="DC109" s="120"/>
      <c r="DD109" s="120"/>
      <c r="DE109" s="120"/>
      <c r="DF109" s="120"/>
      <c r="DG109" s="120"/>
      <c r="DH109" s="120"/>
      <c r="DI109" s="120"/>
      <c r="DJ109" s="120"/>
      <c r="DK109" s="120"/>
      <c r="DL109" s="120"/>
      <c r="DM109" s="120"/>
      <c r="DN109" s="120"/>
      <c r="DO109" s="120"/>
      <c r="DP109" s="120"/>
      <c r="DQ109" s="120"/>
      <c r="DR109" s="120"/>
      <c r="DS109" s="120"/>
      <c r="DT109" s="120"/>
      <c r="DU109" s="120"/>
      <c r="DV109" s="120"/>
      <c r="DW109" s="120"/>
      <c r="DX109" s="120"/>
      <c r="DY109" s="120"/>
      <c r="DZ109" s="120"/>
      <c r="EA109" s="120"/>
      <c r="EB109" s="120"/>
      <c r="EC109" s="120"/>
      <c r="ED109" s="120"/>
      <c r="EE109" s="120"/>
      <c r="EF109" s="120"/>
      <c r="EG109" s="120"/>
      <c r="EH109" s="120"/>
      <c r="EI109" s="120"/>
      <c r="EJ109" s="120"/>
      <c r="EK109" s="120"/>
      <c r="EL109" s="120"/>
      <c r="EM109" s="120"/>
      <c r="EN109" s="120"/>
      <c r="EO109" s="120"/>
      <c r="EP109" s="120"/>
      <c r="EQ109" s="120"/>
      <c r="ER109" s="120"/>
      <c r="ES109" s="120"/>
      <c r="ET109" s="120"/>
      <c r="EU109" s="120"/>
      <c r="EV109" s="120"/>
      <c r="EW109" s="120"/>
      <c r="EX109" s="120"/>
      <c r="EY109" s="120"/>
      <c r="EZ109" s="120"/>
      <c r="FA109" s="120"/>
      <c r="FB109" s="120"/>
      <c r="FC109" s="120"/>
      <c r="FD109" s="120"/>
      <c r="FE109" s="120"/>
      <c r="FF109" s="120"/>
      <c r="FG109" s="120"/>
      <c r="FH109" s="120"/>
      <c r="FI109" s="120"/>
      <c r="FJ109" s="120"/>
      <c r="FK109" s="120"/>
      <c r="FL109" s="120"/>
      <c r="FM109" s="120"/>
      <c r="FN109" s="120"/>
      <c r="FO109" s="120"/>
      <c r="FP109" s="120"/>
      <c r="FQ109" s="120"/>
      <c r="FR109" s="120"/>
      <c r="FS109" s="120"/>
      <c r="FT109" s="120"/>
      <c r="FU109" s="120"/>
      <c r="FV109" s="120"/>
      <c r="FW109" s="120"/>
      <c r="FX109" s="120"/>
      <c r="FY109" s="120"/>
      <c r="FZ109" s="120"/>
      <c r="GA109" s="120"/>
      <c r="GB109" s="120"/>
      <c r="GC109" s="120"/>
      <c r="GD109" s="120"/>
      <c r="GE109" s="120"/>
      <c r="GF109" s="120"/>
      <c r="GG109" s="120"/>
    </row>
    <row r="110" spans="1:189" s="119" customFormat="1" ht="21.75" customHeight="1" x14ac:dyDescent="0.2">
      <c r="A110" s="212"/>
      <c r="B110" s="213"/>
      <c r="C110" s="214"/>
      <c r="D110" s="215"/>
      <c r="E110" s="215"/>
      <c r="F110" s="215"/>
      <c r="G110" s="217"/>
      <c r="H110" s="203"/>
      <c r="I110" s="203"/>
      <c r="J110" s="204"/>
      <c r="K110" s="205"/>
      <c r="L110" s="205"/>
      <c r="M110" s="205"/>
      <c r="N110" s="205"/>
      <c r="O110" s="205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  <c r="AT110" s="133"/>
      <c r="AU110" s="133"/>
      <c r="AV110" s="133"/>
      <c r="AW110" s="133"/>
      <c r="AX110" s="133"/>
      <c r="AY110" s="133"/>
      <c r="AZ110" s="133"/>
      <c r="BA110" s="133"/>
      <c r="BB110" s="133"/>
      <c r="BC110" s="133"/>
      <c r="BD110" s="133"/>
      <c r="BE110" s="133"/>
      <c r="BF110" s="133"/>
      <c r="BG110" s="133"/>
      <c r="BH110" s="133"/>
      <c r="BI110" s="133"/>
      <c r="BJ110" s="133"/>
      <c r="BK110" s="133"/>
      <c r="BL110" s="206"/>
      <c r="BM110" s="206"/>
      <c r="BN110" s="206"/>
      <c r="BO110" s="206"/>
      <c r="BP110" s="206"/>
      <c r="BQ110" s="206"/>
      <c r="BR110" s="206"/>
      <c r="BS110" s="205"/>
      <c r="BT110" s="205"/>
      <c r="BU110" s="205"/>
      <c r="BV110" s="205"/>
      <c r="BW110" s="205"/>
      <c r="BX110" s="205"/>
      <c r="BY110" s="205"/>
      <c r="BZ110" s="205"/>
      <c r="CA110" s="205"/>
      <c r="CB110" s="205"/>
      <c r="CC110" s="205"/>
      <c r="CD110" s="205"/>
      <c r="CE110" s="205"/>
      <c r="CF110" s="205"/>
      <c r="CG110" s="205"/>
      <c r="CH110" s="205"/>
      <c r="CI110" s="205"/>
      <c r="CJ110" s="205"/>
      <c r="CK110" s="205"/>
      <c r="CL110" s="205"/>
      <c r="CM110" s="205"/>
      <c r="CN110" s="205"/>
      <c r="CO110" s="205"/>
      <c r="CP110" s="205"/>
      <c r="CQ110" s="205"/>
      <c r="CR110" s="205"/>
      <c r="CS110" s="206"/>
      <c r="CT110" s="206"/>
      <c r="CU110" s="206"/>
      <c r="CV110" s="206"/>
      <c r="CW110" s="206"/>
      <c r="CX110" s="206"/>
      <c r="CY110" s="206"/>
      <c r="CZ110" s="205"/>
      <c r="DA110" s="205"/>
      <c r="DB110" s="205"/>
      <c r="DC110" s="205"/>
      <c r="DD110" s="205"/>
      <c r="DE110" s="205"/>
      <c r="DF110" s="205"/>
      <c r="DG110" s="205"/>
      <c r="DH110" s="205"/>
      <c r="DI110" s="205"/>
      <c r="DJ110" s="117"/>
      <c r="DN110" s="205"/>
      <c r="DO110" s="205"/>
      <c r="DP110" s="205"/>
      <c r="DU110" s="205"/>
      <c r="DV110" s="205"/>
      <c r="DW110" s="205"/>
      <c r="EB110" s="205"/>
      <c r="EC110" s="205"/>
      <c r="EI110" s="205"/>
      <c r="EJ110" s="205"/>
      <c r="EP110" s="205"/>
      <c r="EQ110" s="205"/>
      <c r="ER110" s="207"/>
      <c r="ES110" s="208"/>
      <c r="ET110" s="208"/>
      <c r="EU110" s="208"/>
      <c r="EV110" s="208"/>
      <c r="EW110" s="208"/>
      <c r="EX110" s="209"/>
      <c r="EY110" s="207"/>
      <c r="EZ110" s="208"/>
      <c r="FA110" s="208"/>
      <c r="FB110" s="208"/>
      <c r="FC110" s="208"/>
      <c r="FD110" s="208"/>
      <c r="FE110" s="209"/>
      <c r="FF110" s="207"/>
      <c r="FG110" s="208"/>
      <c r="FH110" s="208"/>
      <c r="FI110" s="208"/>
      <c r="FJ110" s="208"/>
      <c r="FK110" s="208"/>
      <c r="FL110" s="209"/>
      <c r="FM110" s="207"/>
      <c r="FN110" s="208"/>
      <c r="FO110" s="208"/>
      <c r="FP110" s="208"/>
      <c r="FQ110" s="208"/>
      <c r="FR110" s="208"/>
      <c r="FS110" s="209"/>
      <c r="FT110" s="207"/>
      <c r="FU110" s="208"/>
      <c r="FV110" s="208"/>
      <c r="FW110" s="208"/>
      <c r="FX110" s="208"/>
      <c r="FY110" s="208"/>
      <c r="FZ110" s="209"/>
      <c r="GA110" s="207"/>
      <c r="GB110" s="208"/>
      <c r="GC110" s="208"/>
      <c r="GD110" s="208"/>
      <c r="GE110" s="208"/>
      <c r="GF110" s="208"/>
      <c r="GG110" s="209"/>
    </row>
    <row r="111" spans="1:189" s="119" customFormat="1" ht="21.75" customHeight="1" x14ac:dyDescent="0.2">
      <c r="A111" s="212"/>
      <c r="B111" s="213">
        <f>+'BALANCE GENERAL'!D62</f>
        <v>3.03</v>
      </c>
      <c r="C111" s="214" t="str">
        <f>+'BALANCE GENERAL'!G62</f>
        <v>Bordillo hecho en sitio de h=40cm a=15 cm, (concreto de 3000 psi, incluye acero)</v>
      </c>
      <c r="D111" s="215" t="str">
        <f>+'BALANCE GENERAL'!H62</f>
        <v>ml</v>
      </c>
      <c r="E111" s="215">
        <v>42</v>
      </c>
      <c r="F111" s="215">
        <f>+'BALANCE GENERAL'!J62</f>
        <v>83083</v>
      </c>
      <c r="G111" s="217">
        <f t="shared" ref="G111" si="423">ROUND(E111*F111,0)</f>
        <v>3489486</v>
      </c>
      <c r="H111" s="203"/>
      <c r="I111" s="203"/>
      <c r="J111" s="218" t="s">
        <v>223</v>
      </c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1"/>
      <c r="X111" s="121"/>
      <c r="Y111" s="121"/>
      <c r="Z111" s="121"/>
      <c r="AA111" s="121"/>
      <c r="AB111" s="121"/>
      <c r="AC111" s="121"/>
      <c r="AD111" s="121"/>
      <c r="AE111" s="121"/>
      <c r="AF111" s="121"/>
      <c r="AG111" s="121"/>
      <c r="AH111" s="121"/>
      <c r="AI111" s="121"/>
      <c r="AJ111" s="122"/>
      <c r="AK111" s="121"/>
      <c r="AL111" s="121"/>
      <c r="AM111" s="121"/>
      <c r="AN111" s="121"/>
      <c r="AO111" s="121"/>
      <c r="AP111" s="121"/>
      <c r="AQ111" s="121"/>
      <c r="AR111" s="121"/>
      <c r="AS111" s="121"/>
      <c r="AT111" s="121"/>
      <c r="AU111" s="121"/>
      <c r="AV111" s="121"/>
      <c r="AW111" s="121"/>
      <c r="AX111" s="121"/>
      <c r="AY111" s="121"/>
      <c r="AZ111" s="121"/>
      <c r="BA111" s="121"/>
      <c r="BB111" s="121"/>
      <c r="BC111" s="122"/>
      <c r="BD111" s="121"/>
      <c r="BE111" s="121"/>
      <c r="BF111" s="121"/>
      <c r="BG111" s="121"/>
      <c r="BH111" s="121"/>
      <c r="BI111" s="121"/>
      <c r="BJ111" s="121"/>
      <c r="BK111" s="120"/>
      <c r="BL111" s="121"/>
      <c r="BM111" s="121"/>
      <c r="BN111" s="121"/>
      <c r="BO111" s="121"/>
      <c r="BP111" s="121"/>
      <c r="BQ111" s="121"/>
      <c r="BR111" s="121"/>
      <c r="BS111" s="121"/>
      <c r="BT111" s="121"/>
      <c r="BU111" s="121"/>
      <c r="BV111" s="121"/>
      <c r="BW111" s="121"/>
      <c r="BX111" s="121"/>
      <c r="BY111" s="122"/>
      <c r="BZ111" s="121"/>
      <c r="CA111" s="121"/>
      <c r="CB111" s="121"/>
      <c r="CC111" s="121"/>
      <c r="CD111" s="121"/>
      <c r="CE111" s="121"/>
      <c r="CF111" s="121"/>
      <c r="CG111" s="120"/>
      <c r="CH111" s="120"/>
      <c r="CI111" s="120"/>
      <c r="CJ111" s="120"/>
      <c r="CK111" s="120"/>
      <c r="CL111" s="120"/>
      <c r="CM111" s="120"/>
      <c r="CN111" s="120"/>
      <c r="CO111" s="120"/>
      <c r="CP111" s="120"/>
      <c r="CQ111" s="120"/>
      <c r="CR111" s="120"/>
      <c r="CS111" s="121"/>
      <c r="CT111" s="121"/>
      <c r="CU111" s="121"/>
      <c r="CV111" s="121"/>
      <c r="CW111" s="121"/>
      <c r="CX111" s="121"/>
      <c r="CY111" s="121"/>
      <c r="CZ111" s="121"/>
      <c r="DA111" s="121"/>
      <c r="DB111" s="121"/>
      <c r="DC111" s="121"/>
      <c r="DD111" s="121"/>
      <c r="DE111" s="121"/>
      <c r="DF111" s="122"/>
      <c r="DG111" s="121"/>
      <c r="DH111" s="121"/>
      <c r="DI111" s="121"/>
      <c r="DJ111" s="121"/>
      <c r="DK111" s="121"/>
      <c r="DL111" s="121"/>
      <c r="DM111" s="122"/>
      <c r="DN111" s="121"/>
      <c r="DO111" s="121"/>
      <c r="DP111" s="121"/>
      <c r="DQ111" s="121">
        <v>1</v>
      </c>
      <c r="DR111" s="121">
        <v>1</v>
      </c>
      <c r="DS111" s="121">
        <v>1</v>
      </c>
      <c r="DT111" s="122">
        <v>1</v>
      </c>
      <c r="DU111" s="121">
        <v>1</v>
      </c>
      <c r="DV111" s="121">
        <v>1</v>
      </c>
      <c r="DW111" s="121">
        <v>1</v>
      </c>
      <c r="DX111" s="121"/>
      <c r="DY111" s="121"/>
      <c r="DZ111" s="121"/>
      <c r="EA111" s="122"/>
      <c r="EB111" s="121"/>
      <c r="EC111" s="121"/>
      <c r="ED111" s="121">
        <v>1</v>
      </c>
      <c r="EE111" s="121">
        <v>1</v>
      </c>
      <c r="EF111" s="121">
        <v>1</v>
      </c>
      <c r="EG111" s="121"/>
      <c r="EH111" s="122"/>
      <c r="EI111" s="121"/>
      <c r="EJ111" s="121"/>
      <c r="EK111" s="121">
        <v>1</v>
      </c>
      <c r="EL111" s="121">
        <v>1</v>
      </c>
      <c r="EM111" s="121">
        <v>1</v>
      </c>
      <c r="EN111" s="121"/>
      <c r="EO111" s="122"/>
      <c r="EP111" s="121"/>
      <c r="EQ111" s="121"/>
      <c r="ER111" s="121"/>
      <c r="ES111" s="121"/>
      <c r="ET111" s="121"/>
      <c r="EU111" s="121"/>
      <c r="EV111" s="122"/>
      <c r="EW111" s="121"/>
      <c r="EX111" s="121"/>
      <c r="EY111" s="121"/>
      <c r="EZ111" s="121"/>
      <c r="FA111" s="121"/>
      <c r="FB111" s="121"/>
      <c r="FC111" s="122"/>
      <c r="FD111" s="121"/>
      <c r="FE111" s="121"/>
      <c r="FF111" s="121"/>
      <c r="FG111" s="121"/>
      <c r="FH111" s="121"/>
      <c r="FI111" s="121"/>
      <c r="FJ111" s="122"/>
      <c r="FK111" s="121"/>
      <c r="FL111" s="121"/>
      <c r="FM111" s="121"/>
      <c r="FN111" s="121"/>
      <c r="FO111" s="121"/>
      <c r="FP111" s="121"/>
      <c r="FQ111" s="122"/>
      <c r="FR111" s="121"/>
      <c r="FS111" s="121"/>
      <c r="FT111" s="121"/>
      <c r="FU111" s="121"/>
      <c r="FV111" s="121"/>
      <c r="FW111" s="121"/>
      <c r="FX111" s="122"/>
      <c r="FY111" s="121"/>
      <c r="FZ111" s="121"/>
      <c r="GA111" s="121"/>
      <c r="GB111" s="121"/>
      <c r="GC111" s="121"/>
      <c r="GD111" s="121"/>
      <c r="GE111" s="122"/>
      <c r="GF111" s="121"/>
      <c r="GG111" s="121"/>
    </row>
    <row r="112" spans="1:189" s="119" customFormat="1" ht="21.75" customHeight="1" x14ac:dyDescent="0.2">
      <c r="A112" s="212"/>
      <c r="B112" s="213"/>
      <c r="C112" s="214"/>
      <c r="D112" s="215"/>
      <c r="E112" s="215"/>
      <c r="F112" s="215"/>
      <c r="G112" s="217"/>
      <c r="H112" s="203"/>
      <c r="I112" s="203"/>
      <c r="J112" s="218"/>
      <c r="K112" s="205">
        <v>0</v>
      </c>
      <c r="L112" s="205"/>
      <c r="M112" s="205"/>
      <c r="N112" s="205"/>
      <c r="O112" s="205"/>
      <c r="P112" s="219">
        <v>0</v>
      </c>
      <c r="Q112" s="220"/>
      <c r="R112" s="220"/>
      <c r="S112" s="220"/>
      <c r="T112" s="220"/>
      <c r="U112" s="221"/>
      <c r="V112" s="222">
        <f>(SUM(V111:AB111)/SUM($K111:$EC111))*$G111</f>
        <v>0</v>
      </c>
      <c r="W112" s="223"/>
      <c r="X112" s="223"/>
      <c r="Y112" s="223"/>
      <c r="Z112" s="223"/>
      <c r="AA112" s="223"/>
      <c r="AB112" s="223"/>
      <c r="AC112" s="222">
        <f t="shared" ref="AC112" si="424">(SUM(AC111:AI111)/SUM($K111:$EC111))*$G111</f>
        <v>0</v>
      </c>
      <c r="AD112" s="223"/>
      <c r="AE112" s="223"/>
      <c r="AF112" s="223"/>
      <c r="AG112" s="223"/>
      <c r="AH112" s="223"/>
      <c r="AI112" s="223"/>
      <c r="AJ112" s="222">
        <f t="shared" ref="AJ112" si="425">(SUM(AJ111:AP111)/SUM($K111:$EC111))*$G111</f>
        <v>0</v>
      </c>
      <c r="AK112" s="223"/>
      <c r="AL112" s="223"/>
      <c r="AM112" s="223"/>
      <c r="AN112" s="223"/>
      <c r="AO112" s="223"/>
      <c r="AP112" s="223"/>
      <c r="AQ112" s="222">
        <f t="shared" ref="AQ112" si="426">(SUM(AQ111:AW111)/SUM($K111:$EC111))*$G111</f>
        <v>0</v>
      </c>
      <c r="AR112" s="223"/>
      <c r="AS112" s="223"/>
      <c r="AT112" s="223"/>
      <c r="AU112" s="223"/>
      <c r="AV112" s="223"/>
      <c r="AW112" s="223"/>
      <c r="AX112" s="222">
        <f t="shared" ref="AX112" si="427">(SUM(AX111:BD111)/SUM($K111:$EC111))*$G111</f>
        <v>0</v>
      </c>
      <c r="AY112" s="223"/>
      <c r="AZ112" s="223"/>
      <c r="BA112" s="223"/>
      <c r="BB112" s="223"/>
      <c r="BC112" s="223"/>
      <c r="BD112" s="223"/>
      <c r="BE112" s="222">
        <f t="shared" ref="BE112" si="428">(SUM(BE111:BK111)/SUM($K111:$EC111))*$G111</f>
        <v>0</v>
      </c>
      <c r="BF112" s="223"/>
      <c r="BG112" s="223"/>
      <c r="BH112" s="223"/>
      <c r="BI112" s="223"/>
      <c r="BJ112" s="223"/>
      <c r="BK112" s="223"/>
      <c r="BL112" s="222">
        <f t="shared" ref="BL112" si="429">(SUM(BL111:BR111)/SUM($K111:$EC111))*$G111</f>
        <v>0</v>
      </c>
      <c r="BM112" s="223"/>
      <c r="BN112" s="223"/>
      <c r="BO112" s="223"/>
      <c r="BP112" s="223"/>
      <c r="BQ112" s="223"/>
      <c r="BR112" s="223"/>
      <c r="BS112" s="222">
        <f t="shared" ref="BS112" si="430">(SUM(BS111:BY111)/SUM($K111:$EC111))*$G111</f>
        <v>0</v>
      </c>
      <c r="BT112" s="223"/>
      <c r="BU112" s="223"/>
      <c r="BV112" s="223"/>
      <c r="BW112" s="223"/>
      <c r="BX112" s="223"/>
      <c r="BY112" s="223"/>
      <c r="BZ112" s="222">
        <f t="shared" ref="BZ112" si="431">(SUM(BZ111:CF111)/SUM($K111:$EC111))*$G111</f>
        <v>0</v>
      </c>
      <c r="CA112" s="223"/>
      <c r="CB112" s="223"/>
      <c r="CC112" s="223"/>
      <c r="CD112" s="223"/>
      <c r="CE112" s="223"/>
      <c r="CF112" s="223"/>
      <c r="CG112" s="222">
        <f t="shared" ref="CG112" si="432">(SUM(CG111:CM111)/SUM($K111:$EC111))*$G111</f>
        <v>0</v>
      </c>
      <c r="CH112" s="223"/>
      <c r="CI112" s="223"/>
      <c r="CJ112" s="223"/>
      <c r="CK112" s="223"/>
      <c r="CL112" s="223"/>
      <c r="CM112" s="223"/>
      <c r="CN112" s="222">
        <f t="shared" ref="CN112" si="433">(SUM(CN111:CT111)/SUM($K111:$EC111))*$G111</f>
        <v>0</v>
      </c>
      <c r="CO112" s="223"/>
      <c r="CP112" s="223"/>
      <c r="CQ112" s="223"/>
      <c r="CR112" s="223"/>
      <c r="CS112" s="223"/>
      <c r="CT112" s="223"/>
      <c r="CU112" s="222">
        <f t="shared" ref="CU112" si="434">(SUM(CU111:DA111)/SUM($K111:$EC111))*$G111</f>
        <v>0</v>
      </c>
      <c r="CV112" s="223"/>
      <c r="CW112" s="223"/>
      <c r="CX112" s="223"/>
      <c r="CY112" s="223"/>
      <c r="CZ112" s="223"/>
      <c r="DA112" s="223"/>
      <c r="DB112" s="222">
        <f t="shared" ref="DB112" si="435">(SUM(DB111:DH111)/SUM($K111:$EC111))*$G111</f>
        <v>0</v>
      </c>
      <c r="DC112" s="223"/>
      <c r="DD112" s="223"/>
      <c r="DE112" s="223"/>
      <c r="DF112" s="223"/>
      <c r="DG112" s="223"/>
      <c r="DH112" s="223"/>
      <c r="DI112" s="222">
        <f t="shared" ref="DI112" si="436">(SUM(DI111:DO111)/SUM($K111:$EC111))*$G111</f>
        <v>0</v>
      </c>
      <c r="DJ112" s="223"/>
      <c r="DK112" s="223"/>
      <c r="DL112" s="223"/>
      <c r="DM112" s="223"/>
      <c r="DN112" s="223"/>
      <c r="DO112" s="223"/>
      <c r="DP112" s="222">
        <v>1610532</v>
      </c>
      <c r="DQ112" s="223"/>
      <c r="DR112" s="223"/>
      <c r="DS112" s="223"/>
      <c r="DT112" s="223"/>
      <c r="DU112" s="223"/>
      <c r="DV112" s="223"/>
      <c r="DW112" s="222">
        <v>268422</v>
      </c>
      <c r="DX112" s="223"/>
      <c r="DY112" s="223"/>
      <c r="DZ112" s="223"/>
      <c r="EA112" s="223"/>
      <c r="EB112" s="223"/>
      <c r="EC112" s="223"/>
      <c r="ED112" s="222">
        <v>805266</v>
      </c>
      <c r="EE112" s="223"/>
      <c r="EF112" s="223"/>
      <c r="EG112" s="223"/>
      <c r="EH112" s="223"/>
      <c r="EI112" s="223"/>
      <c r="EJ112" s="223"/>
      <c r="EK112" s="222">
        <v>805266</v>
      </c>
      <c r="EL112" s="223"/>
      <c r="EM112" s="223"/>
      <c r="EN112" s="223"/>
      <c r="EO112" s="223"/>
      <c r="EP112" s="223"/>
      <c r="EQ112" s="223"/>
      <c r="ER112" s="222">
        <f>+(ER111+ES111+ET111+EU111+EV111+EW111+EX111)*G111</f>
        <v>0</v>
      </c>
      <c r="ES112" s="223"/>
      <c r="ET112" s="223"/>
      <c r="EU112" s="223"/>
      <c r="EV112" s="223"/>
      <c r="EW112" s="223"/>
      <c r="EX112" s="223"/>
      <c r="EY112" s="222">
        <f>+(EY111+EZ111+FA111+FB111+FC111+FD111+FE111)*N111</f>
        <v>0</v>
      </c>
      <c r="EZ112" s="223"/>
      <c r="FA112" s="223"/>
      <c r="FB112" s="223"/>
      <c r="FC112" s="223"/>
      <c r="FD112" s="223"/>
      <c r="FE112" s="223"/>
      <c r="FF112" s="222">
        <f>+(FF111+FG111+FH111+FI111+FJ111+FK111+FL111)*U111</f>
        <v>0</v>
      </c>
      <c r="FG112" s="223"/>
      <c r="FH112" s="223"/>
      <c r="FI112" s="223"/>
      <c r="FJ112" s="223"/>
      <c r="FK112" s="223"/>
      <c r="FL112" s="223"/>
      <c r="FM112" s="222">
        <f>+(FM111+FN111+FO111+FP111+FQ111+FR111+FS111)*AB111</f>
        <v>0</v>
      </c>
      <c r="FN112" s="223"/>
      <c r="FO112" s="223"/>
      <c r="FP112" s="223"/>
      <c r="FQ112" s="223"/>
      <c r="FR112" s="223"/>
      <c r="FS112" s="223"/>
      <c r="FT112" s="222">
        <f>+(FT111+FU111+FV111+FW111+FX111+FY111+FZ111)*AI111</f>
        <v>0</v>
      </c>
      <c r="FU112" s="223"/>
      <c r="FV112" s="223"/>
      <c r="FW112" s="223"/>
      <c r="FX112" s="223"/>
      <c r="FY112" s="223"/>
      <c r="FZ112" s="223"/>
      <c r="GA112" s="222">
        <f>+(GA111+GB111+GC111+GD111+GE111+GF111+GG111)*AP111</f>
        <v>0</v>
      </c>
      <c r="GB112" s="223"/>
      <c r="GC112" s="223"/>
      <c r="GD112" s="223"/>
      <c r="GE112" s="223"/>
      <c r="GF112" s="223"/>
      <c r="GG112" s="223"/>
    </row>
    <row r="113" spans="1:189" s="119" customFormat="1" ht="21.75" customHeight="1" x14ac:dyDescent="0.2">
      <c r="A113" s="212"/>
      <c r="B113" s="213"/>
      <c r="C113" s="214"/>
      <c r="D113" s="215"/>
      <c r="E113" s="215"/>
      <c r="F113" s="215"/>
      <c r="G113" s="217"/>
      <c r="H113" s="203"/>
      <c r="I113" s="203"/>
      <c r="J113" s="204" t="s">
        <v>224</v>
      </c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1"/>
      <c r="X113" s="121"/>
      <c r="Y113" s="121"/>
      <c r="Z113" s="121"/>
      <c r="AA113" s="121"/>
      <c r="AB113" s="121"/>
      <c r="AC113" s="121"/>
      <c r="AD113" s="120"/>
      <c r="AE113" s="120"/>
      <c r="AF113" s="120"/>
      <c r="AG113" s="120"/>
      <c r="AH113" s="120"/>
      <c r="AI113" s="120"/>
      <c r="AJ113" s="120"/>
      <c r="AK113" s="120"/>
      <c r="AL113" s="120"/>
      <c r="AM113" s="120"/>
      <c r="AN113" s="120"/>
      <c r="AO113" s="120"/>
      <c r="AP113" s="120"/>
      <c r="AQ113" s="120"/>
      <c r="AR113" s="121"/>
      <c r="AS113" s="121"/>
      <c r="AT113" s="121"/>
      <c r="AU113" s="121"/>
      <c r="AV113" s="121"/>
      <c r="AW113" s="120"/>
      <c r="AX113" s="120"/>
      <c r="AY113" s="120"/>
      <c r="AZ113" s="120"/>
      <c r="BA113" s="120"/>
      <c r="BB113" s="120"/>
      <c r="BC113" s="120"/>
      <c r="BD113" s="120"/>
      <c r="BE113" s="120"/>
      <c r="BF113" s="120"/>
      <c r="BG113" s="120"/>
      <c r="BH113" s="120"/>
      <c r="BI113" s="120"/>
      <c r="BJ113" s="120"/>
      <c r="BK113" s="120"/>
      <c r="BL113" s="121"/>
      <c r="BM113" s="121"/>
      <c r="BN113" s="121"/>
      <c r="BO113" s="121"/>
      <c r="BP113" s="121"/>
      <c r="BQ113" s="121"/>
      <c r="BR113" s="121"/>
      <c r="BS113" s="120"/>
      <c r="BT113" s="120"/>
      <c r="BU113" s="120"/>
      <c r="BV113" s="120"/>
      <c r="BW113" s="120"/>
      <c r="BX113" s="120"/>
      <c r="BY113" s="120"/>
      <c r="BZ113" s="120"/>
      <c r="CA113" s="120"/>
      <c r="CB113" s="120"/>
      <c r="CC113" s="120"/>
      <c r="CD113" s="120"/>
      <c r="CE113" s="120"/>
      <c r="CF113" s="120"/>
      <c r="CG113" s="120"/>
      <c r="CH113" s="120"/>
      <c r="CI113" s="120"/>
      <c r="CJ113" s="120"/>
      <c r="CK113" s="120"/>
      <c r="CL113" s="120"/>
      <c r="CM113" s="120"/>
      <c r="CN113" s="120"/>
      <c r="CO113" s="120"/>
      <c r="CP113" s="120"/>
      <c r="CQ113" s="120"/>
      <c r="CR113" s="120"/>
      <c r="CS113" s="121"/>
      <c r="CT113" s="121"/>
      <c r="CU113" s="121"/>
      <c r="CV113" s="121"/>
      <c r="CW113" s="121"/>
      <c r="CX113" s="121"/>
      <c r="CY113" s="121"/>
      <c r="CZ113" s="120"/>
      <c r="DA113" s="120"/>
      <c r="DB113" s="120"/>
      <c r="DC113" s="120"/>
      <c r="DD113" s="120"/>
      <c r="DE113" s="120"/>
      <c r="DF113" s="120"/>
      <c r="DG113" s="120"/>
      <c r="DH113" s="120"/>
      <c r="DI113" s="120"/>
      <c r="DJ113" s="120"/>
      <c r="DK113" s="120"/>
      <c r="DL113" s="120"/>
      <c r="DM113" s="120"/>
      <c r="DN113" s="120"/>
      <c r="DO113" s="120"/>
      <c r="DP113" s="120"/>
      <c r="DQ113" s="120"/>
      <c r="DR113" s="120"/>
      <c r="DS113" s="120"/>
      <c r="DT113" s="120"/>
      <c r="DU113" s="120"/>
      <c r="DV113" s="120"/>
      <c r="DW113" s="120"/>
      <c r="DX113" s="120"/>
      <c r="DY113" s="120"/>
      <c r="DZ113" s="120"/>
      <c r="EA113" s="120"/>
      <c r="EB113" s="120"/>
      <c r="EC113" s="120"/>
      <c r="ED113" s="120"/>
      <c r="EE113" s="120"/>
      <c r="EF113" s="120"/>
      <c r="EG113" s="120"/>
      <c r="EH113" s="120"/>
      <c r="EI113" s="120"/>
      <c r="EJ113" s="120"/>
      <c r="EK113" s="120"/>
      <c r="EL113" s="120"/>
      <c r="EM113" s="120"/>
      <c r="EN113" s="120"/>
      <c r="EO113" s="120"/>
      <c r="EP113" s="120"/>
      <c r="EQ113" s="120"/>
      <c r="ER113" s="120"/>
      <c r="ES113" s="120"/>
      <c r="ET113" s="120"/>
      <c r="EU113" s="120"/>
      <c r="EV113" s="120"/>
      <c r="EW113" s="120"/>
      <c r="EX113" s="120"/>
      <c r="EY113" s="120"/>
      <c r="EZ113" s="120"/>
      <c r="FA113" s="120"/>
      <c r="FB113" s="120"/>
      <c r="FC113" s="120"/>
      <c r="FD113" s="120"/>
      <c r="FE113" s="120"/>
      <c r="FF113" s="120"/>
      <c r="FG113" s="120"/>
      <c r="FH113" s="120"/>
      <c r="FI113" s="120"/>
      <c r="FJ113" s="120"/>
      <c r="FK113" s="120"/>
      <c r="FL113" s="120"/>
      <c r="FM113" s="120"/>
      <c r="FN113" s="120"/>
      <c r="FO113" s="120"/>
      <c r="FP113" s="120"/>
      <c r="FQ113" s="120"/>
      <c r="FR113" s="120"/>
      <c r="FS113" s="120"/>
      <c r="FT113" s="120"/>
      <c r="FU113" s="120"/>
      <c r="FV113" s="120"/>
      <c r="FW113" s="120"/>
      <c r="FX113" s="120"/>
      <c r="FY113" s="120"/>
      <c r="FZ113" s="120"/>
      <c r="GA113" s="120"/>
      <c r="GB113" s="120"/>
      <c r="GC113" s="120"/>
      <c r="GD113" s="120"/>
      <c r="GE113" s="120"/>
      <c r="GF113" s="120"/>
      <c r="GG113" s="120"/>
    </row>
    <row r="114" spans="1:189" s="119" customFormat="1" ht="21.75" customHeight="1" x14ac:dyDescent="0.2">
      <c r="A114" s="212"/>
      <c r="B114" s="213"/>
      <c r="C114" s="214"/>
      <c r="D114" s="215"/>
      <c r="E114" s="215"/>
      <c r="F114" s="215"/>
      <c r="G114" s="217"/>
      <c r="H114" s="203"/>
      <c r="I114" s="203"/>
      <c r="J114" s="204"/>
      <c r="K114" s="205"/>
      <c r="L114" s="205"/>
      <c r="M114" s="205"/>
      <c r="N114" s="205"/>
      <c r="O114" s="205"/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133"/>
      <c r="AX114" s="133"/>
      <c r="AY114" s="133"/>
      <c r="AZ114" s="133"/>
      <c r="BA114" s="133"/>
      <c r="BB114" s="133"/>
      <c r="BC114" s="133"/>
      <c r="BD114" s="133"/>
      <c r="BE114" s="133"/>
      <c r="BF114" s="133"/>
      <c r="BG114" s="133"/>
      <c r="BH114" s="133"/>
      <c r="BI114" s="133"/>
      <c r="BJ114" s="133"/>
      <c r="BK114" s="133"/>
      <c r="BL114" s="206"/>
      <c r="BM114" s="206"/>
      <c r="BN114" s="206"/>
      <c r="BO114" s="206"/>
      <c r="BP114" s="206"/>
      <c r="BQ114" s="206"/>
      <c r="BR114" s="206"/>
      <c r="BS114" s="205"/>
      <c r="BT114" s="205"/>
      <c r="BU114" s="205"/>
      <c r="BV114" s="205"/>
      <c r="BW114" s="205"/>
      <c r="BX114" s="205"/>
      <c r="BY114" s="205"/>
      <c r="BZ114" s="205"/>
      <c r="CA114" s="205"/>
      <c r="CB114" s="205"/>
      <c r="CC114" s="205"/>
      <c r="CD114" s="205"/>
      <c r="CE114" s="205"/>
      <c r="CF114" s="205"/>
      <c r="CG114" s="205"/>
      <c r="CH114" s="205"/>
      <c r="CI114" s="205"/>
      <c r="CJ114" s="205"/>
      <c r="CK114" s="205"/>
      <c r="CL114" s="205"/>
      <c r="CM114" s="205"/>
      <c r="CN114" s="205"/>
      <c r="CO114" s="205"/>
      <c r="CP114" s="205"/>
      <c r="CQ114" s="205"/>
      <c r="CR114" s="205"/>
      <c r="CS114" s="206"/>
      <c r="CT114" s="206"/>
      <c r="CU114" s="206"/>
      <c r="CV114" s="206"/>
      <c r="CW114" s="206"/>
      <c r="CX114" s="206"/>
      <c r="CY114" s="206"/>
      <c r="CZ114" s="205"/>
      <c r="DA114" s="205"/>
      <c r="DB114" s="205"/>
      <c r="DC114" s="205"/>
      <c r="DD114" s="205"/>
      <c r="DE114" s="205"/>
      <c r="DF114" s="205"/>
      <c r="DG114" s="205"/>
      <c r="DH114" s="205"/>
      <c r="DI114" s="205"/>
      <c r="DJ114" s="117"/>
      <c r="DN114" s="205"/>
      <c r="DO114" s="205"/>
      <c r="DP114" s="205"/>
      <c r="DU114" s="205"/>
      <c r="DV114" s="205"/>
      <c r="DW114" s="205"/>
      <c r="EB114" s="205"/>
      <c r="EC114" s="205"/>
      <c r="EI114" s="205"/>
      <c r="EJ114" s="205"/>
      <c r="EP114" s="205"/>
      <c r="EQ114" s="205"/>
      <c r="ER114" s="207"/>
      <c r="ES114" s="208"/>
      <c r="ET114" s="208"/>
      <c r="EU114" s="208"/>
      <c r="EV114" s="208"/>
      <c r="EW114" s="208"/>
      <c r="EX114" s="209"/>
      <c r="EY114" s="207"/>
      <c r="EZ114" s="208"/>
      <c r="FA114" s="208"/>
      <c r="FB114" s="208"/>
      <c r="FC114" s="208"/>
      <c r="FD114" s="208"/>
      <c r="FE114" s="209"/>
      <c r="FF114" s="207"/>
      <c r="FG114" s="208"/>
      <c r="FH114" s="208"/>
      <c r="FI114" s="208"/>
      <c r="FJ114" s="208"/>
      <c r="FK114" s="208"/>
      <c r="FL114" s="209"/>
      <c r="FM114" s="207"/>
      <c r="FN114" s="208"/>
      <c r="FO114" s="208"/>
      <c r="FP114" s="208"/>
      <c r="FQ114" s="208"/>
      <c r="FR114" s="208"/>
      <c r="FS114" s="209"/>
      <c r="FT114" s="207"/>
      <c r="FU114" s="208"/>
      <c r="FV114" s="208"/>
      <c r="FW114" s="208"/>
      <c r="FX114" s="208"/>
      <c r="FY114" s="208"/>
      <c r="FZ114" s="209"/>
      <c r="GA114" s="207"/>
      <c r="GB114" s="208"/>
      <c r="GC114" s="208"/>
      <c r="GD114" s="208"/>
      <c r="GE114" s="208"/>
      <c r="GF114" s="208"/>
      <c r="GG114" s="209"/>
    </row>
    <row r="115" spans="1:189" s="119" customFormat="1" ht="21.75" customHeight="1" x14ac:dyDescent="0.2">
      <c r="A115" s="212"/>
      <c r="B115" s="213">
        <f>+'BALANCE GENERAL'!D63</f>
        <v>3.04</v>
      </c>
      <c r="C115" s="214" t="str">
        <f>+'BALANCE GENERAL'!G63</f>
        <v>Bordillo prefabricado  concreto de 3000 PSI h=45cm,  a=15 cm</v>
      </c>
      <c r="D115" s="215" t="str">
        <f>+'BALANCE GENERAL'!H63</f>
        <v>ml</v>
      </c>
      <c r="E115" s="215">
        <v>422.6</v>
      </c>
      <c r="F115" s="215">
        <f>+'BALANCE GENERAL'!J63</f>
        <v>78592</v>
      </c>
      <c r="G115" s="217">
        <f t="shared" ref="G115" si="437">ROUND(E115*F115,0)</f>
        <v>33212979</v>
      </c>
      <c r="H115" s="203"/>
      <c r="I115" s="203"/>
      <c r="J115" s="218" t="s">
        <v>223</v>
      </c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2"/>
      <c r="AK115" s="121"/>
      <c r="AL115" s="121"/>
      <c r="AM115" s="121"/>
      <c r="AN115" s="121"/>
      <c r="AO115" s="121"/>
      <c r="AP115" s="121"/>
      <c r="AQ115" s="121"/>
      <c r="AR115" s="121"/>
      <c r="AS115" s="121"/>
      <c r="AT115" s="121"/>
      <c r="AU115" s="121"/>
      <c r="AV115" s="121"/>
      <c r="AW115" s="121"/>
      <c r="AX115" s="121"/>
      <c r="AY115" s="121"/>
      <c r="AZ115" s="121"/>
      <c r="BA115" s="121"/>
      <c r="BB115" s="121"/>
      <c r="BC115" s="122"/>
      <c r="BD115" s="121"/>
      <c r="BE115" s="121"/>
      <c r="BF115" s="121"/>
      <c r="BG115" s="121"/>
      <c r="BH115" s="121"/>
      <c r="BI115" s="121">
        <v>1</v>
      </c>
      <c r="BJ115" s="121"/>
      <c r="BK115" s="120"/>
      <c r="BL115" s="121"/>
      <c r="BM115" s="121"/>
      <c r="BN115" s="121"/>
      <c r="BO115" s="121"/>
      <c r="BP115" s="121"/>
      <c r="BQ115" s="121"/>
      <c r="BR115" s="121"/>
      <c r="BS115" s="121"/>
      <c r="BT115" s="121"/>
      <c r="BU115" s="121"/>
      <c r="BV115" s="121"/>
      <c r="BW115" s="121"/>
      <c r="BX115" s="121"/>
      <c r="BY115" s="122"/>
      <c r="BZ115" s="121"/>
      <c r="CA115" s="121"/>
      <c r="CB115" s="121"/>
      <c r="CC115" s="121"/>
      <c r="CD115" s="121"/>
      <c r="CE115" s="121"/>
      <c r="CF115" s="121"/>
      <c r="CG115" s="120"/>
      <c r="CH115" s="120"/>
      <c r="CI115" s="120"/>
      <c r="CJ115" s="120"/>
      <c r="CK115" s="120"/>
      <c r="CL115" s="120"/>
      <c r="CM115" s="120">
        <v>1</v>
      </c>
      <c r="CN115" s="120"/>
      <c r="CO115" s="120"/>
      <c r="CP115" s="120"/>
      <c r="CQ115" s="120"/>
      <c r="CR115" s="120"/>
      <c r="CS115" s="121"/>
      <c r="CT115" s="121"/>
      <c r="CU115" s="121"/>
      <c r="CV115" s="121"/>
      <c r="CW115" s="121"/>
      <c r="CX115" s="121"/>
      <c r="CY115" s="121"/>
      <c r="CZ115" s="121"/>
      <c r="DA115" s="121"/>
      <c r="DB115" s="121"/>
      <c r="DC115" s="121"/>
      <c r="DD115" s="121"/>
      <c r="DE115" s="121"/>
      <c r="DF115" s="122"/>
      <c r="DG115" s="121"/>
      <c r="DH115" s="121"/>
      <c r="DI115" s="121"/>
      <c r="DJ115" s="121"/>
      <c r="DK115" s="121"/>
      <c r="DL115" s="121"/>
      <c r="DM115" s="122"/>
      <c r="DN115" s="121"/>
      <c r="DO115" s="121"/>
      <c r="DP115" s="121"/>
      <c r="DQ115" s="121"/>
      <c r="DR115" s="121"/>
      <c r="DS115" s="121"/>
      <c r="DT115" s="122"/>
      <c r="DU115" s="121"/>
      <c r="DV115" s="121"/>
      <c r="DW115" s="121"/>
      <c r="DX115" s="121"/>
      <c r="DY115" s="121"/>
      <c r="DZ115" s="121"/>
      <c r="EA115" s="122"/>
      <c r="EB115" s="121"/>
      <c r="EC115" s="121"/>
      <c r="ED115" s="121"/>
      <c r="EE115" s="121"/>
      <c r="EF115" s="121"/>
      <c r="EG115" s="121"/>
      <c r="EH115" s="122"/>
      <c r="EI115" s="121"/>
      <c r="EJ115" s="121"/>
      <c r="EK115" s="121"/>
      <c r="EL115" s="121"/>
      <c r="EM115" s="121"/>
      <c r="EN115" s="121"/>
      <c r="EO115" s="122"/>
      <c r="EP115" s="121"/>
      <c r="EQ115" s="121"/>
      <c r="ER115" s="121"/>
      <c r="ES115" s="121"/>
      <c r="ET115" s="121"/>
      <c r="EU115" s="121"/>
      <c r="EV115" s="122"/>
      <c r="EW115" s="121"/>
      <c r="EX115" s="121"/>
      <c r="EY115" s="121"/>
      <c r="EZ115" s="121"/>
      <c r="FA115" s="121"/>
      <c r="FB115" s="121"/>
      <c r="FC115" s="122"/>
      <c r="FD115" s="121"/>
      <c r="FE115" s="121"/>
      <c r="FF115" s="121"/>
      <c r="FG115" s="121"/>
      <c r="FH115" s="121"/>
      <c r="FI115" s="121"/>
      <c r="FJ115" s="122"/>
      <c r="FK115" s="121"/>
      <c r="FL115" s="121"/>
      <c r="FM115" s="121"/>
      <c r="FN115" s="121"/>
      <c r="FO115" s="121"/>
      <c r="FP115" s="121"/>
      <c r="FQ115" s="122"/>
      <c r="FR115" s="121"/>
      <c r="FS115" s="121"/>
      <c r="FT115" s="121"/>
      <c r="FU115" s="121"/>
      <c r="FV115" s="121"/>
      <c r="FW115" s="121"/>
      <c r="FX115" s="122"/>
      <c r="FY115" s="121"/>
      <c r="FZ115" s="121"/>
      <c r="GA115" s="121"/>
      <c r="GB115" s="121"/>
      <c r="GC115" s="121"/>
      <c r="GD115" s="121"/>
      <c r="GE115" s="122"/>
      <c r="GF115" s="121"/>
      <c r="GG115" s="121"/>
    </row>
    <row r="116" spans="1:189" s="119" customFormat="1" ht="21.75" customHeight="1" x14ac:dyDescent="0.2">
      <c r="A116" s="212"/>
      <c r="B116" s="213"/>
      <c r="C116" s="214"/>
      <c r="D116" s="215"/>
      <c r="E116" s="215"/>
      <c r="F116" s="215"/>
      <c r="G116" s="217"/>
      <c r="H116" s="203"/>
      <c r="I116" s="203"/>
      <c r="J116" s="218"/>
      <c r="K116" s="205">
        <v>0</v>
      </c>
      <c r="L116" s="205"/>
      <c r="M116" s="205"/>
      <c r="N116" s="205"/>
      <c r="O116" s="205"/>
      <c r="P116" s="219">
        <v>0</v>
      </c>
      <c r="Q116" s="220"/>
      <c r="R116" s="220"/>
      <c r="S116" s="220"/>
      <c r="T116" s="220"/>
      <c r="U116" s="221"/>
      <c r="V116" s="222">
        <f>(SUM(V115:AB115)/SUM($K115:$EC115))*$G115</f>
        <v>0</v>
      </c>
      <c r="W116" s="223"/>
      <c r="X116" s="223"/>
      <c r="Y116" s="223"/>
      <c r="Z116" s="223"/>
      <c r="AA116" s="223"/>
      <c r="AB116" s="223"/>
      <c r="AC116" s="222">
        <f>(SUM(AC115:AI115)/SUM($K115:$EC115))*$G115</f>
        <v>0</v>
      </c>
      <c r="AD116" s="223"/>
      <c r="AE116" s="223"/>
      <c r="AF116" s="223"/>
      <c r="AG116" s="223"/>
      <c r="AH116" s="223"/>
      <c r="AI116" s="223"/>
      <c r="AJ116" s="222">
        <f t="shared" ref="AJ116" si="438">(SUM(AJ115:AP115)/SUM($K115:$EC115))*$G115</f>
        <v>0</v>
      </c>
      <c r="AK116" s="223"/>
      <c r="AL116" s="223"/>
      <c r="AM116" s="223"/>
      <c r="AN116" s="223"/>
      <c r="AO116" s="223"/>
      <c r="AP116" s="223"/>
      <c r="AQ116" s="222">
        <f t="shared" ref="AQ116" si="439">(SUM(AQ115:AW115)/SUM($K115:$EC115))*$G115</f>
        <v>0</v>
      </c>
      <c r="AR116" s="223"/>
      <c r="AS116" s="223"/>
      <c r="AT116" s="223"/>
      <c r="AU116" s="223"/>
      <c r="AV116" s="223"/>
      <c r="AW116" s="223"/>
      <c r="AX116" s="222">
        <f t="shared" ref="AX116" si="440">(SUM(AX115:BD115)/SUM($K115:$EC115))*$G115</f>
        <v>0</v>
      </c>
      <c r="AY116" s="223"/>
      <c r="AZ116" s="223"/>
      <c r="BA116" s="223"/>
      <c r="BB116" s="223"/>
      <c r="BC116" s="223"/>
      <c r="BD116" s="223"/>
      <c r="BE116" s="222">
        <f>19962368-3355878.4</f>
        <v>16606489.6</v>
      </c>
      <c r="BF116" s="223"/>
      <c r="BG116" s="223"/>
      <c r="BH116" s="223"/>
      <c r="BI116" s="223"/>
      <c r="BJ116" s="223"/>
      <c r="BK116" s="223"/>
      <c r="BL116" s="222">
        <f t="shared" ref="BL116" si="441">(SUM(BL115:BR115)/SUM($K115:$EC115))*$G115</f>
        <v>0</v>
      </c>
      <c r="BM116" s="223"/>
      <c r="BN116" s="223"/>
      <c r="BO116" s="223"/>
      <c r="BP116" s="223"/>
      <c r="BQ116" s="223"/>
      <c r="BR116" s="223"/>
      <c r="BS116" s="222">
        <f t="shared" ref="BS116" si="442">(SUM(BS115:BY115)/SUM($K115:$EC115))*$G115</f>
        <v>0</v>
      </c>
      <c r="BT116" s="223"/>
      <c r="BU116" s="223"/>
      <c r="BV116" s="223"/>
      <c r="BW116" s="223"/>
      <c r="BX116" s="223"/>
      <c r="BY116" s="223"/>
      <c r="BZ116" s="222">
        <f t="shared" ref="BZ116" si="443">(SUM(BZ115:CF115)/SUM($K115:$EC115))*$G115</f>
        <v>0</v>
      </c>
      <c r="CA116" s="223"/>
      <c r="CB116" s="223"/>
      <c r="CC116" s="223"/>
      <c r="CD116" s="223"/>
      <c r="CE116" s="223"/>
      <c r="CF116" s="223"/>
      <c r="CG116" s="222">
        <f>19962368-3355878.4</f>
        <v>16606489.6</v>
      </c>
      <c r="CH116" s="223"/>
      <c r="CI116" s="223"/>
      <c r="CJ116" s="223"/>
      <c r="CK116" s="223"/>
      <c r="CL116" s="223"/>
      <c r="CM116" s="223"/>
      <c r="CN116" s="222">
        <f t="shared" ref="CN116" si="444">(SUM(CN115:CT115)/SUM($K115:$EQ115))*$G115</f>
        <v>0</v>
      </c>
      <c r="CO116" s="223"/>
      <c r="CP116" s="223"/>
      <c r="CQ116" s="223"/>
      <c r="CR116" s="223"/>
      <c r="CS116" s="223"/>
      <c r="CT116" s="223"/>
      <c r="CU116" s="222">
        <f t="shared" ref="CU116" si="445">(SUM(CU115:DA115)/SUM($K115:$EQ115))*$G115</f>
        <v>0</v>
      </c>
      <c r="CV116" s="223"/>
      <c r="CW116" s="223"/>
      <c r="CX116" s="223"/>
      <c r="CY116" s="223"/>
      <c r="CZ116" s="223"/>
      <c r="DA116" s="223"/>
      <c r="DB116" s="222">
        <f t="shared" ref="DB116" si="446">(SUM(DB115:DH115)/SUM($K115:$EQ115))*$G115</f>
        <v>0</v>
      </c>
      <c r="DC116" s="223"/>
      <c r="DD116" s="223"/>
      <c r="DE116" s="223"/>
      <c r="DF116" s="223"/>
      <c r="DG116" s="223"/>
      <c r="DH116" s="223"/>
      <c r="DI116" s="222">
        <f t="shared" ref="DI116" si="447">(SUM(DI115:DO115)/SUM($K115:$EQ115))*$G115</f>
        <v>0</v>
      </c>
      <c r="DJ116" s="223"/>
      <c r="DK116" s="223"/>
      <c r="DL116" s="223"/>
      <c r="DM116" s="223"/>
      <c r="DN116" s="223"/>
      <c r="DO116" s="223"/>
      <c r="DP116" s="222">
        <f t="shared" ref="DP116" si="448">(SUM(DP115:DV115)/SUM($K115:$EQ115))*$G115</f>
        <v>0</v>
      </c>
      <c r="DQ116" s="223"/>
      <c r="DR116" s="223"/>
      <c r="DS116" s="223"/>
      <c r="DT116" s="223"/>
      <c r="DU116" s="223"/>
      <c r="DV116" s="223"/>
      <c r="DW116" s="222">
        <f t="shared" ref="DW116" si="449">(SUM(DW115:EC115)/SUM($K115:$EQ115))*$G115</f>
        <v>0</v>
      </c>
      <c r="DX116" s="223"/>
      <c r="DY116" s="223"/>
      <c r="DZ116" s="223"/>
      <c r="EA116" s="223"/>
      <c r="EB116" s="223"/>
      <c r="EC116" s="223"/>
      <c r="ED116" s="222">
        <f t="shared" ref="ED116" si="450">(SUM(ED115:EJ115)/SUM($K115:$EQ115))*$G115</f>
        <v>0</v>
      </c>
      <c r="EE116" s="223"/>
      <c r="EF116" s="223"/>
      <c r="EG116" s="223"/>
      <c r="EH116" s="223"/>
      <c r="EI116" s="223"/>
      <c r="EJ116" s="223"/>
      <c r="EK116" s="222">
        <f t="shared" ref="EK116" si="451">(SUM(EK115:EQ115)/SUM($K115:$EQ115))*$G115</f>
        <v>0</v>
      </c>
      <c r="EL116" s="223"/>
      <c r="EM116" s="223"/>
      <c r="EN116" s="223"/>
      <c r="EO116" s="223"/>
      <c r="EP116" s="223"/>
      <c r="EQ116" s="223"/>
      <c r="ER116" s="222">
        <f>+(ER115+ES115+ET115+EU115+EV115+EW115+EX115)*G115</f>
        <v>0</v>
      </c>
      <c r="ES116" s="223"/>
      <c r="ET116" s="223"/>
      <c r="EU116" s="223"/>
      <c r="EV116" s="223"/>
      <c r="EW116" s="223"/>
      <c r="EX116" s="223"/>
      <c r="EY116" s="222">
        <f>+(EY115+EZ115+FA115+FB115+FC115+FD115+FE115)*N115</f>
        <v>0</v>
      </c>
      <c r="EZ116" s="223"/>
      <c r="FA116" s="223"/>
      <c r="FB116" s="223"/>
      <c r="FC116" s="223"/>
      <c r="FD116" s="223"/>
      <c r="FE116" s="223"/>
      <c r="FF116" s="222">
        <f>+(FF115+FG115+FH115+FI115+FJ115+FK115+FL115)*U115</f>
        <v>0</v>
      </c>
      <c r="FG116" s="223"/>
      <c r="FH116" s="223"/>
      <c r="FI116" s="223"/>
      <c r="FJ116" s="223"/>
      <c r="FK116" s="223"/>
      <c r="FL116" s="223"/>
      <c r="FM116" s="222">
        <f>+(FM115+FN115+FO115+FP115+FQ115+FR115+FS115)*AB115</f>
        <v>0</v>
      </c>
      <c r="FN116" s="223"/>
      <c r="FO116" s="223"/>
      <c r="FP116" s="223"/>
      <c r="FQ116" s="223"/>
      <c r="FR116" s="223"/>
      <c r="FS116" s="223"/>
      <c r="FT116" s="222">
        <f>+(FT115+FU115+FV115+FW115+FX115+FY115+FZ115)*AI115</f>
        <v>0</v>
      </c>
      <c r="FU116" s="223"/>
      <c r="FV116" s="223"/>
      <c r="FW116" s="223"/>
      <c r="FX116" s="223"/>
      <c r="FY116" s="223"/>
      <c r="FZ116" s="223"/>
      <c r="GA116" s="222">
        <f>+(GA115+GB115+GC115+GD115+GE115+GF115+GG115)*AP115</f>
        <v>0</v>
      </c>
      <c r="GB116" s="223"/>
      <c r="GC116" s="223"/>
      <c r="GD116" s="223"/>
      <c r="GE116" s="223"/>
      <c r="GF116" s="223"/>
      <c r="GG116" s="223"/>
    </row>
    <row r="117" spans="1:189" s="119" customFormat="1" ht="21.75" customHeight="1" x14ac:dyDescent="0.2">
      <c r="A117" s="212"/>
      <c r="B117" s="213"/>
      <c r="C117" s="214"/>
      <c r="D117" s="215"/>
      <c r="E117" s="215"/>
      <c r="F117" s="215"/>
      <c r="G117" s="217"/>
      <c r="H117" s="203"/>
      <c r="I117" s="203"/>
      <c r="J117" s="204" t="s">
        <v>224</v>
      </c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1"/>
      <c r="X117" s="121"/>
      <c r="Y117" s="121"/>
      <c r="Z117" s="121"/>
      <c r="AA117" s="121"/>
      <c r="AB117" s="121"/>
      <c r="AC117" s="121"/>
      <c r="AD117" s="120"/>
      <c r="AE117" s="120"/>
      <c r="AF117" s="120"/>
      <c r="AG117" s="120"/>
      <c r="AH117" s="120"/>
      <c r="AI117" s="120"/>
      <c r="AJ117" s="120"/>
      <c r="AK117" s="120"/>
      <c r="AL117" s="120"/>
      <c r="AM117" s="120"/>
      <c r="AN117" s="120"/>
      <c r="AO117" s="120"/>
      <c r="AP117" s="120"/>
      <c r="AQ117" s="120"/>
      <c r="AR117" s="121"/>
      <c r="AS117" s="121"/>
      <c r="AT117" s="121"/>
      <c r="AU117" s="121"/>
      <c r="AV117" s="121"/>
      <c r="AW117" s="120"/>
      <c r="AX117" s="120"/>
      <c r="AY117" s="120"/>
      <c r="AZ117" s="120"/>
      <c r="BA117" s="120"/>
      <c r="BB117" s="120"/>
      <c r="BC117" s="120"/>
      <c r="BD117" s="120"/>
      <c r="BE117" s="120"/>
      <c r="BF117" s="120"/>
      <c r="BG117" s="120"/>
      <c r="BH117" s="120"/>
      <c r="BI117" s="120"/>
      <c r="BJ117" s="120"/>
      <c r="BK117" s="120"/>
      <c r="BL117" s="121"/>
      <c r="BM117" s="121"/>
      <c r="BN117" s="121"/>
      <c r="BO117" s="121"/>
      <c r="BP117" s="121"/>
      <c r="BQ117" s="121"/>
      <c r="BR117" s="121"/>
      <c r="BS117" s="120"/>
      <c r="BT117" s="120"/>
      <c r="BU117" s="120"/>
      <c r="BV117" s="120"/>
      <c r="BW117" s="120"/>
      <c r="BX117" s="120"/>
      <c r="BY117" s="120"/>
      <c r="BZ117" s="120"/>
      <c r="CA117" s="120"/>
      <c r="CB117" s="120"/>
      <c r="CC117" s="120"/>
      <c r="CD117" s="120"/>
      <c r="CE117" s="120"/>
      <c r="CF117" s="120"/>
      <c r="CG117" s="120"/>
      <c r="CH117" s="120"/>
      <c r="CI117" s="120"/>
      <c r="CJ117" s="120"/>
      <c r="CK117" s="120"/>
      <c r="CL117" s="120"/>
      <c r="CM117" s="120"/>
      <c r="CN117" s="120"/>
      <c r="CO117" s="120"/>
      <c r="CP117" s="120"/>
      <c r="CQ117" s="120"/>
      <c r="CR117" s="120"/>
      <c r="CS117" s="121"/>
      <c r="CT117" s="121"/>
      <c r="CU117" s="121"/>
      <c r="CV117" s="121"/>
      <c r="CW117" s="121"/>
      <c r="CX117" s="121"/>
      <c r="CY117" s="121"/>
      <c r="CZ117" s="120"/>
      <c r="DA117" s="120"/>
      <c r="DB117" s="120"/>
      <c r="DC117" s="120"/>
      <c r="DD117" s="120"/>
      <c r="DE117" s="120"/>
      <c r="DF117" s="120"/>
      <c r="DG117" s="120"/>
      <c r="DH117" s="120"/>
      <c r="DI117" s="120"/>
      <c r="DJ117" s="120"/>
      <c r="DK117" s="120"/>
      <c r="DL117" s="120"/>
      <c r="DM117" s="120"/>
      <c r="DN117" s="120"/>
      <c r="DO117" s="120"/>
      <c r="DP117" s="120"/>
      <c r="DQ117" s="120"/>
      <c r="DR117" s="120"/>
      <c r="DS117" s="120"/>
      <c r="DT117" s="120"/>
      <c r="DU117" s="120"/>
      <c r="DV117" s="120"/>
      <c r="DW117" s="120"/>
      <c r="DX117" s="120"/>
      <c r="DY117" s="120"/>
      <c r="DZ117" s="120"/>
      <c r="EA117" s="120"/>
      <c r="EB117" s="120"/>
      <c r="EC117" s="120"/>
      <c r="ED117" s="120"/>
      <c r="EE117" s="120"/>
      <c r="EF117" s="120"/>
      <c r="EG117" s="120"/>
      <c r="EH117" s="120"/>
      <c r="EI117" s="120"/>
      <c r="EJ117" s="120"/>
      <c r="EK117" s="120"/>
      <c r="EL117" s="120"/>
      <c r="EM117" s="120"/>
      <c r="EN117" s="120"/>
      <c r="EO117" s="120"/>
      <c r="EP117" s="120"/>
      <c r="EQ117" s="120"/>
      <c r="ER117" s="120"/>
      <c r="ES117" s="120"/>
      <c r="ET117" s="120"/>
      <c r="EU117" s="120"/>
      <c r="EV117" s="120"/>
      <c r="EW117" s="120"/>
      <c r="EX117" s="120"/>
      <c r="EY117" s="120"/>
      <c r="EZ117" s="120"/>
      <c r="FA117" s="120"/>
      <c r="FB117" s="120"/>
      <c r="FC117" s="120"/>
      <c r="FD117" s="120"/>
      <c r="FE117" s="120"/>
      <c r="FF117" s="120"/>
      <c r="FG117" s="120"/>
      <c r="FH117" s="120"/>
      <c r="FI117" s="120"/>
      <c r="FJ117" s="120"/>
      <c r="FK117" s="120"/>
      <c r="FL117" s="120"/>
      <c r="FM117" s="120"/>
      <c r="FN117" s="120"/>
      <c r="FO117" s="120"/>
      <c r="FP117" s="120"/>
      <c r="FQ117" s="120"/>
      <c r="FR117" s="120"/>
      <c r="FS117" s="120"/>
      <c r="FT117" s="120"/>
      <c r="FU117" s="120"/>
      <c r="FV117" s="120"/>
      <c r="FW117" s="120"/>
      <c r="FX117" s="120"/>
      <c r="FY117" s="120"/>
      <c r="FZ117" s="120"/>
      <c r="GA117" s="120"/>
      <c r="GB117" s="120"/>
      <c r="GC117" s="120"/>
      <c r="GD117" s="120"/>
      <c r="GE117" s="120"/>
      <c r="GF117" s="120"/>
      <c r="GG117" s="120"/>
    </row>
    <row r="118" spans="1:189" s="119" customFormat="1" ht="21.75" customHeight="1" x14ac:dyDescent="0.2">
      <c r="A118" s="212"/>
      <c r="B118" s="213"/>
      <c r="C118" s="214"/>
      <c r="D118" s="215"/>
      <c r="E118" s="215"/>
      <c r="F118" s="215"/>
      <c r="G118" s="217"/>
      <c r="H118" s="203"/>
      <c r="I118" s="203"/>
      <c r="J118" s="204"/>
      <c r="K118" s="205"/>
      <c r="L118" s="205"/>
      <c r="M118" s="205"/>
      <c r="N118" s="205"/>
      <c r="O118" s="205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  <c r="AJ118" s="133"/>
      <c r="AK118" s="133"/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W118" s="133"/>
      <c r="AX118" s="133"/>
      <c r="AY118" s="133"/>
      <c r="AZ118" s="133"/>
      <c r="BA118" s="133"/>
      <c r="BB118" s="133"/>
      <c r="BC118" s="133"/>
      <c r="BD118" s="133"/>
      <c r="BE118" s="133"/>
      <c r="BF118" s="133"/>
      <c r="BG118" s="133"/>
      <c r="BH118" s="133"/>
      <c r="BI118" s="133"/>
      <c r="BJ118" s="133"/>
      <c r="BK118" s="133"/>
      <c r="BL118" s="206"/>
      <c r="BM118" s="206"/>
      <c r="BN118" s="206"/>
      <c r="BO118" s="206"/>
      <c r="BP118" s="206"/>
      <c r="BQ118" s="206"/>
      <c r="BR118" s="206"/>
      <c r="BS118" s="205"/>
      <c r="BT118" s="205"/>
      <c r="BU118" s="205"/>
      <c r="BV118" s="205"/>
      <c r="BW118" s="205"/>
      <c r="BX118" s="205"/>
      <c r="BY118" s="205"/>
      <c r="BZ118" s="205"/>
      <c r="CA118" s="205"/>
      <c r="CB118" s="205"/>
      <c r="CC118" s="205"/>
      <c r="CD118" s="205"/>
      <c r="CE118" s="205"/>
      <c r="CF118" s="205"/>
      <c r="CG118" s="205"/>
      <c r="CH118" s="205"/>
      <c r="CI118" s="205"/>
      <c r="CJ118" s="205"/>
      <c r="CK118" s="205"/>
      <c r="CL118" s="205"/>
      <c r="CM118" s="205"/>
      <c r="CN118" s="205"/>
      <c r="CO118" s="205"/>
      <c r="CP118" s="205"/>
      <c r="CQ118" s="205"/>
      <c r="CR118" s="205"/>
      <c r="CS118" s="206"/>
      <c r="CT118" s="206"/>
      <c r="CU118" s="206"/>
      <c r="CV118" s="206"/>
      <c r="CW118" s="206"/>
      <c r="CX118" s="206"/>
      <c r="CY118" s="206"/>
      <c r="CZ118" s="205"/>
      <c r="DA118" s="205"/>
      <c r="DB118" s="205"/>
      <c r="DC118" s="205"/>
      <c r="DD118" s="205"/>
      <c r="DE118" s="205"/>
      <c r="DF118" s="205"/>
      <c r="DG118" s="205"/>
      <c r="DH118" s="205"/>
      <c r="DI118" s="205"/>
      <c r="DJ118" s="117"/>
      <c r="DN118" s="205"/>
      <c r="DO118" s="205"/>
      <c r="DP118" s="205"/>
      <c r="DU118" s="205"/>
      <c r="DV118" s="205"/>
      <c r="DW118" s="205"/>
      <c r="EB118" s="205"/>
      <c r="EC118" s="205"/>
      <c r="EI118" s="205"/>
      <c r="EJ118" s="205"/>
      <c r="EP118" s="205"/>
      <c r="EQ118" s="205"/>
      <c r="ER118" s="207"/>
      <c r="ES118" s="208"/>
      <c r="ET118" s="208"/>
      <c r="EU118" s="208"/>
      <c r="EV118" s="208"/>
      <c r="EW118" s="208"/>
      <c r="EX118" s="209"/>
      <c r="EY118" s="207"/>
      <c r="EZ118" s="208"/>
      <c r="FA118" s="208"/>
      <c r="FB118" s="208"/>
      <c r="FC118" s="208"/>
      <c r="FD118" s="208"/>
      <c r="FE118" s="209"/>
      <c r="FF118" s="207"/>
      <c r="FG118" s="208"/>
      <c r="FH118" s="208"/>
      <c r="FI118" s="208"/>
      <c r="FJ118" s="208"/>
      <c r="FK118" s="208"/>
      <c r="FL118" s="209"/>
      <c r="FM118" s="207"/>
      <c r="FN118" s="208"/>
      <c r="FO118" s="208"/>
      <c r="FP118" s="208"/>
      <c r="FQ118" s="208"/>
      <c r="FR118" s="208"/>
      <c r="FS118" s="209"/>
      <c r="FT118" s="207"/>
      <c r="FU118" s="208"/>
      <c r="FV118" s="208"/>
      <c r="FW118" s="208"/>
      <c r="FX118" s="208"/>
      <c r="FY118" s="208"/>
      <c r="FZ118" s="209"/>
      <c r="GA118" s="207"/>
      <c r="GB118" s="208"/>
      <c r="GC118" s="208"/>
      <c r="GD118" s="208"/>
      <c r="GE118" s="208"/>
      <c r="GF118" s="208"/>
      <c r="GG118" s="209"/>
    </row>
    <row r="119" spans="1:189" s="119" customFormat="1" ht="21.75" customHeight="1" x14ac:dyDescent="0.2">
      <c r="A119" s="212"/>
      <c r="B119" s="213">
        <f>+'BALANCE GENERAL'!D67</f>
        <v>3.07</v>
      </c>
      <c r="C119" s="214" t="str">
        <f>+'BALANCE GENERAL'!G67</f>
        <v>Realce de Pozos en concreto de 3000 psi (incluye demolición de concreto y refuerzo)</v>
      </c>
      <c r="D119" s="215" t="str">
        <f>+'BALANCE GENERAL'!H67</f>
        <v>und</v>
      </c>
      <c r="E119" s="215">
        <v>15</v>
      </c>
      <c r="F119" s="215">
        <f>+'BALANCE GENERAL'!J67</f>
        <v>374689</v>
      </c>
      <c r="G119" s="217">
        <f t="shared" ref="G119" si="452">ROUND(E119*F119,0)</f>
        <v>5620335</v>
      </c>
      <c r="H119" s="203"/>
      <c r="I119" s="203"/>
      <c r="J119" s="218" t="s">
        <v>223</v>
      </c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1"/>
      <c r="X119" s="121"/>
      <c r="Y119" s="121"/>
      <c r="Z119" s="121"/>
      <c r="AA119" s="121"/>
      <c r="AB119" s="121"/>
      <c r="AC119" s="121"/>
      <c r="AD119" s="121"/>
      <c r="AE119" s="121"/>
      <c r="AF119" s="121"/>
      <c r="AG119" s="121"/>
      <c r="AH119" s="121"/>
      <c r="AI119" s="121"/>
      <c r="AJ119" s="122"/>
      <c r="AK119" s="121"/>
      <c r="AL119" s="121"/>
      <c r="AM119" s="121"/>
      <c r="AN119" s="121"/>
      <c r="AO119" s="121"/>
      <c r="AP119" s="121"/>
      <c r="AQ119" s="121"/>
      <c r="AR119" s="121"/>
      <c r="AS119" s="121"/>
      <c r="AT119" s="121"/>
      <c r="AU119" s="121"/>
      <c r="AV119" s="121"/>
      <c r="AW119" s="121"/>
      <c r="AX119" s="121"/>
      <c r="AY119" s="121"/>
      <c r="AZ119" s="121"/>
      <c r="BA119" s="121"/>
      <c r="BB119" s="121"/>
      <c r="BC119" s="122"/>
      <c r="BD119" s="121"/>
      <c r="BE119" s="121"/>
      <c r="BF119" s="121"/>
      <c r="BG119" s="121"/>
      <c r="BH119" s="121"/>
      <c r="BI119" s="121"/>
      <c r="BJ119" s="121"/>
      <c r="BK119" s="120"/>
      <c r="BL119" s="121"/>
      <c r="BM119" s="121"/>
      <c r="BN119" s="121"/>
      <c r="BO119" s="121"/>
      <c r="BP119" s="121"/>
      <c r="BQ119" s="121"/>
      <c r="BR119" s="121"/>
      <c r="BS119" s="121"/>
      <c r="BT119" s="121"/>
      <c r="BU119" s="121"/>
      <c r="BV119" s="121"/>
      <c r="BW119" s="121"/>
      <c r="BX119" s="121"/>
      <c r="BY119" s="122"/>
      <c r="BZ119" s="121"/>
      <c r="CA119" s="121"/>
      <c r="CB119" s="121"/>
      <c r="CC119" s="121"/>
      <c r="CD119" s="121"/>
      <c r="CE119" s="121"/>
      <c r="CF119" s="121"/>
      <c r="CG119" s="120"/>
      <c r="CH119" s="120"/>
      <c r="CI119" s="120"/>
      <c r="CJ119" s="120"/>
      <c r="CK119" s="120"/>
      <c r="CL119" s="120"/>
      <c r="CM119" s="120"/>
      <c r="CN119" s="120"/>
      <c r="CO119" s="120"/>
      <c r="CP119" s="120"/>
      <c r="CQ119" s="120"/>
      <c r="CR119" s="120"/>
      <c r="CS119" s="121"/>
      <c r="CT119" s="121"/>
      <c r="CU119" s="121"/>
      <c r="CV119" s="121"/>
      <c r="CW119" s="121"/>
      <c r="CX119" s="121"/>
      <c r="CY119" s="121"/>
      <c r="CZ119" s="121"/>
      <c r="DA119" s="121"/>
      <c r="DB119" s="121"/>
      <c r="DC119" s="121"/>
      <c r="DD119" s="121"/>
      <c r="DE119" s="121"/>
      <c r="DF119" s="122"/>
      <c r="DG119" s="121"/>
      <c r="DH119" s="121"/>
      <c r="DI119" s="121"/>
      <c r="DJ119" s="121"/>
      <c r="DK119" s="121"/>
      <c r="DL119" s="121"/>
      <c r="DM119" s="122"/>
      <c r="DN119" s="121"/>
      <c r="DO119" s="121"/>
      <c r="DP119" s="121"/>
      <c r="DQ119" s="121"/>
      <c r="DR119" s="121"/>
      <c r="DS119" s="121"/>
      <c r="DT119" s="122"/>
      <c r="DU119" s="121"/>
      <c r="DV119" s="121"/>
      <c r="DW119" s="121"/>
      <c r="DX119" s="121"/>
      <c r="DY119" s="121"/>
      <c r="DZ119" s="121"/>
      <c r="EA119" s="122"/>
      <c r="EB119" s="121"/>
      <c r="EC119" s="121"/>
      <c r="ED119" s="121"/>
      <c r="EE119" s="121">
        <v>1</v>
      </c>
      <c r="EF119" s="121"/>
      <c r="EG119" s="121"/>
      <c r="EH119" s="122"/>
      <c r="EI119" s="121"/>
      <c r="EJ119" s="121"/>
      <c r="EK119" s="121"/>
      <c r="EL119" s="121"/>
      <c r="EM119" s="121"/>
      <c r="EN119" s="121"/>
      <c r="EO119" s="122"/>
      <c r="EP119" s="121"/>
      <c r="EQ119" s="121"/>
      <c r="ER119" s="121"/>
      <c r="ES119" s="121"/>
      <c r="ET119" s="121"/>
      <c r="EU119" s="121"/>
      <c r="EV119" s="122"/>
      <c r="EW119" s="121"/>
      <c r="EX119" s="121"/>
      <c r="EY119" s="121"/>
      <c r="EZ119" s="121"/>
      <c r="FA119" s="121"/>
      <c r="FB119" s="121"/>
      <c r="FC119" s="122"/>
      <c r="FD119" s="121"/>
      <c r="FE119" s="121"/>
      <c r="FF119" s="121"/>
      <c r="FG119" s="121"/>
      <c r="FH119" s="121"/>
      <c r="FI119" s="121"/>
      <c r="FJ119" s="122"/>
      <c r="FK119" s="121"/>
      <c r="FL119" s="121"/>
      <c r="FM119" s="151"/>
      <c r="FN119" s="151"/>
      <c r="FO119" s="151"/>
      <c r="FP119" s="151"/>
      <c r="FQ119" s="152"/>
      <c r="FR119" s="151"/>
      <c r="FS119" s="151"/>
      <c r="FT119" s="156"/>
      <c r="FU119" s="121"/>
      <c r="FV119" s="121"/>
      <c r="FW119" s="121"/>
      <c r="FX119" s="122"/>
      <c r="FY119" s="121"/>
      <c r="FZ119" s="121"/>
      <c r="GA119" s="121"/>
      <c r="GB119" s="121"/>
      <c r="GC119" s="121"/>
      <c r="GD119" s="121"/>
      <c r="GE119" s="122"/>
      <c r="GF119" s="121"/>
      <c r="GG119" s="121"/>
    </row>
    <row r="120" spans="1:189" s="119" customFormat="1" ht="21.75" customHeight="1" x14ac:dyDescent="0.2">
      <c r="A120" s="212"/>
      <c r="B120" s="213"/>
      <c r="C120" s="214"/>
      <c r="D120" s="215"/>
      <c r="E120" s="215"/>
      <c r="F120" s="215"/>
      <c r="G120" s="217"/>
      <c r="H120" s="203"/>
      <c r="I120" s="203"/>
      <c r="J120" s="218"/>
      <c r="K120" s="205">
        <v>0</v>
      </c>
      <c r="L120" s="205"/>
      <c r="M120" s="205"/>
      <c r="N120" s="205"/>
      <c r="O120" s="205"/>
      <c r="P120" s="219">
        <v>0</v>
      </c>
      <c r="Q120" s="220"/>
      <c r="R120" s="220"/>
      <c r="S120" s="220"/>
      <c r="T120" s="220"/>
      <c r="U120" s="221"/>
      <c r="V120" s="222">
        <f>(SUM(V119:AB119)/SUM($K119:$EP119))*$G119</f>
        <v>0</v>
      </c>
      <c r="W120" s="223"/>
      <c r="X120" s="223"/>
      <c r="Y120" s="223"/>
      <c r="Z120" s="223"/>
      <c r="AA120" s="223"/>
      <c r="AB120" s="223"/>
      <c r="AC120" s="222">
        <f t="shared" ref="AC120" si="453">(SUM(AC119:AI119)/SUM($K119:$EP119))*$G119</f>
        <v>0</v>
      </c>
      <c r="AD120" s="223"/>
      <c r="AE120" s="223"/>
      <c r="AF120" s="223"/>
      <c r="AG120" s="223"/>
      <c r="AH120" s="223"/>
      <c r="AI120" s="223"/>
      <c r="AJ120" s="222">
        <f t="shared" ref="AJ120" si="454">(SUM(AJ119:AP119)/SUM($K119:$EP119))*$G119</f>
        <v>0</v>
      </c>
      <c r="AK120" s="223"/>
      <c r="AL120" s="223"/>
      <c r="AM120" s="223"/>
      <c r="AN120" s="223"/>
      <c r="AO120" s="223"/>
      <c r="AP120" s="223"/>
      <c r="AQ120" s="222">
        <f t="shared" ref="AQ120" si="455">(SUM(AQ119:AW119)/SUM($K119:$EP119))*$G119</f>
        <v>0</v>
      </c>
      <c r="AR120" s="223"/>
      <c r="AS120" s="223"/>
      <c r="AT120" s="223"/>
      <c r="AU120" s="223"/>
      <c r="AV120" s="223"/>
      <c r="AW120" s="223"/>
      <c r="AX120" s="222">
        <f t="shared" ref="AX120" si="456">(SUM(AX119:BD119)/SUM($K119:$EP119))*$G119</f>
        <v>0</v>
      </c>
      <c r="AY120" s="223"/>
      <c r="AZ120" s="223"/>
      <c r="BA120" s="223"/>
      <c r="BB120" s="223"/>
      <c r="BC120" s="223"/>
      <c r="BD120" s="223"/>
      <c r="BE120" s="222">
        <f t="shared" ref="BE120" si="457">(SUM(BE119:BK119)/SUM($K119:$EP119))*$G119</f>
        <v>0</v>
      </c>
      <c r="BF120" s="223"/>
      <c r="BG120" s="223"/>
      <c r="BH120" s="223"/>
      <c r="BI120" s="223"/>
      <c r="BJ120" s="223"/>
      <c r="BK120" s="223"/>
      <c r="BL120" s="222">
        <f t="shared" ref="BL120" si="458">(SUM(BL119:BR119)/SUM($K119:$EP119))*$G119</f>
        <v>0</v>
      </c>
      <c r="BM120" s="223"/>
      <c r="BN120" s="223"/>
      <c r="BO120" s="223"/>
      <c r="BP120" s="223"/>
      <c r="BQ120" s="223"/>
      <c r="BR120" s="223"/>
      <c r="BS120" s="222">
        <f>(SUM(BS119:BY119)/SUM($K119:$EP119))*$G119</f>
        <v>0</v>
      </c>
      <c r="BT120" s="223"/>
      <c r="BU120" s="223"/>
      <c r="BV120" s="223"/>
      <c r="BW120" s="223"/>
      <c r="BX120" s="223"/>
      <c r="BY120" s="223"/>
      <c r="BZ120" s="222">
        <f t="shared" ref="BZ120" si="459">(SUM(BZ119:CF119)/SUM($K119:$EP119))*$G119</f>
        <v>0</v>
      </c>
      <c r="CA120" s="223"/>
      <c r="CB120" s="223"/>
      <c r="CC120" s="223"/>
      <c r="CD120" s="223"/>
      <c r="CE120" s="223"/>
      <c r="CF120" s="223"/>
      <c r="CG120" s="222">
        <f>(SUM(CG119:CM119)/SUM($K119:$EQ119))*$G119</f>
        <v>0</v>
      </c>
      <c r="CH120" s="223"/>
      <c r="CI120" s="223"/>
      <c r="CJ120" s="223"/>
      <c r="CK120" s="223"/>
      <c r="CL120" s="223"/>
      <c r="CM120" s="223"/>
      <c r="CN120" s="222">
        <f t="shared" ref="CN120" si="460">(SUM(CN119:CT119)/SUM($K119:$EQ119))*$G119</f>
        <v>0</v>
      </c>
      <c r="CO120" s="223"/>
      <c r="CP120" s="223"/>
      <c r="CQ120" s="223"/>
      <c r="CR120" s="223"/>
      <c r="CS120" s="223"/>
      <c r="CT120" s="223"/>
      <c r="CU120" s="222">
        <f t="shared" ref="CU120" si="461">(SUM(CU119:DA119)/SUM($K119:$EQ119))*$G119</f>
        <v>0</v>
      </c>
      <c r="CV120" s="223"/>
      <c r="CW120" s="223"/>
      <c r="CX120" s="223"/>
      <c r="CY120" s="223"/>
      <c r="CZ120" s="223"/>
      <c r="DA120" s="223"/>
      <c r="DB120" s="222">
        <f t="shared" ref="DB120" si="462">(SUM(DB119:DH119)/SUM($K119:$EQ119))*$G119</f>
        <v>0</v>
      </c>
      <c r="DC120" s="223"/>
      <c r="DD120" s="223"/>
      <c r="DE120" s="223"/>
      <c r="DF120" s="223"/>
      <c r="DG120" s="223"/>
      <c r="DH120" s="223"/>
      <c r="DI120" s="222">
        <f t="shared" ref="DI120" si="463">(SUM(DI119:DO119)/SUM($K119:$EQ119))*$G119</f>
        <v>0</v>
      </c>
      <c r="DJ120" s="223"/>
      <c r="DK120" s="223"/>
      <c r="DL120" s="223"/>
      <c r="DM120" s="223"/>
      <c r="DN120" s="223"/>
      <c r="DO120" s="223"/>
      <c r="DP120" s="222">
        <f t="shared" ref="DP120" si="464">(SUM(DP119:DV119)/SUM($K119:$EQ119))*$G119</f>
        <v>0</v>
      </c>
      <c r="DQ120" s="223"/>
      <c r="DR120" s="223"/>
      <c r="DS120" s="223"/>
      <c r="DT120" s="223"/>
      <c r="DU120" s="223"/>
      <c r="DV120" s="223"/>
      <c r="DW120" s="222">
        <f t="shared" ref="DW120" si="465">(SUM(DW119:EC119)/SUM($K119:$EQ119))*$G119</f>
        <v>0</v>
      </c>
      <c r="DX120" s="223"/>
      <c r="DY120" s="223"/>
      <c r="DZ120" s="223"/>
      <c r="EA120" s="223"/>
      <c r="EB120" s="223"/>
      <c r="EC120" s="223"/>
      <c r="ED120" s="222">
        <v>3372201</v>
      </c>
      <c r="EE120" s="223"/>
      <c r="EF120" s="223"/>
      <c r="EG120" s="223"/>
      <c r="EH120" s="223"/>
      <c r="EI120" s="223"/>
      <c r="EJ120" s="223"/>
      <c r="EK120" s="222">
        <f t="shared" ref="EK120" si="466">(SUM(EK119:EQ119)/SUM($K119:$EQ119))*$G119</f>
        <v>0</v>
      </c>
      <c r="EL120" s="223"/>
      <c r="EM120" s="223"/>
      <c r="EN120" s="223"/>
      <c r="EO120" s="223"/>
      <c r="EP120" s="223"/>
      <c r="EQ120" s="223"/>
      <c r="ER120" s="222">
        <f>+(ER119+ES119+ET119+EU119+EV119+EW119+EX119)*G119</f>
        <v>0</v>
      </c>
      <c r="ES120" s="223"/>
      <c r="ET120" s="223"/>
      <c r="EU120" s="223"/>
      <c r="EV120" s="223"/>
      <c r="EW120" s="223"/>
      <c r="EX120" s="223"/>
      <c r="EY120" s="222">
        <f>+(EY119+EZ119+FA119+FB119+FC119+FD119+FE119)*N119</f>
        <v>0</v>
      </c>
      <c r="EZ120" s="223"/>
      <c r="FA120" s="223"/>
      <c r="FB120" s="223"/>
      <c r="FC120" s="223"/>
      <c r="FD120" s="223"/>
      <c r="FE120" s="223"/>
      <c r="FF120" s="222">
        <f>+(FF119+FG119+FH119+FI119+FJ119+FK119+FL119)*U119</f>
        <v>0</v>
      </c>
      <c r="FG120" s="223"/>
      <c r="FH120" s="223"/>
      <c r="FI120" s="223"/>
      <c r="FJ120" s="223"/>
      <c r="FK120" s="223"/>
      <c r="FL120" s="223"/>
      <c r="FM120" s="222">
        <f>+(FM119+FN119+FO119+FP119+FQ119+FR119+FS119)*G119</f>
        <v>0</v>
      </c>
      <c r="FN120" s="223"/>
      <c r="FO120" s="223"/>
      <c r="FP120" s="223"/>
      <c r="FQ120" s="223"/>
      <c r="FR120" s="223"/>
      <c r="FS120" s="223"/>
      <c r="FT120" s="222">
        <v>2248134</v>
      </c>
      <c r="FU120" s="223"/>
      <c r="FV120" s="223"/>
      <c r="FW120" s="223"/>
      <c r="FX120" s="223"/>
      <c r="FY120" s="223"/>
      <c r="FZ120" s="223"/>
      <c r="GA120" s="222">
        <f>+(GA119+GB119+GC119+GD119+GE119+GF119+GG119)*AP119</f>
        <v>0</v>
      </c>
      <c r="GB120" s="223"/>
      <c r="GC120" s="223"/>
      <c r="GD120" s="223"/>
      <c r="GE120" s="223"/>
      <c r="GF120" s="223"/>
      <c r="GG120" s="223"/>
    </row>
    <row r="121" spans="1:189" s="119" customFormat="1" ht="21.75" customHeight="1" x14ac:dyDescent="0.2">
      <c r="A121" s="212"/>
      <c r="B121" s="213"/>
      <c r="C121" s="214"/>
      <c r="D121" s="215"/>
      <c r="E121" s="215"/>
      <c r="F121" s="215"/>
      <c r="G121" s="217"/>
      <c r="H121" s="203"/>
      <c r="I121" s="203"/>
      <c r="J121" s="204" t="s">
        <v>224</v>
      </c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1"/>
      <c r="X121" s="121"/>
      <c r="Y121" s="121"/>
      <c r="Z121" s="121"/>
      <c r="AA121" s="121"/>
      <c r="AB121" s="121"/>
      <c r="AC121" s="121"/>
      <c r="AD121" s="120"/>
      <c r="AE121" s="120"/>
      <c r="AF121" s="120"/>
      <c r="AG121" s="120"/>
      <c r="AH121" s="120"/>
      <c r="AI121" s="120"/>
      <c r="AJ121" s="120"/>
      <c r="AK121" s="120"/>
      <c r="AL121" s="120"/>
      <c r="AM121" s="120"/>
      <c r="AN121" s="120"/>
      <c r="AO121" s="120"/>
      <c r="AP121" s="120"/>
      <c r="AQ121" s="120"/>
      <c r="AR121" s="121"/>
      <c r="AS121" s="121"/>
      <c r="AT121" s="121"/>
      <c r="AU121" s="121"/>
      <c r="AV121" s="121"/>
      <c r="AW121" s="120"/>
      <c r="AX121" s="120"/>
      <c r="AY121" s="120"/>
      <c r="AZ121" s="120"/>
      <c r="BA121" s="120"/>
      <c r="BB121" s="120"/>
      <c r="BC121" s="120"/>
      <c r="BD121" s="120"/>
      <c r="BE121" s="120"/>
      <c r="BF121" s="120"/>
      <c r="BG121" s="120"/>
      <c r="BH121" s="120"/>
      <c r="BI121" s="120"/>
      <c r="BJ121" s="120"/>
      <c r="BK121" s="120"/>
      <c r="BL121" s="121"/>
      <c r="BM121" s="121"/>
      <c r="BN121" s="121"/>
      <c r="BO121" s="121"/>
      <c r="BP121" s="121"/>
      <c r="BQ121" s="121"/>
      <c r="BR121" s="121"/>
      <c r="BS121" s="120"/>
      <c r="BT121" s="120"/>
      <c r="BU121" s="120"/>
      <c r="BV121" s="120"/>
      <c r="BW121" s="120"/>
      <c r="BX121" s="120"/>
      <c r="BY121" s="120"/>
      <c r="BZ121" s="120"/>
      <c r="CA121" s="120"/>
      <c r="CB121" s="120"/>
      <c r="CC121" s="120"/>
      <c r="CD121" s="120"/>
      <c r="CE121" s="120"/>
      <c r="CF121" s="120"/>
      <c r="CG121" s="120"/>
      <c r="CH121" s="120"/>
      <c r="CI121" s="120"/>
      <c r="CJ121" s="120"/>
      <c r="CK121" s="120"/>
      <c r="CL121" s="120"/>
      <c r="CM121" s="120"/>
      <c r="CN121" s="120"/>
      <c r="CO121" s="120"/>
      <c r="CP121" s="120"/>
      <c r="CQ121" s="120"/>
      <c r="CR121" s="120"/>
      <c r="CS121" s="121"/>
      <c r="CT121" s="121"/>
      <c r="CU121" s="121"/>
      <c r="CV121" s="121"/>
      <c r="CW121" s="121"/>
      <c r="CX121" s="121"/>
      <c r="CY121" s="121"/>
      <c r="CZ121" s="120"/>
      <c r="DA121" s="120"/>
      <c r="DB121" s="120"/>
      <c r="DC121" s="120"/>
      <c r="DD121" s="120"/>
      <c r="DE121" s="120"/>
      <c r="DF121" s="120"/>
      <c r="DG121" s="120"/>
      <c r="DH121" s="120"/>
      <c r="DI121" s="120"/>
      <c r="DJ121" s="120"/>
      <c r="DK121" s="120"/>
      <c r="DL121" s="120"/>
      <c r="DM121" s="120"/>
      <c r="DN121" s="120"/>
      <c r="DO121" s="120"/>
      <c r="DP121" s="120"/>
      <c r="DQ121" s="120"/>
      <c r="DR121" s="120"/>
      <c r="DS121" s="120"/>
      <c r="DT121" s="120"/>
      <c r="DU121" s="120"/>
      <c r="DV121" s="120"/>
      <c r="DW121" s="120"/>
      <c r="DX121" s="120"/>
      <c r="DY121" s="120"/>
      <c r="DZ121" s="120"/>
      <c r="EA121" s="120"/>
      <c r="EB121" s="120"/>
      <c r="EC121" s="120"/>
      <c r="ED121" s="120"/>
      <c r="EE121" s="120"/>
      <c r="EF121" s="120"/>
      <c r="EG121" s="120"/>
      <c r="EH121" s="120"/>
      <c r="EI121" s="120"/>
      <c r="EJ121" s="120"/>
      <c r="EK121" s="120"/>
      <c r="EL121" s="120"/>
      <c r="EM121" s="120"/>
      <c r="EN121" s="120"/>
      <c r="EO121" s="120"/>
      <c r="EP121" s="120"/>
      <c r="EQ121" s="120"/>
      <c r="ER121" s="120"/>
      <c r="ES121" s="120"/>
      <c r="ET121" s="120"/>
      <c r="EU121" s="120"/>
      <c r="EV121" s="120"/>
      <c r="EW121" s="120"/>
      <c r="EX121" s="120"/>
      <c r="EY121" s="120"/>
      <c r="EZ121" s="120"/>
      <c r="FA121" s="120"/>
      <c r="FB121" s="120"/>
      <c r="FC121" s="120"/>
      <c r="FD121" s="120"/>
      <c r="FE121" s="120"/>
      <c r="FF121" s="120"/>
      <c r="FG121" s="120"/>
      <c r="FH121" s="120"/>
      <c r="FI121" s="120"/>
      <c r="FJ121" s="120"/>
      <c r="FK121" s="120"/>
      <c r="FL121" s="120"/>
      <c r="FM121" s="120"/>
      <c r="FN121" s="120"/>
      <c r="FO121" s="120"/>
      <c r="FP121" s="120"/>
      <c r="FQ121" s="120"/>
      <c r="FR121" s="120"/>
      <c r="FS121" s="120"/>
      <c r="FT121" s="120"/>
      <c r="FU121" s="120"/>
      <c r="FV121" s="120"/>
      <c r="FW121" s="120"/>
      <c r="FX121" s="120"/>
      <c r="FY121" s="120"/>
      <c r="FZ121" s="120"/>
      <c r="GA121" s="120"/>
      <c r="GB121" s="120"/>
      <c r="GC121" s="120"/>
      <c r="GD121" s="120"/>
      <c r="GE121" s="120"/>
      <c r="GF121" s="120"/>
      <c r="GG121" s="120"/>
    </row>
    <row r="122" spans="1:189" s="119" customFormat="1" ht="21.75" customHeight="1" x14ac:dyDescent="0.2">
      <c r="A122" s="212"/>
      <c r="B122" s="213"/>
      <c r="C122" s="214"/>
      <c r="D122" s="215"/>
      <c r="E122" s="215"/>
      <c r="F122" s="215"/>
      <c r="G122" s="217"/>
      <c r="H122" s="203"/>
      <c r="I122" s="203"/>
      <c r="J122" s="204"/>
      <c r="K122" s="205"/>
      <c r="L122" s="205"/>
      <c r="M122" s="205"/>
      <c r="N122" s="205"/>
      <c r="O122" s="205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W122" s="133"/>
      <c r="AX122" s="133"/>
      <c r="AY122" s="133"/>
      <c r="AZ122" s="133"/>
      <c r="BA122" s="133"/>
      <c r="BB122" s="133"/>
      <c r="BC122" s="133"/>
      <c r="BD122" s="133"/>
      <c r="BE122" s="133"/>
      <c r="BF122" s="133"/>
      <c r="BG122" s="133"/>
      <c r="BH122" s="133"/>
      <c r="BI122" s="133"/>
      <c r="BJ122" s="133"/>
      <c r="BK122" s="133"/>
      <c r="BL122" s="206"/>
      <c r="BM122" s="206"/>
      <c r="BN122" s="206"/>
      <c r="BO122" s="206"/>
      <c r="BP122" s="206"/>
      <c r="BQ122" s="206"/>
      <c r="BR122" s="206"/>
      <c r="BS122" s="205"/>
      <c r="BT122" s="205"/>
      <c r="BU122" s="205"/>
      <c r="BV122" s="205"/>
      <c r="BW122" s="205"/>
      <c r="BX122" s="205"/>
      <c r="BY122" s="205"/>
      <c r="BZ122" s="205"/>
      <c r="CA122" s="205"/>
      <c r="CB122" s="205"/>
      <c r="CC122" s="205"/>
      <c r="CD122" s="205"/>
      <c r="CE122" s="205"/>
      <c r="CF122" s="205"/>
      <c r="CG122" s="205"/>
      <c r="CH122" s="205"/>
      <c r="CI122" s="205"/>
      <c r="CJ122" s="205"/>
      <c r="CK122" s="205"/>
      <c r="CL122" s="205"/>
      <c r="CM122" s="205"/>
      <c r="CN122" s="205"/>
      <c r="CO122" s="205"/>
      <c r="CP122" s="205"/>
      <c r="CQ122" s="205"/>
      <c r="CR122" s="205"/>
      <c r="CS122" s="206"/>
      <c r="CT122" s="206"/>
      <c r="CU122" s="206"/>
      <c r="CV122" s="206"/>
      <c r="CW122" s="206"/>
      <c r="CX122" s="206"/>
      <c r="CY122" s="206"/>
      <c r="CZ122" s="205"/>
      <c r="DA122" s="205"/>
      <c r="DB122" s="205"/>
      <c r="DC122" s="205"/>
      <c r="DD122" s="205"/>
      <c r="DE122" s="205"/>
      <c r="DF122" s="205"/>
      <c r="DG122" s="205"/>
      <c r="DH122" s="205"/>
      <c r="DI122" s="205"/>
      <c r="DJ122" s="117"/>
      <c r="DN122" s="205"/>
      <c r="DO122" s="205"/>
      <c r="DP122" s="205"/>
      <c r="DU122" s="205"/>
      <c r="DV122" s="205"/>
      <c r="DW122" s="205"/>
      <c r="EB122" s="205"/>
      <c r="EC122" s="205"/>
      <c r="EI122" s="205"/>
      <c r="EJ122" s="205"/>
      <c r="EP122" s="205"/>
      <c r="EQ122" s="205"/>
      <c r="ER122" s="207"/>
      <c r="ES122" s="208"/>
      <c r="ET122" s="208"/>
      <c r="EU122" s="208"/>
      <c r="EV122" s="208"/>
      <c r="EW122" s="208"/>
      <c r="EX122" s="209"/>
      <c r="EY122" s="207"/>
      <c r="EZ122" s="208"/>
      <c r="FA122" s="208"/>
      <c r="FB122" s="208"/>
      <c r="FC122" s="208"/>
      <c r="FD122" s="208"/>
      <c r="FE122" s="209"/>
      <c r="FF122" s="207"/>
      <c r="FG122" s="208"/>
      <c r="FH122" s="208"/>
      <c r="FI122" s="208"/>
      <c r="FJ122" s="208"/>
      <c r="FK122" s="208"/>
      <c r="FL122" s="209"/>
      <c r="FM122" s="207"/>
      <c r="FN122" s="208"/>
      <c r="FO122" s="208"/>
      <c r="FP122" s="208"/>
      <c r="FQ122" s="208"/>
      <c r="FR122" s="208"/>
      <c r="FS122" s="209"/>
      <c r="FT122" s="207"/>
      <c r="FU122" s="208"/>
      <c r="FV122" s="208"/>
      <c r="FW122" s="208"/>
      <c r="FX122" s="208"/>
      <c r="FY122" s="208"/>
      <c r="FZ122" s="209"/>
      <c r="GA122" s="207"/>
      <c r="GB122" s="208"/>
      <c r="GC122" s="208"/>
      <c r="GD122" s="208"/>
      <c r="GE122" s="208"/>
      <c r="GF122" s="208"/>
      <c r="GG122" s="209"/>
    </row>
    <row r="123" spans="1:189" s="119" customFormat="1" ht="21.75" customHeight="1" x14ac:dyDescent="0.2">
      <c r="A123" s="212"/>
      <c r="B123" s="213">
        <f>+'BALANCE GENERAL'!D68</f>
        <v>3.08</v>
      </c>
      <c r="C123" s="214" t="str">
        <f>+'BALANCE GENERAL'!G68</f>
        <v>Geotextil NT3000</v>
      </c>
      <c r="D123" s="215" t="str">
        <f>+'BALANCE GENERAL'!H68</f>
        <v>m2</v>
      </c>
      <c r="E123" s="215">
        <v>5722.9400500000002</v>
      </c>
      <c r="F123" s="215">
        <f>+'BALANCE GENERAL'!J68</f>
        <v>23452</v>
      </c>
      <c r="G123" s="229">
        <f t="shared" ref="G123" si="467">ROUND(E123*F123,0)</f>
        <v>134214390</v>
      </c>
      <c r="H123" s="203"/>
      <c r="I123" s="203"/>
      <c r="J123" s="218" t="s">
        <v>223</v>
      </c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1"/>
      <c r="AH123" s="121"/>
      <c r="AI123" s="121"/>
      <c r="AJ123" s="122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121"/>
      <c r="AU123" s="121"/>
      <c r="AV123" s="121"/>
      <c r="AW123" s="121"/>
      <c r="AX123" s="121"/>
      <c r="AY123" s="121"/>
      <c r="AZ123" s="121"/>
      <c r="BA123" s="121"/>
      <c r="BB123" s="121"/>
      <c r="BC123" s="122"/>
      <c r="BD123" s="121"/>
      <c r="BE123" s="121"/>
      <c r="BF123" s="121"/>
      <c r="BG123" s="121"/>
      <c r="BH123" s="121"/>
      <c r="BI123" s="121">
        <v>1</v>
      </c>
      <c r="BJ123" s="121"/>
      <c r="BK123" s="120"/>
      <c r="BL123" s="121"/>
      <c r="BM123" s="121"/>
      <c r="BN123" s="121"/>
      <c r="BO123" s="121"/>
      <c r="BP123" s="121"/>
      <c r="BQ123" s="121"/>
      <c r="BR123" s="121"/>
      <c r="BS123" s="121"/>
      <c r="BT123" s="121"/>
      <c r="BU123" s="121"/>
      <c r="BV123" s="121"/>
      <c r="BW123" s="121"/>
      <c r="BX123" s="121"/>
      <c r="BY123" s="122"/>
      <c r="BZ123" s="121"/>
      <c r="CA123" s="121"/>
      <c r="CB123" s="121"/>
      <c r="CC123" s="121"/>
      <c r="CD123" s="121"/>
      <c r="CE123" s="121"/>
      <c r="CF123" s="121"/>
      <c r="CG123" s="120"/>
      <c r="CH123" s="120"/>
      <c r="CI123" s="120"/>
      <c r="CJ123" s="120"/>
      <c r="CK123" s="120"/>
      <c r="CL123" s="120"/>
      <c r="CM123" s="120">
        <v>1</v>
      </c>
      <c r="CN123" s="120"/>
      <c r="CO123" s="120"/>
      <c r="CP123" s="120"/>
      <c r="CQ123" s="120"/>
      <c r="CR123" s="120"/>
      <c r="CS123" s="121"/>
      <c r="CT123" s="121"/>
      <c r="CU123" s="121"/>
      <c r="CV123" s="121"/>
      <c r="CW123" s="121"/>
      <c r="CX123" s="121"/>
      <c r="CY123" s="121"/>
      <c r="CZ123" s="121"/>
      <c r="DA123" s="121"/>
      <c r="DB123" s="121"/>
      <c r="DC123" s="121"/>
      <c r="DD123" s="121"/>
      <c r="DE123" s="121"/>
      <c r="DF123" s="122"/>
      <c r="DG123" s="121"/>
      <c r="DH123" s="121"/>
      <c r="DI123" s="121"/>
      <c r="DJ123" s="121"/>
      <c r="DK123" s="121"/>
      <c r="DL123" s="121"/>
      <c r="DM123" s="122"/>
      <c r="DN123" s="121"/>
      <c r="DO123" s="121"/>
      <c r="DP123" s="121"/>
      <c r="DQ123" s="121"/>
      <c r="DR123" s="121"/>
      <c r="DS123" s="121"/>
      <c r="DT123" s="122"/>
      <c r="DU123" s="121"/>
      <c r="DV123" s="121"/>
      <c r="DW123" s="121"/>
      <c r="DX123" s="121"/>
      <c r="DY123" s="121"/>
      <c r="DZ123" s="121"/>
      <c r="EA123" s="122"/>
      <c r="EB123" s="121"/>
      <c r="EC123" s="121"/>
      <c r="ED123" s="121"/>
      <c r="EE123" s="121"/>
      <c r="EF123" s="121"/>
      <c r="EG123" s="121"/>
      <c r="EH123" s="122"/>
      <c r="EI123" s="121"/>
      <c r="EJ123" s="121"/>
      <c r="EK123" s="121"/>
      <c r="EL123" s="121"/>
      <c r="EM123" s="121"/>
      <c r="EN123" s="121"/>
      <c r="EO123" s="122"/>
      <c r="EP123" s="121"/>
      <c r="EQ123" s="121"/>
      <c r="ER123" s="156"/>
      <c r="ES123" s="156"/>
      <c r="ET123" s="156"/>
      <c r="EU123" s="156"/>
      <c r="EV123" s="157"/>
      <c r="EW123" s="156"/>
      <c r="EX123" s="156"/>
      <c r="EY123" s="121"/>
      <c r="EZ123" s="121"/>
      <c r="FA123" s="121"/>
      <c r="FB123" s="121"/>
      <c r="FC123" s="122"/>
      <c r="FD123" s="121"/>
      <c r="FE123" s="121"/>
      <c r="FF123" s="121"/>
      <c r="FG123" s="153"/>
      <c r="FH123" s="153"/>
      <c r="FI123" s="153"/>
      <c r="FJ123" s="153"/>
      <c r="FK123" s="153"/>
      <c r="FL123" s="153"/>
      <c r="FM123" s="121"/>
      <c r="FN123" s="121"/>
      <c r="FO123" s="121"/>
      <c r="FP123" s="121"/>
      <c r="FQ123" s="122"/>
      <c r="FR123" s="121"/>
      <c r="FS123" s="121"/>
      <c r="FT123" s="121"/>
      <c r="FU123" s="121"/>
      <c r="FV123" s="121"/>
      <c r="FW123" s="121"/>
      <c r="FX123" s="122"/>
      <c r="FY123" s="121"/>
      <c r="FZ123" s="121"/>
      <c r="GA123" s="121"/>
      <c r="GB123" s="121"/>
      <c r="GC123" s="121"/>
      <c r="GD123" s="121"/>
      <c r="GE123" s="122"/>
      <c r="GF123" s="121"/>
      <c r="GG123" s="121"/>
    </row>
    <row r="124" spans="1:189" s="119" customFormat="1" ht="21.75" customHeight="1" x14ac:dyDescent="0.2">
      <c r="A124" s="212"/>
      <c r="B124" s="213"/>
      <c r="C124" s="214"/>
      <c r="D124" s="215"/>
      <c r="E124" s="215"/>
      <c r="F124" s="215"/>
      <c r="G124" s="229"/>
      <c r="H124" s="203"/>
      <c r="I124" s="203"/>
      <c r="J124" s="218"/>
      <c r="K124" s="205">
        <v>0</v>
      </c>
      <c r="L124" s="205"/>
      <c r="M124" s="205"/>
      <c r="N124" s="205"/>
      <c r="O124" s="205"/>
      <c r="P124" s="219">
        <v>0</v>
      </c>
      <c r="Q124" s="220"/>
      <c r="R124" s="220"/>
      <c r="S124" s="220"/>
      <c r="T124" s="220"/>
      <c r="U124" s="221"/>
      <c r="V124" s="222">
        <f>(SUM(V123:AB123)/SUM($K123:$EC123))*$G123</f>
        <v>0</v>
      </c>
      <c r="W124" s="223"/>
      <c r="X124" s="223"/>
      <c r="Y124" s="223"/>
      <c r="Z124" s="223"/>
      <c r="AA124" s="223"/>
      <c r="AB124" s="223"/>
      <c r="AC124" s="222">
        <f>(SUM(AC123:AI123)/SUM($K123:$EC123))*$G123</f>
        <v>0</v>
      </c>
      <c r="AD124" s="223"/>
      <c r="AE124" s="223"/>
      <c r="AF124" s="223"/>
      <c r="AG124" s="223"/>
      <c r="AH124" s="223"/>
      <c r="AI124" s="223"/>
      <c r="AJ124" s="222">
        <f t="shared" ref="AJ124" si="468">(SUM(AJ123:AP123)/SUM($K123:$EC123))*$G123</f>
        <v>0</v>
      </c>
      <c r="AK124" s="223"/>
      <c r="AL124" s="223"/>
      <c r="AM124" s="223"/>
      <c r="AN124" s="223"/>
      <c r="AO124" s="223"/>
      <c r="AP124" s="223"/>
      <c r="AQ124" s="222">
        <f t="shared" ref="AQ124" si="469">(SUM(AQ123:AW123)/SUM($K123:$EC123))*$G123</f>
        <v>0</v>
      </c>
      <c r="AR124" s="223"/>
      <c r="AS124" s="223"/>
      <c r="AT124" s="223"/>
      <c r="AU124" s="223"/>
      <c r="AV124" s="223"/>
      <c r="AW124" s="223"/>
      <c r="AX124" s="222">
        <f t="shared" ref="AX124" si="470">(SUM(AX123:BD123)/SUM($K123:$EC123))*$G123</f>
        <v>0</v>
      </c>
      <c r="AY124" s="223"/>
      <c r="AZ124" s="223"/>
      <c r="BA124" s="223"/>
      <c r="BB124" s="223"/>
      <c r="BC124" s="223"/>
      <c r="BD124" s="223"/>
      <c r="BE124" s="222">
        <v>38243293.5</v>
      </c>
      <c r="BF124" s="223"/>
      <c r="BG124" s="223"/>
      <c r="BH124" s="223"/>
      <c r="BI124" s="223"/>
      <c r="BJ124" s="223"/>
      <c r="BK124" s="223"/>
      <c r="BL124" s="222">
        <f t="shared" ref="BL124" si="471">(SUM(BL123:BR123)/SUM($K123:$EC123))*$G123</f>
        <v>0</v>
      </c>
      <c r="BM124" s="223"/>
      <c r="BN124" s="223"/>
      <c r="BO124" s="223"/>
      <c r="BP124" s="223"/>
      <c r="BQ124" s="223"/>
      <c r="BR124" s="223"/>
      <c r="BS124" s="222">
        <f t="shared" ref="BS124" si="472">(SUM(BS123:BY123)/SUM($K123:$EC123))*$G123</f>
        <v>0</v>
      </c>
      <c r="BT124" s="223"/>
      <c r="BU124" s="223"/>
      <c r="BV124" s="223"/>
      <c r="BW124" s="223"/>
      <c r="BX124" s="223"/>
      <c r="BY124" s="223"/>
      <c r="BZ124" s="222">
        <f t="shared" ref="BZ124" si="473">(SUM(BZ123:CF123)/SUM($K123:$EC123))*$G123</f>
        <v>0</v>
      </c>
      <c r="CA124" s="223"/>
      <c r="CB124" s="223"/>
      <c r="CC124" s="223"/>
      <c r="CD124" s="223"/>
      <c r="CE124" s="223"/>
      <c r="CF124" s="223"/>
      <c r="CG124" s="222">
        <v>38243293.5</v>
      </c>
      <c r="CH124" s="223"/>
      <c r="CI124" s="223"/>
      <c r="CJ124" s="223"/>
      <c r="CK124" s="223"/>
      <c r="CL124" s="223"/>
      <c r="CM124" s="223"/>
      <c r="CN124" s="222">
        <f t="shared" ref="CN124" si="474">(SUM(CN123:CT123)/SUM($K123:$EQ123))*$G123</f>
        <v>0</v>
      </c>
      <c r="CO124" s="223"/>
      <c r="CP124" s="223"/>
      <c r="CQ124" s="223"/>
      <c r="CR124" s="223"/>
      <c r="CS124" s="223"/>
      <c r="CT124" s="223"/>
      <c r="CU124" s="222">
        <f t="shared" ref="CU124" si="475">(SUM(CU123:DA123)/SUM($K123:$EQ123))*$G123</f>
        <v>0</v>
      </c>
      <c r="CV124" s="223"/>
      <c r="CW124" s="223"/>
      <c r="CX124" s="223"/>
      <c r="CY124" s="223"/>
      <c r="CZ124" s="223"/>
      <c r="DA124" s="223"/>
      <c r="DB124" s="222">
        <f t="shared" ref="DB124" si="476">(SUM(DB123:DH123)/SUM($K123:$EQ123))*$G123</f>
        <v>0</v>
      </c>
      <c r="DC124" s="223"/>
      <c r="DD124" s="223"/>
      <c r="DE124" s="223"/>
      <c r="DF124" s="223"/>
      <c r="DG124" s="223"/>
      <c r="DH124" s="223"/>
      <c r="DI124" s="222">
        <f t="shared" ref="DI124" si="477">(SUM(DI123:DO123)/SUM($K123:$EQ123))*$G123</f>
        <v>0</v>
      </c>
      <c r="DJ124" s="223"/>
      <c r="DK124" s="223"/>
      <c r="DL124" s="223"/>
      <c r="DM124" s="223"/>
      <c r="DN124" s="223"/>
      <c r="DO124" s="223"/>
      <c r="DP124" s="222">
        <f t="shared" ref="DP124" si="478">(SUM(DP123:DV123)/SUM($K123:$EQ123))*$G123</f>
        <v>0</v>
      </c>
      <c r="DQ124" s="223"/>
      <c r="DR124" s="223"/>
      <c r="DS124" s="223"/>
      <c r="DT124" s="223"/>
      <c r="DU124" s="223"/>
      <c r="DV124" s="223"/>
      <c r="DW124" s="222">
        <f t="shared" ref="DW124" si="479">(SUM(DW123:EC123)/SUM($K123:$EQ123))*$G123</f>
        <v>0</v>
      </c>
      <c r="DX124" s="223"/>
      <c r="DY124" s="223"/>
      <c r="DZ124" s="223"/>
      <c r="EA124" s="223"/>
      <c r="EB124" s="223"/>
      <c r="EC124" s="223"/>
      <c r="ED124" s="222">
        <f t="shared" ref="ED124" si="480">(SUM(ED123:EJ123)/SUM($K123:$EQ123))*$G123</f>
        <v>0</v>
      </c>
      <c r="EE124" s="223"/>
      <c r="EF124" s="223"/>
      <c r="EG124" s="223"/>
      <c r="EH124" s="223"/>
      <c r="EI124" s="223"/>
      <c r="EJ124" s="223"/>
      <c r="EK124" s="222">
        <f t="shared" ref="EK124" si="481">(SUM(EK123:EQ123)/SUM($K123:$EQ123))*$G123</f>
        <v>0</v>
      </c>
      <c r="EL124" s="223"/>
      <c r="EM124" s="223"/>
      <c r="EN124" s="223"/>
      <c r="EO124" s="223"/>
      <c r="EP124" s="223"/>
      <c r="EQ124" s="223"/>
      <c r="ER124" s="222">
        <f>+(ER123+ES123+ET123+EU123+EV123+EW123+EX123)*G123</f>
        <v>0</v>
      </c>
      <c r="ES124" s="223"/>
      <c r="ET124" s="223"/>
      <c r="EU124" s="223"/>
      <c r="EV124" s="223"/>
      <c r="EW124" s="223"/>
      <c r="EX124" s="223"/>
      <c r="EY124" s="222">
        <f>+(EY123+EZ123+FA123+FB123+FC123+FD123+FE123)*N123</f>
        <v>0</v>
      </c>
      <c r="EZ124" s="223"/>
      <c r="FA124" s="223"/>
      <c r="FB124" s="223"/>
      <c r="FC124" s="223"/>
      <c r="FD124" s="223"/>
      <c r="FE124" s="223"/>
      <c r="FF124" s="305">
        <f>57727801.88+1+4</f>
        <v>57727806.880000003</v>
      </c>
      <c r="FG124" s="306"/>
      <c r="FH124" s="306"/>
      <c r="FI124" s="306"/>
      <c r="FJ124" s="306"/>
      <c r="FK124" s="306"/>
      <c r="FL124" s="306"/>
      <c r="FM124" s="222">
        <f>+(FM123+FN123+FO123+FP123+FQ123+FR123+FS123)*AB123</f>
        <v>0</v>
      </c>
      <c r="FN124" s="223"/>
      <c r="FO124" s="223"/>
      <c r="FP124" s="223"/>
      <c r="FQ124" s="223"/>
      <c r="FR124" s="223"/>
      <c r="FS124" s="223"/>
      <c r="FT124" s="222">
        <f>+(FT123+FU123+FV123+FW123+FX123+FY123+FZ123)*AI123</f>
        <v>0</v>
      </c>
      <c r="FU124" s="223"/>
      <c r="FV124" s="223"/>
      <c r="FW124" s="223"/>
      <c r="FX124" s="223"/>
      <c r="FY124" s="223"/>
      <c r="FZ124" s="223"/>
      <c r="GA124" s="222">
        <f>+(GA123+GB123+GC123+GD123+GE123+GF123+GG123)*AP123</f>
        <v>0</v>
      </c>
      <c r="GB124" s="223"/>
      <c r="GC124" s="223"/>
      <c r="GD124" s="223"/>
      <c r="GE124" s="223"/>
      <c r="GF124" s="223"/>
      <c r="GG124" s="223"/>
    </row>
    <row r="125" spans="1:189" s="119" customFormat="1" ht="21.75" customHeight="1" x14ac:dyDescent="0.2">
      <c r="A125" s="212"/>
      <c r="B125" s="213"/>
      <c r="C125" s="214"/>
      <c r="D125" s="215"/>
      <c r="E125" s="215"/>
      <c r="F125" s="215"/>
      <c r="G125" s="229"/>
      <c r="H125" s="203"/>
      <c r="I125" s="203"/>
      <c r="J125" s="204" t="s">
        <v>224</v>
      </c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1"/>
      <c r="X125" s="121"/>
      <c r="Y125" s="121"/>
      <c r="Z125" s="121"/>
      <c r="AA125" s="121"/>
      <c r="AB125" s="121"/>
      <c r="AC125" s="121"/>
      <c r="AD125" s="120"/>
      <c r="AE125" s="120"/>
      <c r="AF125" s="120"/>
      <c r="AG125" s="120"/>
      <c r="AH125" s="120"/>
      <c r="AI125" s="120"/>
      <c r="AJ125" s="120"/>
      <c r="AK125" s="120"/>
      <c r="AL125" s="120"/>
      <c r="AM125" s="120"/>
      <c r="AN125" s="120"/>
      <c r="AO125" s="120"/>
      <c r="AP125" s="120"/>
      <c r="AQ125" s="120"/>
      <c r="AR125" s="121"/>
      <c r="AS125" s="121"/>
      <c r="AT125" s="121"/>
      <c r="AU125" s="121"/>
      <c r="AV125" s="121"/>
      <c r="AW125" s="120"/>
      <c r="AX125" s="120"/>
      <c r="AY125" s="120"/>
      <c r="AZ125" s="120"/>
      <c r="BA125" s="120"/>
      <c r="BB125" s="120"/>
      <c r="BC125" s="120"/>
      <c r="BD125" s="120"/>
      <c r="BE125" s="120"/>
      <c r="BF125" s="120"/>
      <c r="BG125" s="120"/>
      <c r="BH125" s="120"/>
      <c r="BI125" s="120"/>
      <c r="BJ125" s="120"/>
      <c r="BK125" s="120"/>
      <c r="BL125" s="121"/>
      <c r="BM125" s="121"/>
      <c r="BN125" s="121"/>
      <c r="BO125" s="121"/>
      <c r="BP125" s="121"/>
      <c r="BQ125" s="121"/>
      <c r="BR125" s="121"/>
      <c r="BS125" s="120"/>
      <c r="BT125" s="120"/>
      <c r="BU125" s="120"/>
      <c r="BV125" s="120"/>
      <c r="BW125" s="120"/>
      <c r="BX125" s="120"/>
      <c r="BY125" s="120"/>
      <c r="BZ125" s="120"/>
      <c r="CA125" s="120"/>
      <c r="CB125" s="120"/>
      <c r="CC125" s="120"/>
      <c r="CD125" s="120"/>
      <c r="CE125" s="120"/>
      <c r="CF125" s="120"/>
      <c r="CG125" s="120"/>
      <c r="CH125" s="120"/>
      <c r="CI125" s="120"/>
      <c r="CJ125" s="120"/>
      <c r="CK125" s="120"/>
      <c r="CL125" s="120"/>
      <c r="CM125" s="120"/>
      <c r="CN125" s="120"/>
      <c r="CO125" s="120"/>
      <c r="CP125" s="120"/>
      <c r="CQ125" s="120"/>
      <c r="CR125" s="120"/>
      <c r="CS125" s="121"/>
      <c r="CT125" s="121"/>
      <c r="CU125" s="121"/>
      <c r="CV125" s="121"/>
      <c r="CW125" s="121"/>
      <c r="CX125" s="121"/>
      <c r="CY125" s="121"/>
      <c r="CZ125" s="120"/>
      <c r="DA125" s="120"/>
      <c r="DB125" s="120"/>
      <c r="DC125" s="120"/>
      <c r="DD125" s="120"/>
      <c r="DE125" s="120"/>
      <c r="DF125" s="120"/>
      <c r="DG125" s="120"/>
      <c r="DH125" s="120"/>
      <c r="DI125" s="120"/>
      <c r="DJ125" s="120"/>
      <c r="DK125" s="120"/>
      <c r="DL125" s="120"/>
      <c r="DM125" s="120"/>
      <c r="DN125" s="120"/>
      <c r="DO125" s="120"/>
      <c r="DP125" s="120"/>
      <c r="DQ125" s="120"/>
      <c r="DR125" s="120"/>
      <c r="DS125" s="120"/>
      <c r="DT125" s="120"/>
      <c r="DU125" s="120"/>
      <c r="DV125" s="120"/>
      <c r="DW125" s="120"/>
      <c r="DX125" s="120"/>
      <c r="DY125" s="120"/>
      <c r="DZ125" s="120"/>
      <c r="EA125" s="120"/>
      <c r="EB125" s="120"/>
      <c r="EC125" s="120"/>
      <c r="ED125" s="120"/>
      <c r="EE125" s="120"/>
      <c r="EF125" s="120"/>
      <c r="EG125" s="120"/>
      <c r="EH125" s="120"/>
      <c r="EI125" s="120"/>
      <c r="EJ125" s="120"/>
      <c r="EK125" s="120"/>
      <c r="EL125" s="120"/>
      <c r="EM125" s="120"/>
      <c r="EN125" s="120"/>
      <c r="EO125" s="120"/>
      <c r="EP125" s="120"/>
      <c r="EQ125" s="120"/>
      <c r="ER125" s="120"/>
      <c r="ES125" s="120"/>
      <c r="ET125" s="120"/>
      <c r="EU125" s="120"/>
      <c r="EV125" s="120"/>
      <c r="EW125" s="120"/>
      <c r="EX125" s="120"/>
      <c r="EY125" s="120"/>
      <c r="EZ125" s="120"/>
      <c r="FA125" s="120"/>
      <c r="FB125" s="120"/>
      <c r="FC125" s="120"/>
      <c r="FD125" s="120"/>
      <c r="FE125" s="120"/>
      <c r="FF125" s="120"/>
      <c r="FG125" s="120"/>
      <c r="FH125" s="120"/>
      <c r="FI125" s="120"/>
      <c r="FJ125" s="120"/>
      <c r="FK125" s="120"/>
      <c r="FL125" s="120"/>
      <c r="FM125" s="120"/>
      <c r="FN125" s="120"/>
      <c r="FO125" s="120"/>
      <c r="FP125" s="120"/>
      <c r="FQ125" s="120"/>
      <c r="FR125" s="120"/>
      <c r="FS125" s="120"/>
      <c r="FT125" s="120"/>
      <c r="FU125" s="120"/>
      <c r="FV125" s="120"/>
      <c r="FW125" s="120"/>
      <c r="FX125" s="120"/>
      <c r="FY125" s="120"/>
      <c r="FZ125" s="120"/>
      <c r="GA125" s="120"/>
      <c r="GB125" s="120"/>
      <c r="GC125" s="120"/>
      <c r="GD125" s="120"/>
      <c r="GE125" s="120"/>
      <c r="GF125" s="120"/>
      <c r="GG125" s="120"/>
    </row>
    <row r="126" spans="1:189" s="119" customFormat="1" ht="21.75" customHeight="1" x14ac:dyDescent="0.2">
      <c r="A126" s="212"/>
      <c r="B126" s="213"/>
      <c r="C126" s="214"/>
      <c r="D126" s="215"/>
      <c r="E126" s="215"/>
      <c r="F126" s="215"/>
      <c r="G126" s="229"/>
      <c r="H126" s="203"/>
      <c r="I126" s="203"/>
      <c r="J126" s="204"/>
      <c r="K126" s="205"/>
      <c r="L126" s="205"/>
      <c r="M126" s="205"/>
      <c r="N126" s="205"/>
      <c r="O126" s="205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W126" s="133"/>
      <c r="AX126" s="133"/>
      <c r="AY126" s="133"/>
      <c r="AZ126" s="133"/>
      <c r="BA126" s="133"/>
      <c r="BB126" s="133"/>
      <c r="BC126" s="133"/>
      <c r="BD126" s="133"/>
      <c r="BE126" s="133"/>
      <c r="BF126" s="133"/>
      <c r="BG126" s="133"/>
      <c r="BH126" s="133"/>
      <c r="BI126" s="133"/>
      <c r="BJ126" s="133"/>
      <c r="BK126" s="133"/>
      <c r="BL126" s="206"/>
      <c r="BM126" s="206"/>
      <c r="BN126" s="206"/>
      <c r="BO126" s="206"/>
      <c r="BP126" s="206"/>
      <c r="BQ126" s="206"/>
      <c r="BR126" s="206"/>
      <c r="BS126" s="205"/>
      <c r="BT126" s="205"/>
      <c r="BU126" s="205"/>
      <c r="BV126" s="205"/>
      <c r="BW126" s="205"/>
      <c r="BX126" s="205"/>
      <c r="BY126" s="205"/>
      <c r="BZ126" s="205"/>
      <c r="CA126" s="205"/>
      <c r="CB126" s="205"/>
      <c r="CC126" s="205"/>
      <c r="CD126" s="205"/>
      <c r="CE126" s="205"/>
      <c r="CF126" s="205"/>
      <c r="CG126" s="205"/>
      <c r="CH126" s="205"/>
      <c r="CI126" s="205"/>
      <c r="CJ126" s="205"/>
      <c r="CK126" s="205"/>
      <c r="CL126" s="205"/>
      <c r="CM126" s="205"/>
      <c r="CN126" s="205"/>
      <c r="CO126" s="205"/>
      <c r="CP126" s="205"/>
      <c r="CQ126" s="205"/>
      <c r="CR126" s="205"/>
      <c r="CS126" s="206"/>
      <c r="CT126" s="206"/>
      <c r="CU126" s="206"/>
      <c r="CV126" s="206"/>
      <c r="CW126" s="206"/>
      <c r="CX126" s="206"/>
      <c r="CY126" s="206"/>
      <c r="CZ126" s="205"/>
      <c r="DA126" s="205"/>
      <c r="DB126" s="205"/>
      <c r="DC126" s="205"/>
      <c r="DD126" s="205"/>
      <c r="DE126" s="205"/>
      <c r="DF126" s="205"/>
      <c r="DG126" s="205"/>
      <c r="DH126" s="205"/>
      <c r="DI126" s="205"/>
      <c r="DJ126" s="117"/>
      <c r="DN126" s="205"/>
      <c r="DO126" s="205"/>
      <c r="DP126" s="205"/>
      <c r="DU126" s="205"/>
      <c r="DV126" s="205"/>
      <c r="DW126" s="205"/>
      <c r="EB126" s="205"/>
      <c r="EC126" s="205"/>
      <c r="EI126" s="205"/>
      <c r="EJ126" s="205"/>
      <c r="EP126" s="205"/>
      <c r="EQ126" s="205"/>
      <c r="ER126" s="207"/>
      <c r="ES126" s="208"/>
      <c r="ET126" s="208"/>
      <c r="EU126" s="208"/>
      <c r="EV126" s="208"/>
      <c r="EW126" s="208"/>
      <c r="EX126" s="209"/>
      <c r="EY126" s="207"/>
      <c r="EZ126" s="208"/>
      <c r="FA126" s="208"/>
      <c r="FB126" s="208"/>
      <c r="FC126" s="208"/>
      <c r="FD126" s="208"/>
      <c r="FE126" s="209"/>
      <c r="FF126" s="207"/>
      <c r="FG126" s="208"/>
      <c r="FH126" s="208"/>
      <c r="FI126" s="208"/>
      <c r="FJ126" s="208"/>
      <c r="FK126" s="208"/>
      <c r="FL126" s="209"/>
      <c r="FM126" s="207"/>
      <c r="FN126" s="208"/>
      <c r="FO126" s="208"/>
      <c r="FP126" s="208"/>
      <c r="FQ126" s="208"/>
      <c r="FR126" s="208"/>
      <c r="FS126" s="209"/>
      <c r="FT126" s="207"/>
      <c r="FU126" s="208"/>
      <c r="FV126" s="208"/>
      <c r="FW126" s="208"/>
      <c r="FX126" s="208"/>
      <c r="FY126" s="208"/>
      <c r="FZ126" s="209"/>
      <c r="GA126" s="207"/>
      <c r="GB126" s="208"/>
      <c r="GC126" s="208"/>
      <c r="GD126" s="208"/>
      <c r="GE126" s="208"/>
      <c r="GF126" s="208"/>
      <c r="GG126" s="209"/>
    </row>
    <row r="127" spans="1:189" s="119" customFormat="1" ht="21.75" customHeight="1" x14ac:dyDescent="0.2">
      <c r="A127" s="212"/>
      <c r="B127" s="213">
        <f>+'BALANCE GENERAL'!D73</f>
        <v>3.13</v>
      </c>
      <c r="C127" s="214" t="str">
        <f>+'BALANCE GENERAL'!G73</f>
        <v>Pedraplen compacto</v>
      </c>
      <c r="D127" s="215" t="str">
        <f>+'BALANCE GENERAL'!H73</f>
        <v>m3</v>
      </c>
      <c r="E127" s="215">
        <v>155.12</v>
      </c>
      <c r="F127" s="215">
        <f>+'BALANCE GENERAL'!J73</f>
        <v>140257</v>
      </c>
      <c r="G127" s="217">
        <f t="shared" ref="G127" si="482">ROUND(E127*F127,0)</f>
        <v>21756666</v>
      </c>
      <c r="H127" s="203"/>
      <c r="I127" s="203"/>
      <c r="J127" s="218" t="s">
        <v>223</v>
      </c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1"/>
      <c r="X127" s="121"/>
      <c r="Y127" s="121"/>
      <c r="Z127" s="121"/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122"/>
      <c r="AK127" s="121"/>
      <c r="AL127" s="121"/>
      <c r="AM127" s="121"/>
      <c r="AN127" s="121"/>
      <c r="AO127" s="121"/>
      <c r="AP127" s="121"/>
      <c r="AQ127" s="121"/>
      <c r="AR127" s="121"/>
      <c r="AS127" s="121"/>
      <c r="AT127" s="121"/>
      <c r="AU127" s="121"/>
      <c r="AV127" s="121"/>
      <c r="AW127" s="121"/>
      <c r="AX127" s="121"/>
      <c r="AY127" s="121">
        <v>1</v>
      </c>
      <c r="AZ127" s="121">
        <v>1</v>
      </c>
      <c r="BA127" s="121">
        <v>1</v>
      </c>
      <c r="BB127" s="121">
        <v>1</v>
      </c>
      <c r="BC127" s="122">
        <v>1</v>
      </c>
      <c r="BD127" s="121">
        <v>1</v>
      </c>
      <c r="BE127" s="121">
        <v>1</v>
      </c>
      <c r="BF127" s="121">
        <v>1</v>
      </c>
      <c r="BG127" s="121">
        <v>1</v>
      </c>
      <c r="BH127" s="121">
        <v>1</v>
      </c>
      <c r="BI127" s="121"/>
      <c r="BJ127" s="121"/>
      <c r="BK127" s="120"/>
      <c r="BL127" s="121"/>
      <c r="BM127" s="121"/>
      <c r="BN127" s="121"/>
      <c r="BO127" s="121"/>
      <c r="BP127" s="121"/>
      <c r="BQ127" s="121"/>
      <c r="BR127" s="121"/>
      <c r="BS127" s="121"/>
      <c r="BT127" s="121"/>
      <c r="BU127" s="121"/>
      <c r="BV127" s="121"/>
      <c r="BW127" s="121"/>
      <c r="BX127" s="121"/>
      <c r="BY127" s="122"/>
      <c r="BZ127" s="121"/>
      <c r="CA127" s="121"/>
      <c r="CB127" s="121"/>
      <c r="CC127" s="121"/>
      <c r="CD127" s="121"/>
      <c r="CE127" s="121"/>
      <c r="CF127" s="121"/>
      <c r="CG127" s="120"/>
      <c r="CH127" s="120">
        <v>1</v>
      </c>
      <c r="CI127" s="120">
        <v>1</v>
      </c>
      <c r="CJ127" s="120">
        <v>1</v>
      </c>
      <c r="CK127" s="120">
        <v>1</v>
      </c>
      <c r="CL127" s="120">
        <v>1</v>
      </c>
      <c r="CM127" s="120">
        <v>1</v>
      </c>
      <c r="CN127" s="120"/>
      <c r="CO127" s="120"/>
      <c r="CP127" s="120"/>
      <c r="CQ127" s="120"/>
      <c r="CR127" s="120"/>
      <c r="CS127" s="121"/>
      <c r="CT127" s="121"/>
      <c r="CU127" s="121"/>
      <c r="CV127" s="121"/>
      <c r="CW127" s="121"/>
      <c r="CX127" s="121"/>
      <c r="CY127" s="121"/>
      <c r="CZ127" s="121"/>
      <c r="DA127" s="121"/>
      <c r="DB127" s="121"/>
      <c r="DC127" s="121"/>
      <c r="DD127" s="121"/>
      <c r="DE127" s="121"/>
      <c r="DF127" s="122"/>
      <c r="DG127" s="121"/>
      <c r="DH127" s="121"/>
      <c r="DI127" s="121"/>
      <c r="DJ127" s="121"/>
      <c r="DK127" s="121"/>
      <c r="DL127" s="121"/>
      <c r="DM127" s="122"/>
      <c r="DN127" s="121"/>
      <c r="DO127" s="121"/>
      <c r="DP127" s="121"/>
      <c r="DQ127" s="121"/>
      <c r="DR127" s="121"/>
      <c r="DS127" s="121"/>
      <c r="DT127" s="122"/>
      <c r="DU127" s="121"/>
      <c r="DV127" s="121"/>
      <c r="DW127" s="121"/>
      <c r="DX127" s="121"/>
      <c r="DY127" s="121"/>
      <c r="DZ127" s="121"/>
      <c r="EA127" s="122"/>
      <c r="EB127" s="121"/>
      <c r="EC127" s="121"/>
      <c r="ED127" s="121"/>
      <c r="EE127" s="121"/>
      <c r="EF127" s="121"/>
      <c r="EG127" s="121"/>
      <c r="EH127" s="122"/>
      <c r="EI127" s="121"/>
      <c r="EJ127" s="121"/>
      <c r="EK127" s="121"/>
      <c r="EL127" s="121"/>
      <c r="EM127" s="121"/>
      <c r="EN127" s="153"/>
      <c r="EO127" s="153"/>
      <c r="EP127" s="153"/>
      <c r="EQ127" s="153"/>
      <c r="ER127" s="121"/>
      <c r="ES127" s="121"/>
      <c r="ET127" s="121"/>
      <c r="EU127" s="121"/>
      <c r="EV127" s="122"/>
      <c r="EW127" s="121"/>
      <c r="EX127" s="121"/>
      <c r="EY127" s="121"/>
      <c r="EZ127" s="121"/>
      <c r="FA127" s="121"/>
      <c r="FB127" s="121"/>
      <c r="FC127" s="122"/>
      <c r="FD127" s="121"/>
      <c r="FE127" s="121"/>
      <c r="FF127" s="121"/>
      <c r="FG127" s="121"/>
      <c r="FH127" s="121"/>
      <c r="FI127" s="121"/>
      <c r="FJ127" s="122"/>
      <c r="FK127" s="121"/>
      <c r="FL127" s="121"/>
      <c r="FM127" s="121"/>
      <c r="FN127" s="121"/>
      <c r="FO127" s="121"/>
      <c r="FP127" s="121"/>
      <c r="FQ127" s="122"/>
      <c r="FR127" s="121"/>
      <c r="FS127" s="121"/>
      <c r="FT127" s="121"/>
      <c r="FU127" s="121"/>
      <c r="FV127" s="121"/>
      <c r="FW127" s="121"/>
      <c r="FX127" s="122"/>
      <c r="FY127" s="121"/>
      <c r="FZ127" s="121"/>
      <c r="GA127" s="121"/>
      <c r="GB127" s="121"/>
      <c r="GC127" s="121"/>
      <c r="GD127" s="121"/>
      <c r="GE127" s="122"/>
      <c r="GF127" s="121"/>
      <c r="GG127" s="121"/>
    </row>
    <row r="128" spans="1:189" s="119" customFormat="1" ht="21" customHeight="1" x14ac:dyDescent="0.2">
      <c r="A128" s="212"/>
      <c r="B128" s="213"/>
      <c r="C128" s="214"/>
      <c r="D128" s="215"/>
      <c r="E128" s="215"/>
      <c r="F128" s="215"/>
      <c r="G128" s="217"/>
      <c r="H128" s="203"/>
      <c r="I128" s="203"/>
      <c r="J128" s="218"/>
      <c r="K128" s="205">
        <v>0</v>
      </c>
      <c r="L128" s="205"/>
      <c r="M128" s="205"/>
      <c r="N128" s="205"/>
      <c r="O128" s="205"/>
      <c r="P128" s="219">
        <v>0</v>
      </c>
      <c r="Q128" s="220"/>
      <c r="R128" s="220"/>
      <c r="S128" s="220"/>
      <c r="T128" s="220"/>
      <c r="U128" s="221"/>
      <c r="V128" s="222">
        <f>(SUM(V127:AB127)/SUM($K127:$EC127))*$G127</f>
        <v>0</v>
      </c>
      <c r="W128" s="223"/>
      <c r="X128" s="223"/>
      <c r="Y128" s="223"/>
      <c r="Z128" s="223"/>
      <c r="AA128" s="223"/>
      <c r="AB128" s="223"/>
      <c r="AC128" s="222">
        <f t="shared" ref="AC128" si="483">(SUM(AC127:AI127)/SUM($K127:$EC127))*$G127</f>
        <v>0</v>
      </c>
      <c r="AD128" s="223"/>
      <c r="AE128" s="223"/>
      <c r="AF128" s="223"/>
      <c r="AG128" s="223"/>
      <c r="AH128" s="223"/>
      <c r="AI128" s="223"/>
      <c r="AJ128" s="222">
        <f t="shared" ref="AJ128" si="484">(SUM(AJ127:AP127)/SUM($K127:$EC127))*$G127</f>
        <v>0</v>
      </c>
      <c r="AK128" s="223"/>
      <c r="AL128" s="223"/>
      <c r="AM128" s="223"/>
      <c r="AN128" s="223"/>
      <c r="AO128" s="223"/>
      <c r="AP128" s="223"/>
      <c r="AQ128" s="222">
        <f t="shared" ref="AQ128" si="485">(SUM(AQ127:AW127)/SUM($K127:$EC127))*$G127</f>
        <v>0</v>
      </c>
      <c r="AR128" s="223"/>
      <c r="AS128" s="223"/>
      <c r="AT128" s="223"/>
      <c r="AU128" s="223"/>
      <c r="AV128" s="223"/>
      <c r="AW128" s="223"/>
      <c r="AX128" s="222">
        <v>2276371.13</v>
      </c>
      <c r="AY128" s="223"/>
      <c r="AZ128" s="223"/>
      <c r="BA128" s="223"/>
      <c r="BB128" s="223"/>
      <c r="BC128" s="223"/>
      <c r="BD128" s="223"/>
      <c r="BE128" s="222">
        <v>1517580.75</v>
      </c>
      <c r="BF128" s="223"/>
      <c r="BG128" s="223"/>
      <c r="BH128" s="223"/>
      <c r="BI128" s="223"/>
      <c r="BJ128" s="223"/>
      <c r="BK128" s="223"/>
      <c r="BL128" s="222">
        <f t="shared" ref="BL128" si="486">(SUM(BL127:BR127)/SUM($K127:$EC127))*$G127</f>
        <v>0</v>
      </c>
      <c r="BM128" s="223"/>
      <c r="BN128" s="223"/>
      <c r="BO128" s="223"/>
      <c r="BP128" s="223"/>
      <c r="BQ128" s="223"/>
      <c r="BR128" s="223"/>
      <c r="BS128" s="222">
        <f t="shared" ref="BS128" si="487">(SUM(BS127:BY127)/SUM($K127:$EC127))*$G127</f>
        <v>0</v>
      </c>
      <c r="BT128" s="223"/>
      <c r="BU128" s="223"/>
      <c r="BV128" s="223"/>
      <c r="BW128" s="223"/>
      <c r="BX128" s="223"/>
      <c r="BY128" s="223"/>
      <c r="BZ128" s="222">
        <f t="shared" ref="BZ128" si="488">(SUM(BZ127:CF127)/SUM($K127:$EC127))*$G127</f>
        <v>0</v>
      </c>
      <c r="CA128" s="223"/>
      <c r="CB128" s="223"/>
      <c r="CC128" s="223"/>
      <c r="CD128" s="223"/>
      <c r="CE128" s="223"/>
      <c r="CF128" s="223"/>
      <c r="CG128" s="222">
        <v>2276371.13</v>
      </c>
      <c r="CH128" s="223"/>
      <c r="CI128" s="223"/>
      <c r="CJ128" s="223"/>
      <c r="CK128" s="223"/>
      <c r="CL128" s="223"/>
      <c r="CM128" s="223"/>
      <c r="CN128" s="222">
        <f t="shared" ref="CN128" si="489">(SUM(CN127:CT127)/SUM($K127:$EQ127))*$G127</f>
        <v>0</v>
      </c>
      <c r="CO128" s="223"/>
      <c r="CP128" s="223"/>
      <c r="CQ128" s="223"/>
      <c r="CR128" s="223"/>
      <c r="CS128" s="223"/>
      <c r="CT128" s="223"/>
      <c r="CU128" s="222">
        <f t="shared" ref="CU128" si="490">(SUM(CU127:DA127)/SUM($K127:$EQ127))*$G127</f>
        <v>0</v>
      </c>
      <c r="CV128" s="223"/>
      <c r="CW128" s="223"/>
      <c r="CX128" s="223"/>
      <c r="CY128" s="223"/>
      <c r="CZ128" s="223"/>
      <c r="DA128" s="223"/>
      <c r="DB128" s="222">
        <f t="shared" ref="DB128" si="491">(SUM(DB127:DH127)/SUM($K127:$EQ127))*$G127</f>
        <v>0</v>
      </c>
      <c r="DC128" s="223"/>
      <c r="DD128" s="223"/>
      <c r="DE128" s="223"/>
      <c r="DF128" s="223"/>
      <c r="DG128" s="223"/>
      <c r="DH128" s="223"/>
      <c r="DI128" s="222">
        <f t="shared" ref="DI128" si="492">(SUM(DI127:DO127)/SUM($K127:$EQ127))*$G127</f>
        <v>0</v>
      </c>
      <c r="DJ128" s="223"/>
      <c r="DK128" s="223"/>
      <c r="DL128" s="223"/>
      <c r="DM128" s="223"/>
      <c r="DN128" s="223"/>
      <c r="DO128" s="223"/>
      <c r="DP128" s="222">
        <f t="shared" ref="DP128" si="493">(SUM(DP127:DV127)/SUM($K127:$EQ127))*$G127</f>
        <v>0</v>
      </c>
      <c r="DQ128" s="223"/>
      <c r="DR128" s="223"/>
      <c r="DS128" s="223"/>
      <c r="DT128" s="223"/>
      <c r="DU128" s="223"/>
      <c r="DV128" s="223"/>
      <c r="DW128" s="222">
        <f t="shared" ref="DW128" si="494">(SUM(DW127:EC127)/SUM($K127:$EQ127))*$G127</f>
        <v>0</v>
      </c>
      <c r="DX128" s="223"/>
      <c r="DY128" s="223"/>
      <c r="DZ128" s="223"/>
      <c r="EA128" s="223"/>
      <c r="EB128" s="223"/>
      <c r="EC128" s="223"/>
      <c r="ED128" s="222">
        <f t="shared" ref="ED128" si="495">(SUM(ED127:EJ127)/SUM($K127:$EQ127))*$G127</f>
        <v>0</v>
      </c>
      <c r="EE128" s="223"/>
      <c r="EF128" s="223"/>
      <c r="EG128" s="223"/>
      <c r="EH128" s="223"/>
      <c r="EI128" s="223"/>
      <c r="EJ128" s="223"/>
      <c r="EK128" s="222">
        <v>15686342.83</v>
      </c>
      <c r="EL128" s="223"/>
      <c r="EM128" s="223"/>
      <c r="EN128" s="223"/>
      <c r="EO128" s="223"/>
      <c r="EP128" s="223"/>
      <c r="EQ128" s="223"/>
      <c r="ER128" s="222">
        <f>+(ER127+ES127+ET127+EU127+EV127+EW127+EX127)*G127</f>
        <v>0</v>
      </c>
      <c r="ES128" s="223"/>
      <c r="ET128" s="223"/>
      <c r="EU128" s="223"/>
      <c r="EV128" s="223"/>
      <c r="EW128" s="223"/>
      <c r="EX128" s="223"/>
      <c r="EY128" s="222">
        <f>+(EY127+EZ127+FA127+FB127+FC127+FD127+FE127)*N127</f>
        <v>0</v>
      </c>
      <c r="EZ128" s="223"/>
      <c r="FA128" s="223"/>
      <c r="FB128" s="223"/>
      <c r="FC128" s="223"/>
      <c r="FD128" s="223"/>
      <c r="FE128" s="223"/>
      <c r="FF128" s="222">
        <f>+(FF127+FG127+FH127+FI127+FJ127+FK127+FL127)*U127</f>
        <v>0</v>
      </c>
      <c r="FG128" s="223"/>
      <c r="FH128" s="223"/>
      <c r="FI128" s="223"/>
      <c r="FJ128" s="223"/>
      <c r="FK128" s="223"/>
      <c r="FL128" s="223"/>
      <c r="FM128" s="222">
        <f>+(FM127+FN127+FO127+FP127+FQ127+FR127+FS127)*AB127</f>
        <v>0</v>
      </c>
      <c r="FN128" s="223"/>
      <c r="FO128" s="223"/>
      <c r="FP128" s="223"/>
      <c r="FQ128" s="223"/>
      <c r="FR128" s="223"/>
      <c r="FS128" s="223"/>
      <c r="FT128" s="222">
        <f>+(FT127+FU127+FV127+FW127+FX127+FY127+FZ127)*AI127</f>
        <v>0</v>
      </c>
      <c r="FU128" s="223"/>
      <c r="FV128" s="223"/>
      <c r="FW128" s="223"/>
      <c r="FX128" s="223"/>
      <c r="FY128" s="223"/>
      <c r="FZ128" s="223"/>
      <c r="GA128" s="222">
        <f>+(GA127+GB127+GC127+GD127+GE127+GF127+GG127)*AP127</f>
        <v>0</v>
      </c>
      <c r="GB128" s="223"/>
      <c r="GC128" s="223"/>
      <c r="GD128" s="223"/>
      <c r="GE128" s="223"/>
      <c r="GF128" s="223"/>
      <c r="GG128" s="223"/>
    </row>
    <row r="129" spans="1:189" s="119" customFormat="1" ht="21.75" customHeight="1" x14ac:dyDescent="0.2">
      <c r="A129" s="212"/>
      <c r="B129" s="213"/>
      <c r="C129" s="214"/>
      <c r="D129" s="215"/>
      <c r="E129" s="215"/>
      <c r="F129" s="215"/>
      <c r="G129" s="217"/>
      <c r="H129" s="203"/>
      <c r="I129" s="203"/>
      <c r="J129" s="204" t="s">
        <v>224</v>
      </c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1"/>
      <c r="X129" s="121"/>
      <c r="Y129" s="121"/>
      <c r="Z129" s="121"/>
      <c r="AA129" s="121"/>
      <c r="AB129" s="121"/>
      <c r="AC129" s="121"/>
      <c r="AD129" s="120"/>
      <c r="AE129" s="120"/>
      <c r="AF129" s="120"/>
      <c r="AG129" s="120"/>
      <c r="AH129" s="120"/>
      <c r="AI129" s="120"/>
      <c r="AJ129" s="120"/>
      <c r="AK129" s="120"/>
      <c r="AL129" s="120"/>
      <c r="AM129" s="120"/>
      <c r="AN129" s="120"/>
      <c r="AO129" s="120"/>
      <c r="AP129" s="120"/>
      <c r="AQ129" s="120"/>
      <c r="AR129" s="121"/>
      <c r="AS129" s="121"/>
      <c r="AT129" s="121"/>
      <c r="AU129" s="121"/>
      <c r="AV129" s="121"/>
      <c r="AW129" s="120"/>
      <c r="AX129" s="120"/>
      <c r="AY129" s="120"/>
      <c r="AZ129" s="120"/>
      <c r="BA129" s="120"/>
      <c r="BB129" s="120"/>
      <c r="BC129" s="120"/>
      <c r="BD129" s="120"/>
      <c r="BE129" s="120"/>
      <c r="BF129" s="120"/>
      <c r="BG129" s="120"/>
      <c r="BH129" s="120"/>
      <c r="BI129" s="120"/>
      <c r="BJ129" s="120"/>
      <c r="BK129" s="120"/>
      <c r="BL129" s="121"/>
      <c r="BM129" s="121"/>
      <c r="BN129" s="121"/>
      <c r="BO129" s="121"/>
      <c r="BP129" s="121"/>
      <c r="BQ129" s="121"/>
      <c r="BR129" s="121"/>
      <c r="BS129" s="120"/>
      <c r="BT129" s="120"/>
      <c r="BU129" s="120"/>
      <c r="BV129" s="120"/>
      <c r="BW129" s="120"/>
      <c r="BX129" s="120"/>
      <c r="BY129" s="120"/>
      <c r="BZ129" s="120"/>
      <c r="CA129" s="120"/>
      <c r="CB129" s="120"/>
      <c r="CC129" s="120"/>
      <c r="CD129" s="120"/>
      <c r="CE129" s="120"/>
      <c r="CF129" s="120"/>
      <c r="CG129" s="120"/>
      <c r="CH129" s="120"/>
      <c r="CI129" s="120"/>
      <c r="CJ129" s="120"/>
      <c r="CK129" s="120"/>
      <c r="CL129" s="120"/>
      <c r="CM129" s="120"/>
      <c r="CN129" s="120"/>
      <c r="CO129" s="120"/>
      <c r="CP129" s="120"/>
      <c r="CQ129" s="120"/>
      <c r="CR129" s="120"/>
      <c r="CS129" s="121"/>
      <c r="CT129" s="121"/>
      <c r="CU129" s="121"/>
      <c r="CV129" s="121"/>
      <c r="CW129" s="121"/>
      <c r="CX129" s="121"/>
      <c r="CY129" s="121"/>
      <c r="CZ129" s="120"/>
      <c r="DA129" s="120"/>
      <c r="DB129" s="120"/>
      <c r="DC129" s="120"/>
      <c r="DD129" s="120"/>
      <c r="DE129" s="120"/>
      <c r="DF129" s="120"/>
      <c r="DG129" s="120"/>
      <c r="DH129" s="120"/>
      <c r="DI129" s="120"/>
      <c r="DJ129" s="120"/>
      <c r="DK129" s="120"/>
      <c r="DL129" s="120"/>
      <c r="DM129" s="120"/>
      <c r="DN129" s="120"/>
      <c r="DO129" s="120"/>
      <c r="DP129" s="120"/>
      <c r="DQ129" s="120"/>
      <c r="DR129" s="120"/>
      <c r="DS129" s="120"/>
      <c r="DT129" s="120"/>
      <c r="DU129" s="120"/>
      <c r="DV129" s="120"/>
      <c r="DW129" s="120"/>
      <c r="DX129" s="120"/>
      <c r="DY129" s="120"/>
      <c r="DZ129" s="120"/>
      <c r="EA129" s="120"/>
      <c r="EB129" s="120"/>
      <c r="EC129" s="120"/>
      <c r="ED129" s="120"/>
      <c r="EE129" s="120"/>
      <c r="EF129" s="120"/>
      <c r="EG129" s="120"/>
      <c r="EH129" s="120"/>
      <c r="EI129" s="120"/>
      <c r="EJ129" s="120"/>
      <c r="EK129" s="120"/>
      <c r="EL129" s="120"/>
      <c r="EM129" s="120"/>
      <c r="EN129" s="120"/>
      <c r="EO129" s="120"/>
      <c r="EP129" s="120"/>
      <c r="EQ129" s="120"/>
      <c r="ER129" s="120"/>
      <c r="ES129" s="120"/>
      <c r="ET129" s="120"/>
      <c r="EU129" s="120"/>
      <c r="EV129" s="120"/>
      <c r="EW129" s="120"/>
      <c r="EX129" s="120"/>
      <c r="EY129" s="120"/>
      <c r="EZ129" s="120"/>
      <c r="FA129" s="120"/>
      <c r="FB129" s="120"/>
      <c r="FC129" s="120"/>
      <c r="FD129" s="120"/>
      <c r="FE129" s="120"/>
      <c r="FF129" s="120"/>
      <c r="FG129" s="120"/>
      <c r="FH129" s="120"/>
      <c r="FI129" s="120"/>
      <c r="FJ129" s="120"/>
      <c r="FK129" s="120"/>
      <c r="FL129" s="120"/>
      <c r="FM129" s="120"/>
      <c r="FN129" s="120"/>
      <c r="FO129" s="120"/>
      <c r="FP129" s="120"/>
      <c r="FQ129" s="120"/>
      <c r="FR129" s="120"/>
      <c r="FS129" s="120"/>
      <c r="FT129" s="120"/>
      <c r="FU129" s="120"/>
      <c r="FV129" s="120"/>
      <c r="FW129" s="120"/>
      <c r="FX129" s="120"/>
      <c r="FY129" s="120"/>
      <c r="FZ129" s="120"/>
      <c r="GA129" s="120"/>
      <c r="GB129" s="120"/>
      <c r="GC129" s="120"/>
      <c r="GD129" s="120"/>
      <c r="GE129" s="120"/>
      <c r="GF129" s="120"/>
      <c r="GG129" s="120"/>
    </row>
    <row r="130" spans="1:189" s="119" customFormat="1" ht="21.75" customHeight="1" x14ac:dyDescent="0.2">
      <c r="A130" s="212"/>
      <c r="B130" s="213"/>
      <c r="C130" s="214"/>
      <c r="D130" s="215"/>
      <c r="E130" s="215"/>
      <c r="F130" s="215"/>
      <c r="G130" s="217"/>
      <c r="H130" s="203"/>
      <c r="I130" s="203"/>
      <c r="J130" s="204"/>
      <c r="K130" s="205"/>
      <c r="L130" s="205"/>
      <c r="M130" s="205"/>
      <c r="N130" s="205"/>
      <c r="O130" s="205"/>
      <c r="P130" s="133"/>
      <c r="Q130" s="133"/>
      <c r="R130" s="13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33"/>
      <c r="AF130" s="133"/>
      <c r="AG130" s="133"/>
      <c r="AH130" s="133"/>
      <c r="AI130" s="133"/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133"/>
      <c r="AX130" s="133"/>
      <c r="AY130" s="133"/>
      <c r="AZ130" s="133"/>
      <c r="BA130" s="133"/>
      <c r="BB130" s="133"/>
      <c r="BC130" s="133"/>
      <c r="BD130" s="133"/>
      <c r="BE130" s="133"/>
      <c r="BF130" s="133"/>
      <c r="BG130" s="133"/>
      <c r="BH130" s="133"/>
      <c r="BI130" s="133"/>
      <c r="BJ130" s="133"/>
      <c r="BK130" s="133"/>
      <c r="BL130" s="206"/>
      <c r="BM130" s="206"/>
      <c r="BN130" s="206"/>
      <c r="BO130" s="206"/>
      <c r="BP130" s="206"/>
      <c r="BQ130" s="206"/>
      <c r="BR130" s="206"/>
      <c r="BS130" s="205"/>
      <c r="BT130" s="205"/>
      <c r="BU130" s="205"/>
      <c r="BV130" s="205"/>
      <c r="BW130" s="205"/>
      <c r="BX130" s="205"/>
      <c r="BY130" s="205"/>
      <c r="BZ130" s="205"/>
      <c r="CA130" s="205"/>
      <c r="CB130" s="205"/>
      <c r="CC130" s="205"/>
      <c r="CD130" s="205"/>
      <c r="CE130" s="205"/>
      <c r="CF130" s="205"/>
      <c r="CG130" s="205"/>
      <c r="CH130" s="205"/>
      <c r="CI130" s="205"/>
      <c r="CJ130" s="205"/>
      <c r="CK130" s="205"/>
      <c r="CL130" s="205"/>
      <c r="CM130" s="205"/>
      <c r="CN130" s="205"/>
      <c r="CO130" s="205"/>
      <c r="CP130" s="205"/>
      <c r="CQ130" s="205"/>
      <c r="CR130" s="205"/>
      <c r="CS130" s="206"/>
      <c r="CT130" s="206"/>
      <c r="CU130" s="206"/>
      <c r="CV130" s="206"/>
      <c r="CW130" s="206"/>
      <c r="CX130" s="206"/>
      <c r="CY130" s="206"/>
      <c r="CZ130" s="205"/>
      <c r="DA130" s="205"/>
      <c r="DB130" s="205"/>
      <c r="DC130" s="205"/>
      <c r="DD130" s="205"/>
      <c r="DE130" s="205"/>
      <c r="DF130" s="205"/>
      <c r="DG130" s="205"/>
      <c r="DH130" s="205"/>
      <c r="DI130" s="205"/>
      <c r="DJ130" s="117"/>
      <c r="DN130" s="205"/>
      <c r="DO130" s="205"/>
      <c r="DP130" s="205"/>
      <c r="DU130" s="205"/>
      <c r="DV130" s="205"/>
      <c r="DW130" s="205"/>
      <c r="EB130" s="205"/>
      <c r="EC130" s="205"/>
      <c r="EI130" s="205"/>
      <c r="EJ130" s="205"/>
      <c r="EP130" s="205"/>
      <c r="EQ130" s="205"/>
      <c r="ER130" s="207"/>
      <c r="ES130" s="208"/>
      <c r="ET130" s="208"/>
      <c r="EU130" s="208"/>
      <c r="EV130" s="208"/>
      <c r="EW130" s="208"/>
      <c r="EX130" s="209"/>
      <c r="EY130" s="207"/>
      <c r="EZ130" s="208"/>
      <c r="FA130" s="208"/>
      <c r="FB130" s="208"/>
      <c r="FC130" s="208"/>
      <c r="FD130" s="208"/>
      <c r="FE130" s="209"/>
      <c r="FF130" s="207"/>
      <c r="FG130" s="208"/>
      <c r="FH130" s="208"/>
      <c r="FI130" s="208"/>
      <c r="FJ130" s="208"/>
      <c r="FK130" s="208"/>
      <c r="FL130" s="209"/>
      <c r="FM130" s="207"/>
      <c r="FN130" s="208"/>
      <c r="FO130" s="208"/>
      <c r="FP130" s="208"/>
      <c r="FQ130" s="208"/>
      <c r="FR130" s="208"/>
      <c r="FS130" s="209"/>
      <c r="FT130" s="207"/>
      <c r="FU130" s="208"/>
      <c r="FV130" s="208"/>
      <c r="FW130" s="208"/>
      <c r="FX130" s="208"/>
      <c r="FY130" s="208"/>
      <c r="FZ130" s="209"/>
      <c r="GA130" s="207"/>
      <c r="GB130" s="208"/>
      <c r="GC130" s="208"/>
      <c r="GD130" s="208"/>
      <c r="GE130" s="208"/>
      <c r="GF130" s="208"/>
      <c r="GG130" s="209"/>
    </row>
    <row r="131" spans="1:189" s="119" customFormat="1" ht="21.75" customHeight="1" x14ac:dyDescent="0.2">
      <c r="A131" s="212"/>
      <c r="B131" s="213">
        <f>+'BALANCE GENERAL'!D79</f>
        <v>3.19</v>
      </c>
      <c r="C131" s="214" t="str">
        <f>+'BALANCE GENERAL'!G79</f>
        <v>Concreto acelerado de 21 Mpa para losas-muros laterales</v>
      </c>
      <c r="D131" s="215" t="str">
        <f>+'BALANCE GENERAL'!H79</f>
        <v>m3</v>
      </c>
      <c r="E131" s="215">
        <v>3.75</v>
      </c>
      <c r="F131" s="215">
        <f>+'BALANCE GENERAL'!J79</f>
        <v>1011369</v>
      </c>
      <c r="G131" s="217">
        <f t="shared" ref="G131" si="496">ROUND(E131*F131,0)</f>
        <v>3792634</v>
      </c>
      <c r="H131" s="203"/>
      <c r="I131" s="203"/>
      <c r="J131" s="218" t="s">
        <v>223</v>
      </c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1"/>
      <c r="X131" s="121"/>
      <c r="Y131" s="121"/>
      <c r="Z131" s="121"/>
      <c r="AA131" s="121"/>
      <c r="AB131" s="121"/>
      <c r="AC131" s="121"/>
      <c r="AD131" s="121"/>
      <c r="AE131" s="121"/>
      <c r="AF131" s="121"/>
      <c r="AG131" s="121"/>
      <c r="AH131" s="121"/>
      <c r="AI131" s="121"/>
      <c r="AJ131" s="122"/>
      <c r="AK131" s="121"/>
      <c r="AL131" s="121"/>
      <c r="AM131" s="121"/>
      <c r="AN131" s="121"/>
      <c r="AO131" s="121"/>
      <c r="AP131" s="121"/>
      <c r="AQ131" s="121"/>
      <c r="AR131" s="121"/>
      <c r="AS131" s="121"/>
      <c r="AT131" s="121"/>
      <c r="AU131" s="121"/>
      <c r="AV131" s="121"/>
      <c r="AW131" s="121"/>
      <c r="AX131" s="121"/>
      <c r="AY131" s="121"/>
      <c r="AZ131" s="121"/>
      <c r="BA131" s="121"/>
      <c r="BB131" s="121"/>
      <c r="BC131" s="122"/>
      <c r="BD131" s="121"/>
      <c r="BE131" s="121"/>
      <c r="BF131" s="121"/>
      <c r="BG131" s="121"/>
      <c r="BH131" s="121"/>
      <c r="BI131" s="121"/>
      <c r="BJ131" s="121"/>
      <c r="BK131" s="120"/>
      <c r="BL131" s="121"/>
      <c r="BM131" s="121"/>
      <c r="BN131" s="121"/>
      <c r="BO131" s="121"/>
      <c r="BP131" s="121"/>
      <c r="BQ131" s="121"/>
      <c r="BR131" s="121"/>
      <c r="BS131" s="121"/>
      <c r="BT131" s="121"/>
      <c r="BU131" s="121"/>
      <c r="BV131" s="121"/>
      <c r="BW131" s="121"/>
      <c r="BX131" s="121"/>
      <c r="BY131" s="122"/>
      <c r="BZ131" s="121"/>
      <c r="CA131" s="121"/>
      <c r="CB131" s="121"/>
      <c r="CC131" s="121"/>
      <c r="CD131" s="121"/>
      <c r="CE131" s="121"/>
      <c r="CF131" s="121"/>
      <c r="CG131" s="120"/>
      <c r="CH131" s="120"/>
      <c r="CI131" s="120"/>
      <c r="CJ131" s="120"/>
      <c r="CK131" s="120"/>
      <c r="CL131" s="120"/>
      <c r="CM131" s="120"/>
      <c r="CN131" s="120"/>
      <c r="CO131" s="120"/>
      <c r="CP131" s="120"/>
      <c r="CQ131" s="120"/>
      <c r="CR131" s="120"/>
      <c r="CS131" s="121"/>
      <c r="CT131" s="121"/>
      <c r="CU131" s="121"/>
      <c r="CV131" s="121"/>
      <c r="CW131" s="121"/>
      <c r="CX131" s="121"/>
      <c r="CY131" s="121"/>
      <c r="CZ131" s="121"/>
      <c r="DA131" s="121"/>
      <c r="DB131" s="121"/>
      <c r="DC131" s="121"/>
      <c r="DD131" s="121"/>
      <c r="DE131" s="121"/>
      <c r="DF131" s="122"/>
      <c r="DG131" s="121"/>
      <c r="DH131" s="121"/>
      <c r="DI131" s="121"/>
      <c r="DJ131" s="121">
        <v>1</v>
      </c>
      <c r="DK131" s="121">
        <v>1</v>
      </c>
      <c r="DL131" s="121">
        <v>1</v>
      </c>
      <c r="DM131" s="122">
        <v>1</v>
      </c>
      <c r="DN131" s="121">
        <v>1</v>
      </c>
      <c r="DO131" s="121">
        <v>1</v>
      </c>
      <c r="DP131" s="121">
        <v>1</v>
      </c>
      <c r="DQ131" s="121">
        <v>1</v>
      </c>
      <c r="DR131" s="121">
        <v>1</v>
      </c>
      <c r="DS131" s="121">
        <v>1</v>
      </c>
      <c r="DT131" s="122">
        <v>1</v>
      </c>
      <c r="DU131" s="121">
        <v>1</v>
      </c>
      <c r="DV131" s="121">
        <v>1</v>
      </c>
      <c r="DW131" s="120"/>
      <c r="DX131" s="120"/>
      <c r="DY131" s="120"/>
      <c r="DZ131" s="120"/>
      <c r="EA131" s="120"/>
      <c r="EB131" s="120"/>
      <c r="EC131" s="120"/>
      <c r="ED131" s="120"/>
      <c r="EE131" s="120"/>
      <c r="EF131" s="120"/>
      <c r="EG131" s="120"/>
      <c r="EH131" s="120"/>
      <c r="EI131" s="120"/>
      <c r="EJ131" s="120"/>
      <c r="EK131" s="120"/>
      <c r="EL131" s="120"/>
      <c r="EM131" s="120"/>
      <c r="EN131" s="120"/>
      <c r="EO131" s="120"/>
      <c r="EP131" s="120"/>
      <c r="EQ131" s="120"/>
      <c r="ER131" s="121"/>
      <c r="ES131" s="121"/>
      <c r="ET131" s="121"/>
      <c r="EU131" s="121"/>
      <c r="EV131" s="122"/>
      <c r="EW131" s="121"/>
      <c r="EX131" s="121"/>
      <c r="EY131" s="121"/>
      <c r="EZ131" s="121"/>
      <c r="FA131" s="121"/>
      <c r="FB131" s="121"/>
      <c r="FC131" s="122"/>
      <c r="FD131" s="121"/>
      <c r="FE131" s="121"/>
      <c r="FF131" s="121"/>
      <c r="FG131" s="121"/>
      <c r="FH131" s="121"/>
      <c r="FI131" s="121"/>
      <c r="FJ131" s="122"/>
      <c r="FK131" s="121"/>
      <c r="FL131" s="121"/>
      <c r="FM131" s="121"/>
      <c r="FN131" s="121"/>
      <c r="FO131" s="121"/>
      <c r="FP131" s="121"/>
      <c r="FQ131" s="122"/>
      <c r="FR131" s="121"/>
      <c r="FS131" s="121"/>
      <c r="FT131" s="121"/>
      <c r="FU131" s="121"/>
      <c r="FV131" s="121"/>
      <c r="FW131" s="121"/>
      <c r="FX131" s="122"/>
      <c r="FY131" s="121"/>
      <c r="FZ131" s="121"/>
      <c r="GA131" s="121"/>
      <c r="GB131" s="121"/>
      <c r="GC131" s="121"/>
      <c r="GD131" s="121"/>
      <c r="GE131" s="122"/>
      <c r="GF131" s="121"/>
      <c r="GG131" s="121"/>
    </row>
    <row r="132" spans="1:189" s="119" customFormat="1" ht="21.75" customHeight="1" x14ac:dyDescent="0.2">
      <c r="A132" s="212"/>
      <c r="B132" s="213"/>
      <c r="C132" s="214"/>
      <c r="D132" s="215"/>
      <c r="E132" s="215"/>
      <c r="F132" s="215"/>
      <c r="G132" s="217"/>
      <c r="H132" s="203"/>
      <c r="I132" s="203"/>
      <c r="J132" s="218"/>
      <c r="K132" s="205">
        <v>0</v>
      </c>
      <c r="L132" s="205"/>
      <c r="M132" s="205"/>
      <c r="N132" s="205"/>
      <c r="O132" s="205"/>
      <c r="P132" s="219">
        <v>0</v>
      </c>
      <c r="Q132" s="220"/>
      <c r="R132" s="220"/>
      <c r="S132" s="220"/>
      <c r="T132" s="220"/>
      <c r="U132" s="221"/>
      <c r="V132" s="222">
        <f>(SUM(V131:AB131)/SUM($K131:$EC131))*$G131</f>
        <v>0</v>
      </c>
      <c r="W132" s="223"/>
      <c r="X132" s="223"/>
      <c r="Y132" s="223"/>
      <c r="Z132" s="223"/>
      <c r="AA132" s="223"/>
      <c r="AB132" s="223"/>
      <c r="AC132" s="222">
        <f t="shared" ref="AC132" si="497">(SUM(AC131:AI131)/SUM($K131:$EC131))*$G131</f>
        <v>0</v>
      </c>
      <c r="AD132" s="223"/>
      <c r="AE132" s="223"/>
      <c r="AF132" s="223"/>
      <c r="AG132" s="223"/>
      <c r="AH132" s="223"/>
      <c r="AI132" s="223"/>
      <c r="AJ132" s="222">
        <f t="shared" ref="AJ132" si="498">(SUM(AJ131:AP131)/SUM($K131:$EC131))*$G131</f>
        <v>0</v>
      </c>
      <c r="AK132" s="223"/>
      <c r="AL132" s="223"/>
      <c r="AM132" s="223"/>
      <c r="AN132" s="223"/>
      <c r="AO132" s="223"/>
      <c r="AP132" s="223"/>
      <c r="AQ132" s="222">
        <f t="shared" ref="AQ132" si="499">(SUM(AQ131:AW131)/SUM($K131:$EC131))*$G131</f>
        <v>0</v>
      </c>
      <c r="AR132" s="223"/>
      <c r="AS132" s="223"/>
      <c r="AT132" s="223"/>
      <c r="AU132" s="223"/>
      <c r="AV132" s="223"/>
      <c r="AW132" s="223"/>
      <c r="AX132" s="222">
        <f t="shared" ref="AX132" si="500">(SUM(AX131:BD131)/SUM($K131:$EC131))*$G131</f>
        <v>0</v>
      </c>
      <c r="AY132" s="223"/>
      <c r="AZ132" s="223"/>
      <c r="BA132" s="223"/>
      <c r="BB132" s="223"/>
      <c r="BC132" s="223"/>
      <c r="BD132" s="223"/>
      <c r="BE132" s="222">
        <f t="shared" ref="BE132" si="501">(SUM(BE131:BK131)/SUM($K131:$EC131))*$G131</f>
        <v>0</v>
      </c>
      <c r="BF132" s="223"/>
      <c r="BG132" s="223"/>
      <c r="BH132" s="223"/>
      <c r="BI132" s="223"/>
      <c r="BJ132" s="223"/>
      <c r="BK132" s="223"/>
      <c r="BL132" s="222">
        <f t="shared" ref="BL132" si="502">(SUM(BL131:BR131)/SUM($K131:$EC131))*$G131</f>
        <v>0</v>
      </c>
      <c r="BM132" s="223"/>
      <c r="BN132" s="223"/>
      <c r="BO132" s="223"/>
      <c r="BP132" s="223"/>
      <c r="BQ132" s="223"/>
      <c r="BR132" s="223"/>
      <c r="BS132" s="222">
        <f t="shared" ref="BS132" si="503">(SUM(BS131:BY131)/SUM($K131:$EC131))*$G131</f>
        <v>0</v>
      </c>
      <c r="BT132" s="223"/>
      <c r="BU132" s="223"/>
      <c r="BV132" s="223"/>
      <c r="BW132" s="223"/>
      <c r="BX132" s="223"/>
      <c r="BY132" s="223"/>
      <c r="BZ132" s="222">
        <f t="shared" ref="BZ132" si="504">(SUM(BZ131:CF131)/SUM($K131:$EC131))*$G131</f>
        <v>0</v>
      </c>
      <c r="CA132" s="223"/>
      <c r="CB132" s="223"/>
      <c r="CC132" s="223"/>
      <c r="CD132" s="223"/>
      <c r="CE132" s="223"/>
      <c r="CF132" s="223"/>
      <c r="CG132" s="222">
        <f t="shared" ref="CG132" si="505">(SUM(CG131:CM131)/SUM($K131:$EC131))*$G131</f>
        <v>0</v>
      </c>
      <c r="CH132" s="223"/>
      <c r="CI132" s="223"/>
      <c r="CJ132" s="223"/>
      <c r="CK132" s="223"/>
      <c r="CL132" s="223"/>
      <c r="CM132" s="223"/>
      <c r="CN132" s="222">
        <f t="shared" ref="CN132" si="506">(SUM(CN131:CT131)/SUM($K131:$EC131))*$G131</f>
        <v>0</v>
      </c>
      <c r="CO132" s="223"/>
      <c r="CP132" s="223"/>
      <c r="CQ132" s="223"/>
      <c r="CR132" s="223"/>
      <c r="CS132" s="223"/>
      <c r="CT132" s="223"/>
      <c r="CU132" s="222">
        <f t="shared" ref="CU132" si="507">(SUM(CU131:DA131)/SUM($K131:$EC131))*$G131</f>
        <v>0</v>
      </c>
      <c r="CV132" s="223"/>
      <c r="CW132" s="223"/>
      <c r="CX132" s="223"/>
      <c r="CY132" s="223"/>
      <c r="CZ132" s="223"/>
      <c r="DA132" s="223"/>
      <c r="DB132" s="222">
        <f t="shared" ref="DB132" si="508">(SUM(DB131:DH131)/SUM($K131:$EC131))*$G131</f>
        <v>0</v>
      </c>
      <c r="DC132" s="223"/>
      <c r="DD132" s="223"/>
      <c r="DE132" s="223"/>
      <c r="DF132" s="223"/>
      <c r="DG132" s="223"/>
      <c r="DH132" s="223"/>
      <c r="DI132" s="222">
        <f>2431620+0.75</f>
        <v>2431620.75</v>
      </c>
      <c r="DJ132" s="223"/>
      <c r="DK132" s="223"/>
      <c r="DL132" s="223"/>
      <c r="DM132" s="223"/>
      <c r="DN132" s="223"/>
      <c r="DO132" s="223"/>
      <c r="DP132" s="222">
        <v>1361013</v>
      </c>
      <c r="DQ132" s="223"/>
      <c r="DR132" s="223"/>
      <c r="DS132" s="223"/>
      <c r="DT132" s="223"/>
      <c r="DU132" s="223"/>
      <c r="DV132" s="223"/>
      <c r="DW132" s="222"/>
      <c r="DX132" s="223"/>
      <c r="DY132" s="223"/>
      <c r="DZ132" s="223"/>
      <c r="EA132" s="223"/>
      <c r="EB132" s="223"/>
      <c r="EC132" s="223"/>
      <c r="ED132" s="222"/>
      <c r="EE132" s="223"/>
      <c r="EF132" s="223"/>
      <c r="EG132" s="223"/>
      <c r="EH132" s="223"/>
      <c r="EI132" s="223"/>
      <c r="EJ132" s="223"/>
      <c r="EK132" s="222"/>
      <c r="EL132" s="223"/>
      <c r="EM132" s="223"/>
      <c r="EN132" s="223"/>
      <c r="EO132" s="223"/>
      <c r="EP132" s="223"/>
      <c r="EQ132" s="223"/>
      <c r="ER132" s="222">
        <f>+(ER131+ES131+ET131+EU131+EV131+EW131+EX131)*G131</f>
        <v>0</v>
      </c>
      <c r="ES132" s="223"/>
      <c r="ET132" s="223"/>
      <c r="EU132" s="223"/>
      <c r="EV132" s="223"/>
      <c r="EW132" s="223"/>
      <c r="EX132" s="223"/>
      <c r="EY132" s="222">
        <f>+(EY131+EZ131+FA131+FB131+FC131+FD131+FE131)*N131</f>
        <v>0</v>
      </c>
      <c r="EZ132" s="223"/>
      <c r="FA132" s="223"/>
      <c r="FB132" s="223"/>
      <c r="FC132" s="223"/>
      <c r="FD132" s="223"/>
      <c r="FE132" s="223"/>
      <c r="FF132" s="222">
        <f>+(FF131+FG131+FH131+FI131+FJ131+FK131+FL131)*U131</f>
        <v>0</v>
      </c>
      <c r="FG132" s="223"/>
      <c r="FH132" s="223"/>
      <c r="FI132" s="223"/>
      <c r="FJ132" s="223"/>
      <c r="FK132" s="223"/>
      <c r="FL132" s="223"/>
      <c r="FM132" s="222">
        <f>+(FM131+FN131+FO131+FP131+FQ131+FR131+FS131)*AB131</f>
        <v>0</v>
      </c>
      <c r="FN132" s="223"/>
      <c r="FO132" s="223"/>
      <c r="FP132" s="223"/>
      <c r="FQ132" s="223"/>
      <c r="FR132" s="223"/>
      <c r="FS132" s="223"/>
      <c r="FT132" s="222">
        <f>+(FT131+FU131+FV131+FW131+FX131+FY131+FZ131)*AI131</f>
        <v>0</v>
      </c>
      <c r="FU132" s="223"/>
      <c r="FV132" s="223"/>
      <c r="FW132" s="223"/>
      <c r="FX132" s="223"/>
      <c r="FY132" s="223"/>
      <c r="FZ132" s="223"/>
      <c r="GA132" s="222">
        <f>+(GA131+GB131+GC131+GD131+GE131+GF131+GG131)*AP131</f>
        <v>0</v>
      </c>
      <c r="GB132" s="223"/>
      <c r="GC132" s="223"/>
      <c r="GD132" s="223"/>
      <c r="GE132" s="223"/>
      <c r="GF132" s="223"/>
      <c r="GG132" s="223"/>
    </row>
    <row r="133" spans="1:189" s="119" customFormat="1" ht="21.75" customHeight="1" x14ac:dyDescent="0.2">
      <c r="A133" s="212"/>
      <c r="B133" s="213"/>
      <c r="C133" s="214"/>
      <c r="D133" s="215"/>
      <c r="E133" s="215"/>
      <c r="F133" s="215"/>
      <c r="G133" s="217"/>
      <c r="H133" s="203"/>
      <c r="I133" s="203"/>
      <c r="J133" s="204" t="s">
        <v>224</v>
      </c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1"/>
      <c r="X133" s="121"/>
      <c r="Y133" s="121"/>
      <c r="Z133" s="121"/>
      <c r="AA133" s="121"/>
      <c r="AB133" s="121"/>
      <c r="AC133" s="121"/>
      <c r="AD133" s="120"/>
      <c r="AE133" s="120"/>
      <c r="AF133" s="120"/>
      <c r="AG133" s="120"/>
      <c r="AH133" s="120"/>
      <c r="AI133" s="120"/>
      <c r="AJ133" s="120"/>
      <c r="AK133" s="120"/>
      <c r="AL133" s="120"/>
      <c r="AM133" s="120"/>
      <c r="AN133" s="120"/>
      <c r="AO133" s="120"/>
      <c r="AP133" s="120"/>
      <c r="AQ133" s="120"/>
      <c r="AR133" s="121"/>
      <c r="AS133" s="121"/>
      <c r="AT133" s="121"/>
      <c r="AU133" s="121"/>
      <c r="AV133" s="121"/>
      <c r="AW133" s="120"/>
      <c r="AX133" s="120"/>
      <c r="AY133" s="120"/>
      <c r="AZ133" s="120"/>
      <c r="BA133" s="120"/>
      <c r="BB133" s="120"/>
      <c r="BC133" s="120"/>
      <c r="BD133" s="120"/>
      <c r="BE133" s="120"/>
      <c r="BF133" s="120"/>
      <c r="BG133" s="120"/>
      <c r="BH133" s="120"/>
      <c r="BI133" s="120"/>
      <c r="BJ133" s="120"/>
      <c r="BK133" s="120"/>
      <c r="BL133" s="121"/>
      <c r="BM133" s="121"/>
      <c r="BN133" s="121"/>
      <c r="BO133" s="121"/>
      <c r="BP133" s="121"/>
      <c r="BQ133" s="121"/>
      <c r="BR133" s="121"/>
      <c r="BS133" s="120"/>
      <c r="BT133" s="120"/>
      <c r="BU133" s="120"/>
      <c r="BV133" s="120"/>
      <c r="BW133" s="120"/>
      <c r="BX133" s="120"/>
      <c r="BY133" s="120"/>
      <c r="BZ133" s="120"/>
      <c r="CA133" s="120"/>
      <c r="CB133" s="120"/>
      <c r="CC133" s="120"/>
      <c r="CD133" s="120"/>
      <c r="CE133" s="120"/>
      <c r="CF133" s="120"/>
      <c r="CG133" s="120"/>
      <c r="CH133" s="120"/>
      <c r="CI133" s="120"/>
      <c r="CJ133" s="120"/>
      <c r="CK133" s="120"/>
      <c r="CL133" s="120"/>
      <c r="CM133" s="120"/>
      <c r="CN133" s="120"/>
      <c r="CO133" s="120"/>
      <c r="CP133" s="120"/>
      <c r="CQ133" s="120"/>
      <c r="CR133" s="120"/>
      <c r="CS133" s="121"/>
      <c r="CT133" s="121"/>
      <c r="CU133" s="121"/>
      <c r="CV133" s="121"/>
      <c r="CW133" s="121"/>
      <c r="CX133" s="121"/>
      <c r="CY133" s="121"/>
      <c r="CZ133" s="120"/>
      <c r="DA133" s="120"/>
      <c r="DB133" s="120"/>
      <c r="DC133" s="120"/>
      <c r="DD133" s="120"/>
      <c r="DE133" s="120"/>
      <c r="DF133" s="120"/>
      <c r="DG133" s="120"/>
      <c r="DH133" s="120"/>
      <c r="DI133" s="120"/>
      <c r="DJ133" s="120"/>
      <c r="DK133" s="120"/>
      <c r="DL133" s="120"/>
      <c r="DM133" s="120"/>
      <c r="DN133" s="120"/>
      <c r="DO133" s="120"/>
      <c r="DP133" s="120"/>
      <c r="DQ133" s="120"/>
      <c r="DR133" s="120"/>
      <c r="DS133" s="120"/>
      <c r="DT133" s="120"/>
      <c r="DU133" s="120"/>
      <c r="DV133" s="120"/>
      <c r="DW133" s="120"/>
      <c r="DX133" s="120"/>
      <c r="DY133" s="120"/>
      <c r="DZ133" s="120"/>
      <c r="EA133" s="120"/>
      <c r="EB133" s="120"/>
      <c r="EC133" s="120"/>
      <c r="ED133" s="120"/>
      <c r="EE133" s="120"/>
      <c r="EF133" s="120"/>
      <c r="EG133" s="120"/>
      <c r="EH133" s="120"/>
      <c r="EI133" s="120"/>
      <c r="EJ133" s="120"/>
      <c r="EK133" s="120"/>
      <c r="EL133" s="120"/>
      <c r="EM133" s="120"/>
      <c r="EN133" s="120"/>
      <c r="EO133" s="120"/>
      <c r="EP133" s="120"/>
      <c r="EQ133" s="120"/>
      <c r="ER133" s="120"/>
      <c r="ES133" s="120"/>
      <c r="ET133" s="120"/>
      <c r="EU133" s="120"/>
      <c r="EV133" s="120"/>
      <c r="EW133" s="120"/>
      <c r="EX133" s="120"/>
      <c r="EY133" s="120"/>
      <c r="EZ133" s="120"/>
      <c r="FA133" s="120"/>
      <c r="FB133" s="120"/>
      <c r="FC133" s="120"/>
      <c r="FD133" s="120"/>
      <c r="FE133" s="120"/>
      <c r="FF133" s="120"/>
      <c r="FG133" s="120"/>
      <c r="FH133" s="120"/>
      <c r="FI133" s="120"/>
      <c r="FJ133" s="120"/>
      <c r="FK133" s="120"/>
      <c r="FL133" s="120"/>
      <c r="FM133" s="120"/>
      <c r="FN133" s="120"/>
      <c r="FO133" s="120"/>
      <c r="FP133" s="120"/>
      <c r="FQ133" s="120"/>
      <c r="FR133" s="120"/>
      <c r="FS133" s="120"/>
      <c r="FT133" s="120"/>
      <c r="FU133" s="120"/>
      <c r="FV133" s="120"/>
      <c r="FW133" s="120"/>
      <c r="FX133" s="120"/>
      <c r="FY133" s="120"/>
      <c r="FZ133" s="120"/>
      <c r="GA133" s="120"/>
      <c r="GB133" s="120"/>
      <c r="GC133" s="120"/>
      <c r="GD133" s="120"/>
      <c r="GE133" s="120"/>
      <c r="GF133" s="120"/>
      <c r="GG133" s="120"/>
    </row>
    <row r="134" spans="1:189" s="119" customFormat="1" ht="21.75" customHeight="1" x14ac:dyDescent="0.2">
      <c r="A134" s="212"/>
      <c r="B134" s="213"/>
      <c r="C134" s="214"/>
      <c r="D134" s="215"/>
      <c r="E134" s="215"/>
      <c r="F134" s="215"/>
      <c r="G134" s="217"/>
      <c r="H134" s="203"/>
      <c r="I134" s="203"/>
      <c r="J134" s="204"/>
      <c r="K134" s="205"/>
      <c r="L134" s="205"/>
      <c r="M134" s="205"/>
      <c r="N134" s="205"/>
      <c r="O134" s="205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/>
      <c r="AT134" s="133"/>
      <c r="AU134" s="133"/>
      <c r="AV134" s="133"/>
      <c r="AW134" s="133"/>
      <c r="AX134" s="133"/>
      <c r="AY134" s="133"/>
      <c r="AZ134" s="133"/>
      <c r="BA134" s="133"/>
      <c r="BB134" s="133"/>
      <c r="BC134" s="133"/>
      <c r="BD134" s="133"/>
      <c r="BE134" s="133"/>
      <c r="BF134" s="133"/>
      <c r="BG134" s="133"/>
      <c r="BH134" s="133"/>
      <c r="BI134" s="133"/>
      <c r="BJ134" s="133"/>
      <c r="BK134" s="133"/>
      <c r="BL134" s="206"/>
      <c r="BM134" s="206"/>
      <c r="BN134" s="206"/>
      <c r="BO134" s="206"/>
      <c r="BP134" s="206"/>
      <c r="BQ134" s="206"/>
      <c r="BR134" s="206"/>
      <c r="BS134" s="205"/>
      <c r="BT134" s="205"/>
      <c r="BU134" s="205"/>
      <c r="BV134" s="205"/>
      <c r="BW134" s="205"/>
      <c r="BX134" s="205"/>
      <c r="BY134" s="205"/>
      <c r="BZ134" s="205"/>
      <c r="CA134" s="205"/>
      <c r="CB134" s="205"/>
      <c r="CC134" s="205"/>
      <c r="CD134" s="205"/>
      <c r="CE134" s="205"/>
      <c r="CF134" s="205"/>
      <c r="CG134" s="205"/>
      <c r="CH134" s="205"/>
      <c r="CI134" s="205"/>
      <c r="CJ134" s="205"/>
      <c r="CK134" s="205"/>
      <c r="CL134" s="205"/>
      <c r="CM134" s="205"/>
      <c r="CN134" s="205"/>
      <c r="CO134" s="205"/>
      <c r="CP134" s="205"/>
      <c r="CQ134" s="205"/>
      <c r="CR134" s="205"/>
      <c r="CS134" s="206"/>
      <c r="CT134" s="206"/>
      <c r="CU134" s="206"/>
      <c r="CV134" s="206"/>
      <c r="CW134" s="206"/>
      <c r="CX134" s="206"/>
      <c r="CY134" s="206"/>
      <c r="CZ134" s="205"/>
      <c r="DA134" s="205"/>
      <c r="DB134" s="205"/>
      <c r="DC134" s="205"/>
      <c r="DD134" s="205"/>
      <c r="DE134" s="205"/>
      <c r="DF134" s="205"/>
      <c r="DG134" s="205"/>
      <c r="DH134" s="205"/>
      <c r="DI134" s="205"/>
      <c r="DJ134" s="117"/>
      <c r="DN134" s="205"/>
      <c r="DO134" s="205"/>
      <c r="DP134" s="205"/>
      <c r="DU134" s="205"/>
      <c r="DV134" s="205"/>
      <c r="DW134" s="205"/>
      <c r="EB134" s="205"/>
      <c r="EC134" s="205"/>
      <c r="EI134" s="205"/>
      <c r="EJ134" s="205"/>
      <c r="EP134" s="205"/>
      <c r="EQ134" s="205"/>
      <c r="ER134" s="207"/>
      <c r="ES134" s="208"/>
      <c r="ET134" s="208"/>
      <c r="EU134" s="208"/>
      <c r="EV134" s="208"/>
      <c r="EW134" s="208"/>
      <c r="EX134" s="209"/>
      <c r="EY134" s="207"/>
      <c r="EZ134" s="208"/>
      <c r="FA134" s="208"/>
      <c r="FB134" s="208"/>
      <c r="FC134" s="208"/>
      <c r="FD134" s="208"/>
      <c r="FE134" s="209"/>
      <c r="FF134" s="207"/>
      <c r="FG134" s="208"/>
      <c r="FH134" s="208"/>
      <c r="FI134" s="208"/>
      <c r="FJ134" s="208"/>
      <c r="FK134" s="208"/>
      <c r="FL134" s="209"/>
      <c r="FM134" s="207"/>
      <c r="FN134" s="208"/>
      <c r="FO134" s="208"/>
      <c r="FP134" s="208"/>
      <c r="FQ134" s="208"/>
      <c r="FR134" s="208"/>
      <c r="FS134" s="209"/>
      <c r="FT134" s="207"/>
      <c r="FU134" s="208"/>
      <c r="FV134" s="208"/>
      <c r="FW134" s="208"/>
      <c r="FX134" s="208"/>
      <c r="FY134" s="208"/>
      <c r="FZ134" s="209"/>
      <c r="GA134" s="207"/>
      <c r="GB134" s="208"/>
      <c r="GC134" s="208"/>
      <c r="GD134" s="208"/>
      <c r="GE134" s="208"/>
      <c r="GF134" s="208"/>
      <c r="GG134" s="209"/>
    </row>
    <row r="135" spans="1:189" s="119" customFormat="1" ht="21.75" customHeight="1" x14ac:dyDescent="0.2">
      <c r="A135" s="212"/>
      <c r="B135" s="213">
        <f>+'BALANCE GENERAL'!D84</f>
        <v>4.01</v>
      </c>
      <c r="C135" s="214" t="str">
        <f>+'BALANCE GENERAL'!G84</f>
        <v xml:space="preserve">Demarcación horizontal lineal ancho 12 cm, pintura acrílica (incluye suministro, aplicación manual) </v>
      </c>
      <c r="D135" s="215" t="str">
        <f>+'BALANCE GENERAL'!H84</f>
        <v>ml</v>
      </c>
      <c r="E135" s="215">
        <v>2318</v>
      </c>
      <c r="F135" s="215">
        <f>+'BALANCE GENERAL'!J84</f>
        <v>3536</v>
      </c>
      <c r="G135" s="217">
        <f t="shared" ref="G135" si="509">ROUND(E135*F135,0)</f>
        <v>8196448</v>
      </c>
      <c r="H135" s="203"/>
      <c r="I135" s="203"/>
      <c r="J135" s="218" t="s">
        <v>223</v>
      </c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2"/>
      <c r="AK135" s="121"/>
      <c r="AL135" s="121"/>
      <c r="AM135" s="121"/>
      <c r="AN135" s="121"/>
      <c r="AO135" s="121"/>
      <c r="AP135" s="121"/>
      <c r="AQ135" s="121"/>
      <c r="AR135" s="121"/>
      <c r="AS135" s="121"/>
      <c r="AT135" s="121"/>
      <c r="AU135" s="121"/>
      <c r="AV135" s="121"/>
      <c r="AW135" s="121"/>
      <c r="AX135" s="121"/>
      <c r="AY135" s="121"/>
      <c r="AZ135" s="121"/>
      <c r="BA135" s="121"/>
      <c r="BB135" s="121"/>
      <c r="BC135" s="122"/>
      <c r="BD135" s="121"/>
      <c r="BE135" s="121"/>
      <c r="BF135" s="121"/>
      <c r="BG135" s="121"/>
      <c r="BH135" s="121"/>
      <c r="BI135" s="121"/>
      <c r="BJ135" s="121"/>
      <c r="BK135" s="120"/>
      <c r="BL135" s="121"/>
      <c r="BM135" s="121"/>
      <c r="BN135" s="121"/>
      <c r="BO135" s="121"/>
      <c r="BP135" s="121"/>
      <c r="BQ135" s="121"/>
      <c r="BR135" s="121"/>
      <c r="BS135" s="121"/>
      <c r="BT135" s="121"/>
      <c r="BU135" s="121"/>
      <c r="BV135" s="121"/>
      <c r="BW135" s="121"/>
      <c r="BX135" s="121"/>
      <c r="BY135" s="122"/>
      <c r="BZ135" s="121"/>
      <c r="CA135" s="121"/>
      <c r="CB135" s="121"/>
      <c r="CC135" s="121"/>
      <c r="CD135" s="121"/>
      <c r="CE135" s="121"/>
      <c r="CF135" s="121"/>
      <c r="CG135" s="120"/>
      <c r="CH135" s="120"/>
      <c r="CI135" s="120"/>
      <c r="CJ135" s="120"/>
      <c r="CK135" s="120"/>
      <c r="CL135" s="120"/>
      <c r="CM135" s="120"/>
      <c r="CN135" s="120"/>
      <c r="CO135" s="120"/>
      <c r="CP135" s="120"/>
      <c r="CQ135" s="120"/>
      <c r="CR135" s="120"/>
      <c r="CS135" s="121"/>
      <c r="CT135" s="121"/>
      <c r="CU135" s="121"/>
      <c r="CV135" s="121"/>
      <c r="CW135" s="121"/>
      <c r="CX135" s="121"/>
      <c r="CY135" s="121"/>
      <c r="CZ135" s="121"/>
      <c r="DA135" s="121"/>
      <c r="DB135" s="121"/>
      <c r="DC135" s="121"/>
      <c r="DD135" s="121"/>
      <c r="DE135" s="121"/>
      <c r="DF135" s="122"/>
      <c r="DG135" s="121"/>
      <c r="DH135" s="121"/>
      <c r="DI135" s="121"/>
      <c r="DJ135" s="121"/>
      <c r="DK135" s="121"/>
      <c r="DL135" s="121"/>
      <c r="DM135" s="122"/>
      <c r="DN135" s="121"/>
      <c r="DO135" s="121"/>
      <c r="DP135" s="121"/>
      <c r="DQ135" s="121"/>
      <c r="DR135" s="121"/>
      <c r="DS135" s="121"/>
      <c r="DT135" s="122"/>
      <c r="DU135" s="121"/>
      <c r="DV135" s="121"/>
      <c r="DW135" s="121"/>
      <c r="DX135" s="121"/>
      <c r="DY135" s="121"/>
      <c r="DZ135" s="121"/>
      <c r="EA135" s="122"/>
      <c r="EB135" s="121"/>
      <c r="EC135" s="121"/>
      <c r="ED135" s="121"/>
      <c r="EE135" s="121"/>
      <c r="EF135" s="121"/>
      <c r="EG135" s="121"/>
      <c r="EH135" s="122"/>
      <c r="EI135" s="121"/>
      <c r="EJ135" s="121"/>
      <c r="EK135" s="121"/>
      <c r="EL135" s="120">
        <v>1</v>
      </c>
      <c r="EM135" s="120">
        <v>1</v>
      </c>
      <c r="EN135" s="121"/>
      <c r="EO135" s="122"/>
      <c r="EP135" s="121"/>
      <c r="EQ135" s="121"/>
      <c r="ER135" s="121"/>
      <c r="ES135" s="121"/>
      <c r="ET135" s="121"/>
      <c r="EU135" s="121"/>
      <c r="EV135" s="122"/>
      <c r="EW135" s="121"/>
      <c r="EX135" s="121"/>
      <c r="EY135" s="121"/>
      <c r="EZ135" s="121"/>
      <c r="FA135" s="121"/>
      <c r="FB135" s="121"/>
      <c r="FC135" s="122"/>
      <c r="FD135" s="121"/>
      <c r="FE135" s="121"/>
      <c r="FF135" s="121"/>
      <c r="FG135" s="121"/>
      <c r="FH135" s="121"/>
      <c r="FI135" s="121"/>
      <c r="FJ135" s="122"/>
      <c r="FK135" s="121"/>
      <c r="FL135" s="121"/>
      <c r="FM135" s="121"/>
      <c r="FN135" s="121"/>
      <c r="FO135" s="121"/>
      <c r="FP135" s="121"/>
      <c r="FQ135" s="122"/>
      <c r="FR135" s="121"/>
      <c r="FS135" s="121"/>
      <c r="FT135" s="121"/>
      <c r="FU135" s="121"/>
      <c r="FV135" s="121"/>
      <c r="FW135" s="121"/>
      <c r="FX135" s="122"/>
      <c r="FY135" s="121"/>
      <c r="FZ135" s="121"/>
      <c r="GA135" s="121"/>
      <c r="GB135" s="121"/>
      <c r="GC135" s="121"/>
      <c r="GD135" s="153"/>
      <c r="GE135" s="153"/>
      <c r="GF135" s="153"/>
      <c r="GG135" s="153"/>
    </row>
    <row r="136" spans="1:189" s="119" customFormat="1" ht="21.75" customHeight="1" x14ac:dyDescent="0.2">
      <c r="A136" s="212"/>
      <c r="B136" s="213"/>
      <c r="C136" s="214"/>
      <c r="D136" s="215"/>
      <c r="E136" s="215"/>
      <c r="F136" s="215"/>
      <c r="G136" s="217"/>
      <c r="H136" s="203"/>
      <c r="I136" s="203"/>
      <c r="J136" s="218"/>
      <c r="K136" s="205">
        <v>0</v>
      </c>
      <c r="L136" s="205"/>
      <c r="M136" s="205"/>
      <c r="N136" s="205"/>
      <c r="O136" s="205"/>
      <c r="P136" s="219">
        <v>0</v>
      </c>
      <c r="Q136" s="220"/>
      <c r="R136" s="220"/>
      <c r="S136" s="220"/>
      <c r="T136" s="220"/>
      <c r="U136" s="221"/>
      <c r="V136" s="222">
        <f>(SUM(V135:AB135)/SUM($K135:$EQ135))*$G135</f>
        <v>0</v>
      </c>
      <c r="W136" s="223"/>
      <c r="X136" s="223"/>
      <c r="Y136" s="223"/>
      <c r="Z136" s="223"/>
      <c r="AA136" s="223"/>
      <c r="AB136" s="223"/>
      <c r="AC136" s="222">
        <f t="shared" ref="AC136" si="510">(SUM(AC135:AI135)/SUM($K135:$EQ135))*$G135</f>
        <v>0</v>
      </c>
      <c r="AD136" s="223"/>
      <c r="AE136" s="223"/>
      <c r="AF136" s="223"/>
      <c r="AG136" s="223"/>
      <c r="AH136" s="223"/>
      <c r="AI136" s="223"/>
      <c r="AJ136" s="222">
        <f t="shared" ref="AJ136" si="511">(SUM(AJ135:AP135)/SUM($K135:$EQ135))*$G135</f>
        <v>0</v>
      </c>
      <c r="AK136" s="223"/>
      <c r="AL136" s="223"/>
      <c r="AM136" s="223"/>
      <c r="AN136" s="223"/>
      <c r="AO136" s="223"/>
      <c r="AP136" s="223"/>
      <c r="AQ136" s="222">
        <f t="shared" ref="AQ136" si="512">(SUM(AQ135:AW135)/SUM($K135:$EQ135))*$G135</f>
        <v>0</v>
      </c>
      <c r="AR136" s="223"/>
      <c r="AS136" s="223"/>
      <c r="AT136" s="223"/>
      <c r="AU136" s="223"/>
      <c r="AV136" s="223"/>
      <c r="AW136" s="223"/>
      <c r="AX136" s="222">
        <f t="shared" ref="AX136" si="513">(SUM(AX135:BD135)/SUM($K135:$EQ135))*$G135</f>
        <v>0</v>
      </c>
      <c r="AY136" s="223"/>
      <c r="AZ136" s="223"/>
      <c r="BA136" s="223"/>
      <c r="BB136" s="223"/>
      <c r="BC136" s="223"/>
      <c r="BD136" s="223"/>
      <c r="BE136" s="222">
        <f t="shared" ref="BE136" si="514">(SUM(BE135:BK135)/SUM($K135:$EQ135))*$G135</f>
        <v>0</v>
      </c>
      <c r="BF136" s="223"/>
      <c r="BG136" s="223"/>
      <c r="BH136" s="223"/>
      <c r="BI136" s="223"/>
      <c r="BJ136" s="223"/>
      <c r="BK136" s="223"/>
      <c r="BL136" s="222">
        <f t="shared" ref="BL136" si="515">(SUM(BL135:BR135)/SUM($K135:$EQ135))*$G135</f>
        <v>0</v>
      </c>
      <c r="BM136" s="223"/>
      <c r="BN136" s="223"/>
      <c r="BO136" s="223"/>
      <c r="BP136" s="223"/>
      <c r="BQ136" s="223"/>
      <c r="BR136" s="223"/>
      <c r="BS136" s="222">
        <f t="shared" ref="BS136" si="516">(SUM(BS135:BY135)/SUM($K135:$EQ135))*$G135</f>
        <v>0</v>
      </c>
      <c r="BT136" s="223"/>
      <c r="BU136" s="223"/>
      <c r="BV136" s="223"/>
      <c r="BW136" s="223"/>
      <c r="BX136" s="223"/>
      <c r="BY136" s="223"/>
      <c r="BZ136" s="222">
        <f t="shared" ref="BZ136" si="517">(SUM(BZ135:CF135)/SUM($K135:$EQ135))*$G135</f>
        <v>0</v>
      </c>
      <c r="CA136" s="223"/>
      <c r="CB136" s="223"/>
      <c r="CC136" s="223"/>
      <c r="CD136" s="223"/>
      <c r="CE136" s="223"/>
      <c r="CF136" s="223"/>
      <c r="CG136" s="222">
        <f t="shared" ref="CG136" si="518">(SUM(CG135:CM135)/SUM($K135:$EQ135))*$G135</f>
        <v>0</v>
      </c>
      <c r="CH136" s="223"/>
      <c r="CI136" s="223"/>
      <c r="CJ136" s="223"/>
      <c r="CK136" s="223"/>
      <c r="CL136" s="223"/>
      <c r="CM136" s="223"/>
      <c r="CN136" s="222">
        <f t="shared" ref="CN136" si="519">(SUM(CN135:CT135)/SUM($K135:$EQ135))*$G135</f>
        <v>0</v>
      </c>
      <c r="CO136" s="223"/>
      <c r="CP136" s="223"/>
      <c r="CQ136" s="223"/>
      <c r="CR136" s="223"/>
      <c r="CS136" s="223"/>
      <c r="CT136" s="223"/>
      <c r="CU136" s="222">
        <f t="shared" ref="CU136" si="520">(SUM(CU135:DA135)/SUM($K135:$EQ135))*$G135</f>
        <v>0</v>
      </c>
      <c r="CV136" s="223"/>
      <c r="CW136" s="223"/>
      <c r="CX136" s="223"/>
      <c r="CY136" s="223"/>
      <c r="CZ136" s="223"/>
      <c r="DA136" s="223"/>
      <c r="DB136" s="222">
        <f t="shared" ref="DB136" si="521">(SUM(DB135:DH135)/SUM($K135:$EQ135))*$G135</f>
        <v>0</v>
      </c>
      <c r="DC136" s="223"/>
      <c r="DD136" s="223"/>
      <c r="DE136" s="223"/>
      <c r="DF136" s="223"/>
      <c r="DG136" s="223"/>
      <c r="DH136" s="223"/>
      <c r="DI136" s="222">
        <f t="shared" ref="DI136" si="522">(SUM(DI135:DO135)/SUM($K135:$EQ135))*$G135</f>
        <v>0</v>
      </c>
      <c r="DJ136" s="223"/>
      <c r="DK136" s="223"/>
      <c r="DL136" s="223"/>
      <c r="DM136" s="223"/>
      <c r="DN136" s="223"/>
      <c r="DO136" s="223"/>
      <c r="DP136" s="222">
        <f t="shared" ref="DP136" si="523">(SUM(DP135:DV135)/SUM($K135:$EQ135))*$G135</f>
        <v>0</v>
      </c>
      <c r="DQ136" s="223"/>
      <c r="DR136" s="223"/>
      <c r="DS136" s="223"/>
      <c r="DT136" s="223"/>
      <c r="DU136" s="223"/>
      <c r="DV136" s="223"/>
      <c r="DW136" s="222">
        <f t="shared" ref="DW136" si="524">(SUM(DW135:EC135)/SUM($K135:$EQ135))*$G135</f>
        <v>0</v>
      </c>
      <c r="DX136" s="223"/>
      <c r="DY136" s="223"/>
      <c r="DZ136" s="223"/>
      <c r="EA136" s="223"/>
      <c r="EB136" s="223"/>
      <c r="EC136" s="223"/>
      <c r="ED136" s="222">
        <f t="shared" ref="ED136" si="525">(SUM(ED135:EJ135)/SUM($K135:$EQ135))*$G135</f>
        <v>0</v>
      </c>
      <c r="EE136" s="223"/>
      <c r="EF136" s="223"/>
      <c r="EG136" s="223"/>
      <c r="EH136" s="223"/>
      <c r="EI136" s="223"/>
      <c r="EJ136" s="223"/>
      <c r="EK136" s="222">
        <v>5304000</v>
      </c>
      <c r="EL136" s="223"/>
      <c r="EM136" s="223"/>
      <c r="EN136" s="223"/>
      <c r="EO136" s="223"/>
      <c r="EP136" s="223"/>
      <c r="EQ136" s="223"/>
      <c r="ER136" s="222">
        <f>+(ER135+ES135+ET135+EU135+EV135+EW135+EX135)*G135</f>
        <v>0</v>
      </c>
      <c r="ES136" s="223"/>
      <c r="ET136" s="223"/>
      <c r="EU136" s="223"/>
      <c r="EV136" s="223"/>
      <c r="EW136" s="223"/>
      <c r="EX136" s="223"/>
      <c r="EY136" s="222">
        <f>+(EY135+EZ135+FA135+FB135+FC135+FD135+FE135)*N135</f>
        <v>0</v>
      </c>
      <c r="EZ136" s="223"/>
      <c r="FA136" s="223"/>
      <c r="FB136" s="223"/>
      <c r="FC136" s="223"/>
      <c r="FD136" s="223"/>
      <c r="FE136" s="223"/>
      <c r="FF136" s="222">
        <f>+(FF135+FG135+FH135+FI135+FJ135+FK135+FL135)*U135</f>
        <v>0</v>
      </c>
      <c r="FG136" s="223"/>
      <c r="FH136" s="223"/>
      <c r="FI136" s="223"/>
      <c r="FJ136" s="223"/>
      <c r="FK136" s="223"/>
      <c r="FL136" s="223"/>
      <c r="FM136" s="222">
        <f>+(FM135+FN135+FO135+FP135+FQ135+FR135+FS135)*AB135</f>
        <v>0</v>
      </c>
      <c r="FN136" s="223"/>
      <c r="FO136" s="223"/>
      <c r="FP136" s="223"/>
      <c r="FQ136" s="223"/>
      <c r="FR136" s="223"/>
      <c r="FS136" s="223"/>
      <c r="FT136" s="222">
        <f>+(FT135+FU135+FV135+FW135+FX135+FY135+FZ135)*AI135</f>
        <v>0</v>
      </c>
      <c r="FU136" s="223"/>
      <c r="FV136" s="223"/>
      <c r="FW136" s="223"/>
      <c r="FX136" s="223"/>
      <c r="FY136" s="223"/>
      <c r="FZ136" s="223"/>
      <c r="GA136" s="222">
        <v>2892448</v>
      </c>
      <c r="GB136" s="223"/>
      <c r="GC136" s="223"/>
      <c r="GD136" s="223"/>
      <c r="GE136" s="223"/>
      <c r="GF136" s="223"/>
      <c r="GG136" s="223"/>
    </row>
    <row r="137" spans="1:189" s="119" customFormat="1" ht="21.75" customHeight="1" x14ac:dyDescent="0.2">
      <c r="A137" s="212"/>
      <c r="B137" s="213"/>
      <c r="C137" s="214"/>
      <c r="D137" s="215"/>
      <c r="E137" s="215"/>
      <c r="F137" s="215"/>
      <c r="G137" s="217"/>
      <c r="H137" s="203"/>
      <c r="I137" s="203"/>
      <c r="J137" s="204" t="s">
        <v>224</v>
      </c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1"/>
      <c r="X137" s="121"/>
      <c r="Y137" s="121"/>
      <c r="Z137" s="121"/>
      <c r="AA137" s="121"/>
      <c r="AB137" s="121"/>
      <c r="AC137" s="121"/>
      <c r="AD137" s="120"/>
      <c r="AE137" s="120"/>
      <c r="AF137" s="120"/>
      <c r="AG137" s="120"/>
      <c r="AH137" s="120"/>
      <c r="AI137" s="120"/>
      <c r="AJ137" s="120"/>
      <c r="AK137" s="120"/>
      <c r="AL137" s="120"/>
      <c r="AM137" s="120"/>
      <c r="AN137" s="120"/>
      <c r="AO137" s="120"/>
      <c r="AP137" s="120"/>
      <c r="AQ137" s="120"/>
      <c r="AR137" s="121"/>
      <c r="AS137" s="121"/>
      <c r="AT137" s="121"/>
      <c r="AU137" s="121"/>
      <c r="AV137" s="121"/>
      <c r="AW137" s="120"/>
      <c r="AX137" s="120"/>
      <c r="AY137" s="120"/>
      <c r="AZ137" s="120"/>
      <c r="BA137" s="120"/>
      <c r="BB137" s="120"/>
      <c r="BC137" s="120"/>
      <c r="BD137" s="120"/>
      <c r="BE137" s="120"/>
      <c r="BF137" s="120"/>
      <c r="BG137" s="120"/>
      <c r="BH137" s="120"/>
      <c r="BI137" s="120"/>
      <c r="BJ137" s="120"/>
      <c r="BK137" s="120"/>
      <c r="BL137" s="121"/>
      <c r="BM137" s="121"/>
      <c r="BN137" s="121"/>
      <c r="BO137" s="121"/>
      <c r="BP137" s="121"/>
      <c r="BQ137" s="121"/>
      <c r="BR137" s="121"/>
      <c r="BS137" s="120"/>
      <c r="BT137" s="120"/>
      <c r="BU137" s="120"/>
      <c r="BV137" s="120"/>
      <c r="BW137" s="120"/>
      <c r="BX137" s="120"/>
      <c r="BY137" s="120"/>
      <c r="BZ137" s="120"/>
      <c r="CA137" s="120"/>
      <c r="CB137" s="120"/>
      <c r="CC137" s="120"/>
      <c r="CD137" s="120"/>
      <c r="CE137" s="120"/>
      <c r="CF137" s="120"/>
      <c r="CG137" s="120"/>
      <c r="CH137" s="120"/>
      <c r="CI137" s="120"/>
      <c r="CJ137" s="120"/>
      <c r="CK137" s="120"/>
      <c r="CL137" s="120"/>
      <c r="CM137" s="120"/>
      <c r="CN137" s="120"/>
      <c r="CO137" s="120"/>
      <c r="CP137" s="120"/>
      <c r="CQ137" s="120"/>
      <c r="CR137" s="120"/>
      <c r="CS137" s="121"/>
      <c r="CT137" s="121"/>
      <c r="CU137" s="121"/>
      <c r="CV137" s="121"/>
      <c r="CW137" s="121"/>
      <c r="CX137" s="121"/>
      <c r="CY137" s="121"/>
      <c r="CZ137" s="120"/>
      <c r="DA137" s="120"/>
      <c r="DB137" s="120"/>
      <c r="DC137" s="120"/>
      <c r="DD137" s="120"/>
      <c r="DE137" s="120"/>
      <c r="DF137" s="120"/>
      <c r="DG137" s="120"/>
      <c r="DH137" s="120"/>
      <c r="DI137" s="120"/>
      <c r="DJ137" s="120"/>
      <c r="DK137" s="120"/>
      <c r="DL137" s="120"/>
      <c r="DM137" s="120"/>
      <c r="DN137" s="120"/>
      <c r="DO137" s="120"/>
      <c r="DP137" s="120"/>
      <c r="DQ137" s="120"/>
      <c r="DR137" s="120"/>
      <c r="DS137" s="120"/>
      <c r="DT137" s="120"/>
      <c r="DU137" s="120"/>
      <c r="DV137" s="120"/>
      <c r="DW137" s="120"/>
      <c r="DX137" s="120"/>
      <c r="DY137" s="120"/>
      <c r="DZ137" s="120"/>
      <c r="EA137" s="120"/>
      <c r="EB137" s="120"/>
      <c r="EC137" s="120"/>
      <c r="ED137" s="120"/>
      <c r="EE137" s="120"/>
      <c r="EF137" s="120"/>
      <c r="EG137" s="120"/>
      <c r="EH137" s="120"/>
      <c r="EI137" s="120"/>
      <c r="EJ137" s="120"/>
      <c r="EK137" s="120"/>
      <c r="EL137" s="120"/>
      <c r="EM137" s="120"/>
      <c r="EN137" s="120"/>
      <c r="EO137" s="120"/>
      <c r="EP137" s="120"/>
      <c r="EQ137" s="120"/>
      <c r="ER137" s="120"/>
      <c r="ES137" s="120"/>
      <c r="ET137" s="120"/>
      <c r="EU137" s="120"/>
      <c r="EV137" s="120"/>
      <c r="EW137" s="120"/>
      <c r="EX137" s="120"/>
      <c r="EY137" s="120"/>
      <c r="EZ137" s="120"/>
      <c r="FA137" s="120"/>
      <c r="FB137" s="120"/>
      <c r="FC137" s="120"/>
      <c r="FD137" s="120"/>
      <c r="FE137" s="120"/>
      <c r="FF137" s="120"/>
      <c r="FG137" s="120"/>
      <c r="FH137" s="120"/>
      <c r="FI137" s="120"/>
      <c r="FJ137" s="120"/>
      <c r="FK137" s="120"/>
      <c r="FL137" s="120"/>
      <c r="FM137" s="120"/>
      <c r="FN137" s="120"/>
      <c r="FO137" s="120"/>
      <c r="FP137" s="120"/>
      <c r="FQ137" s="120"/>
      <c r="FR137" s="120"/>
      <c r="FS137" s="120"/>
      <c r="FT137" s="120"/>
      <c r="FU137" s="120"/>
      <c r="FV137" s="120"/>
      <c r="FW137" s="120"/>
      <c r="FX137" s="120"/>
      <c r="FY137" s="120"/>
      <c r="FZ137" s="120"/>
      <c r="GA137" s="120"/>
      <c r="GB137" s="120"/>
      <c r="GC137" s="120"/>
      <c r="GD137" s="120"/>
      <c r="GE137" s="120"/>
      <c r="GF137" s="120"/>
      <c r="GG137" s="120"/>
    </row>
    <row r="138" spans="1:189" s="119" customFormat="1" ht="21.75" customHeight="1" x14ac:dyDescent="0.2">
      <c r="A138" s="212"/>
      <c r="B138" s="213"/>
      <c r="C138" s="214"/>
      <c r="D138" s="215"/>
      <c r="E138" s="215"/>
      <c r="F138" s="215"/>
      <c r="G138" s="217"/>
      <c r="H138" s="203"/>
      <c r="I138" s="203"/>
      <c r="J138" s="204"/>
      <c r="K138" s="205"/>
      <c r="L138" s="205"/>
      <c r="M138" s="205"/>
      <c r="N138" s="205"/>
      <c r="O138" s="205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3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33"/>
      <c r="AR138" s="133"/>
      <c r="AS138" s="133"/>
      <c r="AT138" s="133"/>
      <c r="AU138" s="133"/>
      <c r="AV138" s="133"/>
      <c r="AW138" s="133"/>
      <c r="AX138" s="133"/>
      <c r="AY138" s="133"/>
      <c r="AZ138" s="133"/>
      <c r="BA138" s="133"/>
      <c r="BB138" s="133"/>
      <c r="BC138" s="133"/>
      <c r="BD138" s="133"/>
      <c r="BE138" s="133"/>
      <c r="BF138" s="133"/>
      <c r="BG138" s="133"/>
      <c r="BH138" s="133"/>
      <c r="BI138" s="133"/>
      <c r="BJ138" s="133"/>
      <c r="BK138" s="133"/>
      <c r="BL138" s="206"/>
      <c r="BM138" s="206"/>
      <c r="BN138" s="206"/>
      <c r="BO138" s="206"/>
      <c r="BP138" s="206"/>
      <c r="BQ138" s="206"/>
      <c r="BR138" s="206"/>
      <c r="BS138" s="205"/>
      <c r="BT138" s="205"/>
      <c r="BU138" s="205"/>
      <c r="BV138" s="205"/>
      <c r="BW138" s="205"/>
      <c r="BX138" s="205"/>
      <c r="BY138" s="205"/>
      <c r="BZ138" s="205"/>
      <c r="CA138" s="205"/>
      <c r="CB138" s="205"/>
      <c r="CC138" s="205"/>
      <c r="CD138" s="205"/>
      <c r="CE138" s="205"/>
      <c r="CF138" s="205"/>
      <c r="CG138" s="205"/>
      <c r="CH138" s="205"/>
      <c r="CI138" s="205"/>
      <c r="CJ138" s="205"/>
      <c r="CK138" s="205"/>
      <c r="CL138" s="205"/>
      <c r="CM138" s="205"/>
      <c r="CN138" s="205"/>
      <c r="CO138" s="205"/>
      <c r="CP138" s="205"/>
      <c r="CQ138" s="205"/>
      <c r="CR138" s="205"/>
      <c r="CS138" s="206"/>
      <c r="CT138" s="206"/>
      <c r="CU138" s="206"/>
      <c r="CV138" s="206"/>
      <c r="CW138" s="206"/>
      <c r="CX138" s="206"/>
      <c r="CY138" s="206"/>
      <c r="CZ138" s="205"/>
      <c r="DA138" s="205"/>
      <c r="DB138" s="205"/>
      <c r="DC138" s="205"/>
      <c r="DD138" s="205"/>
      <c r="DE138" s="205"/>
      <c r="DF138" s="205"/>
      <c r="DG138" s="205"/>
      <c r="DH138" s="205"/>
      <c r="DI138" s="205"/>
      <c r="DJ138" s="117"/>
      <c r="DN138" s="205"/>
      <c r="DO138" s="205"/>
      <c r="DP138" s="205"/>
      <c r="DU138" s="205"/>
      <c r="DV138" s="205"/>
      <c r="DW138" s="205"/>
      <c r="EB138" s="205"/>
      <c r="EC138" s="205"/>
      <c r="EI138" s="205"/>
      <c r="EJ138" s="205"/>
      <c r="EP138" s="205"/>
      <c r="EQ138" s="205"/>
      <c r="ER138" s="207"/>
      <c r="ES138" s="208"/>
      <c r="ET138" s="208"/>
      <c r="EU138" s="208"/>
      <c r="EV138" s="208"/>
      <c r="EW138" s="208"/>
      <c r="EX138" s="209"/>
      <c r="EY138" s="207"/>
      <c r="EZ138" s="208"/>
      <c r="FA138" s="208"/>
      <c r="FB138" s="208"/>
      <c r="FC138" s="208"/>
      <c r="FD138" s="208"/>
      <c r="FE138" s="209"/>
      <c r="FF138" s="207"/>
      <c r="FG138" s="208"/>
      <c r="FH138" s="208"/>
      <c r="FI138" s="208"/>
      <c r="FJ138" s="208"/>
      <c r="FK138" s="208"/>
      <c r="FL138" s="209"/>
      <c r="FM138" s="207"/>
      <c r="FN138" s="208"/>
      <c r="FO138" s="208"/>
      <c r="FP138" s="208"/>
      <c r="FQ138" s="208"/>
      <c r="FR138" s="208"/>
      <c r="FS138" s="209"/>
      <c r="FT138" s="207"/>
      <c r="FU138" s="208"/>
      <c r="FV138" s="208"/>
      <c r="FW138" s="208"/>
      <c r="FX138" s="208"/>
      <c r="FY138" s="208"/>
      <c r="FZ138" s="209"/>
      <c r="GA138" s="207"/>
      <c r="GB138" s="208"/>
      <c r="GC138" s="208"/>
      <c r="GD138" s="208"/>
      <c r="GE138" s="208"/>
      <c r="GF138" s="208"/>
      <c r="GG138" s="209"/>
    </row>
    <row r="139" spans="1:189" s="119" customFormat="1" ht="21.75" customHeight="1" x14ac:dyDescent="0.2">
      <c r="A139" s="212"/>
      <c r="B139" s="213" t="s">
        <v>136</v>
      </c>
      <c r="C139" s="214" t="str">
        <f>+'BALANCE GENERAL'!G87</f>
        <v>Material de prestamo tipo sub-base estabilizado con cemento al 8% (incluye Suministro, Extendido, Nivelación y Compactación con Vibrocompactador 8 ton, incluye transporte)</v>
      </c>
      <c r="D139" s="215" t="str">
        <f>+'BALANCE GENERAL'!H87</f>
        <v>M3</v>
      </c>
      <c r="E139" s="215">
        <v>222.73</v>
      </c>
      <c r="F139" s="215">
        <f>+'BALANCE GENERAL'!J87</f>
        <v>334494</v>
      </c>
      <c r="G139" s="217">
        <f t="shared" ref="G139" si="526">ROUND(E139*F139,0)</f>
        <v>74501849</v>
      </c>
      <c r="H139" s="203"/>
      <c r="I139" s="203"/>
      <c r="J139" s="218" t="s">
        <v>223</v>
      </c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1"/>
      <c r="X139" s="121"/>
      <c r="Y139" s="121"/>
      <c r="Z139" s="121"/>
      <c r="AA139" s="121"/>
      <c r="AB139" s="121"/>
      <c r="AC139" s="120"/>
      <c r="AD139" s="121"/>
      <c r="AE139" s="121"/>
      <c r="AF139" s="121"/>
      <c r="AG139" s="121"/>
      <c r="AH139" s="121"/>
      <c r="AI139" s="121"/>
      <c r="AJ139" s="120"/>
      <c r="AK139" s="121"/>
      <c r="AL139" s="121"/>
      <c r="AM139" s="121"/>
      <c r="AN139" s="121"/>
      <c r="AO139" s="121"/>
      <c r="AP139" s="121"/>
      <c r="AQ139" s="120"/>
      <c r="AR139" s="121"/>
      <c r="AS139" s="121"/>
      <c r="AT139" s="121"/>
      <c r="AU139" s="121"/>
      <c r="AV139" s="121"/>
      <c r="AW139" s="121"/>
      <c r="AX139" s="120"/>
      <c r="AY139" s="121"/>
      <c r="AZ139" s="121"/>
      <c r="BA139" s="121"/>
      <c r="BB139" s="121"/>
      <c r="BC139" s="121"/>
      <c r="BD139" s="121"/>
      <c r="BE139" s="120"/>
      <c r="BF139" s="121"/>
      <c r="BG139" s="121"/>
      <c r="BH139" s="121"/>
      <c r="BI139" s="121"/>
      <c r="BJ139" s="121"/>
      <c r="BK139" s="121"/>
      <c r="BL139" s="120"/>
      <c r="BM139" s="121"/>
      <c r="BN139" s="121"/>
      <c r="BO139" s="121"/>
      <c r="BP139" s="121"/>
      <c r="BQ139" s="121"/>
      <c r="BR139" s="121"/>
      <c r="BS139" s="120"/>
      <c r="BT139" s="121"/>
      <c r="BU139" s="121"/>
      <c r="BV139" s="121"/>
      <c r="BW139" s="121"/>
      <c r="BX139" s="121"/>
      <c r="BY139" s="121"/>
      <c r="BZ139" s="120"/>
      <c r="CA139" s="121">
        <v>1</v>
      </c>
      <c r="CB139" s="121">
        <v>1</v>
      </c>
      <c r="CC139" s="121">
        <v>1</v>
      </c>
      <c r="CD139" s="121">
        <v>1</v>
      </c>
      <c r="CE139" s="121">
        <v>1</v>
      </c>
      <c r="CF139" s="121">
        <v>1</v>
      </c>
      <c r="CG139" s="120"/>
      <c r="CH139" s="121">
        <v>1</v>
      </c>
      <c r="CI139" s="121">
        <v>1</v>
      </c>
      <c r="CJ139" s="121"/>
      <c r="CK139" s="121"/>
      <c r="CL139" s="121"/>
      <c r="CM139" s="121"/>
      <c r="CN139" s="120"/>
      <c r="CO139" s="121"/>
      <c r="CP139" s="121"/>
      <c r="CQ139" s="121"/>
      <c r="CR139" s="121"/>
      <c r="CS139" s="121"/>
      <c r="CT139" s="121"/>
      <c r="CU139" s="120"/>
      <c r="CV139" s="121"/>
      <c r="CW139" s="121"/>
      <c r="CX139" s="121"/>
      <c r="CY139" s="121"/>
      <c r="CZ139" s="121"/>
      <c r="DA139" s="121"/>
      <c r="DB139" s="120"/>
      <c r="DC139" s="121"/>
      <c r="DD139" s="121"/>
      <c r="DE139" s="121"/>
      <c r="DF139" s="121"/>
      <c r="DG139" s="121"/>
      <c r="DH139" s="121"/>
      <c r="DI139" s="120"/>
      <c r="DJ139" s="121"/>
      <c r="DK139" s="121"/>
      <c r="DL139" s="121"/>
      <c r="DM139" s="121"/>
      <c r="DN139" s="121"/>
      <c r="DO139" s="121"/>
      <c r="DP139" s="120"/>
      <c r="DQ139" s="121"/>
      <c r="DR139" s="121"/>
      <c r="DS139" s="121"/>
      <c r="DT139" s="121"/>
      <c r="DU139" s="121"/>
      <c r="DV139" s="121"/>
      <c r="DW139" s="120"/>
      <c r="DX139" s="121"/>
      <c r="DY139" s="121"/>
      <c r="DZ139" s="121"/>
      <c r="EA139" s="121"/>
      <c r="EB139" s="121"/>
      <c r="EC139" s="121"/>
      <c r="ED139" s="120"/>
      <c r="EE139" s="121"/>
      <c r="EF139" s="121"/>
      <c r="EG139" s="121"/>
      <c r="EH139" s="121"/>
      <c r="EI139" s="121"/>
      <c r="EJ139" s="121"/>
      <c r="EK139" s="120"/>
      <c r="EL139" s="121"/>
      <c r="EM139" s="121"/>
      <c r="EN139" s="121"/>
      <c r="EO139" s="121"/>
      <c r="EP139" s="121"/>
      <c r="EQ139" s="121"/>
      <c r="ER139" s="121"/>
      <c r="ES139" s="121"/>
      <c r="ET139" s="121"/>
      <c r="EU139" s="121"/>
      <c r="EV139" s="122"/>
      <c r="EW139" s="121"/>
      <c r="EX139" s="121"/>
      <c r="EY139" s="121"/>
      <c r="EZ139" s="121"/>
      <c r="FA139" s="121"/>
      <c r="FB139" s="121"/>
      <c r="FC139" s="122"/>
      <c r="FD139" s="121"/>
      <c r="FE139" s="121"/>
      <c r="FF139" s="121"/>
      <c r="FG139" s="121"/>
      <c r="FH139" s="121"/>
      <c r="FI139" s="121"/>
      <c r="FJ139" s="122"/>
      <c r="FK139" s="121"/>
      <c r="FL139" s="121"/>
      <c r="FM139" s="121"/>
      <c r="FN139" s="121"/>
      <c r="FO139" s="121"/>
      <c r="FP139" s="121"/>
      <c r="FQ139" s="122"/>
      <c r="FR139" s="121"/>
      <c r="FS139" s="121"/>
      <c r="FT139" s="121"/>
      <c r="FU139" s="121"/>
      <c r="FV139" s="121"/>
      <c r="FW139" s="121"/>
      <c r="FX139" s="122"/>
      <c r="FY139" s="121"/>
      <c r="FZ139" s="121"/>
      <c r="GA139" s="121"/>
      <c r="GB139" s="121"/>
      <c r="GC139" s="121"/>
      <c r="GD139" s="121"/>
      <c r="GE139" s="122"/>
      <c r="GF139" s="121"/>
      <c r="GG139" s="121"/>
    </row>
    <row r="140" spans="1:189" s="119" customFormat="1" ht="21.75" customHeight="1" x14ac:dyDescent="0.2">
      <c r="A140" s="212"/>
      <c r="B140" s="213"/>
      <c r="C140" s="214"/>
      <c r="D140" s="215"/>
      <c r="E140" s="215"/>
      <c r="F140" s="215"/>
      <c r="G140" s="217"/>
      <c r="H140" s="203"/>
      <c r="I140" s="203"/>
      <c r="J140" s="218"/>
      <c r="K140" s="205">
        <v>0</v>
      </c>
      <c r="L140" s="205"/>
      <c r="M140" s="205"/>
      <c r="N140" s="205"/>
      <c r="O140" s="205"/>
      <c r="P140" s="219">
        <v>0</v>
      </c>
      <c r="Q140" s="220"/>
      <c r="R140" s="220"/>
      <c r="S140" s="220"/>
      <c r="T140" s="220"/>
      <c r="U140" s="221"/>
      <c r="V140" s="222">
        <f>(SUM(V139:AB139)/SUM($K139:$EC139))*$G139</f>
        <v>0</v>
      </c>
      <c r="W140" s="223"/>
      <c r="X140" s="223"/>
      <c r="Y140" s="223"/>
      <c r="Z140" s="223"/>
      <c r="AA140" s="223"/>
      <c r="AB140" s="223"/>
      <c r="AC140" s="222">
        <f t="shared" ref="AC140" si="527">(SUM(AC139:AI139)/SUM($K139:$EC139))*$G139</f>
        <v>0</v>
      </c>
      <c r="AD140" s="223"/>
      <c r="AE140" s="223"/>
      <c r="AF140" s="223"/>
      <c r="AG140" s="223"/>
      <c r="AH140" s="223"/>
      <c r="AI140" s="223"/>
      <c r="AJ140" s="222">
        <f t="shared" ref="AJ140" si="528">(SUM(AJ139:AP139)/SUM($K139:$EC139))*$G139</f>
        <v>0</v>
      </c>
      <c r="AK140" s="223"/>
      <c r="AL140" s="223"/>
      <c r="AM140" s="223"/>
      <c r="AN140" s="223"/>
      <c r="AO140" s="223"/>
      <c r="AP140" s="223"/>
      <c r="AQ140" s="222">
        <f t="shared" ref="AQ140" si="529">(SUM(AQ139:AW139)/SUM($K139:$EC139))*$G139</f>
        <v>0</v>
      </c>
      <c r="AR140" s="223"/>
      <c r="AS140" s="223"/>
      <c r="AT140" s="223"/>
      <c r="AU140" s="223"/>
      <c r="AV140" s="223"/>
      <c r="AW140" s="223"/>
      <c r="AX140" s="222">
        <f t="shared" ref="AX140" si="530">(SUM(AX139:BD139)/SUM($K139:$EC139))*$G139</f>
        <v>0</v>
      </c>
      <c r="AY140" s="223"/>
      <c r="AZ140" s="223"/>
      <c r="BA140" s="223"/>
      <c r="BB140" s="223"/>
      <c r="BC140" s="223"/>
      <c r="BD140" s="223"/>
      <c r="BE140" s="222">
        <f t="shared" ref="BE140" si="531">(SUM(BE139:BK139)/SUM($K139:$EC139))*$G139</f>
        <v>0</v>
      </c>
      <c r="BF140" s="223"/>
      <c r="BG140" s="223"/>
      <c r="BH140" s="223"/>
      <c r="BI140" s="223"/>
      <c r="BJ140" s="223"/>
      <c r="BK140" s="223"/>
      <c r="BL140" s="222">
        <f>(SUM(BL139:BR139)/SUM($K139:$EQ139))*$G139</f>
        <v>0</v>
      </c>
      <c r="BM140" s="223"/>
      <c r="BN140" s="223"/>
      <c r="BO140" s="223"/>
      <c r="BP140" s="223"/>
      <c r="BQ140" s="223"/>
      <c r="BR140" s="223"/>
      <c r="BS140" s="222">
        <f t="shared" ref="BS140" si="532">(SUM(BS139:BY139)/SUM($K139:$EQ139))*$G139</f>
        <v>0</v>
      </c>
      <c r="BT140" s="223"/>
      <c r="BU140" s="223"/>
      <c r="BV140" s="223"/>
      <c r="BW140" s="223"/>
      <c r="BX140" s="223"/>
      <c r="BY140" s="223"/>
      <c r="BZ140" s="222">
        <v>57777984.75</v>
      </c>
      <c r="CA140" s="223"/>
      <c r="CB140" s="223"/>
      <c r="CC140" s="223"/>
      <c r="CD140" s="223"/>
      <c r="CE140" s="223"/>
      <c r="CF140" s="223"/>
      <c r="CG140" s="222">
        <f>19259328.25-2535464.38</f>
        <v>16723863.870000001</v>
      </c>
      <c r="CH140" s="223"/>
      <c r="CI140" s="223"/>
      <c r="CJ140" s="223"/>
      <c r="CK140" s="223"/>
      <c r="CL140" s="223"/>
      <c r="CM140" s="223"/>
      <c r="CN140" s="222">
        <f t="shared" ref="CN140" si="533">(SUM(CN139:CT139)/SUM($K139:$EQ139))*$G139</f>
        <v>0</v>
      </c>
      <c r="CO140" s="223"/>
      <c r="CP140" s="223"/>
      <c r="CQ140" s="223"/>
      <c r="CR140" s="223"/>
      <c r="CS140" s="223"/>
      <c r="CT140" s="223"/>
      <c r="CU140" s="222">
        <f t="shared" ref="CU140" si="534">(SUM(CU139:DA139)/SUM($K139:$EQ139))*$G139</f>
        <v>0</v>
      </c>
      <c r="CV140" s="223"/>
      <c r="CW140" s="223"/>
      <c r="CX140" s="223"/>
      <c r="CY140" s="223"/>
      <c r="CZ140" s="223"/>
      <c r="DA140" s="223"/>
      <c r="DB140" s="222">
        <f t="shared" ref="DB140" si="535">(SUM(DB139:DH139)/SUM($K139:$EQ139))*$G139</f>
        <v>0</v>
      </c>
      <c r="DC140" s="223"/>
      <c r="DD140" s="223"/>
      <c r="DE140" s="223"/>
      <c r="DF140" s="223"/>
      <c r="DG140" s="223"/>
      <c r="DH140" s="223"/>
      <c r="DI140" s="222">
        <f t="shared" ref="DI140" si="536">(SUM(DI139:DO139)/SUM($K139:$EQ139))*$G139</f>
        <v>0</v>
      </c>
      <c r="DJ140" s="223"/>
      <c r="DK140" s="223"/>
      <c r="DL140" s="223"/>
      <c r="DM140" s="223"/>
      <c r="DN140" s="223"/>
      <c r="DO140" s="223"/>
      <c r="DP140" s="222">
        <f t="shared" ref="DP140" si="537">(SUM(DP139:DV139)/SUM($K139:$EQ139))*$G139</f>
        <v>0</v>
      </c>
      <c r="DQ140" s="223"/>
      <c r="DR140" s="223"/>
      <c r="DS140" s="223"/>
      <c r="DT140" s="223"/>
      <c r="DU140" s="223"/>
      <c r="DV140" s="223"/>
      <c r="DW140" s="222">
        <f t="shared" ref="DW140" si="538">(SUM(DW139:EC139)/SUM($K139:$EQ139))*$G139</f>
        <v>0</v>
      </c>
      <c r="DX140" s="223"/>
      <c r="DY140" s="223"/>
      <c r="DZ140" s="223"/>
      <c r="EA140" s="223"/>
      <c r="EB140" s="223"/>
      <c r="EC140" s="223"/>
      <c r="ED140" s="222">
        <f t="shared" ref="ED140" si="539">(SUM(ED139:EJ139)/SUM($K139:$EQ139))*$G139</f>
        <v>0</v>
      </c>
      <c r="EE140" s="223"/>
      <c r="EF140" s="223"/>
      <c r="EG140" s="223"/>
      <c r="EH140" s="223"/>
      <c r="EI140" s="223"/>
      <c r="EJ140" s="223"/>
      <c r="EK140" s="222">
        <f t="shared" ref="EK140" si="540">(SUM(EK139:EQ139)/SUM($K139:$EQ139))*$G139</f>
        <v>0</v>
      </c>
      <c r="EL140" s="223"/>
      <c r="EM140" s="223"/>
      <c r="EN140" s="223"/>
      <c r="EO140" s="223"/>
      <c r="EP140" s="223"/>
      <c r="EQ140" s="223"/>
      <c r="ER140" s="222">
        <f>+(ER139+ES139+ET139+EU139+EV139+EW139+EX139)*G139</f>
        <v>0</v>
      </c>
      <c r="ES140" s="223"/>
      <c r="ET140" s="223"/>
      <c r="EU140" s="223"/>
      <c r="EV140" s="223"/>
      <c r="EW140" s="223"/>
      <c r="EX140" s="223"/>
      <c r="EY140" s="222">
        <f>+(EY139+EZ139+FA139+FB139+FC139+FD139+FE139)*N139</f>
        <v>0</v>
      </c>
      <c r="EZ140" s="223"/>
      <c r="FA140" s="223"/>
      <c r="FB140" s="223"/>
      <c r="FC140" s="223"/>
      <c r="FD140" s="223"/>
      <c r="FE140" s="223"/>
      <c r="FF140" s="222">
        <f>+(FF139+FG139+FH139+FI139+FJ139+FK139+FL139)*U139</f>
        <v>0</v>
      </c>
      <c r="FG140" s="223"/>
      <c r="FH140" s="223"/>
      <c r="FI140" s="223"/>
      <c r="FJ140" s="223"/>
      <c r="FK140" s="223"/>
      <c r="FL140" s="223"/>
      <c r="FM140" s="222">
        <f>+(FM139+FN139+FO139+FP139+FQ139+FR139+FS139)*AB139</f>
        <v>0</v>
      </c>
      <c r="FN140" s="223"/>
      <c r="FO140" s="223"/>
      <c r="FP140" s="223"/>
      <c r="FQ140" s="223"/>
      <c r="FR140" s="223"/>
      <c r="FS140" s="223"/>
      <c r="FT140" s="222">
        <f>+(FT139+FU139+FV139+FW139+FX139+FY139+FZ139)*AI139</f>
        <v>0</v>
      </c>
      <c r="FU140" s="223"/>
      <c r="FV140" s="223"/>
      <c r="FW140" s="223"/>
      <c r="FX140" s="223"/>
      <c r="FY140" s="223"/>
      <c r="FZ140" s="223"/>
      <c r="GA140" s="222">
        <f>+(GA139+GB139+GC139+GD139+GE139+GF139+GG139)*AP139</f>
        <v>0</v>
      </c>
      <c r="GB140" s="223"/>
      <c r="GC140" s="223"/>
      <c r="GD140" s="223"/>
      <c r="GE140" s="223"/>
      <c r="GF140" s="223"/>
      <c r="GG140" s="223"/>
    </row>
    <row r="141" spans="1:189" s="119" customFormat="1" ht="21.75" customHeight="1" x14ac:dyDescent="0.2">
      <c r="A141" s="212"/>
      <c r="B141" s="213"/>
      <c r="C141" s="214"/>
      <c r="D141" s="215"/>
      <c r="E141" s="215"/>
      <c r="F141" s="215"/>
      <c r="G141" s="217"/>
      <c r="H141" s="203"/>
      <c r="I141" s="203"/>
      <c r="J141" s="204" t="s">
        <v>224</v>
      </c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1"/>
      <c r="X141" s="121"/>
      <c r="Y141" s="121"/>
      <c r="Z141" s="121"/>
      <c r="AA141" s="121"/>
      <c r="AB141" s="121"/>
      <c r="AC141" s="121"/>
      <c r="AD141" s="120"/>
      <c r="AE141" s="120"/>
      <c r="AF141" s="120"/>
      <c r="AG141" s="120"/>
      <c r="AH141" s="120"/>
      <c r="AI141" s="120"/>
      <c r="AJ141" s="120"/>
      <c r="AK141" s="120"/>
      <c r="AL141" s="120"/>
      <c r="AM141" s="120"/>
      <c r="AN141" s="120"/>
      <c r="AO141" s="120"/>
      <c r="AP141" s="120"/>
      <c r="AQ141" s="120"/>
      <c r="AR141" s="121"/>
      <c r="AS141" s="121"/>
      <c r="AT141" s="121"/>
      <c r="AU141" s="121"/>
      <c r="AV141" s="121"/>
      <c r="AW141" s="120"/>
      <c r="AX141" s="120"/>
      <c r="AY141" s="120"/>
      <c r="AZ141" s="120"/>
      <c r="BA141" s="120"/>
      <c r="BB141" s="120"/>
      <c r="BC141" s="120"/>
      <c r="BD141" s="120"/>
      <c r="BE141" s="120"/>
      <c r="BF141" s="120"/>
      <c r="BG141" s="120"/>
      <c r="BH141" s="120"/>
      <c r="BI141" s="120"/>
      <c r="BJ141" s="120"/>
      <c r="BK141" s="120"/>
      <c r="BL141" s="121"/>
      <c r="BM141" s="121"/>
      <c r="BN141" s="121"/>
      <c r="BO141" s="121"/>
      <c r="BP141" s="121"/>
      <c r="BQ141" s="121"/>
      <c r="BR141" s="121"/>
      <c r="BS141" s="120"/>
      <c r="BT141" s="120"/>
      <c r="BU141" s="120"/>
      <c r="BV141" s="120"/>
      <c r="BW141" s="120"/>
      <c r="BX141" s="120"/>
      <c r="BY141" s="120"/>
      <c r="BZ141" s="120"/>
      <c r="CA141" s="120"/>
      <c r="CB141" s="120"/>
      <c r="CC141" s="120"/>
      <c r="CD141" s="120"/>
      <c r="CE141" s="120"/>
      <c r="CF141" s="120"/>
      <c r="CG141" s="120"/>
      <c r="CH141" s="120"/>
      <c r="CI141" s="120"/>
      <c r="CJ141" s="120"/>
      <c r="CK141" s="120"/>
      <c r="CL141" s="120"/>
      <c r="CM141" s="120"/>
      <c r="CN141" s="120"/>
      <c r="CO141" s="120"/>
      <c r="CP141" s="120"/>
      <c r="CQ141" s="120"/>
      <c r="CR141" s="120"/>
      <c r="CS141" s="121"/>
      <c r="CT141" s="121"/>
      <c r="CU141" s="121"/>
      <c r="CV141" s="121"/>
      <c r="CW141" s="121"/>
      <c r="CX141" s="121"/>
      <c r="CY141" s="121"/>
      <c r="CZ141" s="120"/>
      <c r="DA141" s="120"/>
      <c r="DB141" s="120"/>
      <c r="DC141" s="120"/>
      <c r="DD141" s="120"/>
      <c r="DE141" s="120"/>
      <c r="DF141" s="120"/>
      <c r="DG141" s="120"/>
      <c r="DH141" s="120"/>
      <c r="DI141" s="120"/>
      <c r="DJ141" s="120"/>
      <c r="DK141" s="120"/>
      <c r="DL141" s="120"/>
      <c r="DM141" s="120"/>
      <c r="DN141" s="120"/>
      <c r="DO141" s="120"/>
      <c r="DP141" s="120"/>
      <c r="DQ141" s="120"/>
      <c r="DR141" s="120"/>
      <c r="DS141" s="120"/>
      <c r="DT141" s="120"/>
      <c r="DU141" s="120"/>
      <c r="DV141" s="120"/>
      <c r="DW141" s="120"/>
      <c r="DX141" s="120"/>
      <c r="DY141" s="120"/>
      <c r="DZ141" s="120"/>
      <c r="EA141" s="120"/>
      <c r="EB141" s="120"/>
      <c r="EC141" s="120"/>
      <c r="ED141" s="120"/>
      <c r="EE141" s="120"/>
      <c r="EF141" s="120"/>
      <c r="EG141" s="120"/>
      <c r="EH141" s="120"/>
      <c r="EI141" s="120"/>
      <c r="EJ141" s="120"/>
      <c r="EK141" s="120"/>
      <c r="EL141" s="120"/>
      <c r="EM141" s="120"/>
      <c r="EN141" s="120"/>
      <c r="EO141" s="120"/>
      <c r="EP141" s="120"/>
      <c r="EQ141" s="120"/>
      <c r="ER141" s="120"/>
      <c r="ES141" s="120"/>
      <c r="ET141" s="120"/>
      <c r="EU141" s="120"/>
      <c r="EV141" s="120"/>
      <c r="EW141" s="120"/>
      <c r="EX141" s="120"/>
      <c r="EY141" s="120"/>
      <c r="EZ141" s="120"/>
      <c r="FA141" s="120"/>
      <c r="FB141" s="120"/>
      <c r="FC141" s="120"/>
      <c r="FD141" s="120"/>
      <c r="FE141" s="120"/>
      <c r="FF141" s="120"/>
      <c r="FG141" s="120"/>
      <c r="FH141" s="120"/>
      <c r="FI141" s="120"/>
      <c r="FJ141" s="120"/>
      <c r="FK141" s="120"/>
      <c r="FL141" s="120"/>
      <c r="FM141" s="120"/>
      <c r="FN141" s="120"/>
      <c r="FO141" s="120"/>
      <c r="FP141" s="120"/>
      <c r="FQ141" s="120"/>
      <c r="FR141" s="120"/>
      <c r="FS141" s="120"/>
      <c r="FT141" s="120"/>
      <c r="FU141" s="120"/>
      <c r="FV141" s="120"/>
      <c r="FW141" s="120"/>
      <c r="FX141" s="120"/>
      <c r="FY141" s="120"/>
      <c r="FZ141" s="120"/>
      <c r="GA141" s="120"/>
      <c r="GB141" s="120"/>
      <c r="GC141" s="120"/>
      <c r="GD141" s="120"/>
      <c r="GE141" s="120"/>
      <c r="GF141" s="120"/>
      <c r="GG141" s="120"/>
    </row>
    <row r="142" spans="1:189" s="119" customFormat="1" ht="21.75" customHeight="1" x14ac:dyDescent="0.2">
      <c r="A142" s="212"/>
      <c r="B142" s="213"/>
      <c r="C142" s="214"/>
      <c r="D142" s="215"/>
      <c r="E142" s="215"/>
      <c r="F142" s="215"/>
      <c r="G142" s="217"/>
      <c r="H142" s="203"/>
      <c r="I142" s="203"/>
      <c r="J142" s="204"/>
      <c r="K142" s="205"/>
      <c r="L142" s="205"/>
      <c r="M142" s="205"/>
      <c r="N142" s="205"/>
      <c r="O142" s="205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3"/>
      <c r="AF142" s="133"/>
      <c r="AG142" s="133"/>
      <c r="AH142" s="133"/>
      <c r="AI142" s="133"/>
      <c r="AJ142" s="133"/>
      <c r="AK142" s="133"/>
      <c r="AL142" s="133"/>
      <c r="AM142" s="133"/>
      <c r="AN142" s="133"/>
      <c r="AO142" s="133"/>
      <c r="AP142" s="133"/>
      <c r="AQ142" s="133"/>
      <c r="AR142" s="133"/>
      <c r="AS142" s="133"/>
      <c r="AT142" s="133"/>
      <c r="AU142" s="133"/>
      <c r="AV142" s="133"/>
      <c r="AW142" s="133"/>
      <c r="AX142" s="133"/>
      <c r="AY142" s="133"/>
      <c r="AZ142" s="133"/>
      <c r="BA142" s="133"/>
      <c r="BB142" s="133"/>
      <c r="BC142" s="133"/>
      <c r="BD142" s="133"/>
      <c r="BE142" s="133"/>
      <c r="BF142" s="133"/>
      <c r="BG142" s="133"/>
      <c r="BH142" s="133"/>
      <c r="BI142" s="133"/>
      <c r="BJ142" s="133"/>
      <c r="BK142" s="133"/>
      <c r="BL142" s="206"/>
      <c r="BM142" s="206"/>
      <c r="BN142" s="206"/>
      <c r="BO142" s="206"/>
      <c r="BP142" s="206"/>
      <c r="BQ142" s="206"/>
      <c r="BR142" s="206"/>
      <c r="BS142" s="205"/>
      <c r="BT142" s="205"/>
      <c r="BU142" s="205"/>
      <c r="BV142" s="205"/>
      <c r="BW142" s="205"/>
      <c r="BX142" s="205"/>
      <c r="BY142" s="205"/>
      <c r="BZ142" s="205"/>
      <c r="CA142" s="205"/>
      <c r="CB142" s="205"/>
      <c r="CC142" s="205"/>
      <c r="CD142" s="205"/>
      <c r="CE142" s="205"/>
      <c r="CF142" s="205"/>
      <c r="CG142" s="205"/>
      <c r="CH142" s="205"/>
      <c r="CI142" s="205"/>
      <c r="CJ142" s="205"/>
      <c r="CK142" s="205"/>
      <c r="CL142" s="205"/>
      <c r="CM142" s="205"/>
      <c r="CN142" s="205"/>
      <c r="CO142" s="205"/>
      <c r="CP142" s="205"/>
      <c r="CQ142" s="205"/>
      <c r="CR142" s="205"/>
      <c r="CS142" s="206"/>
      <c r="CT142" s="206"/>
      <c r="CU142" s="206"/>
      <c r="CV142" s="206"/>
      <c r="CW142" s="206"/>
      <c r="CX142" s="206"/>
      <c r="CY142" s="206"/>
      <c r="CZ142" s="205"/>
      <c r="DA142" s="205"/>
      <c r="DB142" s="205"/>
      <c r="DC142" s="205"/>
      <c r="DD142" s="205"/>
      <c r="DE142" s="205"/>
      <c r="DF142" s="205"/>
      <c r="DG142" s="205"/>
      <c r="DH142" s="205"/>
      <c r="DI142" s="205"/>
      <c r="DJ142" s="117"/>
      <c r="DN142" s="205"/>
      <c r="DO142" s="205"/>
      <c r="DP142" s="205"/>
      <c r="DU142" s="205"/>
      <c r="DV142" s="205"/>
      <c r="DW142" s="205"/>
      <c r="EB142" s="205"/>
      <c r="EC142" s="205"/>
      <c r="EI142" s="205"/>
      <c r="EJ142" s="205"/>
      <c r="EP142" s="205"/>
      <c r="EQ142" s="205"/>
      <c r="ER142" s="207"/>
      <c r="ES142" s="208"/>
      <c r="ET142" s="208"/>
      <c r="EU142" s="208"/>
      <c r="EV142" s="208"/>
      <c r="EW142" s="208"/>
      <c r="EX142" s="209"/>
      <c r="EY142" s="207"/>
      <c r="EZ142" s="208"/>
      <c r="FA142" s="208"/>
      <c r="FB142" s="208"/>
      <c r="FC142" s="208"/>
      <c r="FD142" s="208"/>
      <c r="FE142" s="209"/>
      <c r="FF142" s="207"/>
      <c r="FG142" s="208"/>
      <c r="FH142" s="208"/>
      <c r="FI142" s="208"/>
      <c r="FJ142" s="208"/>
      <c r="FK142" s="208"/>
      <c r="FL142" s="209"/>
      <c r="FM142" s="207"/>
      <c r="FN142" s="208"/>
      <c r="FO142" s="208"/>
      <c r="FP142" s="208"/>
      <c r="FQ142" s="208"/>
      <c r="FR142" s="208"/>
      <c r="FS142" s="209"/>
      <c r="FT142" s="207"/>
      <c r="FU142" s="208"/>
      <c r="FV142" s="208"/>
      <c r="FW142" s="208"/>
      <c r="FX142" s="208"/>
      <c r="FY142" s="208"/>
      <c r="FZ142" s="209"/>
      <c r="GA142" s="207"/>
      <c r="GB142" s="208"/>
      <c r="GC142" s="208"/>
      <c r="GD142" s="208"/>
      <c r="GE142" s="208"/>
      <c r="GF142" s="208"/>
      <c r="GG142" s="209"/>
    </row>
    <row r="143" spans="1:189" s="119" customFormat="1" ht="21.75" customHeight="1" x14ac:dyDescent="0.2">
      <c r="A143" s="212"/>
      <c r="B143" s="213" t="s">
        <v>139</v>
      </c>
      <c r="C143" s="214" t="str">
        <f>+'BALANCE GENERAL'!G88</f>
        <v>Reparacion e instalacion domiciliaria de acueducto</v>
      </c>
      <c r="D143" s="215" t="str">
        <f>+'BALANCE GENERAL'!H88</f>
        <v>ML</v>
      </c>
      <c r="E143" s="287">
        <v>143.9831155</v>
      </c>
      <c r="F143" s="215">
        <f>+'BALANCE GENERAL'!J88</f>
        <v>31190</v>
      </c>
      <c r="G143" s="217">
        <f t="shared" ref="G143" si="541">ROUND(E143*F143,0)</f>
        <v>4490833</v>
      </c>
      <c r="H143" s="203"/>
      <c r="I143" s="203"/>
      <c r="J143" s="218" t="s">
        <v>223</v>
      </c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121"/>
      <c r="X143" s="121"/>
      <c r="Y143" s="121"/>
      <c r="Z143" s="121"/>
      <c r="AA143" s="121"/>
      <c r="AB143" s="121"/>
      <c r="AC143" s="120"/>
      <c r="AD143" s="121"/>
      <c r="AE143" s="121"/>
      <c r="AF143" s="121"/>
      <c r="AG143" s="121"/>
      <c r="AH143" s="121"/>
      <c r="AI143" s="121"/>
      <c r="AJ143" s="120"/>
      <c r="AK143" s="121"/>
      <c r="AL143" s="121"/>
      <c r="AM143" s="121"/>
      <c r="AN143" s="121"/>
      <c r="AO143" s="121"/>
      <c r="AP143" s="121"/>
      <c r="AQ143" s="120"/>
      <c r="AR143" s="121"/>
      <c r="AS143" s="121"/>
      <c r="AT143" s="121"/>
      <c r="AU143" s="121"/>
      <c r="AV143" s="121"/>
      <c r="AW143" s="121"/>
      <c r="AX143" s="120"/>
      <c r="AY143" s="121"/>
      <c r="AZ143" s="121"/>
      <c r="BA143" s="121"/>
      <c r="BB143" s="121"/>
      <c r="BC143" s="121"/>
      <c r="BD143" s="121"/>
      <c r="BE143" s="120"/>
      <c r="BF143" s="121"/>
      <c r="BG143" s="121"/>
      <c r="BH143" s="121"/>
      <c r="BI143" s="121"/>
      <c r="BJ143" s="121"/>
      <c r="BK143" s="121"/>
      <c r="BL143" s="120"/>
      <c r="BM143" s="121"/>
      <c r="BN143" s="121"/>
      <c r="BO143" s="121"/>
      <c r="BP143" s="121"/>
      <c r="BQ143" s="121">
        <v>1</v>
      </c>
      <c r="BR143" s="121"/>
      <c r="BS143" s="120"/>
      <c r="BT143" s="121"/>
      <c r="BU143" s="121"/>
      <c r="BV143" s="121"/>
      <c r="BW143" s="121"/>
      <c r="BX143" s="121"/>
      <c r="BY143" s="121"/>
      <c r="BZ143" s="120"/>
      <c r="CA143" s="121"/>
      <c r="CB143" s="121"/>
      <c r="CC143" s="121"/>
      <c r="CD143" s="121"/>
      <c r="CE143" s="121"/>
      <c r="CF143" s="121"/>
      <c r="CG143" s="120"/>
      <c r="CH143" s="121"/>
      <c r="CI143" s="121">
        <v>1</v>
      </c>
      <c r="CJ143" s="121"/>
      <c r="CK143" s="121"/>
      <c r="CL143" s="121">
        <v>1</v>
      </c>
      <c r="CM143" s="121"/>
      <c r="CN143" s="120"/>
      <c r="CO143" s="121"/>
      <c r="CP143" s="121"/>
      <c r="CQ143" s="121"/>
      <c r="CR143" s="121"/>
      <c r="CS143" s="121"/>
      <c r="CT143" s="121"/>
      <c r="CU143" s="120"/>
      <c r="CV143" s="121"/>
      <c r="CW143" s="121"/>
      <c r="CX143" s="121"/>
      <c r="CY143" s="121"/>
      <c r="CZ143" s="121"/>
      <c r="DA143" s="121"/>
      <c r="DB143" s="120"/>
      <c r="DC143" s="121"/>
      <c r="DD143" s="121"/>
      <c r="DE143" s="121"/>
      <c r="DF143" s="121"/>
      <c r="DG143" s="121"/>
      <c r="DH143" s="121"/>
      <c r="DI143" s="120"/>
      <c r="DJ143" s="121"/>
      <c r="DK143" s="121"/>
      <c r="DL143" s="121"/>
      <c r="DM143" s="121"/>
      <c r="DN143" s="121"/>
      <c r="DO143" s="121"/>
      <c r="DP143" s="120"/>
      <c r="DQ143" s="121"/>
      <c r="DR143" s="121"/>
      <c r="DS143" s="121"/>
      <c r="DT143" s="121"/>
      <c r="DU143" s="121"/>
      <c r="DV143" s="121"/>
      <c r="DW143" s="120"/>
      <c r="DX143" s="121"/>
      <c r="DY143" s="121"/>
      <c r="DZ143" s="121"/>
      <c r="EA143" s="121"/>
      <c r="EB143" s="121"/>
      <c r="EC143" s="121"/>
      <c r="ED143" s="120"/>
      <c r="EE143" s="121"/>
      <c r="EF143" s="121"/>
      <c r="EG143" s="121"/>
      <c r="EH143" s="121"/>
      <c r="EI143" s="121"/>
      <c r="EJ143" s="121"/>
      <c r="EK143" s="120"/>
      <c r="EL143" s="121"/>
      <c r="EM143" s="121"/>
      <c r="EN143" s="121"/>
      <c r="EO143" s="121"/>
      <c r="EP143" s="121"/>
      <c r="EQ143" s="121"/>
      <c r="ER143" s="121"/>
      <c r="ES143" s="121"/>
      <c r="ET143" s="121"/>
      <c r="EU143" s="121"/>
      <c r="EV143" s="122"/>
      <c r="EW143" s="121"/>
      <c r="EX143" s="121"/>
      <c r="EY143" s="121"/>
      <c r="EZ143" s="121"/>
      <c r="FA143" s="121"/>
      <c r="FB143" s="121"/>
      <c r="FC143" s="122"/>
      <c r="FD143" s="121"/>
      <c r="FE143" s="121"/>
      <c r="FF143" s="121"/>
      <c r="FG143" s="153"/>
      <c r="FH143" s="153"/>
      <c r="FI143" s="153"/>
      <c r="FJ143" s="153"/>
      <c r="FK143" s="153"/>
      <c r="FL143" s="153"/>
      <c r="FM143" s="121"/>
      <c r="FN143" s="121"/>
      <c r="FO143" s="121"/>
      <c r="FP143" s="121"/>
      <c r="FQ143" s="122"/>
      <c r="FR143" s="121"/>
      <c r="FS143" s="121"/>
      <c r="FT143" s="121"/>
      <c r="FU143" s="121"/>
      <c r="FV143" s="121"/>
      <c r="FW143" s="121"/>
      <c r="FX143" s="122"/>
      <c r="FY143" s="121"/>
      <c r="FZ143" s="121"/>
      <c r="GA143" s="121"/>
      <c r="GB143" s="121"/>
      <c r="GC143" s="121"/>
      <c r="GD143" s="121"/>
      <c r="GE143" s="122"/>
      <c r="GF143" s="121"/>
      <c r="GG143" s="121"/>
    </row>
    <row r="144" spans="1:189" s="119" customFormat="1" ht="21.75" customHeight="1" x14ac:dyDescent="0.2">
      <c r="A144" s="212"/>
      <c r="B144" s="213"/>
      <c r="C144" s="214"/>
      <c r="D144" s="215"/>
      <c r="E144" s="287"/>
      <c r="F144" s="215"/>
      <c r="G144" s="217"/>
      <c r="H144" s="203"/>
      <c r="I144" s="203"/>
      <c r="J144" s="218"/>
      <c r="K144" s="205">
        <v>0</v>
      </c>
      <c r="L144" s="205"/>
      <c r="M144" s="205"/>
      <c r="N144" s="205"/>
      <c r="O144" s="205"/>
      <c r="P144" s="219">
        <v>0</v>
      </c>
      <c r="Q144" s="220"/>
      <c r="R144" s="220"/>
      <c r="S144" s="220"/>
      <c r="T144" s="220"/>
      <c r="U144" s="221"/>
      <c r="V144" s="222">
        <f>(SUM(V143:AB143)/SUM($K143:$EC143))*$G143</f>
        <v>0</v>
      </c>
      <c r="W144" s="223"/>
      <c r="X144" s="223"/>
      <c r="Y144" s="223"/>
      <c r="Z144" s="223"/>
      <c r="AA144" s="223"/>
      <c r="AB144" s="223"/>
      <c r="AC144" s="222">
        <f t="shared" ref="AC144" si="542">(SUM(AC143:AI143)/SUM($K143:$EC143))*$G143</f>
        <v>0</v>
      </c>
      <c r="AD144" s="223"/>
      <c r="AE144" s="223"/>
      <c r="AF144" s="223"/>
      <c r="AG144" s="223"/>
      <c r="AH144" s="223"/>
      <c r="AI144" s="223"/>
      <c r="AJ144" s="222">
        <f t="shared" ref="AJ144" si="543">(SUM(AJ143:AP143)/SUM($K143:$EC143))*$G143</f>
        <v>0</v>
      </c>
      <c r="AK144" s="223"/>
      <c r="AL144" s="223"/>
      <c r="AM144" s="223"/>
      <c r="AN144" s="223"/>
      <c r="AO144" s="223"/>
      <c r="AP144" s="223"/>
      <c r="AQ144" s="222">
        <f t="shared" ref="AQ144" si="544">(SUM(AQ143:AW143)/SUM($K143:$EC143))*$G143</f>
        <v>0</v>
      </c>
      <c r="AR144" s="223"/>
      <c r="AS144" s="223"/>
      <c r="AT144" s="223"/>
      <c r="AU144" s="223"/>
      <c r="AV144" s="223"/>
      <c r="AW144" s="223"/>
      <c r="AX144" s="222">
        <f t="shared" ref="AX144" si="545">(SUM(AX143:BD143)/SUM($K143:$EC143))*$G143</f>
        <v>0</v>
      </c>
      <c r="AY144" s="223"/>
      <c r="AZ144" s="223"/>
      <c r="BA144" s="223"/>
      <c r="BB144" s="223"/>
      <c r="BC144" s="223"/>
      <c r="BD144" s="223"/>
      <c r="BE144" s="222">
        <f t="shared" ref="BE144" si="546">(SUM(BE143:BK143)/SUM($K143:$EC143))*$G143</f>
        <v>0</v>
      </c>
      <c r="BF144" s="223"/>
      <c r="BG144" s="223"/>
      <c r="BH144" s="223"/>
      <c r="BI144" s="223"/>
      <c r="BJ144" s="223"/>
      <c r="BK144" s="223"/>
      <c r="BL144" s="222">
        <v>688971.67</v>
      </c>
      <c r="BM144" s="223"/>
      <c r="BN144" s="223"/>
      <c r="BO144" s="223"/>
      <c r="BP144" s="223"/>
      <c r="BQ144" s="223"/>
      <c r="BR144" s="223"/>
      <c r="BS144" s="222">
        <f t="shared" ref="BS144" si="547">(SUM(BS143:BY143)/SUM($K143:$EQ143))*$G143</f>
        <v>0</v>
      </c>
      <c r="BT144" s="223"/>
      <c r="BU144" s="223"/>
      <c r="BV144" s="223"/>
      <c r="BW144" s="223"/>
      <c r="BX144" s="223"/>
      <c r="BY144" s="223"/>
      <c r="BZ144" s="222">
        <f t="shared" ref="BZ144" si="548">(SUM(BZ143:CF143)/SUM($K143:$EQ143))*$G143</f>
        <v>0</v>
      </c>
      <c r="CA144" s="223"/>
      <c r="CB144" s="223"/>
      <c r="CC144" s="223"/>
      <c r="CD144" s="223"/>
      <c r="CE144" s="223"/>
      <c r="CF144" s="223"/>
      <c r="CG144" s="222">
        <v>1377943.33</v>
      </c>
      <c r="CH144" s="223"/>
      <c r="CI144" s="223"/>
      <c r="CJ144" s="223"/>
      <c r="CK144" s="223"/>
      <c r="CL144" s="223"/>
      <c r="CM144" s="223"/>
      <c r="CN144" s="222">
        <f t="shared" ref="CN144" si="549">(SUM(CN143:CT143)/SUM($K143:$EQ143))*$G143</f>
        <v>0</v>
      </c>
      <c r="CO144" s="223"/>
      <c r="CP144" s="223"/>
      <c r="CQ144" s="223"/>
      <c r="CR144" s="223"/>
      <c r="CS144" s="223"/>
      <c r="CT144" s="223"/>
      <c r="CU144" s="222">
        <f t="shared" ref="CU144" si="550">(SUM(CU143:DA143)/SUM($K143:$EQ143))*$G143</f>
        <v>0</v>
      </c>
      <c r="CV144" s="223"/>
      <c r="CW144" s="223"/>
      <c r="CX144" s="223"/>
      <c r="CY144" s="223"/>
      <c r="CZ144" s="223"/>
      <c r="DA144" s="223"/>
      <c r="DB144" s="222">
        <f t="shared" ref="DB144" si="551">(SUM(DB143:DH143)/SUM($K143:$EQ143))*$G143</f>
        <v>0</v>
      </c>
      <c r="DC144" s="223"/>
      <c r="DD144" s="223"/>
      <c r="DE144" s="223"/>
      <c r="DF144" s="223"/>
      <c r="DG144" s="223"/>
      <c r="DH144" s="223"/>
      <c r="DI144" s="222">
        <f t="shared" ref="DI144" si="552">(SUM(DI143:DO143)/SUM($K143:$EQ143))*$G143</f>
        <v>0</v>
      </c>
      <c r="DJ144" s="223"/>
      <c r="DK144" s="223"/>
      <c r="DL144" s="223"/>
      <c r="DM144" s="223"/>
      <c r="DN144" s="223"/>
      <c r="DO144" s="223"/>
      <c r="DP144" s="222">
        <f t="shared" ref="DP144" si="553">(SUM(DP143:DV143)/SUM($K143:$EQ143))*$G143</f>
        <v>0</v>
      </c>
      <c r="DQ144" s="223"/>
      <c r="DR144" s="223"/>
      <c r="DS144" s="223"/>
      <c r="DT144" s="223"/>
      <c r="DU144" s="223"/>
      <c r="DV144" s="223"/>
      <c r="DW144" s="222">
        <f t="shared" ref="DW144" si="554">(SUM(DW143:EC143)/SUM($K143:$EQ143))*$G143</f>
        <v>0</v>
      </c>
      <c r="DX144" s="223"/>
      <c r="DY144" s="223"/>
      <c r="DZ144" s="223"/>
      <c r="EA144" s="223"/>
      <c r="EB144" s="223"/>
      <c r="EC144" s="223"/>
      <c r="ED144" s="222">
        <f t="shared" ref="ED144" si="555">(SUM(ED143:EJ143)/SUM($K143:$EQ143))*$G143</f>
        <v>0</v>
      </c>
      <c r="EE144" s="223"/>
      <c r="EF144" s="223"/>
      <c r="EG144" s="223"/>
      <c r="EH144" s="223"/>
      <c r="EI144" s="223"/>
      <c r="EJ144" s="223"/>
      <c r="EK144" s="222">
        <f t="shared" ref="EK144" si="556">(SUM(EK143:EQ143)/SUM($K143:$EQ143))*$G143</f>
        <v>0</v>
      </c>
      <c r="EL144" s="223"/>
      <c r="EM144" s="223"/>
      <c r="EN144" s="223"/>
      <c r="EO144" s="223"/>
      <c r="EP144" s="223"/>
      <c r="EQ144" s="223"/>
      <c r="ER144" s="222">
        <f>+(ER143+ES143+ET143+EU143+EV143+EW143+EX143)*G143</f>
        <v>0</v>
      </c>
      <c r="ES144" s="223"/>
      <c r="ET144" s="223"/>
      <c r="EU144" s="223"/>
      <c r="EV144" s="223"/>
      <c r="EW144" s="223"/>
      <c r="EX144" s="223"/>
      <c r="EY144" s="222">
        <f>+(EY143+EZ143+FA143+FB143+FC143+FD143+FE143)*N143</f>
        <v>0</v>
      </c>
      <c r="EZ144" s="223"/>
      <c r="FA144" s="223"/>
      <c r="FB144" s="223"/>
      <c r="FC144" s="223"/>
      <c r="FD144" s="223"/>
      <c r="FE144" s="223"/>
      <c r="FF144" s="222">
        <f>2423918.01-3.24</f>
        <v>2423914.7699999996</v>
      </c>
      <c r="FG144" s="223"/>
      <c r="FH144" s="223"/>
      <c r="FI144" s="223"/>
      <c r="FJ144" s="223"/>
      <c r="FK144" s="223"/>
      <c r="FL144" s="223"/>
      <c r="FM144" s="222">
        <f>+(FM143+FN143+FO143+FP143+FQ143+FR143+FS143)*AB143</f>
        <v>0</v>
      </c>
      <c r="FN144" s="223"/>
      <c r="FO144" s="223"/>
      <c r="FP144" s="223"/>
      <c r="FQ144" s="223"/>
      <c r="FR144" s="223"/>
      <c r="FS144" s="223"/>
      <c r="FT144" s="222">
        <f>+(FT143+FU143+FV143+FW143+FX143+FY143+FZ143)*AI143</f>
        <v>0</v>
      </c>
      <c r="FU144" s="223"/>
      <c r="FV144" s="223"/>
      <c r="FW144" s="223"/>
      <c r="FX144" s="223"/>
      <c r="FY144" s="223"/>
      <c r="FZ144" s="223"/>
      <c r="GA144" s="222">
        <f>+(GA143+GB143+GC143+GD143+GE143+GF143+GG143)*AP143</f>
        <v>0</v>
      </c>
      <c r="GB144" s="223"/>
      <c r="GC144" s="223"/>
      <c r="GD144" s="223"/>
      <c r="GE144" s="223"/>
      <c r="GF144" s="223"/>
      <c r="GG144" s="223"/>
    </row>
    <row r="145" spans="1:189" s="119" customFormat="1" ht="21.75" customHeight="1" x14ac:dyDescent="0.2">
      <c r="A145" s="212"/>
      <c r="B145" s="213"/>
      <c r="C145" s="214"/>
      <c r="D145" s="215"/>
      <c r="E145" s="287"/>
      <c r="F145" s="215"/>
      <c r="G145" s="217"/>
      <c r="H145" s="203"/>
      <c r="I145" s="203"/>
      <c r="J145" s="204" t="s">
        <v>224</v>
      </c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121"/>
      <c r="X145" s="121"/>
      <c r="Y145" s="121"/>
      <c r="Z145" s="121"/>
      <c r="AA145" s="121"/>
      <c r="AB145" s="121"/>
      <c r="AC145" s="121"/>
      <c r="AD145" s="120"/>
      <c r="AE145" s="120"/>
      <c r="AF145" s="120"/>
      <c r="AG145" s="120"/>
      <c r="AH145" s="120"/>
      <c r="AI145" s="120"/>
      <c r="AJ145" s="120"/>
      <c r="AK145" s="120"/>
      <c r="AL145" s="120"/>
      <c r="AM145" s="120"/>
      <c r="AN145" s="120"/>
      <c r="AO145" s="120"/>
      <c r="AP145" s="120"/>
      <c r="AQ145" s="120"/>
      <c r="AR145" s="121"/>
      <c r="AS145" s="121"/>
      <c r="AT145" s="121"/>
      <c r="AU145" s="121"/>
      <c r="AV145" s="121"/>
      <c r="AW145" s="120"/>
      <c r="AX145" s="120"/>
      <c r="AY145" s="120"/>
      <c r="AZ145" s="120"/>
      <c r="BA145" s="120"/>
      <c r="BB145" s="120"/>
      <c r="BC145" s="120"/>
      <c r="BD145" s="120"/>
      <c r="BE145" s="120"/>
      <c r="BF145" s="120"/>
      <c r="BG145" s="120"/>
      <c r="BH145" s="120"/>
      <c r="BI145" s="120"/>
      <c r="BJ145" s="120"/>
      <c r="BK145" s="120"/>
      <c r="BL145" s="121"/>
      <c r="BM145" s="121"/>
      <c r="BN145" s="121"/>
      <c r="BO145" s="121"/>
      <c r="BP145" s="121"/>
      <c r="BQ145" s="121"/>
      <c r="BR145" s="121"/>
      <c r="BS145" s="120"/>
      <c r="BT145" s="120"/>
      <c r="BU145" s="120"/>
      <c r="BV145" s="120"/>
      <c r="BW145" s="120"/>
      <c r="BX145" s="120"/>
      <c r="BY145" s="120"/>
      <c r="BZ145" s="120"/>
      <c r="CA145" s="120"/>
      <c r="CB145" s="120"/>
      <c r="CC145" s="120"/>
      <c r="CD145" s="120"/>
      <c r="CE145" s="120"/>
      <c r="CF145" s="120"/>
      <c r="CG145" s="120"/>
      <c r="CH145" s="120"/>
      <c r="CI145" s="120"/>
      <c r="CJ145" s="120"/>
      <c r="CK145" s="120"/>
      <c r="CL145" s="120"/>
      <c r="CM145" s="120"/>
      <c r="CN145" s="120"/>
      <c r="CO145" s="120"/>
      <c r="CP145" s="120"/>
      <c r="CQ145" s="120"/>
      <c r="CR145" s="120"/>
      <c r="CS145" s="121"/>
      <c r="CT145" s="121"/>
      <c r="CU145" s="121"/>
      <c r="CV145" s="121"/>
      <c r="CW145" s="121"/>
      <c r="CX145" s="121"/>
      <c r="CY145" s="121"/>
      <c r="CZ145" s="120"/>
      <c r="DA145" s="120"/>
      <c r="DB145" s="120"/>
      <c r="DC145" s="120"/>
      <c r="DD145" s="120"/>
      <c r="DE145" s="120"/>
      <c r="DF145" s="120"/>
      <c r="DG145" s="120"/>
      <c r="DH145" s="120"/>
      <c r="DI145" s="120"/>
      <c r="DJ145" s="120"/>
      <c r="DK145" s="120"/>
      <c r="DL145" s="120"/>
      <c r="DM145" s="120"/>
      <c r="DN145" s="120"/>
      <c r="DO145" s="120"/>
      <c r="DP145" s="120"/>
      <c r="DQ145" s="120"/>
      <c r="DR145" s="120"/>
      <c r="DS145" s="120"/>
      <c r="DT145" s="120"/>
      <c r="DU145" s="120"/>
      <c r="DV145" s="120"/>
      <c r="DW145" s="120"/>
      <c r="DX145" s="120"/>
      <c r="DY145" s="120"/>
      <c r="DZ145" s="120"/>
      <c r="EA145" s="120"/>
      <c r="EB145" s="120"/>
      <c r="EC145" s="120"/>
      <c r="ED145" s="120"/>
      <c r="EE145" s="120"/>
      <c r="EF145" s="120"/>
      <c r="EG145" s="120"/>
      <c r="EH145" s="120"/>
      <c r="EI145" s="120"/>
      <c r="EJ145" s="120"/>
      <c r="EK145" s="120"/>
      <c r="EL145" s="120"/>
      <c r="EM145" s="120"/>
      <c r="EN145" s="120"/>
      <c r="EO145" s="120"/>
      <c r="EP145" s="120"/>
      <c r="EQ145" s="120"/>
      <c r="ER145" s="120"/>
      <c r="ES145" s="120"/>
      <c r="ET145" s="120"/>
      <c r="EU145" s="120"/>
      <c r="EV145" s="120"/>
      <c r="EW145" s="120"/>
      <c r="EX145" s="120"/>
      <c r="EY145" s="120"/>
      <c r="EZ145" s="120"/>
      <c r="FA145" s="120"/>
      <c r="FB145" s="120"/>
      <c r="FC145" s="120"/>
      <c r="FD145" s="120"/>
      <c r="FE145" s="120"/>
      <c r="FF145" s="120"/>
      <c r="FG145" s="120"/>
      <c r="FH145" s="120"/>
      <c r="FI145" s="120"/>
      <c r="FJ145" s="120"/>
      <c r="FK145" s="120"/>
      <c r="FL145" s="120"/>
      <c r="FM145" s="120"/>
      <c r="FN145" s="120"/>
      <c r="FO145" s="120"/>
      <c r="FP145" s="120"/>
      <c r="FQ145" s="120"/>
      <c r="FR145" s="120"/>
      <c r="FS145" s="120"/>
      <c r="FT145" s="120"/>
      <c r="FU145" s="120"/>
      <c r="FV145" s="120"/>
      <c r="FW145" s="120"/>
      <c r="FX145" s="120"/>
      <c r="FY145" s="120"/>
      <c r="FZ145" s="120"/>
      <c r="GA145" s="120"/>
      <c r="GB145" s="120"/>
      <c r="GC145" s="120"/>
      <c r="GD145" s="120"/>
      <c r="GE145" s="120"/>
      <c r="GF145" s="120"/>
      <c r="GG145" s="120"/>
    </row>
    <row r="146" spans="1:189" s="119" customFormat="1" ht="21.75" customHeight="1" x14ac:dyDescent="0.2">
      <c r="A146" s="212"/>
      <c r="B146" s="213"/>
      <c r="C146" s="214"/>
      <c r="D146" s="215"/>
      <c r="E146" s="287"/>
      <c r="F146" s="215"/>
      <c r="G146" s="217"/>
      <c r="H146" s="203"/>
      <c r="I146" s="203"/>
      <c r="J146" s="204"/>
      <c r="K146" s="205"/>
      <c r="L146" s="205"/>
      <c r="M146" s="205"/>
      <c r="N146" s="205"/>
      <c r="O146" s="205"/>
      <c r="P146" s="133"/>
      <c r="Q146" s="133"/>
      <c r="R146" s="133"/>
      <c r="S146" s="133"/>
      <c r="T146" s="133"/>
      <c r="U146" s="133"/>
      <c r="V146" s="133"/>
      <c r="W146" s="133"/>
      <c r="X146" s="133"/>
      <c r="Y146" s="133"/>
      <c r="Z146" s="133"/>
      <c r="AA146" s="133"/>
      <c r="AB146" s="133"/>
      <c r="AC146" s="133"/>
      <c r="AD146" s="133"/>
      <c r="AE146" s="133"/>
      <c r="AF146" s="133"/>
      <c r="AG146" s="133"/>
      <c r="AH146" s="133"/>
      <c r="AI146" s="133"/>
      <c r="AJ146" s="133"/>
      <c r="AK146" s="133"/>
      <c r="AL146" s="133"/>
      <c r="AM146" s="133"/>
      <c r="AN146" s="133"/>
      <c r="AO146" s="133"/>
      <c r="AP146" s="133"/>
      <c r="AQ146" s="133"/>
      <c r="AR146" s="133"/>
      <c r="AS146" s="133"/>
      <c r="AT146" s="133"/>
      <c r="AU146" s="133"/>
      <c r="AV146" s="133"/>
      <c r="AW146" s="133"/>
      <c r="AX146" s="133"/>
      <c r="AY146" s="133"/>
      <c r="AZ146" s="133"/>
      <c r="BA146" s="133"/>
      <c r="BB146" s="133"/>
      <c r="BC146" s="133"/>
      <c r="BD146" s="133"/>
      <c r="BE146" s="133"/>
      <c r="BF146" s="133"/>
      <c r="BG146" s="133"/>
      <c r="BH146" s="133"/>
      <c r="BI146" s="133"/>
      <c r="BJ146" s="133"/>
      <c r="BK146" s="133"/>
      <c r="BL146" s="206"/>
      <c r="BM146" s="206"/>
      <c r="BN146" s="206"/>
      <c r="BO146" s="206"/>
      <c r="BP146" s="206"/>
      <c r="BQ146" s="206"/>
      <c r="BR146" s="206"/>
      <c r="BS146" s="205"/>
      <c r="BT146" s="205"/>
      <c r="BU146" s="205"/>
      <c r="BV146" s="205"/>
      <c r="BW146" s="205"/>
      <c r="BX146" s="205"/>
      <c r="BY146" s="205"/>
      <c r="BZ146" s="205"/>
      <c r="CA146" s="205"/>
      <c r="CB146" s="205"/>
      <c r="CC146" s="205"/>
      <c r="CD146" s="205"/>
      <c r="CE146" s="205"/>
      <c r="CF146" s="205"/>
      <c r="CG146" s="205"/>
      <c r="CH146" s="205"/>
      <c r="CI146" s="205"/>
      <c r="CJ146" s="205"/>
      <c r="CK146" s="205"/>
      <c r="CL146" s="205"/>
      <c r="CM146" s="205"/>
      <c r="CN146" s="205"/>
      <c r="CO146" s="205"/>
      <c r="CP146" s="205"/>
      <c r="CQ146" s="205"/>
      <c r="CR146" s="205"/>
      <c r="CS146" s="206"/>
      <c r="CT146" s="206"/>
      <c r="CU146" s="206"/>
      <c r="CV146" s="206"/>
      <c r="CW146" s="206"/>
      <c r="CX146" s="206"/>
      <c r="CY146" s="206"/>
      <c r="CZ146" s="205"/>
      <c r="DA146" s="205"/>
      <c r="DB146" s="205"/>
      <c r="DC146" s="205"/>
      <c r="DD146" s="205"/>
      <c r="DE146" s="205"/>
      <c r="DF146" s="205"/>
      <c r="DG146" s="205"/>
      <c r="DH146" s="205"/>
      <c r="DI146" s="205"/>
      <c r="DJ146" s="117"/>
      <c r="DN146" s="205"/>
      <c r="DO146" s="205"/>
      <c r="DP146" s="205"/>
      <c r="DU146" s="205"/>
      <c r="DV146" s="205"/>
      <c r="DW146" s="205"/>
      <c r="EB146" s="205"/>
      <c r="EC146" s="205"/>
      <c r="EI146" s="205"/>
      <c r="EJ146" s="205"/>
      <c r="EP146" s="205"/>
      <c r="EQ146" s="205"/>
      <c r="ER146" s="207"/>
      <c r="ES146" s="208"/>
      <c r="ET146" s="208"/>
      <c r="EU146" s="208"/>
      <c r="EV146" s="208"/>
      <c r="EW146" s="208"/>
      <c r="EX146" s="209"/>
      <c r="EY146" s="207"/>
      <c r="EZ146" s="208"/>
      <c r="FA146" s="208"/>
      <c r="FB146" s="208"/>
      <c r="FC146" s="208"/>
      <c r="FD146" s="208"/>
      <c r="FE146" s="209"/>
      <c r="FF146" s="207"/>
      <c r="FG146" s="208"/>
      <c r="FH146" s="208"/>
      <c r="FI146" s="208"/>
      <c r="FJ146" s="208"/>
      <c r="FK146" s="208"/>
      <c r="FL146" s="209"/>
      <c r="FM146" s="207"/>
      <c r="FN146" s="208"/>
      <c r="FO146" s="208"/>
      <c r="FP146" s="208"/>
      <c r="FQ146" s="208"/>
      <c r="FR146" s="208"/>
      <c r="FS146" s="209"/>
      <c r="FT146" s="207"/>
      <c r="FU146" s="208"/>
      <c r="FV146" s="208"/>
      <c r="FW146" s="208"/>
      <c r="FX146" s="208"/>
      <c r="FY146" s="208"/>
      <c r="FZ146" s="209"/>
      <c r="GA146" s="207"/>
      <c r="GB146" s="208"/>
      <c r="GC146" s="208"/>
      <c r="GD146" s="208"/>
      <c r="GE146" s="208"/>
      <c r="GF146" s="208"/>
      <c r="GG146" s="209"/>
    </row>
    <row r="147" spans="1:189" s="119" customFormat="1" ht="21.75" customHeight="1" x14ac:dyDescent="0.2">
      <c r="A147" s="212"/>
      <c r="B147" s="213">
        <f>+'BALANCE GENERAL'!D91</f>
        <v>5.01</v>
      </c>
      <c r="C147" s="214" t="str">
        <f>+'BALANCE GENERAL'!G91</f>
        <v>Componente SST</v>
      </c>
      <c r="D147" s="215" t="str">
        <f>+'BALANCE GENERAL'!H91</f>
        <v>glb</v>
      </c>
      <c r="E147" s="215">
        <v>1</v>
      </c>
      <c r="F147" s="215">
        <f>+'BALANCE GENERAL'!J91</f>
        <v>8000000</v>
      </c>
      <c r="G147" s="217">
        <f t="shared" ref="G147" si="557">ROUND(E147*F147,0)</f>
        <v>8000000</v>
      </c>
      <c r="H147" s="203"/>
      <c r="I147" s="203"/>
      <c r="J147" s="218" t="s">
        <v>223</v>
      </c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1"/>
      <c r="X147" s="121"/>
      <c r="Y147" s="121"/>
      <c r="Z147" s="121"/>
      <c r="AA147" s="121"/>
      <c r="AB147" s="121"/>
      <c r="AC147" s="120"/>
      <c r="AD147" s="121"/>
      <c r="AE147" s="121"/>
      <c r="AF147" s="121"/>
      <c r="AG147" s="121"/>
      <c r="AH147" s="121"/>
      <c r="AI147" s="121"/>
      <c r="AJ147" s="120"/>
      <c r="AK147" s="121"/>
      <c r="AL147" s="121"/>
      <c r="AM147" s="121"/>
      <c r="AN147" s="121"/>
      <c r="AO147" s="121"/>
      <c r="AP147" s="121"/>
      <c r="AQ147" s="120"/>
      <c r="AR147" s="121"/>
      <c r="AS147" s="121"/>
      <c r="AT147" s="121"/>
      <c r="AU147" s="121"/>
      <c r="AV147" s="121"/>
      <c r="AW147" s="121"/>
      <c r="AX147" s="120"/>
      <c r="AY147" s="121"/>
      <c r="AZ147" s="121"/>
      <c r="BA147" s="121"/>
      <c r="BB147" s="121"/>
      <c r="BC147" s="121"/>
      <c r="BD147" s="121"/>
      <c r="BE147" s="120"/>
      <c r="BF147" s="121"/>
      <c r="BG147" s="121"/>
      <c r="BH147" s="121"/>
      <c r="BI147" s="121"/>
      <c r="BJ147" s="121"/>
      <c r="BK147" s="121"/>
      <c r="BL147" s="120"/>
      <c r="BM147" s="121"/>
      <c r="BN147" s="121"/>
      <c r="BO147" s="121"/>
      <c r="BP147" s="121"/>
      <c r="BQ147" s="121"/>
      <c r="BR147" s="121"/>
      <c r="BS147" s="120"/>
      <c r="BT147" s="121"/>
      <c r="BU147" s="121"/>
      <c r="BV147" s="121"/>
      <c r="BW147" s="121"/>
      <c r="BX147" s="121"/>
      <c r="BY147" s="121"/>
      <c r="BZ147" s="120"/>
      <c r="CA147" s="121"/>
      <c r="CB147" s="121"/>
      <c r="CC147" s="121"/>
      <c r="CD147" s="121"/>
      <c r="CE147" s="121"/>
      <c r="CF147" s="121"/>
      <c r="CG147" s="120"/>
      <c r="CH147" s="121"/>
      <c r="CI147" s="121"/>
      <c r="CJ147" s="121"/>
      <c r="CK147" s="121"/>
      <c r="CL147" s="121"/>
      <c r="CM147" s="121"/>
      <c r="CN147" s="120"/>
      <c r="CO147" s="121"/>
      <c r="CP147" s="121"/>
      <c r="CQ147" s="121"/>
      <c r="CR147" s="121"/>
      <c r="CS147" s="121"/>
      <c r="CT147" s="121"/>
      <c r="CU147" s="120"/>
      <c r="CV147" s="121"/>
      <c r="CW147" s="121"/>
      <c r="CX147" s="121"/>
      <c r="CY147" s="121"/>
      <c r="CZ147" s="121"/>
      <c r="DA147" s="121"/>
      <c r="DB147" s="120"/>
      <c r="DC147" s="121"/>
      <c r="DD147" s="121"/>
      <c r="DE147" s="121"/>
      <c r="DF147" s="121"/>
      <c r="DG147" s="121"/>
      <c r="DH147" s="121"/>
      <c r="DI147" s="120"/>
      <c r="DJ147" s="121"/>
      <c r="DK147" s="121"/>
      <c r="DL147" s="121"/>
      <c r="DM147" s="121"/>
      <c r="DN147" s="121"/>
      <c r="DO147" s="121"/>
      <c r="DP147" s="120"/>
      <c r="DQ147" s="121"/>
      <c r="DR147" s="121"/>
      <c r="DS147" s="121"/>
      <c r="DT147" s="121"/>
      <c r="DU147" s="121"/>
      <c r="DV147" s="121"/>
      <c r="DW147" s="120"/>
      <c r="DX147" s="121"/>
      <c r="DY147" s="121"/>
      <c r="DZ147" s="121"/>
      <c r="EA147" s="121"/>
      <c r="EB147" s="121"/>
      <c r="EC147" s="121"/>
      <c r="ED147" s="120"/>
      <c r="EE147" s="121"/>
      <c r="EF147" s="121"/>
      <c r="EG147" s="121"/>
      <c r="EH147" s="121"/>
      <c r="EI147" s="121"/>
      <c r="EJ147" s="121"/>
      <c r="EK147" s="120"/>
      <c r="EL147" s="121">
        <v>1</v>
      </c>
      <c r="EM147" s="121">
        <v>1</v>
      </c>
      <c r="EN147" s="121">
        <v>1</v>
      </c>
      <c r="EO147" s="121">
        <v>1</v>
      </c>
      <c r="EP147" s="121"/>
      <c r="EQ147" s="121"/>
      <c r="ER147" s="121"/>
      <c r="ES147" s="121"/>
      <c r="ET147" s="156"/>
      <c r="EU147" s="156"/>
      <c r="EV147" s="157"/>
      <c r="EW147" s="156"/>
      <c r="EX147" s="156"/>
      <c r="EY147" s="121"/>
      <c r="EZ147" s="121"/>
      <c r="FA147" s="156"/>
      <c r="FB147" s="156"/>
      <c r="FC147" s="157"/>
      <c r="FD147" s="156"/>
      <c r="FE147" s="156"/>
      <c r="FF147" s="121"/>
      <c r="FG147" s="121"/>
      <c r="FH147" s="156"/>
      <c r="FI147" s="156"/>
      <c r="FJ147" s="157"/>
      <c r="FK147" s="156"/>
      <c r="FL147" s="156"/>
      <c r="FM147" s="121"/>
      <c r="FN147" s="121"/>
      <c r="FO147" s="156"/>
      <c r="FP147" s="156"/>
      <c r="FQ147" s="157"/>
      <c r="FR147" s="156"/>
      <c r="FS147" s="156"/>
      <c r="FT147" s="121"/>
      <c r="FU147" s="121"/>
      <c r="FV147" s="156"/>
      <c r="FW147" s="156"/>
      <c r="FX147" s="157"/>
      <c r="FY147" s="156"/>
      <c r="FZ147" s="156"/>
      <c r="GA147" s="121"/>
      <c r="GB147" s="121"/>
      <c r="GC147" s="156"/>
      <c r="GD147" s="156"/>
      <c r="GE147" s="157"/>
      <c r="GF147" s="156"/>
      <c r="GG147" s="156"/>
    </row>
    <row r="148" spans="1:189" s="119" customFormat="1" ht="21.75" customHeight="1" x14ac:dyDescent="0.2">
      <c r="A148" s="212"/>
      <c r="B148" s="213"/>
      <c r="C148" s="214"/>
      <c r="D148" s="215"/>
      <c r="E148" s="215"/>
      <c r="F148" s="215"/>
      <c r="G148" s="217"/>
      <c r="H148" s="203"/>
      <c r="I148" s="203"/>
      <c r="J148" s="218"/>
      <c r="K148" s="205">
        <v>0</v>
      </c>
      <c r="L148" s="205"/>
      <c r="M148" s="205"/>
      <c r="N148" s="205"/>
      <c r="O148" s="205"/>
      <c r="P148" s="219">
        <v>0</v>
      </c>
      <c r="Q148" s="220"/>
      <c r="R148" s="220"/>
      <c r="S148" s="220"/>
      <c r="T148" s="220"/>
      <c r="U148" s="221"/>
      <c r="V148" s="222">
        <f>(SUM(V147:AB147)/SUM($K147:$EQ147))*$G147</f>
        <v>0</v>
      </c>
      <c r="W148" s="223"/>
      <c r="X148" s="223"/>
      <c r="Y148" s="223"/>
      <c r="Z148" s="223"/>
      <c r="AA148" s="223"/>
      <c r="AB148" s="223"/>
      <c r="AC148" s="222">
        <f>(SUM(AC147:AI147)/SUM($K147:$EQ147))*$G147</f>
        <v>0</v>
      </c>
      <c r="AD148" s="223"/>
      <c r="AE148" s="223"/>
      <c r="AF148" s="223"/>
      <c r="AG148" s="223"/>
      <c r="AH148" s="223"/>
      <c r="AI148" s="223"/>
      <c r="AJ148" s="222">
        <f t="shared" ref="AJ148" si="558">(SUM(AJ147:AP147)/SUM($K147:$EQ147))*$G147</f>
        <v>0</v>
      </c>
      <c r="AK148" s="223"/>
      <c r="AL148" s="223"/>
      <c r="AM148" s="223"/>
      <c r="AN148" s="223"/>
      <c r="AO148" s="223"/>
      <c r="AP148" s="223"/>
      <c r="AQ148" s="222">
        <f t="shared" ref="AQ148" si="559">(SUM(AQ147:AW147)/SUM($K147:$EQ147))*$G147</f>
        <v>0</v>
      </c>
      <c r="AR148" s="223"/>
      <c r="AS148" s="223"/>
      <c r="AT148" s="223"/>
      <c r="AU148" s="223"/>
      <c r="AV148" s="223"/>
      <c r="AW148" s="223"/>
      <c r="AX148" s="222">
        <f t="shared" ref="AX148" si="560">(SUM(AX147:BD147)/SUM($K147:$EQ147))*$G147</f>
        <v>0</v>
      </c>
      <c r="AY148" s="223"/>
      <c r="AZ148" s="223"/>
      <c r="BA148" s="223"/>
      <c r="BB148" s="223"/>
      <c r="BC148" s="223"/>
      <c r="BD148" s="223"/>
      <c r="BE148" s="222">
        <f t="shared" ref="BE148" si="561">(SUM(BE147:BK147)/SUM($K147:$EQ147))*$G147</f>
        <v>0</v>
      </c>
      <c r="BF148" s="223"/>
      <c r="BG148" s="223"/>
      <c r="BH148" s="223"/>
      <c r="BI148" s="223"/>
      <c r="BJ148" s="223"/>
      <c r="BK148" s="223"/>
      <c r="BL148" s="222">
        <f t="shared" ref="BL148" si="562">(SUM(BL147:BR147)/SUM($K147:$EQ147))*$G147</f>
        <v>0</v>
      </c>
      <c r="BM148" s="223"/>
      <c r="BN148" s="223"/>
      <c r="BO148" s="223"/>
      <c r="BP148" s="223"/>
      <c r="BQ148" s="223"/>
      <c r="BR148" s="223"/>
      <c r="BS148" s="222">
        <f t="shared" ref="BS148" si="563">(SUM(BS147:BY147)/SUM($K147:$EQ147))*$G147</f>
        <v>0</v>
      </c>
      <c r="BT148" s="223"/>
      <c r="BU148" s="223"/>
      <c r="BV148" s="223"/>
      <c r="BW148" s="223"/>
      <c r="BX148" s="223"/>
      <c r="BY148" s="223"/>
      <c r="BZ148" s="222">
        <f t="shared" ref="BZ148" si="564">(SUM(BZ147:CF147)/SUM($K147:$EQ147))*$G147</f>
        <v>0</v>
      </c>
      <c r="CA148" s="223"/>
      <c r="CB148" s="223"/>
      <c r="CC148" s="223"/>
      <c r="CD148" s="223"/>
      <c r="CE148" s="223"/>
      <c r="CF148" s="223"/>
      <c r="CG148" s="222">
        <f t="shared" ref="CG148" si="565">(SUM(CG147:CM147)/SUM($K147:$EQ147))*$G147</f>
        <v>0</v>
      </c>
      <c r="CH148" s="223"/>
      <c r="CI148" s="223"/>
      <c r="CJ148" s="223"/>
      <c r="CK148" s="223"/>
      <c r="CL148" s="223"/>
      <c r="CM148" s="223"/>
      <c r="CN148" s="222">
        <f t="shared" ref="CN148" si="566">(SUM(CN147:CT147)/SUM($K147:$EQ147))*$G147</f>
        <v>0</v>
      </c>
      <c r="CO148" s="223"/>
      <c r="CP148" s="223"/>
      <c r="CQ148" s="223"/>
      <c r="CR148" s="223"/>
      <c r="CS148" s="223"/>
      <c r="CT148" s="223"/>
      <c r="CU148" s="222">
        <f t="shared" ref="CU148" si="567">(SUM(CU147:DA147)/SUM($K147:$EQ147))*$G147</f>
        <v>0</v>
      </c>
      <c r="CV148" s="223"/>
      <c r="CW148" s="223"/>
      <c r="CX148" s="223"/>
      <c r="CY148" s="223"/>
      <c r="CZ148" s="223"/>
      <c r="DA148" s="223"/>
      <c r="DB148" s="222">
        <f t="shared" ref="DB148" si="568">(SUM(DB147:DH147)/SUM($K147:$EQ147))*$G147</f>
        <v>0</v>
      </c>
      <c r="DC148" s="223"/>
      <c r="DD148" s="223"/>
      <c r="DE148" s="223"/>
      <c r="DF148" s="223"/>
      <c r="DG148" s="223"/>
      <c r="DH148" s="223"/>
      <c r="DI148" s="222">
        <f t="shared" ref="DI148" si="569">(SUM(DI147:DO147)/SUM($K147:$EQ147))*$G147</f>
        <v>0</v>
      </c>
      <c r="DJ148" s="223"/>
      <c r="DK148" s="223"/>
      <c r="DL148" s="223"/>
      <c r="DM148" s="223"/>
      <c r="DN148" s="223"/>
      <c r="DO148" s="223"/>
      <c r="DP148" s="222">
        <f t="shared" ref="DP148" si="570">(SUM(DP147:DV147)/SUM($K147:$EQ147))*$G147</f>
        <v>0</v>
      </c>
      <c r="DQ148" s="223"/>
      <c r="DR148" s="223"/>
      <c r="DS148" s="223"/>
      <c r="DT148" s="223"/>
      <c r="DU148" s="223"/>
      <c r="DV148" s="223"/>
      <c r="DW148" s="222">
        <f t="shared" ref="DW148" si="571">(SUM(DW147:EC147)/SUM($K147:$EQ147))*$G147</f>
        <v>0</v>
      </c>
      <c r="DX148" s="223"/>
      <c r="DY148" s="223"/>
      <c r="DZ148" s="223"/>
      <c r="EA148" s="223"/>
      <c r="EB148" s="223"/>
      <c r="EC148" s="223"/>
      <c r="ED148" s="222">
        <f t="shared" ref="ED148" si="572">(SUM(ED147:EJ147)/SUM($K147:$EQ147))*$G147</f>
        <v>0</v>
      </c>
      <c r="EE148" s="223"/>
      <c r="EF148" s="223"/>
      <c r="EG148" s="223"/>
      <c r="EH148" s="223"/>
      <c r="EI148" s="223"/>
      <c r="EJ148" s="223"/>
      <c r="EK148" s="222">
        <v>1000000</v>
      </c>
      <c r="EL148" s="223"/>
      <c r="EM148" s="223"/>
      <c r="EN148" s="223"/>
      <c r="EO148" s="223"/>
      <c r="EP148" s="223"/>
      <c r="EQ148" s="223"/>
      <c r="ER148" s="222">
        <v>2000000</v>
      </c>
      <c r="ES148" s="223"/>
      <c r="ET148" s="223"/>
      <c r="EU148" s="223"/>
      <c r="EV148" s="223"/>
      <c r="EW148" s="223"/>
      <c r="EX148" s="223"/>
      <c r="EY148" s="222">
        <v>1000000</v>
      </c>
      <c r="EZ148" s="223"/>
      <c r="FA148" s="223"/>
      <c r="FB148" s="223"/>
      <c r="FC148" s="223"/>
      <c r="FD148" s="223"/>
      <c r="FE148" s="223"/>
      <c r="FF148" s="222">
        <v>1000000</v>
      </c>
      <c r="FG148" s="223"/>
      <c r="FH148" s="223"/>
      <c r="FI148" s="223"/>
      <c r="FJ148" s="223"/>
      <c r="FK148" s="223"/>
      <c r="FL148" s="223"/>
      <c r="FM148" s="222">
        <v>1000000</v>
      </c>
      <c r="FN148" s="223"/>
      <c r="FO148" s="223"/>
      <c r="FP148" s="223"/>
      <c r="FQ148" s="223"/>
      <c r="FR148" s="223"/>
      <c r="FS148" s="223"/>
      <c r="FT148" s="222">
        <v>1000000</v>
      </c>
      <c r="FU148" s="223"/>
      <c r="FV148" s="223"/>
      <c r="FW148" s="223"/>
      <c r="FX148" s="223"/>
      <c r="FY148" s="223"/>
      <c r="FZ148" s="223"/>
      <c r="GA148" s="222">
        <v>1000000</v>
      </c>
      <c r="GB148" s="223"/>
      <c r="GC148" s="223"/>
      <c r="GD148" s="223"/>
      <c r="GE148" s="223"/>
      <c r="GF148" s="223"/>
      <c r="GG148" s="223"/>
    </row>
    <row r="149" spans="1:189" s="119" customFormat="1" ht="21.75" customHeight="1" x14ac:dyDescent="0.2">
      <c r="A149" s="212"/>
      <c r="B149" s="213"/>
      <c r="C149" s="214"/>
      <c r="D149" s="215"/>
      <c r="E149" s="215"/>
      <c r="F149" s="215"/>
      <c r="G149" s="217"/>
      <c r="H149" s="203"/>
      <c r="I149" s="203"/>
      <c r="J149" s="204" t="s">
        <v>224</v>
      </c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1"/>
      <c r="X149" s="121"/>
      <c r="Y149" s="121"/>
      <c r="Z149" s="121"/>
      <c r="AA149" s="121"/>
      <c r="AB149" s="121"/>
      <c r="AC149" s="121"/>
      <c r="AD149" s="120"/>
      <c r="AE149" s="120"/>
      <c r="AF149" s="120"/>
      <c r="AG149" s="120"/>
      <c r="AH149" s="120"/>
      <c r="AI149" s="120"/>
      <c r="AJ149" s="120"/>
      <c r="AK149" s="120"/>
      <c r="AL149" s="120"/>
      <c r="AM149" s="120"/>
      <c r="AN149" s="120"/>
      <c r="AO149" s="120"/>
      <c r="AP149" s="120"/>
      <c r="AQ149" s="120"/>
      <c r="AR149" s="121"/>
      <c r="AS149" s="121"/>
      <c r="AT149" s="121"/>
      <c r="AU149" s="121"/>
      <c r="AV149" s="121"/>
      <c r="AW149" s="120"/>
      <c r="AX149" s="120"/>
      <c r="AY149" s="120"/>
      <c r="AZ149" s="120"/>
      <c r="BA149" s="120"/>
      <c r="BB149" s="120"/>
      <c r="BC149" s="120"/>
      <c r="BD149" s="120"/>
      <c r="BE149" s="120"/>
      <c r="BF149" s="120"/>
      <c r="BG149" s="120"/>
      <c r="BH149" s="120"/>
      <c r="BI149" s="120"/>
      <c r="BJ149" s="120"/>
      <c r="BK149" s="120"/>
      <c r="BL149" s="121"/>
      <c r="BM149" s="121"/>
      <c r="BN149" s="121"/>
      <c r="BO149" s="121"/>
      <c r="BP149" s="121"/>
      <c r="BQ149" s="121"/>
      <c r="BR149" s="121"/>
      <c r="BS149" s="120"/>
      <c r="BT149" s="120"/>
      <c r="BU149" s="120"/>
      <c r="BV149" s="120"/>
      <c r="BW149" s="120"/>
      <c r="BX149" s="120"/>
      <c r="BY149" s="120"/>
      <c r="BZ149" s="120"/>
      <c r="CA149" s="120"/>
      <c r="CB149" s="120"/>
      <c r="CC149" s="120"/>
      <c r="CD149" s="120"/>
      <c r="CE149" s="120"/>
      <c r="CF149" s="120"/>
      <c r="CG149" s="120"/>
      <c r="CH149" s="120"/>
      <c r="CI149" s="120"/>
      <c r="CJ149" s="120"/>
      <c r="CK149" s="120"/>
      <c r="CL149" s="120"/>
      <c r="CM149" s="120"/>
      <c r="CN149" s="120"/>
      <c r="CO149" s="120"/>
      <c r="CP149" s="120"/>
      <c r="CQ149" s="120"/>
      <c r="CR149" s="120"/>
      <c r="CS149" s="121"/>
      <c r="CT149" s="121"/>
      <c r="CU149" s="121"/>
      <c r="CV149" s="121"/>
      <c r="CW149" s="121"/>
      <c r="CX149" s="121"/>
      <c r="CY149" s="121"/>
      <c r="CZ149" s="120"/>
      <c r="DA149" s="120"/>
      <c r="DB149" s="120"/>
      <c r="DC149" s="120"/>
      <c r="DD149" s="120"/>
      <c r="DE149" s="120"/>
      <c r="DF149" s="120"/>
      <c r="DG149" s="120"/>
      <c r="DH149" s="120"/>
      <c r="DI149" s="120"/>
      <c r="DJ149" s="120"/>
      <c r="DK149" s="120"/>
      <c r="DL149" s="120"/>
      <c r="DM149" s="120"/>
      <c r="DN149" s="120"/>
      <c r="DO149" s="120"/>
      <c r="DP149" s="120"/>
      <c r="DQ149" s="120"/>
      <c r="DR149" s="120"/>
      <c r="DS149" s="120"/>
      <c r="DT149" s="120"/>
      <c r="DU149" s="120"/>
      <c r="DV149" s="120"/>
      <c r="DW149" s="120"/>
      <c r="DX149" s="120"/>
      <c r="DY149" s="120"/>
      <c r="DZ149" s="120"/>
      <c r="EA149" s="120"/>
      <c r="EB149" s="120"/>
      <c r="EC149" s="120"/>
      <c r="ED149" s="120"/>
      <c r="EE149" s="120"/>
      <c r="EF149" s="120"/>
      <c r="EG149" s="120"/>
      <c r="EH149" s="120"/>
      <c r="EI149" s="120"/>
      <c r="EJ149" s="120"/>
      <c r="EK149" s="120"/>
      <c r="EL149" s="120"/>
      <c r="EM149" s="120"/>
      <c r="EN149" s="120"/>
      <c r="EO149" s="120"/>
      <c r="EP149" s="120"/>
      <c r="EQ149" s="120"/>
      <c r="ER149" s="120"/>
      <c r="ES149" s="120"/>
      <c r="ET149" s="120"/>
      <c r="EU149" s="120"/>
      <c r="EV149" s="120"/>
      <c r="EW149" s="120"/>
      <c r="EX149" s="120"/>
      <c r="EY149" s="120"/>
      <c r="EZ149" s="120"/>
      <c r="FA149" s="120"/>
      <c r="FB149" s="120"/>
      <c r="FC149" s="120"/>
      <c r="FD149" s="120"/>
      <c r="FE149" s="120"/>
      <c r="FF149" s="120"/>
      <c r="FG149" s="120"/>
      <c r="FH149" s="120"/>
      <c r="FI149" s="120"/>
      <c r="FJ149" s="120"/>
      <c r="FK149" s="120"/>
      <c r="FL149" s="120"/>
      <c r="FM149" s="120"/>
      <c r="FN149" s="120"/>
      <c r="FO149" s="120"/>
      <c r="FP149" s="120"/>
      <c r="FQ149" s="120"/>
      <c r="FR149" s="120"/>
      <c r="FS149" s="120"/>
      <c r="FT149" s="120"/>
      <c r="FU149" s="120"/>
      <c r="FV149" s="120"/>
      <c r="FW149" s="120"/>
      <c r="FX149" s="120"/>
      <c r="FY149" s="120"/>
      <c r="FZ149" s="120"/>
      <c r="GA149" s="120"/>
      <c r="GB149" s="120"/>
      <c r="GC149" s="120"/>
      <c r="GD149" s="120"/>
      <c r="GE149" s="120"/>
      <c r="GF149" s="120"/>
      <c r="GG149" s="120"/>
    </row>
    <row r="150" spans="1:189" s="119" customFormat="1" ht="21.75" customHeight="1" x14ac:dyDescent="0.2">
      <c r="A150" s="212"/>
      <c r="B150" s="213"/>
      <c r="C150" s="214"/>
      <c r="D150" s="215"/>
      <c r="E150" s="215"/>
      <c r="F150" s="215"/>
      <c r="G150" s="217"/>
      <c r="H150" s="203"/>
      <c r="I150" s="203"/>
      <c r="J150" s="204"/>
      <c r="K150" s="205"/>
      <c r="L150" s="205"/>
      <c r="M150" s="205"/>
      <c r="N150" s="205"/>
      <c r="O150" s="205"/>
      <c r="P150" s="133"/>
      <c r="Q150" s="133"/>
      <c r="R150" s="133"/>
      <c r="S150" s="133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3"/>
      <c r="AF150" s="133"/>
      <c r="AG150" s="133"/>
      <c r="AH150" s="133"/>
      <c r="AI150" s="133"/>
      <c r="AJ150" s="133"/>
      <c r="AK150" s="133"/>
      <c r="AL150" s="133"/>
      <c r="AM150" s="133"/>
      <c r="AN150" s="133"/>
      <c r="AO150" s="133"/>
      <c r="AP150" s="133"/>
      <c r="AQ150" s="133"/>
      <c r="AR150" s="133"/>
      <c r="AS150" s="133"/>
      <c r="AT150" s="133"/>
      <c r="AU150" s="133"/>
      <c r="AV150" s="133"/>
      <c r="AW150" s="133"/>
      <c r="AX150" s="133"/>
      <c r="AY150" s="133"/>
      <c r="AZ150" s="133"/>
      <c r="BA150" s="133"/>
      <c r="BB150" s="133"/>
      <c r="BC150" s="133"/>
      <c r="BD150" s="133"/>
      <c r="BE150" s="133"/>
      <c r="BF150" s="133"/>
      <c r="BG150" s="133"/>
      <c r="BH150" s="133"/>
      <c r="BI150" s="133"/>
      <c r="BJ150" s="133"/>
      <c r="BK150" s="133"/>
      <c r="BL150" s="206"/>
      <c r="BM150" s="206"/>
      <c r="BN150" s="206"/>
      <c r="BO150" s="206"/>
      <c r="BP150" s="206"/>
      <c r="BQ150" s="206"/>
      <c r="BR150" s="206"/>
      <c r="BS150" s="205"/>
      <c r="BT150" s="205"/>
      <c r="BU150" s="205"/>
      <c r="BV150" s="205"/>
      <c r="BW150" s="205"/>
      <c r="BX150" s="205"/>
      <c r="BY150" s="205"/>
      <c r="BZ150" s="205"/>
      <c r="CA150" s="205"/>
      <c r="CB150" s="205"/>
      <c r="CC150" s="205"/>
      <c r="CD150" s="205"/>
      <c r="CE150" s="205"/>
      <c r="CF150" s="205"/>
      <c r="CG150" s="205"/>
      <c r="CH150" s="205"/>
      <c r="CI150" s="205"/>
      <c r="CJ150" s="205"/>
      <c r="CK150" s="205"/>
      <c r="CL150" s="205"/>
      <c r="CM150" s="205"/>
      <c r="CN150" s="205"/>
      <c r="CO150" s="205"/>
      <c r="CP150" s="205"/>
      <c r="CQ150" s="205"/>
      <c r="CR150" s="205"/>
      <c r="CS150" s="206"/>
      <c r="CT150" s="206"/>
      <c r="CU150" s="206"/>
      <c r="CV150" s="206"/>
      <c r="CW150" s="206"/>
      <c r="CX150" s="206"/>
      <c r="CY150" s="206"/>
      <c r="CZ150" s="205"/>
      <c r="DA150" s="205"/>
      <c r="DB150" s="205"/>
      <c r="DC150" s="205"/>
      <c r="DD150" s="205"/>
      <c r="DE150" s="205"/>
      <c r="DF150" s="205"/>
      <c r="DG150" s="205"/>
      <c r="DH150" s="205"/>
      <c r="DI150" s="205"/>
      <c r="DJ150" s="117"/>
      <c r="DN150" s="205"/>
      <c r="DO150" s="205"/>
      <c r="DP150" s="205"/>
      <c r="DU150" s="205"/>
      <c r="DV150" s="205"/>
      <c r="DW150" s="205"/>
      <c r="EB150" s="205"/>
      <c r="EC150" s="205"/>
      <c r="EI150" s="205"/>
      <c r="EJ150" s="205"/>
      <c r="EP150" s="205"/>
      <c r="EQ150" s="205"/>
      <c r="ER150" s="207"/>
      <c r="ES150" s="208"/>
      <c r="ET150" s="208"/>
      <c r="EU150" s="208"/>
      <c r="EV150" s="208"/>
      <c r="EW150" s="208"/>
      <c r="EX150" s="209"/>
      <c r="EY150" s="207"/>
      <c r="EZ150" s="208"/>
      <c r="FA150" s="208"/>
      <c r="FB150" s="208"/>
      <c r="FC150" s="208"/>
      <c r="FD150" s="208"/>
      <c r="FE150" s="209"/>
      <c r="FF150" s="207"/>
      <c r="FG150" s="208"/>
      <c r="FH150" s="208"/>
      <c r="FI150" s="208"/>
      <c r="FJ150" s="208"/>
      <c r="FK150" s="208"/>
      <c r="FL150" s="209"/>
      <c r="FM150" s="207"/>
      <c r="FN150" s="208"/>
      <c r="FO150" s="208"/>
      <c r="FP150" s="208"/>
      <c r="FQ150" s="208"/>
      <c r="FR150" s="208"/>
      <c r="FS150" s="209"/>
      <c r="FT150" s="207"/>
      <c r="FU150" s="208"/>
      <c r="FV150" s="208"/>
      <c r="FW150" s="208"/>
      <c r="FX150" s="208"/>
      <c r="FY150" s="208"/>
      <c r="FZ150" s="209"/>
      <c r="GA150" s="207"/>
      <c r="GB150" s="208"/>
      <c r="GC150" s="208"/>
      <c r="GD150" s="208"/>
      <c r="GE150" s="208"/>
      <c r="GF150" s="208"/>
      <c r="GG150" s="209"/>
    </row>
    <row r="151" spans="1:189" s="119" customFormat="1" ht="21.75" customHeight="1" x14ac:dyDescent="0.2">
      <c r="A151" s="212"/>
      <c r="B151" s="213">
        <f>+'BALANCE GENERAL'!D92</f>
        <v>5.0199999999999996</v>
      </c>
      <c r="C151" s="214" t="str">
        <f>+'BALANCE GENERAL'!G92</f>
        <v>Componente Ambiental</v>
      </c>
      <c r="D151" s="215" t="str">
        <f>+'BALANCE GENERAL'!H92</f>
        <v>glb</v>
      </c>
      <c r="E151" s="215">
        <v>1</v>
      </c>
      <c r="F151" s="215">
        <f>+'BALANCE GENERAL'!J92</f>
        <v>8500000</v>
      </c>
      <c r="G151" s="217">
        <f t="shared" ref="G151" si="573">ROUND(E151*F151,0)</f>
        <v>8500000</v>
      </c>
      <c r="H151" s="203"/>
      <c r="I151" s="203"/>
      <c r="J151" s="218" t="s">
        <v>223</v>
      </c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1"/>
      <c r="X151" s="121"/>
      <c r="Y151" s="121"/>
      <c r="Z151" s="121"/>
      <c r="AA151" s="121"/>
      <c r="AB151" s="121"/>
      <c r="AC151" s="120"/>
      <c r="AD151" s="121"/>
      <c r="AE151" s="121"/>
      <c r="AF151" s="121"/>
      <c r="AG151" s="121"/>
      <c r="AH151" s="121"/>
      <c r="AI151" s="121"/>
      <c r="AJ151" s="120"/>
      <c r="AK151" s="121"/>
      <c r="AL151" s="121"/>
      <c r="AM151" s="121"/>
      <c r="AN151" s="121"/>
      <c r="AO151" s="121"/>
      <c r="AP151" s="121"/>
      <c r="AQ151" s="120"/>
      <c r="AR151" s="121"/>
      <c r="AS151" s="121"/>
      <c r="AT151" s="121"/>
      <c r="AU151" s="121"/>
      <c r="AV151" s="121"/>
      <c r="AW151" s="121"/>
      <c r="AX151" s="120"/>
      <c r="AY151" s="121"/>
      <c r="AZ151" s="121"/>
      <c r="BA151" s="121"/>
      <c r="BB151" s="121"/>
      <c r="BC151" s="121"/>
      <c r="BD151" s="121"/>
      <c r="BE151" s="120"/>
      <c r="BF151" s="121"/>
      <c r="BG151" s="121"/>
      <c r="BH151" s="121"/>
      <c r="BI151" s="121"/>
      <c r="BJ151" s="121"/>
      <c r="BK151" s="121"/>
      <c r="BL151" s="120"/>
      <c r="BM151" s="121"/>
      <c r="BN151" s="121"/>
      <c r="BO151" s="121"/>
      <c r="BP151" s="121"/>
      <c r="BQ151" s="121"/>
      <c r="BR151" s="121"/>
      <c r="BS151" s="120"/>
      <c r="BT151" s="121"/>
      <c r="BU151" s="121"/>
      <c r="BV151" s="121"/>
      <c r="BW151" s="121"/>
      <c r="BX151" s="121"/>
      <c r="BY151" s="121"/>
      <c r="BZ151" s="120"/>
      <c r="CA151" s="121"/>
      <c r="CB151" s="121"/>
      <c r="CC151" s="121"/>
      <c r="CD151" s="121"/>
      <c r="CE151" s="121"/>
      <c r="CF151" s="121"/>
      <c r="CG151" s="120"/>
      <c r="CH151" s="121"/>
      <c r="CI151" s="121"/>
      <c r="CJ151" s="121"/>
      <c r="CK151" s="121"/>
      <c r="CL151" s="121"/>
      <c r="CM151" s="121"/>
      <c r="CN151" s="120"/>
      <c r="CO151" s="121"/>
      <c r="CP151" s="121"/>
      <c r="CQ151" s="121"/>
      <c r="CR151" s="121"/>
      <c r="CS151" s="121"/>
      <c r="CT151" s="121"/>
      <c r="CU151" s="120"/>
      <c r="CV151" s="121"/>
      <c r="CW151" s="121"/>
      <c r="CX151" s="121"/>
      <c r="CY151" s="121"/>
      <c r="CZ151" s="121"/>
      <c r="DA151" s="121"/>
      <c r="DB151" s="120"/>
      <c r="DC151" s="121"/>
      <c r="DD151" s="121"/>
      <c r="DE151" s="121"/>
      <c r="DF151" s="121"/>
      <c r="DG151" s="121"/>
      <c r="DH151" s="121"/>
      <c r="DI151" s="120"/>
      <c r="DJ151" s="121"/>
      <c r="DK151" s="121"/>
      <c r="DL151" s="121"/>
      <c r="DM151" s="121"/>
      <c r="DN151" s="121"/>
      <c r="DO151" s="121"/>
      <c r="DP151" s="120"/>
      <c r="DQ151" s="121"/>
      <c r="DR151" s="121"/>
      <c r="DS151" s="121"/>
      <c r="DT151" s="121"/>
      <c r="DU151" s="121"/>
      <c r="DV151" s="121"/>
      <c r="DW151" s="120"/>
      <c r="DX151" s="121"/>
      <c r="DY151" s="121"/>
      <c r="DZ151" s="121"/>
      <c r="EA151" s="121"/>
      <c r="EB151" s="121"/>
      <c r="EC151" s="121"/>
      <c r="ED151" s="120"/>
      <c r="EE151" s="121"/>
      <c r="EF151" s="121"/>
      <c r="EG151" s="121"/>
      <c r="EH151" s="121"/>
      <c r="EI151" s="121"/>
      <c r="EJ151" s="121"/>
      <c r="EK151" s="120">
        <v>1</v>
      </c>
      <c r="EL151" s="121">
        <v>1</v>
      </c>
      <c r="EM151" s="121">
        <v>1</v>
      </c>
      <c r="EN151" s="121">
        <v>1</v>
      </c>
      <c r="EO151" s="121">
        <v>1</v>
      </c>
      <c r="EP151" s="121"/>
      <c r="EQ151" s="121"/>
      <c r="ER151" s="121"/>
      <c r="ES151" s="121"/>
      <c r="ET151" s="156"/>
      <c r="EU151" s="156"/>
      <c r="EV151" s="157"/>
      <c r="EW151" s="156"/>
      <c r="EX151" s="156"/>
      <c r="EY151" s="121"/>
      <c r="EZ151" s="121"/>
      <c r="FA151" s="156"/>
      <c r="FB151" s="156"/>
      <c r="FC151" s="157"/>
      <c r="FD151" s="156"/>
      <c r="FE151" s="156"/>
      <c r="FF151" s="121"/>
      <c r="FG151" s="121"/>
      <c r="FH151" s="156"/>
      <c r="FI151" s="156"/>
      <c r="FJ151" s="157"/>
      <c r="FK151" s="156"/>
      <c r="FL151" s="156"/>
      <c r="FM151" s="121"/>
      <c r="FN151" s="121"/>
      <c r="FO151" s="156"/>
      <c r="FP151" s="156"/>
      <c r="FQ151" s="157"/>
      <c r="FR151" s="156"/>
      <c r="FS151" s="156"/>
      <c r="FT151" s="121"/>
      <c r="FU151" s="121"/>
      <c r="FV151" s="156"/>
      <c r="FW151" s="156"/>
      <c r="FX151" s="157"/>
      <c r="FY151" s="156"/>
      <c r="FZ151" s="156"/>
      <c r="GA151" s="121"/>
      <c r="GB151" s="121"/>
      <c r="GC151" s="156"/>
      <c r="GD151" s="156"/>
      <c r="GE151" s="157"/>
      <c r="GF151" s="156"/>
      <c r="GG151" s="156"/>
    </row>
    <row r="152" spans="1:189" s="119" customFormat="1" ht="21.75" customHeight="1" x14ac:dyDescent="0.2">
      <c r="A152" s="212"/>
      <c r="B152" s="213"/>
      <c r="C152" s="214"/>
      <c r="D152" s="215"/>
      <c r="E152" s="215"/>
      <c r="F152" s="215"/>
      <c r="G152" s="217"/>
      <c r="H152" s="203"/>
      <c r="I152" s="203"/>
      <c r="J152" s="218"/>
      <c r="K152" s="205">
        <v>0</v>
      </c>
      <c r="L152" s="205"/>
      <c r="M152" s="205"/>
      <c r="N152" s="205"/>
      <c r="O152" s="205"/>
      <c r="P152" s="219">
        <v>0</v>
      </c>
      <c r="Q152" s="220"/>
      <c r="R152" s="220"/>
      <c r="S152" s="220"/>
      <c r="T152" s="220"/>
      <c r="U152" s="221"/>
      <c r="V152" s="222">
        <f>(SUM(V151:AB151)/SUM($K151:$EQ151))*$G151</f>
        <v>0</v>
      </c>
      <c r="W152" s="223"/>
      <c r="X152" s="223"/>
      <c r="Y152" s="223"/>
      <c r="Z152" s="223"/>
      <c r="AA152" s="223"/>
      <c r="AB152" s="223"/>
      <c r="AC152" s="222">
        <f t="shared" ref="AC152" si="574">(SUM(AC151:AI151)/SUM($K151:$EQ151))*$G151</f>
        <v>0</v>
      </c>
      <c r="AD152" s="223"/>
      <c r="AE152" s="223"/>
      <c r="AF152" s="223"/>
      <c r="AG152" s="223"/>
      <c r="AH152" s="223"/>
      <c r="AI152" s="223"/>
      <c r="AJ152" s="222">
        <f t="shared" ref="AJ152" si="575">(SUM(AJ151:AP151)/SUM($K151:$EQ151))*$G151</f>
        <v>0</v>
      </c>
      <c r="AK152" s="223"/>
      <c r="AL152" s="223"/>
      <c r="AM152" s="223"/>
      <c r="AN152" s="223"/>
      <c r="AO152" s="223"/>
      <c r="AP152" s="223"/>
      <c r="AQ152" s="222">
        <f t="shared" ref="AQ152" si="576">(SUM(AQ151:AW151)/SUM($K151:$EQ151))*$G151</f>
        <v>0</v>
      </c>
      <c r="AR152" s="223"/>
      <c r="AS152" s="223"/>
      <c r="AT152" s="223"/>
      <c r="AU152" s="223"/>
      <c r="AV152" s="223"/>
      <c r="AW152" s="223"/>
      <c r="AX152" s="222">
        <f t="shared" ref="AX152" si="577">(SUM(AX151:BD151)/SUM($K151:$EQ151))*$G151</f>
        <v>0</v>
      </c>
      <c r="AY152" s="223"/>
      <c r="AZ152" s="223"/>
      <c r="BA152" s="223"/>
      <c r="BB152" s="223"/>
      <c r="BC152" s="223"/>
      <c r="BD152" s="223"/>
      <c r="BE152" s="222">
        <f t="shared" ref="BE152" si="578">(SUM(BE151:BK151)/SUM($K151:$EQ151))*$G151</f>
        <v>0</v>
      </c>
      <c r="BF152" s="223"/>
      <c r="BG152" s="223"/>
      <c r="BH152" s="223"/>
      <c r="BI152" s="223"/>
      <c r="BJ152" s="223"/>
      <c r="BK152" s="223"/>
      <c r="BL152" s="222">
        <f t="shared" ref="BL152" si="579">(SUM(BL151:BR151)/SUM($K151:$EQ151))*$G151</f>
        <v>0</v>
      </c>
      <c r="BM152" s="223"/>
      <c r="BN152" s="223"/>
      <c r="BO152" s="223"/>
      <c r="BP152" s="223"/>
      <c r="BQ152" s="223"/>
      <c r="BR152" s="223"/>
      <c r="BS152" s="222">
        <f t="shared" ref="BS152" si="580">(SUM(BS151:BY151)/SUM($K151:$EQ151))*$G151</f>
        <v>0</v>
      </c>
      <c r="BT152" s="223"/>
      <c r="BU152" s="223"/>
      <c r="BV152" s="223"/>
      <c r="BW152" s="223"/>
      <c r="BX152" s="223"/>
      <c r="BY152" s="223"/>
      <c r="BZ152" s="222">
        <f>(SUM(BZ151:CF151)/SUM($K151:$EQ151))*$G151</f>
        <v>0</v>
      </c>
      <c r="CA152" s="223"/>
      <c r="CB152" s="223"/>
      <c r="CC152" s="223"/>
      <c r="CD152" s="223"/>
      <c r="CE152" s="223"/>
      <c r="CF152" s="223"/>
      <c r="CG152" s="222">
        <f t="shared" ref="CG152" si="581">(SUM(CG151:CM151)/SUM($K151:$EQ151))*$G151</f>
        <v>0</v>
      </c>
      <c r="CH152" s="223"/>
      <c r="CI152" s="223"/>
      <c r="CJ152" s="223"/>
      <c r="CK152" s="223"/>
      <c r="CL152" s="223"/>
      <c r="CM152" s="223"/>
      <c r="CN152" s="222">
        <f t="shared" ref="CN152" si="582">(SUM(CN151:CT151)/SUM($K151:$EQ151))*$G151</f>
        <v>0</v>
      </c>
      <c r="CO152" s="223"/>
      <c r="CP152" s="223"/>
      <c r="CQ152" s="223"/>
      <c r="CR152" s="223"/>
      <c r="CS152" s="223"/>
      <c r="CT152" s="223"/>
      <c r="CU152" s="222">
        <f t="shared" ref="CU152" si="583">(SUM(CU151:DA151)/SUM($K151:$EQ151))*$G151</f>
        <v>0</v>
      </c>
      <c r="CV152" s="223"/>
      <c r="CW152" s="223"/>
      <c r="CX152" s="223"/>
      <c r="CY152" s="223"/>
      <c r="CZ152" s="223"/>
      <c r="DA152" s="223"/>
      <c r="DB152" s="222">
        <f t="shared" ref="DB152" si="584">(SUM(DB151:DH151)/SUM($K151:$EQ151))*$G151</f>
        <v>0</v>
      </c>
      <c r="DC152" s="223"/>
      <c r="DD152" s="223"/>
      <c r="DE152" s="223"/>
      <c r="DF152" s="223"/>
      <c r="DG152" s="223"/>
      <c r="DH152" s="223"/>
      <c r="DI152" s="222">
        <f t="shared" ref="DI152" si="585">(SUM(DI151:DO151)/SUM($K151:$EQ151))*$G151</f>
        <v>0</v>
      </c>
      <c r="DJ152" s="223"/>
      <c r="DK152" s="223"/>
      <c r="DL152" s="223"/>
      <c r="DM152" s="223"/>
      <c r="DN152" s="223"/>
      <c r="DO152" s="223"/>
      <c r="DP152" s="222">
        <f t="shared" ref="DP152" si="586">(SUM(DP151:DV151)/SUM($K151:$EQ151))*$G151</f>
        <v>0</v>
      </c>
      <c r="DQ152" s="223"/>
      <c r="DR152" s="223"/>
      <c r="DS152" s="223"/>
      <c r="DT152" s="223"/>
      <c r="DU152" s="223"/>
      <c r="DV152" s="223"/>
      <c r="DW152" s="222">
        <f t="shared" ref="DW152" si="587">(SUM(DW151:EC151)/SUM($K151:$EQ151))*$G151</f>
        <v>0</v>
      </c>
      <c r="DX152" s="223"/>
      <c r="DY152" s="223"/>
      <c r="DZ152" s="223"/>
      <c r="EA152" s="223"/>
      <c r="EB152" s="223"/>
      <c r="EC152" s="223"/>
      <c r="ED152" s="222">
        <f t="shared" ref="ED152" si="588">(SUM(ED151:EJ151)/SUM($K151:$EQ151))*$G151</f>
        <v>0</v>
      </c>
      <c r="EE152" s="223"/>
      <c r="EF152" s="223"/>
      <c r="EG152" s="223"/>
      <c r="EH152" s="223"/>
      <c r="EI152" s="223"/>
      <c r="EJ152" s="223"/>
      <c r="EK152" s="222">
        <v>1000000</v>
      </c>
      <c r="EL152" s="223"/>
      <c r="EM152" s="223"/>
      <c r="EN152" s="223"/>
      <c r="EO152" s="223"/>
      <c r="EP152" s="223"/>
      <c r="EQ152" s="223"/>
      <c r="ER152" s="222">
        <v>1000000</v>
      </c>
      <c r="ES152" s="223"/>
      <c r="ET152" s="223"/>
      <c r="EU152" s="223"/>
      <c r="EV152" s="223"/>
      <c r="EW152" s="223"/>
      <c r="EX152" s="223"/>
      <c r="EY152" s="222">
        <v>2000000</v>
      </c>
      <c r="EZ152" s="223"/>
      <c r="FA152" s="223"/>
      <c r="FB152" s="223"/>
      <c r="FC152" s="223"/>
      <c r="FD152" s="223"/>
      <c r="FE152" s="223"/>
      <c r="FF152" s="222">
        <v>1000000</v>
      </c>
      <c r="FG152" s="223"/>
      <c r="FH152" s="223"/>
      <c r="FI152" s="223"/>
      <c r="FJ152" s="223"/>
      <c r="FK152" s="223"/>
      <c r="FL152" s="223"/>
      <c r="FM152" s="222">
        <v>1000000</v>
      </c>
      <c r="FN152" s="223"/>
      <c r="FO152" s="223"/>
      <c r="FP152" s="223"/>
      <c r="FQ152" s="223"/>
      <c r="FR152" s="223"/>
      <c r="FS152" s="223"/>
      <c r="FT152" s="222">
        <v>1000000</v>
      </c>
      <c r="FU152" s="223"/>
      <c r="FV152" s="223"/>
      <c r="FW152" s="223"/>
      <c r="FX152" s="223"/>
      <c r="FY152" s="223"/>
      <c r="FZ152" s="223"/>
      <c r="GA152" s="222">
        <v>1500000</v>
      </c>
      <c r="GB152" s="223"/>
      <c r="GC152" s="223"/>
      <c r="GD152" s="223"/>
      <c r="GE152" s="223"/>
      <c r="GF152" s="223"/>
      <c r="GG152" s="223"/>
    </row>
    <row r="153" spans="1:189" s="119" customFormat="1" ht="21.75" customHeight="1" x14ac:dyDescent="0.2">
      <c r="A153" s="212"/>
      <c r="B153" s="213"/>
      <c r="C153" s="214"/>
      <c r="D153" s="215"/>
      <c r="E153" s="215"/>
      <c r="F153" s="215"/>
      <c r="G153" s="217"/>
      <c r="H153" s="203"/>
      <c r="I153" s="203"/>
      <c r="J153" s="204" t="s">
        <v>224</v>
      </c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121"/>
      <c r="X153" s="121"/>
      <c r="Y153" s="121"/>
      <c r="Z153" s="121"/>
      <c r="AA153" s="121"/>
      <c r="AB153" s="121"/>
      <c r="AC153" s="121"/>
      <c r="AD153" s="120"/>
      <c r="AE153" s="120"/>
      <c r="AF153" s="120"/>
      <c r="AG153" s="120"/>
      <c r="AH153" s="120"/>
      <c r="AI153" s="120"/>
      <c r="AJ153" s="120"/>
      <c r="AK153" s="120"/>
      <c r="AL153" s="120"/>
      <c r="AM153" s="120"/>
      <c r="AN153" s="120"/>
      <c r="AO153" s="120"/>
      <c r="AP153" s="120"/>
      <c r="AQ153" s="120"/>
      <c r="AR153" s="121"/>
      <c r="AS153" s="121"/>
      <c r="AT153" s="121"/>
      <c r="AU153" s="121"/>
      <c r="AV153" s="121"/>
      <c r="AW153" s="120"/>
      <c r="AX153" s="120"/>
      <c r="AY153" s="120"/>
      <c r="AZ153" s="120"/>
      <c r="BA153" s="120"/>
      <c r="BB153" s="120"/>
      <c r="BC153" s="120"/>
      <c r="BD153" s="120"/>
      <c r="BE153" s="120"/>
      <c r="BF153" s="120"/>
      <c r="BG153" s="120"/>
      <c r="BH153" s="120"/>
      <c r="BI153" s="120"/>
      <c r="BJ153" s="120"/>
      <c r="BK153" s="120"/>
      <c r="BL153" s="121"/>
      <c r="BM153" s="121"/>
      <c r="BN153" s="121"/>
      <c r="BO153" s="121"/>
      <c r="BP153" s="121"/>
      <c r="BQ153" s="121"/>
      <c r="BR153" s="121"/>
      <c r="BS153" s="120"/>
      <c r="BT153" s="120"/>
      <c r="BU153" s="120"/>
      <c r="BV153" s="120"/>
      <c r="BW153" s="120"/>
      <c r="BX153" s="120"/>
      <c r="BY153" s="120"/>
      <c r="BZ153" s="120"/>
      <c r="CA153" s="120"/>
      <c r="CB153" s="120"/>
      <c r="CC153" s="120"/>
      <c r="CD153" s="120"/>
      <c r="CE153" s="120"/>
      <c r="CF153" s="120"/>
      <c r="CG153" s="120"/>
      <c r="CH153" s="120"/>
      <c r="CI153" s="120"/>
      <c r="CJ153" s="120"/>
      <c r="CK153" s="120"/>
      <c r="CL153" s="120"/>
      <c r="CM153" s="120"/>
      <c r="CN153" s="120"/>
      <c r="CO153" s="120"/>
      <c r="CP153" s="120"/>
      <c r="CQ153" s="120"/>
      <c r="CR153" s="120"/>
      <c r="CS153" s="121"/>
      <c r="CT153" s="121"/>
      <c r="CU153" s="121"/>
      <c r="CV153" s="121"/>
      <c r="CW153" s="121"/>
      <c r="CX153" s="121"/>
      <c r="CY153" s="121"/>
      <c r="CZ153" s="120"/>
      <c r="DA153" s="120"/>
      <c r="DB153" s="120"/>
      <c r="DC153" s="120"/>
      <c r="DD153" s="120"/>
      <c r="DE153" s="120"/>
      <c r="DF153" s="120"/>
      <c r="DG153" s="120"/>
      <c r="DH153" s="120"/>
      <c r="DI153" s="120"/>
      <c r="DJ153" s="120"/>
      <c r="DK153" s="120"/>
      <c r="DL153" s="120"/>
      <c r="DM153" s="120"/>
      <c r="DN153" s="120"/>
      <c r="DO153" s="120"/>
      <c r="DP153" s="120"/>
      <c r="DQ153" s="120"/>
      <c r="DR153" s="120"/>
      <c r="DS153" s="120"/>
      <c r="DT153" s="120"/>
      <c r="DU153" s="120"/>
      <c r="DV153" s="120"/>
      <c r="DW153" s="120"/>
      <c r="DX153" s="120"/>
      <c r="DY153" s="120"/>
      <c r="DZ153" s="120"/>
      <c r="EA153" s="120"/>
      <c r="EB153" s="120"/>
      <c r="EC153" s="120"/>
      <c r="ED153" s="120"/>
      <c r="EE153" s="120"/>
      <c r="EF153" s="120"/>
      <c r="EG153" s="120"/>
      <c r="EH153" s="120"/>
      <c r="EI153" s="120"/>
      <c r="EJ153" s="120"/>
      <c r="EK153" s="120"/>
      <c r="EL153" s="120"/>
      <c r="EM153" s="120"/>
      <c r="EN153" s="120"/>
      <c r="EO153" s="120"/>
      <c r="EP153" s="120"/>
      <c r="EQ153" s="120"/>
      <c r="ER153" s="120"/>
      <c r="ES153" s="120"/>
      <c r="ET153" s="120"/>
      <c r="EU153" s="120"/>
      <c r="EV153" s="120"/>
      <c r="EW153" s="120"/>
      <c r="EX153" s="120"/>
      <c r="EY153" s="120"/>
      <c r="EZ153" s="120"/>
      <c r="FA153" s="120"/>
      <c r="FB153" s="120"/>
      <c r="FC153" s="120"/>
      <c r="FD153" s="120"/>
      <c r="FE153" s="120"/>
      <c r="FF153" s="120"/>
      <c r="FG153" s="120"/>
      <c r="FH153" s="120"/>
      <c r="FI153" s="120"/>
      <c r="FJ153" s="120"/>
      <c r="FK153" s="120"/>
      <c r="FL153" s="120"/>
      <c r="FM153" s="120"/>
      <c r="FN153" s="120"/>
      <c r="FO153" s="120"/>
      <c r="FP153" s="120"/>
      <c r="FQ153" s="120"/>
      <c r="FR153" s="120"/>
      <c r="FS153" s="120"/>
      <c r="FT153" s="120"/>
      <c r="FU153" s="120"/>
      <c r="FV153" s="120"/>
      <c r="FW153" s="120"/>
      <c r="FX153" s="120"/>
      <c r="FY153" s="120"/>
      <c r="FZ153" s="120"/>
      <c r="GA153" s="120"/>
      <c r="GB153" s="120"/>
      <c r="GC153" s="120"/>
      <c r="GD153" s="120"/>
      <c r="GE153" s="120"/>
      <c r="GF153" s="120"/>
      <c r="GG153" s="120"/>
    </row>
    <row r="154" spans="1:189" s="119" customFormat="1" ht="21.75" customHeight="1" x14ac:dyDescent="0.2">
      <c r="A154" s="212"/>
      <c r="B154" s="213"/>
      <c r="C154" s="214"/>
      <c r="D154" s="215"/>
      <c r="E154" s="215"/>
      <c r="F154" s="215"/>
      <c r="G154" s="217"/>
      <c r="H154" s="203"/>
      <c r="I154" s="203"/>
      <c r="J154" s="204"/>
      <c r="K154" s="205"/>
      <c r="L154" s="205"/>
      <c r="M154" s="205"/>
      <c r="N154" s="205"/>
      <c r="O154" s="205"/>
      <c r="P154" s="133"/>
      <c r="Q154" s="133"/>
      <c r="R154" s="133"/>
      <c r="S154" s="133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3"/>
      <c r="AF154" s="133"/>
      <c r="AG154" s="133"/>
      <c r="AH154" s="133"/>
      <c r="AI154" s="133"/>
      <c r="AJ154" s="133"/>
      <c r="AK154" s="133"/>
      <c r="AL154" s="133"/>
      <c r="AM154" s="133"/>
      <c r="AN154" s="133"/>
      <c r="AO154" s="133"/>
      <c r="AP154" s="133"/>
      <c r="AQ154" s="133"/>
      <c r="AR154" s="133"/>
      <c r="AS154" s="133"/>
      <c r="AT154" s="133"/>
      <c r="AU154" s="133"/>
      <c r="AV154" s="133"/>
      <c r="AW154" s="133"/>
      <c r="AX154" s="133"/>
      <c r="AY154" s="133"/>
      <c r="AZ154" s="133"/>
      <c r="BA154" s="133"/>
      <c r="BB154" s="133"/>
      <c r="BC154" s="133"/>
      <c r="BD154" s="133"/>
      <c r="BE154" s="133"/>
      <c r="BF154" s="133"/>
      <c r="BG154" s="133"/>
      <c r="BH154" s="133"/>
      <c r="BI154" s="133"/>
      <c r="BJ154" s="133"/>
      <c r="BK154" s="133"/>
      <c r="BL154" s="206"/>
      <c r="BM154" s="206"/>
      <c r="BN154" s="206"/>
      <c r="BO154" s="206"/>
      <c r="BP154" s="206"/>
      <c r="BQ154" s="206"/>
      <c r="BR154" s="206"/>
      <c r="BS154" s="205"/>
      <c r="BT154" s="205"/>
      <c r="BU154" s="205"/>
      <c r="BV154" s="205"/>
      <c r="BW154" s="205"/>
      <c r="BX154" s="205"/>
      <c r="BY154" s="205"/>
      <c r="BZ154" s="205"/>
      <c r="CA154" s="205"/>
      <c r="CB154" s="205"/>
      <c r="CC154" s="205"/>
      <c r="CD154" s="205"/>
      <c r="CE154" s="205"/>
      <c r="CF154" s="205"/>
      <c r="CG154" s="205"/>
      <c r="CH154" s="205"/>
      <c r="CI154" s="205"/>
      <c r="CJ154" s="205"/>
      <c r="CK154" s="205"/>
      <c r="CL154" s="205"/>
      <c r="CM154" s="205"/>
      <c r="CN154" s="205"/>
      <c r="CO154" s="205"/>
      <c r="CP154" s="205"/>
      <c r="CQ154" s="205"/>
      <c r="CR154" s="205"/>
      <c r="CS154" s="206"/>
      <c r="CT154" s="206"/>
      <c r="CU154" s="206"/>
      <c r="CV154" s="206"/>
      <c r="CW154" s="206"/>
      <c r="CX154" s="206"/>
      <c r="CY154" s="206"/>
      <c r="CZ154" s="205"/>
      <c r="DA154" s="205"/>
      <c r="DB154" s="205"/>
      <c r="DC154" s="205"/>
      <c r="DD154" s="205"/>
      <c r="DE154" s="205"/>
      <c r="DF154" s="205"/>
      <c r="DG154" s="205"/>
      <c r="DH154" s="205"/>
      <c r="DI154" s="205"/>
      <c r="DJ154" s="117"/>
      <c r="DN154" s="205"/>
      <c r="DO154" s="205"/>
      <c r="DP154" s="205"/>
      <c r="DU154" s="205"/>
      <c r="DV154" s="205"/>
      <c r="DW154" s="205"/>
      <c r="EB154" s="205"/>
      <c r="EC154" s="205"/>
      <c r="EI154" s="205"/>
      <c r="EJ154" s="205"/>
      <c r="EP154" s="205"/>
      <c r="EQ154" s="205"/>
      <c r="ER154" s="207"/>
      <c r="ES154" s="208"/>
      <c r="ET154" s="208"/>
      <c r="EU154" s="208"/>
      <c r="EV154" s="208"/>
      <c r="EW154" s="208"/>
      <c r="EX154" s="209"/>
      <c r="EY154" s="207"/>
      <c r="EZ154" s="208"/>
      <c r="FA154" s="208"/>
      <c r="FB154" s="208"/>
      <c r="FC154" s="208"/>
      <c r="FD154" s="208"/>
      <c r="FE154" s="209"/>
      <c r="FF154" s="207"/>
      <c r="FG154" s="208"/>
      <c r="FH154" s="208"/>
      <c r="FI154" s="208"/>
      <c r="FJ154" s="208"/>
      <c r="FK154" s="208"/>
      <c r="FL154" s="209"/>
      <c r="FM154" s="207"/>
      <c r="FN154" s="208"/>
      <c r="FO154" s="208"/>
      <c r="FP154" s="208"/>
      <c r="FQ154" s="208"/>
      <c r="FR154" s="208"/>
      <c r="FS154" s="209"/>
      <c r="FT154" s="207"/>
      <c r="FU154" s="208"/>
      <c r="FV154" s="208"/>
      <c r="FW154" s="208"/>
      <c r="FX154" s="208"/>
      <c r="FY154" s="208"/>
      <c r="FZ154" s="209"/>
      <c r="GA154" s="207"/>
      <c r="GB154" s="208"/>
      <c r="GC154" s="208"/>
      <c r="GD154" s="208"/>
      <c r="GE154" s="208"/>
      <c r="GF154" s="208"/>
      <c r="GG154" s="209"/>
    </row>
    <row r="155" spans="1:189" s="119" customFormat="1" ht="21.75" customHeight="1" x14ac:dyDescent="0.2">
      <c r="A155" s="212"/>
      <c r="B155" s="213">
        <f>+'BALANCE GENERAL'!D93</f>
        <v>5.03</v>
      </c>
      <c r="C155" s="214" t="str">
        <f>+'BALANCE GENERAL'!G93</f>
        <v>Componente Social</v>
      </c>
      <c r="D155" s="215" t="str">
        <f>+'BALANCE GENERAL'!H93</f>
        <v>glb</v>
      </c>
      <c r="E155" s="215">
        <v>1</v>
      </c>
      <c r="F155" s="215">
        <f>+'BALANCE GENERAL'!J93</f>
        <v>2000000</v>
      </c>
      <c r="G155" s="217">
        <f t="shared" ref="G155" si="589">ROUND(E155*F155,0)</f>
        <v>2000000</v>
      </c>
      <c r="H155" s="203"/>
      <c r="I155" s="203"/>
      <c r="J155" s="218" t="s">
        <v>223</v>
      </c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121"/>
      <c r="X155" s="121"/>
      <c r="Y155" s="121"/>
      <c r="Z155" s="121"/>
      <c r="AA155" s="121"/>
      <c r="AB155" s="121"/>
      <c r="AC155" s="120"/>
      <c r="AD155" s="121"/>
      <c r="AE155" s="121"/>
      <c r="AF155" s="121"/>
      <c r="AG155" s="121"/>
      <c r="AH155" s="121"/>
      <c r="AI155" s="121"/>
      <c r="AJ155" s="120"/>
      <c r="AK155" s="121"/>
      <c r="AL155" s="121"/>
      <c r="AM155" s="121"/>
      <c r="AN155" s="121"/>
      <c r="AO155" s="121"/>
      <c r="AP155" s="121"/>
      <c r="AQ155" s="120"/>
      <c r="AR155" s="121"/>
      <c r="AS155" s="121"/>
      <c r="AT155" s="121"/>
      <c r="AU155" s="121"/>
      <c r="AV155" s="121"/>
      <c r="AW155" s="121"/>
      <c r="AX155" s="120"/>
      <c r="AY155" s="121"/>
      <c r="AZ155" s="121"/>
      <c r="BA155" s="121"/>
      <c r="BB155" s="121"/>
      <c r="BC155" s="121"/>
      <c r="BD155" s="121"/>
      <c r="BE155" s="120"/>
      <c r="BF155" s="121"/>
      <c r="BG155" s="121"/>
      <c r="BH155" s="121"/>
      <c r="BI155" s="121"/>
      <c r="BJ155" s="121"/>
      <c r="BK155" s="121"/>
      <c r="BL155" s="120"/>
      <c r="BM155" s="121"/>
      <c r="BN155" s="121"/>
      <c r="BO155" s="121"/>
      <c r="BP155" s="121"/>
      <c r="BQ155" s="121"/>
      <c r="BR155" s="121"/>
      <c r="BS155" s="120"/>
      <c r="BT155" s="121"/>
      <c r="BU155" s="121"/>
      <c r="BV155" s="121"/>
      <c r="BW155" s="121"/>
      <c r="BX155" s="121"/>
      <c r="BY155" s="121"/>
      <c r="BZ155" s="120"/>
      <c r="CA155" s="121"/>
      <c r="CB155" s="121"/>
      <c r="CC155" s="121"/>
      <c r="CD155" s="121"/>
      <c r="CE155" s="121"/>
      <c r="CF155" s="121"/>
      <c r="CG155" s="120"/>
      <c r="CH155" s="121"/>
      <c r="CI155" s="121"/>
      <c r="CJ155" s="121"/>
      <c r="CK155" s="121"/>
      <c r="CL155" s="121"/>
      <c r="CM155" s="121"/>
      <c r="CN155" s="120"/>
      <c r="CO155" s="121"/>
      <c r="CP155" s="121"/>
      <c r="CQ155" s="121"/>
      <c r="CR155" s="121"/>
      <c r="CS155" s="121"/>
      <c r="CT155" s="121"/>
      <c r="CU155" s="120"/>
      <c r="CV155" s="121"/>
      <c r="CW155" s="121"/>
      <c r="CX155" s="121"/>
      <c r="CY155" s="121"/>
      <c r="CZ155" s="121"/>
      <c r="DA155" s="121"/>
      <c r="DB155" s="120"/>
      <c r="DC155" s="121"/>
      <c r="DD155" s="121"/>
      <c r="DE155" s="121"/>
      <c r="DF155" s="121"/>
      <c r="DG155" s="121"/>
      <c r="DH155" s="121"/>
      <c r="DI155" s="120"/>
      <c r="DJ155" s="121"/>
      <c r="DK155" s="121"/>
      <c r="DL155" s="121"/>
      <c r="DM155" s="121"/>
      <c r="DN155" s="121"/>
      <c r="DO155" s="121"/>
      <c r="DP155" s="120"/>
      <c r="DQ155" s="121"/>
      <c r="DR155" s="121"/>
      <c r="DS155" s="121"/>
      <c r="DT155" s="121"/>
      <c r="DU155" s="121"/>
      <c r="DV155" s="121"/>
      <c r="DW155" s="120"/>
      <c r="DX155" s="121"/>
      <c r="DY155" s="121"/>
      <c r="DZ155" s="121"/>
      <c r="EA155" s="121"/>
      <c r="EB155" s="121"/>
      <c r="EC155" s="121"/>
      <c r="ED155" s="120"/>
      <c r="EE155" s="121"/>
      <c r="EF155" s="121"/>
      <c r="EG155" s="121"/>
      <c r="EH155" s="121"/>
      <c r="EI155" s="121"/>
      <c r="EJ155" s="121"/>
      <c r="EK155" s="120"/>
      <c r="EL155" s="121">
        <v>1</v>
      </c>
      <c r="EM155" s="121">
        <v>1</v>
      </c>
      <c r="EN155" s="121">
        <v>1</v>
      </c>
      <c r="EO155" s="121">
        <v>1</v>
      </c>
      <c r="EP155" s="121"/>
      <c r="EQ155" s="121"/>
      <c r="ER155" s="121"/>
      <c r="ES155" s="121"/>
      <c r="ET155" s="121"/>
      <c r="EU155" s="121"/>
      <c r="EV155" s="122"/>
      <c r="EW155" s="121"/>
      <c r="EX155" s="121"/>
      <c r="EY155" s="121"/>
      <c r="EZ155" s="121"/>
      <c r="FA155" s="121"/>
      <c r="FB155" s="121"/>
      <c r="FC155" s="122"/>
      <c r="FD155" s="121"/>
      <c r="FE155" s="121"/>
      <c r="FF155" s="121"/>
      <c r="FG155" s="121"/>
      <c r="FH155" s="121"/>
      <c r="FI155" s="121"/>
      <c r="FJ155" s="122"/>
      <c r="FK155" s="121"/>
      <c r="FL155" s="121"/>
      <c r="FM155" s="121"/>
      <c r="FN155" s="121"/>
      <c r="FO155" s="121"/>
      <c r="FP155" s="121"/>
      <c r="FQ155" s="122"/>
      <c r="FR155" s="121"/>
      <c r="FS155" s="121"/>
      <c r="FT155" s="121"/>
      <c r="FU155" s="121"/>
      <c r="FV155" s="121"/>
      <c r="FW155" s="121"/>
      <c r="FX155" s="122"/>
      <c r="FY155" s="121"/>
      <c r="FZ155" s="121"/>
      <c r="GA155" s="121"/>
      <c r="GB155" s="121"/>
      <c r="GC155" s="121"/>
      <c r="GD155" s="121"/>
      <c r="GE155" s="122"/>
      <c r="GF155" s="121"/>
      <c r="GG155" s="121"/>
    </row>
    <row r="156" spans="1:189" s="119" customFormat="1" ht="21.75" customHeight="1" x14ac:dyDescent="0.2">
      <c r="A156" s="212"/>
      <c r="B156" s="213"/>
      <c r="C156" s="214"/>
      <c r="D156" s="215"/>
      <c r="E156" s="215"/>
      <c r="F156" s="215"/>
      <c r="G156" s="217"/>
      <c r="H156" s="203"/>
      <c r="I156" s="203"/>
      <c r="J156" s="218"/>
      <c r="K156" s="205">
        <v>0</v>
      </c>
      <c r="L156" s="205"/>
      <c r="M156" s="205"/>
      <c r="N156" s="205"/>
      <c r="O156" s="205"/>
      <c r="P156" s="219">
        <v>0</v>
      </c>
      <c r="Q156" s="220"/>
      <c r="R156" s="220"/>
      <c r="S156" s="220"/>
      <c r="T156" s="220"/>
      <c r="U156" s="221"/>
      <c r="V156" s="222">
        <f t="shared" ref="V156" si="590">(SUM(V155:AB155)/SUM($K155:$EQ155))*$G155</f>
        <v>0</v>
      </c>
      <c r="W156" s="223"/>
      <c r="X156" s="223"/>
      <c r="Y156" s="223"/>
      <c r="Z156" s="223"/>
      <c r="AA156" s="223"/>
      <c r="AB156" s="223"/>
      <c r="AC156" s="222">
        <f t="shared" ref="AC156" si="591">(SUM(AC155:AI155)/SUM($K155:$EQ155))*$G155</f>
        <v>0</v>
      </c>
      <c r="AD156" s="223"/>
      <c r="AE156" s="223"/>
      <c r="AF156" s="223"/>
      <c r="AG156" s="223"/>
      <c r="AH156" s="223"/>
      <c r="AI156" s="223"/>
      <c r="AJ156" s="222">
        <f t="shared" ref="AJ156" si="592">(SUM(AJ155:AP155)/SUM($K155:$EQ155))*$G155</f>
        <v>0</v>
      </c>
      <c r="AK156" s="223"/>
      <c r="AL156" s="223"/>
      <c r="AM156" s="223"/>
      <c r="AN156" s="223"/>
      <c r="AO156" s="223"/>
      <c r="AP156" s="223"/>
      <c r="AQ156" s="222">
        <f t="shared" ref="AQ156" si="593">(SUM(AQ155:AW155)/SUM($K155:$EQ155))*$G155</f>
        <v>0</v>
      </c>
      <c r="AR156" s="223"/>
      <c r="AS156" s="223"/>
      <c r="AT156" s="223"/>
      <c r="AU156" s="223"/>
      <c r="AV156" s="223"/>
      <c r="AW156" s="223"/>
      <c r="AX156" s="222">
        <f t="shared" ref="AX156" si="594">(SUM(AX155:BD155)/SUM($K155:$EQ155))*$G155</f>
        <v>0</v>
      </c>
      <c r="AY156" s="223"/>
      <c r="AZ156" s="223"/>
      <c r="BA156" s="223"/>
      <c r="BB156" s="223"/>
      <c r="BC156" s="223"/>
      <c r="BD156" s="223"/>
      <c r="BE156" s="222">
        <f t="shared" ref="BE156" si="595">(SUM(BE155:BK155)/SUM($K155:$EQ155))*$G155</f>
        <v>0</v>
      </c>
      <c r="BF156" s="223"/>
      <c r="BG156" s="223"/>
      <c r="BH156" s="223"/>
      <c r="BI156" s="223"/>
      <c r="BJ156" s="223"/>
      <c r="BK156" s="223"/>
      <c r="BL156" s="222">
        <f t="shared" ref="BL156" si="596">(SUM(BL155:BR155)/SUM($K155:$EQ155))*$G155</f>
        <v>0</v>
      </c>
      <c r="BM156" s="223"/>
      <c r="BN156" s="223"/>
      <c r="BO156" s="223"/>
      <c r="BP156" s="223"/>
      <c r="BQ156" s="223"/>
      <c r="BR156" s="223"/>
      <c r="BS156" s="222">
        <f t="shared" ref="BS156" si="597">(SUM(BS155:BY155)/SUM($K155:$EQ155))*$G155</f>
        <v>0</v>
      </c>
      <c r="BT156" s="223"/>
      <c r="BU156" s="223"/>
      <c r="BV156" s="223"/>
      <c r="BW156" s="223"/>
      <c r="BX156" s="223"/>
      <c r="BY156" s="223"/>
      <c r="BZ156" s="222">
        <f>(SUM(BZ155:CF155)/SUM($K155:$EQ155))*$G155</f>
        <v>0</v>
      </c>
      <c r="CA156" s="223"/>
      <c r="CB156" s="223"/>
      <c r="CC156" s="223"/>
      <c r="CD156" s="223"/>
      <c r="CE156" s="223"/>
      <c r="CF156" s="223"/>
      <c r="CG156" s="222">
        <f t="shared" ref="CG156" si="598">(SUM(CG155:CM155)/SUM($K155:$EQ155))*$G155</f>
        <v>0</v>
      </c>
      <c r="CH156" s="223"/>
      <c r="CI156" s="223"/>
      <c r="CJ156" s="223"/>
      <c r="CK156" s="223"/>
      <c r="CL156" s="223"/>
      <c r="CM156" s="223"/>
      <c r="CN156" s="222">
        <f t="shared" ref="CN156" si="599">(SUM(CN155:CT155)/SUM($K155:$EQ155))*$G155</f>
        <v>0</v>
      </c>
      <c r="CO156" s="223"/>
      <c r="CP156" s="223"/>
      <c r="CQ156" s="223"/>
      <c r="CR156" s="223"/>
      <c r="CS156" s="223"/>
      <c r="CT156" s="223"/>
      <c r="CU156" s="222">
        <f t="shared" ref="CU156" si="600">(SUM(CU155:DA155)/SUM($K155:$EQ155))*$G155</f>
        <v>0</v>
      </c>
      <c r="CV156" s="223"/>
      <c r="CW156" s="223"/>
      <c r="CX156" s="223"/>
      <c r="CY156" s="223"/>
      <c r="CZ156" s="223"/>
      <c r="DA156" s="223"/>
      <c r="DB156" s="222">
        <f t="shared" ref="DB156" si="601">(SUM(DB155:DH155)/SUM($K155:$EQ155))*$G155</f>
        <v>0</v>
      </c>
      <c r="DC156" s="223"/>
      <c r="DD156" s="223"/>
      <c r="DE156" s="223"/>
      <c r="DF156" s="223"/>
      <c r="DG156" s="223"/>
      <c r="DH156" s="223"/>
      <c r="DI156" s="222">
        <f t="shared" ref="DI156" si="602">(SUM(DI155:DO155)/SUM($K155:$EQ155))*$G155</f>
        <v>0</v>
      </c>
      <c r="DJ156" s="223"/>
      <c r="DK156" s="223"/>
      <c r="DL156" s="223"/>
      <c r="DM156" s="223"/>
      <c r="DN156" s="223"/>
      <c r="DO156" s="223"/>
      <c r="DP156" s="222">
        <f t="shared" ref="DP156" si="603">(SUM(DP155:DV155)/SUM($K155:$EQ155))*$G155</f>
        <v>0</v>
      </c>
      <c r="DQ156" s="223"/>
      <c r="DR156" s="223"/>
      <c r="DS156" s="223"/>
      <c r="DT156" s="223"/>
      <c r="DU156" s="223"/>
      <c r="DV156" s="223"/>
      <c r="DW156" s="222">
        <f t="shared" ref="DW156" si="604">(SUM(DW155:EC155)/SUM($K155:$EQ155))*$G155</f>
        <v>0</v>
      </c>
      <c r="DX156" s="223"/>
      <c r="DY156" s="223"/>
      <c r="DZ156" s="223"/>
      <c r="EA156" s="223"/>
      <c r="EB156" s="223"/>
      <c r="EC156" s="223"/>
      <c r="ED156" s="222">
        <f t="shared" ref="ED156" si="605">(SUM(ED155:EJ155)/SUM($K155:$EQ155))*$G155</f>
        <v>0</v>
      </c>
      <c r="EE156" s="223"/>
      <c r="EF156" s="223"/>
      <c r="EG156" s="223"/>
      <c r="EH156" s="223"/>
      <c r="EI156" s="223"/>
      <c r="EJ156" s="223"/>
      <c r="EK156" s="222">
        <v>2000000</v>
      </c>
      <c r="EL156" s="223"/>
      <c r="EM156" s="223"/>
      <c r="EN156" s="223"/>
      <c r="EO156" s="223"/>
      <c r="EP156" s="223"/>
      <c r="EQ156" s="223"/>
      <c r="ER156" s="222">
        <f>+(ER155+ES155+ET155+EU155+EV155+EW155+EX155)*G155</f>
        <v>0</v>
      </c>
      <c r="ES156" s="223"/>
      <c r="ET156" s="223"/>
      <c r="EU156" s="223"/>
      <c r="EV156" s="223"/>
      <c r="EW156" s="223"/>
      <c r="EX156" s="223"/>
      <c r="EY156" s="222">
        <f>+(EY155+EZ155+FA155+FB155+FC155+FD155+FE155)*N155</f>
        <v>0</v>
      </c>
      <c r="EZ156" s="223"/>
      <c r="FA156" s="223"/>
      <c r="FB156" s="223"/>
      <c r="FC156" s="223"/>
      <c r="FD156" s="223"/>
      <c r="FE156" s="223"/>
      <c r="FF156" s="222">
        <f>+(FF155+FG155+FH155+FI155+FJ155+FK155+FL155)*U155</f>
        <v>0</v>
      </c>
      <c r="FG156" s="223"/>
      <c r="FH156" s="223"/>
      <c r="FI156" s="223"/>
      <c r="FJ156" s="223"/>
      <c r="FK156" s="223"/>
      <c r="FL156" s="223"/>
      <c r="FM156" s="222">
        <f>+(FM155+FN155+FO155+FP155+FQ155+FR155+FS155)*AB155</f>
        <v>0</v>
      </c>
      <c r="FN156" s="223"/>
      <c r="FO156" s="223"/>
      <c r="FP156" s="223"/>
      <c r="FQ156" s="223"/>
      <c r="FR156" s="223"/>
      <c r="FS156" s="223"/>
      <c r="FT156" s="222">
        <f>+(FT155+FU155+FV155+FW155+FX155+FY155+FZ155)*AI155</f>
        <v>0</v>
      </c>
      <c r="FU156" s="223"/>
      <c r="FV156" s="223"/>
      <c r="FW156" s="223"/>
      <c r="FX156" s="223"/>
      <c r="FY156" s="223"/>
      <c r="FZ156" s="223"/>
      <c r="GA156" s="222">
        <f>+(GA155+GB155+GC155+GD155+GE155+GF155+GG155)*AP155</f>
        <v>0</v>
      </c>
      <c r="GB156" s="223"/>
      <c r="GC156" s="223"/>
      <c r="GD156" s="223"/>
      <c r="GE156" s="223"/>
      <c r="GF156" s="223"/>
      <c r="GG156" s="223"/>
    </row>
    <row r="157" spans="1:189" s="119" customFormat="1" ht="21.75" customHeight="1" x14ac:dyDescent="0.2">
      <c r="A157" s="212"/>
      <c r="B157" s="213"/>
      <c r="C157" s="214"/>
      <c r="D157" s="215"/>
      <c r="E157" s="215"/>
      <c r="F157" s="215"/>
      <c r="G157" s="217"/>
      <c r="H157" s="203"/>
      <c r="I157" s="203"/>
      <c r="J157" s="204" t="s">
        <v>224</v>
      </c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121"/>
      <c r="X157" s="121"/>
      <c r="Y157" s="121"/>
      <c r="Z157" s="121"/>
      <c r="AA157" s="121"/>
      <c r="AB157" s="121"/>
      <c r="AC157" s="121"/>
      <c r="AD157" s="120"/>
      <c r="AE157" s="120"/>
      <c r="AF157" s="120"/>
      <c r="AG157" s="120"/>
      <c r="AH157" s="120"/>
      <c r="AI157" s="120"/>
      <c r="AJ157" s="120"/>
      <c r="AK157" s="120"/>
      <c r="AL157" s="120"/>
      <c r="AM157" s="120"/>
      <c r="AN157" s="120"/>
      <c r="AO157" s="120"/>
      <c r="AP157" s="120"/>
      <c r="AQ157" s="120"/>
      <c r="AR157" s="121"/>
      <c r="AS157" s="121"/>
      <c r="AT157" s="121"/>
      <c r="AU157" s="121"/>
      <c r="AV157" s="121"/>
      <c r="AW157" s="120"/>
      <c r="AX157" s="120"/>
      <c r="AY157" s="120"/>
      <c r="AZ157" s="120"/>
      <c r="BA157" s="120"/>
      <c r="BB157" s="120"/>
      <c r="BC157" s="120"/>
      <c r="BD157" s="120"/>
      <c r="BE157" s="120"/>
      <c r="BF157" s="120"/>
      <c r="BG157" s="120"/>
      <c r="BH157" s="120"/>
      <c r="BI157" s="120"/>
      <c r="BJ157" s="120"/>
      <c r="BK157" s="120"/>
      <c r="BL157" s="121"/>
      <c r="BM157" s="121"/>
      <c r="BN157" s="121"/>
      <c r="BO157" s="121"/>
      <c r="BP157" s="121"/>
      <c r="BQ157" s="121"/>
      <c r="BR157" s="121"/>
      <c r="BS157" s="120"/>
      <c r="BT157" s="120"/>
      <c r="BU157" s="120"/>
      <c r="BV157" s="120"/>
      <c r="BW157" s="120"/>
      <c r="BX157" s="120"/>
      <c r="BY157" s="120"/>
      <c r="BZ157" s="120"/>
      <c r="CA157" s="120"/>
      <c r="CB157" s="120"/>
      <c r="CC157" s="120"/>
      <c r="CD157" s="120"/>
      <c r="CE157" s="120"/>
      <c r="CF157" s="120"/>
      <c r="CG157" s="120"/>
      <c r="CH157" s="120"/>
      <c r="CI157" s="120"/>
      <c r="CJ157" s="120"/>
      <c r="CK157" s="120"/>
      <c r="CL157" s="120"/>
      <c r="CM157" s="120"/>
      <c r="CN157" s="120"/>
      <c r="CO157" s="120"/>
      <c r="CP157" s="120"/>
      <c r="CQ157" s="120"/>
      <c r="CR157" s="120"/>
      <c r="CS157" s="121"/>
      <c r="CT157" s="121"/>
      <c r="CU157" s="121"/>
      <c r="CV157" s="121"/>
      <c r="CW157" s="121"/>
      <c r="CX157" s="121"/>
      <c r="CY157" s="121"/>
      <c r="CZ157" s="120"/>
      <c r="DA157" s="120"/>
      <c r="DB157" s="120"/>
      <c r="DC157" s="120"/>
      <c r="DD157" s="120"/>
      <c r="DE157" s="120"/>
      <c r="DF157" s="120"/>
      <c r="DG157" s="120"/>
      <c r="DH157" s="120"/>
      <c r="DI157" s="120"/>
      <c r="DJ157" s="120"/>
      <c r="DK157" s="120"/>
      <c r="DL157" s="120"/>
      <c r="DM157" s="120"/>
      <c r="DN157" s="120"/>
      <c r="DO157" s="120"/>
      <c r="DP157" s="120"/>
      <c r="DQ157" s="120"/>
      <c r="DR157" s="120"/>
      <c r="DS157" s="120"/>
      <c r="DT157" s="120"/>
      <c r="DU157" s="120"/>
      <c r="DV157" s="120"/>
      <c r="DW157" s="120"/>
      <c r="DX157" s="120"/>
      <c r="DY157" s="120"/>
      <c r="DZ157" s="120"/>
      <c r="EA157" s="120"/>
      <c r="EB157" s="120"/>
      <c r="EC157" s="120"/>
      <c r="ED157" s="120"/>
      <c r="EE157" s="120"/>
      <c r="EF157" s="120"/>
      <c r="EG157" s="120"/>
      <c r="EH157" s="120"/>
      <c r="EI157" s="120"/>
      <c r="EJ157" s="120"/>
      <c r="EK157" s="120"/>
      <c r="EL157" s="120"/>
      <c r="EM157" s="120"/>
      <c r="EN157" s="120"/>
      <c r="EO157" s="120"/>
      <c r="EP157" s="120"/>
      <c r="EQ157" s="120"/>
      <c r="ER157" s="120"/>
      <c r="ES157" s="120"/>
      <c r="ET157" s="120"/>
      <c r="EU157" s="120"/>
      <c r="EV157" s="120"/>
      <c r="EW157" s="120"/>
      <c r="EX157" s="120"/>
      <c r="EY157" s="120"/>
      <c r="EZ157" s="120"/>
      <c r="FA157" s="120"/>
      <c r="FB157" s="120"/>
      <c r="FC157" s="120"/>
      <c r="FD157" s="120"/>
      <c r="FE157" s="120"/>
      <c r="FF157" s="120"/>
      <c r="FG157" s="120"/>
      <c r="FH157" s="120"/>
      <c r="FI157" s="120"/>
      <c r="FJ157" s="120"/>
      <c r="FK157" s="120"/>
      <c r="FL157" s="120"/>
      <c r="FM157" s="120"/>
      <c r="FN157" s="120"/>
      <c r="FO157" s="120"/>
      <c r="FP157" s="120"/>
      <c r="FQ157" s="120"/>
      <c r="FR157" s="120"/>
      <c r="FS157" s="120"/>
      <c r="FT157" s="120"/>
      <c r="FU157" s="120"/>
      <c r="FV157" s="120"/>
      <c r="FW157" s="120"/>
      <c r="FX157" s="120"/>
      <c r="FY157" s="120"/>
      <c r="FZ157" s="120"/>
      <c r="GA157" s="120"/>
      <c r="GB157" s="120"/>
      <c r="GC157" s="120"/>
      <c r="GD157" s="120"/>
      <c r="GE157" s="120"/>
      <c r="GF157" s="120"/>
      <c r="GG157" s="120"/>
    </row>
    <row r="158" spans="1:189" s="119" customFormat="1" ht="21.75" customHeight="1" x14ac:dyDescent="0.2">
      <c r="A158" s="212"/>
      <c r="B158" s="213"/>
      <c r="C158" s="214"/>
      <c r="D158" s="215"/>
      <c r="E158" s="215"/>
      <c r="F158" s="215"/>
      <c r="G158" s="217"/>
      <c r="H158" s="203"/>
      <c r="I158" s="203"/>
      <c r="J158" s="204"/>
      <c r="K158" s="205"/>
      <c r="L158" s="205"/>
      <c r="M158" s="205"/>
      <c r="N158" s="205"/>
      <c r="O158" s="205"/>
      <c r="P158" s="133"/>
      <c r="Q158" s="133"/>
      <c r="R158" s="133"/>
      <c r="S158" s="133"/>
      <c r="T158" s="133"/>
      <c r="U158" s="133"/>
      <c r="V158" s="133"/>
      <c r="W158" s="133"/>
      <c r="X158" s="133"/>
      <c r="Y158" s="133"/>
      <c r="Z158" s="133"/>
      <c r="AA158" s="133"/>
      <c r="AB158" s="133"/>
      <c r="AC158" s="133"/>
      <c r="AD158" s="133"/>
      <c r="AE158" s="133"/>
      <c r="AF158" s="133"/>
      <c r="AG158" s="133"/>
      <c r="AH158" s="133"/>
      <c r="AI158" s="133"/>
      <c r="AJ158" s="133"/>
      <c r="AK158" s="133"/>
      <c r="AL158" s="133"/>
      <c r="AM158" s="133"/>
      <c r="AN158" s="133"/>
      <c r="AO158" s="133"/>
      <c r="AP158" s="133"/>
      <c r="AQ158" s="133"/>
      <c r="AR158" s="133"/>
      <c r="AS158" s="133"/>
      <c r="AT158" s="133"/>
      <c r="AU158" s="133"/>
      <c r="AV158" s="133"/>
      <c r="AW158" s="133"/>
      <c r="AX158" s="133"/>
      <c r="AY158" s="133"/>
      <c r="AZ158" s="133"/>
      <c r="BA158" s="133"/>
      <c r="BB158" s="133"/>
      <c r="BC158" s="133"/>
      <c r="BD158" s="133"/>
      <c r="BE158" s="133"/>
      <c r="BF158" s="133"/>
      <c r="BG158" s="133"/>
      <c r="BH158" s="133"/>
      <c r="BI158" s="133"/>
      <c r="BJ158" s="133"/>
      <c r="BK158" s="133"/>
      <c r="BL158" s="206"/>
      <c r="BM158" s="206"/>
      <c r="BN158" s="206"/>
      <c r="BO158" s="206"/>
      <c r="BP158" s="206"/>
      <c r="BQ158" s="206"/>
      <c r="BR158" s="206"/>
      <c r="BS158" s="205"/>
      <c r="BT158" s="205"/>
      <c r="BU158" s="205"/>
      <c r="BV158" s="205"/>
      <c r="BW158" s="205"/>
      <c r="BX158" s="205"/>
      <c r="BY158" s="205"/>
      <c r="BZ158" s="205"/>
      <c r="CA158" s="205"/>
      <c r="CB158" s="205"/>
      <c r="CC158" s="205"/>
      <c r="CD158" s="205"/>
      <c r="CE158" s="205"/>
      <c r="CF158" s="205"/>
      <c r="CG158" s="205"/>
      <c r="CH158" s="205"/>
      <c r="CI158" s="205"/>
      <c r="CJ158" s="205"/>
      <c r="CK158" s="205"/>
      <c r="CL158" s="205"/>
      <c r="CM158" s="205"/>
      <c r="CN158" s="205"/>
      <c r="CO158" s="205"/>
      <c r="CP158" s="205"/>
      <c r="CQ158" s="205"/>
      <c r="CR158" s="205"/>
      <c r="CS158" s="206"/>
      <c r="CT158" s="206"/>
      <c r="CU158" s="206"/>
      <c r="CV158" s="206"/>
      <c r="CW158" s="206"/>
      <c r="CX158" s="206"/>
      <c r="CY158" s="206"/>
      <c r="CZ158" s="205"/>
      <c r="DA158" s="205"/>
      <c r="DB158" s="205"/>
      <c r="DC158" s="205"/>
      <c r="DD158" s="205"/>
      <c r="DE158" s="205"/>
      <c r="DF158" s="205"/>
      <c r="DG158" s="205"/>
      <c r="DH158" s="205"/>
      <c r="DI158" s="205"/>
      <c r="DJ158" s="117"/>
      <c r="DN158" s="205"/>
      <c r="DO158" s="205"/>
      <c r="DP158" s="205"/>
      <c r="DU158" s="205"/>
      <c r="DV158" s="205"/>
      <c r="DW158" s="205"/>
      <c r="EB158" s="205"/>
      <c r="EC158" s="205"/>
      <c r="EI158" s="205"/>
      <c r="EJ158" s="205"/>
      <c r="EP158" s="205"/>
      <c r="EQ158" s="205"/>
      <c r="ER158" s="207"/>
      <c r="ES158" s="208"/>
      <c r="ET158" s="208"/>
      <c r="EU158" s="208"/>
      <c r="EV158" s="208"/>
      <c r="EW158" s="208"/>
      <c r="EX158" s="209"/>
      <c r="EY158" s="207"/>
      <c r="EZ158" s="208"/>
      <c r="FA158" s="208"/>
      <c r="FB158" s="208"/>
      <c r="FC158" s="208"/>
      <c r="FD158" s="208"/>
      <c r="FE158" s="209"/>
      <c r="FF158" s="207"/>
      <c r="FG158" s="208"/>
      <c r="FH158" s="208"/>
      <c r="FI158" s="208"/>
      <c r="FJ158" s="208"/>
      <c r="FK158" s="208"/>
      <c r="FL158" s="209"/>
      <c r="FM158" s="207"/>
      <c r="FN158" s="208"/>
      <c r="FO158" s="208"/>
      <c r="FP158" s="208"/>
      <c r="FQ158" s="208"/>
      <c r="FR158" s="208"/>
      <c r="FS158" s="209"/>
      <c r="FT158" s="207"/>
      <c r="FU158" s="208"/>
      <c r="FV158" s="208"/>
      <c r="FW158" s="208"/>
      <c r="FX158" s="208"/>
      <c r="FY158" s="208"/>
      <c r="FZ158" s="209"/>
      <c r="GA158" s="207"/>
      <c r="GB158" s="208"/>
      <c r="GC158" s="208"/>
      <c r="GD158" s="208"/>
      <c r="GE158" s="208"/>
      <c r="GF158" s="208"/>
      <c r="GG158" s="209"/>
    </row>
    <row r="159" spans="1:189" s="119" customFormat="1" ht="21.75" customHeight="1" x14ac:dyDescent="0.2">
      <c r="A159" s="212"/>
      <c r="B159" s="213">
        <f>+'BALANCE GENERAL'!D94</f>
        <v>5.04</v>
      </c>
      <c r="C159" s="214" t="str">
        <f>+'BALANCE GENERAL'!G94</f>
        <v>Componente Sig</v>
      </c>
      <c r="D159" s="215" t="str">
        <f>+'BALANCE GENERAL'!H94</f>
        <v>glb</v>
      </c>
      <c r="E159" s="215">
        <v>1</v>
      </c>
      <c r="F159" s="215">
        <f>+'BALANCE GENERAL'!J94</f>
        <v>2000000</v>
      </c>
      <c r="G159" s="217">
        <f t="shared" ref="G159" si="606">ROUND(E159*F159,0)</f>
        <v>2000000</v>
      </c>
      <c r="H159" s="203"/>
      <c r="I159" s="203"/>
      <c r="J159" s="218" t="s">
        <v>223</v>
      </c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121"/>
      <c r="X159" s="121"/>
      <c r="Y159" s="121"/>
      <c r="Z159" s="121"/>
      <c r="AA159" s="121"/>
      <c r="AB159" s="121"/>
      <c r="AC159" s="120"/>
      <c r="AD159" s="121"/>
      <c r="AE159" s="121"/>
      <c r="AF159" s="121"/>
      <c r="AG159" s="121"/>
      <c r="AH159" s="121"/>
      <c r="AI159" s="121"/>
      <c r="AJ159" s="120"/>
      <c r="AK159" s="121"/>
      <c r="AL159" s="121"/>
      <c r="AM159" s="121"/>
      <c r="AN159" s="121"/>
      <c r="AO159" s="121"/>
      <c r="AP159" s="121"/>
      <c r="AQ159" s="120"/>
      <c r="AR159" s="121"/>
      <c r="AS159" s="121"/>
      <c r="AT159" s="121"/>
      <c r="AU159" s="121"/>
      <c r="AV159" s="121"/>
      <c r="AW159" s="121"/>
      <c r="AX159" s="120"/>
      <c r="AY159" s="121"/>
      <c r="AZ159" s="121"/>
      <c r="BA159" s="121"/>
      <c r="BB159" s="121"/>
      <c r="BC159" s="121"/>
      <c r="BD159" s="121"/>
      <c r="BE159" s="120"/>
      <c r="BF159" s="121"/>
      <c r="BG159" s="121"/>
      <c r="BH159" s="121"/>
      <c r="BI159" s="121"/>
      <c r="BJ159" s="121"/>
      <c r="BK159" s="121"/>
      <c r="BL159" s="120"/>
      <c r="BM159" s="121"/>
      <c r="BN159" s="121"/>
      <c r="BO159" s="121"/>
      <c r="BP159" s="121"/>
      <c r="BQ159" s="121"/>
      <c r="BR159" s="121"/>
      <c r="BS159" s="120"/>
      <c r="BT159" s="121"/>
      <c r="BU159" s="121"/>
      <c r="BV159" s="121"/>
      <c r="BW159" s="121"/>
      <c r="BX159" s="121"/>
      <c r="BY159" s="121"/>
      <c r="BZ159" s="120"/>
      <c r="CA159" s="121"/>
      <c r="CB159" s="121"/>
      <c r="CC159" s="121"/>
      <c r="CD159" s="121"/>
      <c r="CE159" s="121"/>
      <c r="CF159" s="121"/>
      <c r="CG159" s="120"/>
      <c r="CH159" s="121"/>
      <c r="CI159" s="121"/>
      <c r="CJ159" s="121"/>
      <c r="CK159" s="121"/>
      <c r="CL159" s="121"/>
      <c r="CM159" s="121"/>
      <c r="CN159" s="120"/>
      <c r="CO159" s="121"/>
      <c r="CP159" s="121"/>
      <c r="CQ159" s="121"/>
      <c r="CR159" s="121"/>
      <c r="CS159" s="121"/>
      <c r="CT159" s="121"/>
      <c r="CU159" s="120"/>
      <c r="CV159" s="121"/>
      <c r="CW159" s="121"/>
      <c r="CX159" s="121"/>
      <c r="CY159" s="121"/>
      <c r="CZ159" s="121"/>
      <c r="DA159" s="121"/>
      <c r="DB159" s="120"/>
      <c r="DC159" s="121"/>
      <c r="DD159" s="121"/>
      <c r="DE159" s="121"/>
      <c r="DF159" s="121"/>
      <c r="DG159" s="121"/>
      <c r="DH159" s="121"/>
      <c r="DI159" s="120"/>
      <c r="DJ159" s="121"/>
      <c r="DK159" s="121"/>
      <c r="DL159" s="121"/>
      <c r="DM159" s="121"/>
      <c r="DN159" s="121"/>
      <c r="DO159" s="121"/>
      <c r="DP159" s="120"/>
      <c r="DQ159" s="121"/>
      <c r="DR159" s="121"/>
      <c r="DS159" s="121"/>
      <c r="DT159" s="121"/>
      <c r="DU159" s="121"/>
      <c r="DV159" s="121"/>
      <c r="DW159" s="120"/>
      <c r="DX159" s="121"/>
      <c r="DY159" s="121"/>
      <c r="DZ159" s="121"/>
      <c r="EA159" s="121"/>
      <c r="EB159" s="121"/>
      <c r="EC159" s="121"/>
      <c r="ED159" s="120"/>
      <c r="EE159" s="121"/>
      <c r="EF159" s="121"/>
      <c r="EG159" s="121"/>
      <c r="EH159" s="121"/>
      <c r="EI159" s="121"/>
      <c r="EJ159" s="121"/>
      <c r="EK159" s="120"/>
      <c r="EL159" s="121">
        <v>1</v>
      </c>
      <c r="EM159" s="121">
        <v>1</v>
      </c>
      <c r="EN159" s="121">
        <v>1</v>
      </c>
      <c r="EO159" s="121">
        <v>1</v>
      </c>
      <c r="EP159" s="121"/>
      <c r="EQ159" s="121"/>
      <c r="ER159" s="121"/>
      <c r="ES159" s="121"/>
      <c r="ET159" s="121"/>
      <c r="EU159" s="121"/>
      <c r="EV159" s="122"/>
      <c r="EW159" s="121"/>
      <c r="EX159" s="121"/>
      <c r="EY159" s="121"/>
      <c r="EZ159" s="121"/>
      <c r="FA159" s="121"/>
      <c r="FB159" s="121"/>
      <c r="FC159" s="122"/>
      <c r="FD159" s="121"/>
      <c r="FE159" s="121"/>
      <c r="FF159" s="121"/>
      <c r="FG159" s="121"/>
      <c r="FH159" s="121"/>
      <c r="FI159" s="121">
        <v>1</v>
      </c>
      <c r="FJ159" s="121">
        <v>1</v>
      </c>
      <c r="FK159" s="121">
        <v>1</v>
      </c>
      <c r="FL159" s="121">
        <v>1</v>
      </c>
      <c r="FM159" s="121"/>
      <c r="FN159" s="121"/>
      <c r="FO159" s="121"/>
      <c r="FP159" s="121">
        <v>1</v>
      </c>
      <c r="FQ159" s="121">
        <v>1</v>
      </c>
      <c r="FR159" s="121">
        <v>1</v>
      </c>
      <c r="FS159" s="121">
        <v>1</v>
      </c>
      <c r="FT159" s="121"/>
      <c r="FU159" s="121"/>
      <c r="FV159" s="121"/>
      <c r="FW159" s="121"/>
      <c r="FX159" s="122"/>
      <c r="FY159" s="121"/>
      <c r="FZ159" s="121"/>
      <c r="GA159" s="121"/>
      <c r="GB159" s="121"/>
      <c r="GC159" s="121"/>
      <c r="GD159" s="121"/>
      <c r="GE159" s="122"/>
      <c r="GF159" s="121"/>
      <c r="GG159" s="121"/>
    </row>
    <row r="160" spans="1:189" s="119" customFormat="1" ht="21.75" customHeight="1" x14ac:dyDescent="0.2">
      <c r="A160" s="212"/>
      <c r="B160" s="213"/>
      <c r="C160" s="214"/>
      <c r="D160" s="215"/>
      <c r="E160" s="215"/>
      <c r="F160" s="215"/>
      <c r="G160" s="217"/>
      <c r="H160" s="203"/>
      <c r="I160" s="203"/>
      <c r="J160" s="218"/>
      <c r="K160" s="205">
        <v>0</v>
      </c>
      <c r="L160" s="205"/>
      <c r="M160" s="205"/>
      <c r="N160" s="205"/>
      <c r="O160" s="205"/>
      <c r="P160" s="219">
        <v>0</v>
      </c>
      <c r="Q160" s="220"/>
      <c r="R160" s="220"/>
      <c r="S160" s="220"/>
      <c r="T160" s="220"/>
      <c r="U160" s="221"/>
      <c r="V160" s="222">
        <f>(SUM(V159:AB159)/SUM($K159:$EQ159))*$G159</f>
        <v>0</v>
      </c>
      <c r="W160" s="223"/>
      <c r="X160" s="223"/>
      <c r="Y160" s="223"/>
      <c r="Z160" s="223"/>
      <c r="AA160" s="223"/>
      <c r="AB160" s="223"/>
      <c r="AC160" s="222">
        <f t="shared" ref="AC160" si="607">(SUM(AC159:AI159)/SUM($K159:$EQ159))*$G159</f>
        <v>0</v>
      </c>
      <c r="AD160" s="223"/>
      <c r="AE160" s="223"/>
      <c r="AF160" s="223"/>
      <c r="AG160" s="223"/>
      <c r="AH160" s="223"/>
      <c r="AI160" s="223"/>
      <c r="AJ160" s="222">
        <f t="shared" ref="AJ160" si="608">(SUM(AJ159:AP159)/SUM($K159:$EQ159))*$G159</f>
        <v>0</v>
      </c>
      <c r="AK160" s="223"/>
      <c r="AL160" s="223"/>
      <c r="AM160" s="223"/>
      <c r="AN160" s="223"/>
      <c r="AO160" s="223"/>
      <c r="AP160" s="223"/>
      <c r="AQ160" s="222">
        <f t="shared" ref="AQ160" si="609">(SUM(AQ159:AW159)/SUM($K159:$EQ159))*$G159</f>
        <v>0</v>
      </c>
      <c r="AR160" s="223"/>
      <c r="AS160" s="223"/>
      <c r="AT160" s="223"/>
      <c r="AU160" s="223"/>
      <c r="AV160" s="223"/>
      <c r="AW160" s="223"/>
      <c r="AX160" s="222">
        <f t="shared" ref="AX160" si="610">(SUM(AX159:BD159)/SUM($K159:$EQ159))*$G159</f>
        <v>0</v>
      </c>
      <c r="AY160" s="223"/>
      <c r="AZ160" s="223"/>
      <c r="BA160" s="223"/>
      <c r="BB160" s="223"/>
      <c r="BC160" s="223"/>
      <c r="BD160" s="223"/>
      <c r="BE160" s="222">
        <f t="shared" ref="BE160" si="611">(SUM(BE159:BK159)/SUM($K159:$EQ159))*$G159</f>
        <v>0</v>
      </c>
      <c r="BF160" s="223"/>
      <c r="BG160" s="223"/>
      <c r="BH160" s="223"/>
      <c r="BI160" s="223"/>
      <c r="BJ160" s="223"/>
      <c r="BK160" s="223"/>
      <c r="BL160" s="222">
        <f t="shared" ref="BL160" si="612">(SUM(BL159:BR159)/SUM($K159:$EQ159))*$G159</f>
        <v>0</v>
      </c>
      <c r="BM160" s="223"/>
      <c r="BN160" s="223"/>
      <c r="BO160" s="223"/>
      <c r="BP160" s="223"/>
      <c r="BQ160" s="223"/>
      <c r="BR160" s="223"/>
      <c r="BS160" s="222">
        <f t="shared" ref="BS160" si="613">(SUM(BS159:BY159)/SUM($K159:$EQ159))*$G159</f>
        <v>0</v>
      </c>
      <c r="BT160" s="223"/>
      <c r="BU160" s="223"/>
      <c r="BV160" s="223"/>
      <c r="BW160" s="223"/>
      <c r="BX160" s="223"/>
      <c r="BY160" s="223"/>
      <c r="BZ160" s="222">
        <f t="shared" ref="BZ160" si="614">(SUM(BZ159:CF159)/SUM($K159:$EQ159))*$G159</f>
        <v>0</v>
      </c>
      <c r="CA160" s="223"/>
      <c r="CB160" s="223"/>
      <c r="CC160" s="223"/>
      <c r="CD160" s="223"/>
      <c r="CE160" s="223"/>
      <c r="CF160" s="223"/>
      <c r="CG160" s="222">
        <f t="shared" ref="CG160" si="615">(SUM(CG159:CM159)/SUM($K159:$EQ159))*$G159</f>
        <v>0</v>
      </c>
      <c r="CH160" s="223"/>
      <c r="CI160" s="223"/>
      <c r="CJ160" s="223"/>
      <c r="CK160" s="223"/>
      <c r="CL160" s="223"/>
      <c r="CM160" s="223"/>
      <c r="CN160" s="222">
        <f t="shared" ref="CN160" si="616">(SUM(CN159:CT159)/SUM($K159:$EQ159))*$G159</f>
        <v>0</v>
      </c>
      <c r="CO160" s="223"/>
      <c r="CP160" s="223"/>
      <c r="CQ160" s="223"/>
      <c r="CR160" s="223"/>
      <c r="CS160" s="223"/>
      <c r="CT160" s="223"/>
      <c r="CU160" s="222">
        <f t="shared" ref="CU160" si="617">(SUM(CU159:DA159)/SUM($K159:$EQ159))*$G159</f>
        <v>0</v>
      </c>
      <c r="CV160" s="223"/>
      <c r="CW160" s="223"/>
      <c r="CX160" s="223"/>
      <c r="CY160" s="223"/>
      <c r="CZ160" s="223"/>
      <c r="DA160" s="223"/>
      <c r="DB160" s="222">
        <f t="shared" ref="DB160" si="618">(SUM(DB159:DH159)/SUM($K159:$EQ159))*$G159</f>
        <v>0</v>
      </c>
      <c r="DC160" s="223"/>
      <c r="DD160" s="223"/>
      <c r="DE160" s="223"/>
      <c r="DF160" s="223"/>
      <c r="DG160" s="223"/>
      <c r="DH160" s="223"/>
      <c r="DI160" s="222">
        <f t="shared" ref="DI160" si="619">(SUM(DI159:DO159)/SUM($K159:$EQ159))*$G159</f>
        <v>0</v>
      </c>
      <c r="DJ160" s="223"/>
      <c r="DK160" s="223"/>
      <c r="DL160" s="223"/>
      <c r="DM160" s="223"/>
      <c r="DN160" s="223"/>
      <c r="DO160" s="223"/>
      <c r="DP160" s="222">
        <f t="shared" ref="DP160" si="620">(SUM(DP159:DV159)/SUM($K159:$EQ159))*$G159</f>
        <v>0</v>
      </c>
      <c r="DQ160" s="223"/>
      <c r="DR160" s="223"/>
      <c r="DS160" s="223"/>
      <c r="DT160" s="223"/>
      <c r="DU160" s="223"/>
      <c r="DV160" s="223"/>
      <c r="DW160" s="222">
        <f t="shared" ref="DW160" si="621">(SUM(DW159:EC159)/SUM($K159:$EQ159))*$G159</f>
        <v>0</v>
      </c>
      <c r="DX160" s="223"/>
      <c r="DY160" s="223"/>
      <c r="DZ160" s="223"/>
      <c r="EA160" s="223"/>
      <c r="EB160" s="223"/>
      <c r="EC160" s="223"/>
      <c r="ED160" s="222">
        <f t="shared" ref="ED160" si="622">(SUM(ED159:EJ159)/SUM($K159:$EQ159))*$G159</f>
        <v>0</v>
      </c>
      <c r="EE160" s="223"/>
      <c r="EF160" s="223"/>
      <c r="EG160" s="223"/>
      <c r="EH160" s="223"/>
      <c r="EI160" s="223"/>
      <c r="EJ160" s="223"/>
      <c r="EK160" s="222">
        <v>500000</v>
      </c>
      <c r="EL160" s="223"/>
      <c r="EM160" s="223"/>
      <c r="EN160" s="223"/>
      <c r="EO160" s="223"/>
      <c r="EP160" s="223"/>
      <c r="EQ160" s="223"/>
      <c r="ER160" s="222">
        <f>+(ER159+ES159+ET159+EU159+EV159+EW159+EX159)*G159</f>
        <v>0</v>
      </c>
      <c r="ES160" s="223"/>
      <c r="ET160" s="223"/>
      <c r="EU160" s="223"/>
      <c r="EV160" s="223"/>
      <c r="EW160" s="223"/>
      <c r="EX160" s="223"/>
      <c r="EY160" s="222">
        <f>+(EY159+EZ159+FA159+FB159+FC159+FD159+FE159)*N159</f>
        <v>0</v>
      </c>
      <c r="EZ160" s="223"/>
      <c r="FA160" s="223"/>
      <c r="FB160" s="223"/>
      <c r="FC160" s="223"/>
      <c r="FD160" s="223"/>
      <c r="FE160" s="223"/>
      <c r="FF160" s="222">
        <v>1000000</v>
      </c>
      <c r="FG160" s="223"/>
      <c r="FH160" s="223"/>
      <c r="FI160" s="223"/>
      <c r="FJ160" s="223"/>
      <c r="FK160" s="223"/>
      <c r="FL160" s="223"/>
      <c r="FM160" s="222">
        <v>500000</v>
      </c>
      <c r="FN160" s="223"/>
      <c r="FO160" s="223"/>
      <c r="FP160" s="223"/>
      <c r="FQ160" s="223"/>
      <c r="FR160" s="223"/>
      <c r="FS160" s="223"/>
      <c r="FT160" s="222">
        <f>+(FT159+FU159+FV159+FW159+FX159+FY159+FZ159)*AI159</f>
        <v>0</v>
      </c>
      <c r="FU160" s="223"/>
      <c r="FV160" s="223"/>
      <c r="FW160" s="223"/>
      <c r="FX160" s="223"/>
      <c r="FY160" s="223"/>
      <c r="FZ160" s="223"/>
      <c r="GA160" s="222">
        <f>+(GA159+GB159+GC159+GD159+GE159+GF159+GG159)*AP159</f>
        <v>0</v>
      </c>
      <c r="GB160" s="223"/>
      <c r="GC160" s="223"/>
      <c r="GD160" s="223"/>
      <c r="GE160" s="223"/>
      <c r="GF160" s="223"/>
      <c r="GG160" s="223"/>
    </row>
    <row r="161" spans="1:189" s="119" customFormat="1" ht="21.75" customHeight="1" x14ac:dyDescent="0.2">
      <c r="A161" s="212"/>
      <c r="B161" s="213"/>
      <c r="C161" s="214"/>
      <c r="D161" s="215"/>
      <c r="E161" s="215"/>
      <c r="F161" s="215"/>
      <c r="G161" s="217"/>
      <c r="H161" s="203"/>
      <c r="I161" s="203"/>
      <c r="J161" s="204" t="s">
        <v>224</v>
      </c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121"/>
      <c r="X161" s="121"/>
      <c r="Y161" s="121"/>
      <c r="Z161" s="121"/>
      <c r="AA161" s="121"/>
      <c r="AB161" s="121"/>
      <c r="AC161" s="121"/>
      <c r="AD161" s="120"/>
      <c r="AE161" s="120"/>
      <c r="AF161" s="120"/>
      <c r="AG161" s="120"/>
      <c r="AH161" s="120"/>
      <c r="AI161" s="120"/>
      <c r="AJ161" s="120"/>
      <c r="AK161" s="120"/>
      <c r="AL161" s="120"/>
      <c r="AM161" s="120"/>
      <c r="AN161" s="120"/>
      <c r="AO161" s="120"/>
      <c r="AP161" s="120"/>
      <c r="AQ161" s="120"/>
      <c r="AR161" s="121"/>
      <c r="AS161" s="121"/>
      <c r="AT161" s="121"/>
      <c r="AU161" s="121"/>
      <c r="AV161" s="121"/>
      <c r="AW161" s="120"/>
      <c r="AX161" s="120"/>
      <c r="AY161" s="120"/>
      <c r="AZ161" s="120"/>
      <c r="BA161" s="120"/>
      <c r="BB161" s="120"/>
      <c r="BC161" s="120"/>
      <c r="BD161" s="120"/>
      <c r="BE161" s="120"/>
      <c r="BF161" s="120"/>
      <c r="BG161" s="120"/>
      <c r="BH161" s="120"/>
      <c r="BI161" s="120"/>
      <c r="BJ161" s="120"/>
      <c r="BK161" s="120"/>
      <c r="BL161" s="121"/>
      <c r="BM161" s="121"/>
      <c r="BN161" s="121"/>
      <c r="BO161" s="121"/>
      <c r="BP161" s="121"/>
      <c r="BQ161" s="121"/>
      <c r="BR161" s="121"/>
      <c r="BS161" s="120"/>
      <c r="BT161" s="120"/>
      <c r="BU161" s="120"/>
      <c r="BV161" s="120"/>
      <c r="BW161" s="120"/>
      <c r="BX161" s="120"/>
      <c r="BY161" s="120"/>
      <c r="BZ161" s="120"/>
      <c r="CA161" s="120"/>
      <c r="CB161" s="120"/>
      <c r="CC161" s="120"/>
      <c r="CD161" s="120"/>
      <c r="CE161" s="120"/>
      <c r="CF161" s="120"/>
      <c r="CG161" s="120"/>
      <c r="CH161" s="120"/>
      <c r="CI161" s="120"/>
      <c r="CJ161" s="120"/>
      <c r="CK161" s="120"/>
      <c r="CL161" s="120"/>
      <c r="CM161" s="120"/>
      <c r="CN161" s="120"/>
      <c r="CO161" s="120"/>
      <c r="CP161" s="120"/>
      <c r="CQ161" s="120"/>
      <c r="CR161" s="120"/>
      <c r="CS161" s="121"/>
      <c r="CT161" s="121"/>
      <c r="CU161" s="121"/>
      <c r="CV161" s="121"/>
      <c r="CW161" s="121"/>
      <c r="CX161" s="121"/>
      <c r="CY161" s="121"/>
      <c r="CZ161" s="120"/>
      <c r="DA161" s="120"/>
      <c r="DB161" s="120"/>
      <c r="DC161" s="120"/>
      <c r="DD161" s="120"/>
      <c r="DE161" s="120"/>
      <c r="DF161" s="120"/>
      <c r="DG161" s="120"/>
      <c r="DH161" s="120"/>
      <c r="DI161" s="120"/>
      <c r="DJ161" s="120"/>
      <c r="DK161" s="120"/>
      <c r="DL161" s="120"/>
      <c r="DM161" s="120"/>
      <c r="DN161" s="120"/>
      <c r="DO161" s="120"/>
      <c r="DP161" s="120"/>
      <c r="DQ161" s="120"/>
      <c r="DR161" s="120"/>
      <c r="DS161" s="120"/>
      <c r="DT161" s="120"/>
      <c r="DU161" s="120"/>
      <c r="DV161" s="120"/>
      <c r="DW161" s="120"/>
      <c r="DX161" s="120"/>
      <c r="DY161" s="120"/>
      <c r="DZ161" s="120"/>
      <c r="EA161" s="120"/>
      <c r="EB161" s="120"/>
      <c r="EC161" s="120"/>
      <c r="ED161" s="120"/>
      <c r="EE161" s="120"/>
      <c r="EF161" s="120"/>
      <c r="EG161" s="120"/>
      <c r="EH161" s="120"/>
      <c r="EI161" s="120"/>
      <c r="EJ161" s="120"/>
      <c r="EK161" s="120"/>
      <c r="EL161" s="120"/>
      <c r="EM161" s="120"/>
      <c r="EN161" s="120"/>
      <c r="EO161" s="120"/>
      <c r="EP161" s="120"/>
      <c r="EQ161" s="120"/>
      <c r="ER161" s="120"/>
      <c r="ES161" s="120"/>
      <c r="ET161" s="120"/>
      <c r="EU161" s="120"/>
      <c r="EV161" s="120"/>
      <c r="EW161" s="120"/>
      <c r="EX161" s="120"/>
      <c r="EY161" s="120"/>
      <c r="EZ161" s="120"/>
      <c r="FA161" s="120"/>
      <c r="FB161" s="120"/>
      <c r="FC161" s="120"/>
      <c r="FD161" s="120"/>
      <c r="FE161" s="120"/>
      <c r="FF161" s="120"/>
      <c r="FG161" s="120"/>
      <c r="FH161" s="120"/>
      <c r="FI161" s="120"/>
      <c r="FJ161" s="120"/>
      <c r="FK161" s="120"/>
      <c r="FL161" s="120"/>
      <c r="FM161" s="120"/>
      <c r="FN161" s="120"/>
      <c r="FO161" s="120"/>
      <c r="FP161" s="120"/>
      <c r="FQ161" s="120"/>
      <c r="FR161" s="120"/>
      <c r="FS161" s="120"/>
      <c r="FT161" s="120"/>
      <c r="FU161" s="120"/>
      <c r="FV161" s="120"/>
      <c r="FW161" s="120"/>
      <c r="FX161" s="120"/>
      <c r="FY161" s="120"/>
      <c r="FZ161" s="120"/>
      <c r="GA161" s="120"/>
      <c r="GB161" s="120"/>
      <c r="GC161" s="120"/>
      <c r="GD161" s="120"/>
      <c r="GE161" s="120"/>
      <c r="GF161" s="120"/>
      <c r="GG161" s="120"/>
    </row>
    <row r="162" spans="1:189" s="119" customFormat="1" ht="21.75" customHeight="1" x14ac:dyDescent="0.2">
      <c r="A162" s="212"/>
      <c r="B162" s="213"/>
      <c r="C162" s="214"/>
      <c r="D162" s="215"/>
      <c r="E162" s="215"/>
      <c r="F162" s="215"/>
      <c r="G162" s="217"/>
      <c r="H162" s="203"/>
      <c r="I162" s="203"/>
      <c r="J162" s="204"/>
      <c r="K162" s="205"/>
      <c r="L162" s="205"/>
      <c r="M162" s="205"/>
      <c r="N162" s="205"/>
      <c r="O162" s="205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3"/>
      <c r="AF162" s="133"/>
      <c r="AG162" s="133"/>
      <c r="AH162" s="133"/>
      <c r="AI162" s="133"/>
      <c r="AJ162" s="133"/>
      <c r="AK162" s="133"/>
      <c r="AL162" s="133"/>
      <c r="AM162" s="133"/>
      <c r="AN162" s="133"/>
      <c r="AO162" s="133"/>
      <c r="AP162" s="133"/>
      <c r="AQ162" s="133"/>
      <c r="AR162" s="133"/>
      <c r="AS162" s="133"/>
      <c r="AT162" s="133"/>
      <c r="AU162" s="133"/>
      <c r="AV162" s="133"/>
      <c r="AW162" s="133"/>
      <c r="AX162" s="133"/>
      <c r="AY162" s="133"/>
      <c r="AZ162" s="133"/>
      <c r="BA162" s="133"/>
      <c r="BB162" s="133"/>
      <c r="BC162" s="133"/>
      <c r="BD162" s="133"/>
      <c r="BE162" s="133"/>
      <c r="BF162" s="133"/>
      <c r="BG162" s="133"/>
      <c r="BH162" s="133"/>
      <c r="BI162" s="133"/>
      <c r="BJ162" s="133"/>
      <c r="BK162" s="133"/>
      <c r="BL162" s="206"/>
      <c r="BM162" s="206"/>
      <c r="BN162" s="206"/>
      <c r="BO162" s="206"/>
      <c r="BP162" s="206"/>
      <c r="BQ162" s="206"/>
      <c r="BR162" s="206"/>
      <c r="BS162" s="205"/>
      <c r="BT162" s="205"/>
      <c r="BU162" s="205"/>
      <c r="BV162" s="205"/>
      <c r="BW162" s="205"/>
      <c r="BX162" s="205"/>
      <c r="BY162" s="205"/>
      <c r="BZ162" s="205"/>
      <c r="CA162" s="205"/>
      <c r="CB162" s="205"/>
      <c r="CC162" s="205"/>
      <c r="CD162" s="205"/>
      <c r="CE162" s="205"/>
      <c r="CF162" s="205"/>
      <c r="CG162" s="205"/>
      <c r="CH162" s="205"/>
      <c r="CI162" s="205"/>
      <c r="CJ162" s="205"/>
      <c r="CK162" s="205"/>
      <c r="CL162" s="205"/>
      <c r="CM162" s="205"/>
      <c r="CN162" s="205"/>
      <c r="CO162" s="205"/>
      <c r="CP162" s="205"/>
      <c r="CQ162" s="205"/>
      <c r="CR162" s="205"/>
      <c r="CS162" s="206"/>
      <c r="CT162" s="206"/>
      <c r="CU162" s="206"/>
      <c r="CV162" s="206"/>
      <c r="CW162" s="206"/>
      <c r="CX162" s="206"/>
      <c r="CY162" s="206"/>
      <c r="CZ162" s="205"/>
      <c r="DA162" s="205"/>
      <c r="DB162" s="205"/>
      <c r="DC162" s="205"/>
      <c r="DD162" s="205"/>
      <c r="DE162" s="205"/>
      <c r="DF162" s="205"/>
      <c r="DG162" s="205"/>
      <c r="DH162" s="205"/>
      <c r="DI162" s="205"/>
      <c r="DJ162" s="117"/>
      <c r="DN162" s="205"/>
      <c r="DO162" s="205"/>
      <c r="DP162" s="205"/>
      <c r="DU162" s="205"/>
      <c r="DV162" s="205"/>
      <c r="DW162" s="205"/>
      <c r="EB162" s="205"/>
      <c r="EC162" s="205"/>
      <c r="EI162" s="205"/>
      <c r="EJ162" s="205"/>
      <c r="EP162" s="205"/>
      <c r="EQ162" s="205"/>
      <c r="ER162" s="207"/>
      <c r="ES162" s="208"/>
      <c r="ET162" s="208"/>
      <c r="EU162" s="208"/>
      <c r="EV162" s="208"/>
      <c r="EW162" s="208"/>
      <c r="EX162" s="209"/>
      <c r="EY162" s="207"/>
      <c r="EZ162" s="208"/>
      <c r="FA162" s="208"/>
      <c r="FB162" s="208"/>
      <c r="FC162" s="208"/>
      <c r="FD162" s="208"/>
      <c r="FE162" s="209"/>
      <c r="FF162" s="207"/>
      <c r="FG162" s="208"/>
      <c r="FH162" s="208"/>
      <c r="FI162" s="208"/>
      <c r="FJ162" s="208"/>
      <c r="FK162" s="208"/>
      <c r="FL162" s="209"/>
      <c r="FM162" s="207"/>
      <c r="FN162" s="208"/>
      <c r="FO162" s="208"/>
      <c r="FP162" s="208"/>
      <c r="FQ162" s="208"/>
      <c r="FR162" s="208"/>
      <c r="FS162" s="209"/>
      <c r="FT162" s="207"/>
      <c r="FU162" s="208"/>
      <c r="FV162" s="208"/>
      <c r="FW162" s="208"/>
      <c r="FX162" s="208"/>
      <c r="FY162" s="208"/>
      <c r="FZ162" s="209"/>
      <c r="GA162" s="207"/>
      <c r="GB162" s="208"/>
      <c r="GC162" s="208"/>
      <c r="GD162" s="208"/>
      <c r="GE162" s="208"/>
      <c r="GF162" s="208"/>
      <c r="GG162" s="209"/>
    </row>
    <row r="163" spans="1:189" s="119" customFormat="1" ht="21.75" customHeight="1" x14ac:dyDescent="0.2">
      <c r="A163" s="212"/>
      <c r="B163" s="213">
        <f>+'BALANCE GENERAL'!D95</f>
        <v>5.05</v>
      </c>
      <c r="C163" s="214" t="str">
        <f>+'BALANCE GENERAL'!G95</f>
        <v>Plan de manejo de transito</v>
      </c>
      <c r="D163" s="215" t="str">
        <f>+'BALANCE GENERAL'!H95</f>
        <v>glb</v>
      </c>
      <c r="E163" s="215">
        <v>1</v>
      </c>
      <c r="F163" s="215">
        <f>+'BALANCE GENERAL'!J95</f>
        <v>9600000</v>
      </c>
      <c r="G163" s="217">
        <f t="shared" ref="G163" si="623">ROUND(E163*F163,0)</f>
        <v>9600000</v>
      </c>
      <c r="H163" s="203"/>
      <c r="I163" s="203"/>
      <c r="J163" s="218" t="s">
        <v>223</v>
      </c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121"/>
      <c r="X163" s="121"/>
      <c r="Y163" s="121"/>
      <c r="Z163" s="121"/>
      <c r="AA163" s="121"/>
      <c r="AB163" s="121"/>
      <c r="AC163" s="120"/>
      <c r="AD163" s="121"/>
      <c r="AE163" s="121"/>
      <c r="AF163" s="121"/>
      <c r="AG163" s="121"/>
      <c r="AH163" s="121"/>
      <c r="AI163" s="121"/>
      <c r="AJ163" s="120"/>
      <c r="AK163" s="121"/>
      <c r="AL163" s="121"/>
      <c r="AM163" s="121"/>
      <c r="AN163" s="121"/>
      <c r="AO163" s="121"/>
      <c r="AP163" s="121"/>
      <c r="AQ163" s="120"/>
      <c r="AR163" s="121"/>
      <c r="AS163" s="121"/>
      <c r="AT163" s="121"/>
      <c r="AU163" s="121"/>
      <c r="AV163" s="121"/>
      <c r="AW163" s="121"/>
      <c r="AX163" s="120"/>
      <c r="AY163" s="121"/>
      <c r="AZ163" s="121"/>
      <c r="BA163" s="121"/>
      <c r="BB163" s="121"/>
      <c r="BC163" s="121"/>
      <c r="BD163" s="121"/>
      <c r="BE163" s="120"/>
      <c r="BF163" s="121"/>
      <c r="BG163" s="121"/>
      <c r="BH163" s="121"/>
      <c r="BI163" s="121"/>
      <c r="BJ163" s="121"/>
      <c r="BK163" s="121"/>
      <c r="BL163" s="120"/>
      <c r="BM163" s="121"/>
      <c r="BN163" s="121"/>
      <c r="BO163" s="121"/>
      <c r="BP163" s="121"/>
      <c r="BQ163" s="121"/>
      <c r="BR163" s="121"/>
      <c r="BS163" s="120"/>
      <c r="BT163" s="121"/>
      <c r="BU163" s="121"/>
      <c r="BV163" s="121"/>
      <c r="BW163" s="121"/>
      <c r="BX163" s="121"/>
      <c r="BY163" s="121"/>
      <c r="BZ163" s="120"/>
      <c r="CA163" s="121"/>
      <c r="CB163" s="121"/>
      <c r="CC163" s="121"/>
      <c r="CD163" s="121"/>
      <c r="CE163" s="121"/>
      <c r="CF163" s="121"/>
      <c r="CG163" s="120"/>
      <c r="CH163" s="121"/>
      <c r="CI163" s="121"/>
      <c r="CJ163" s="121"/>
      <c r="CK163" s="121"/>
      <c r="CL163" s="121"/>
      <c r="CM163" s="121"/>
      <c r="CN163" s="120"/>
      <c r="CO163" s="121"/>
      <c r="CP163" s="121"/>
      <c r="CQ163" s="121"/>
      <c r="CR163" s="121"/>
      <c r="CS163" s="121"/>
      <c r="CT163" s="121"/>
      <c r="CU163" s="120"/>
      <c r="CV163" s="121"/>
      <c r="CW163" s="121"/>
      <c r="CX163" s="121"/>
      <c r="CY163" s="121"/>
      <c r="CZ163" s="121"/>
      <c r="DA163" s="121"/>
      <c r="DB163" s="120"/>
      <c r="DC163" s="121"/>
      <c r="DD163" s="121"/>
      <c r="DE163" s="121"/>
      <c r="DF163" s="121"/>
      <c r="DG163" s="121"/>
      <c r="DH163" s="121"/>
      <c r="DI163" s="120"/>
      <c r="DJ163" s="121"/>
      <c r="DK163" s="121"/>
      <c r="DL163" s="121"/>
      <c r="DM163" s="121"/>
      <c r="DN163" s="121"/>
      <c r="DO163" s="121"/>
      <c r="DP163" s="120"/>
      <c r="DQ163" s="121"/>
      <c r="DR163" s="121"/>
      <c r="DS163" s="121"/>
      <c r="DT163" s="121"/>
      <c r="DU163" s="121"/>
      <c r="DV163" s="121"/>
      <c r="DW163" s="120"/>
      <c r="DX163" s="121"/>
      <c r="DY163" s="121"/>
      <c r="DZ163" s="121"/>
      <c r="EA163" s="121"/>
      <c r="EB163" s="121"/>
      <c r="EC163" s="121"/>
      <c r="ED163" s="120"/>
      <c r="EE163" s="121"/>
      <c r="EF163" s="121"/>
      <c r="EG163" s="121"/>
      <c r="EH163" s="121"/>
      <c r="EI163" s="121"/>
      <c r="EJ163" s="121"/>
      <c r="EK163" s="120"/>
      <c r="EL163" s="121">
        <v>1</v>
      </c>
      <c r="EM163" s="121">
        <v>1</v>
      </c>
      <c r="EN163" s="121">
        <v>1</v>
      </c>
      <c r="EO163" s="121">
        <v>1</v>
      </c>
      <c r="EP163" s="121"/>
      <c r="EQ163" s="121"/>
      <c r="ER163" s="121"/>
      <c r="ES163" s="121"/>
      <c r="ET163" s="121"/>
      <c r="EU163" s="121"/>
      <c r="EV163" s="122"/>
      <c r="EW163" s="121"/>
      <c r="EX163" s="121"/>
      <c r="EY163" s="121"/>
      <c r="EZ163" s="121"/>
      <c r="FA163" s="121"/>
      <c r="FB163" s="121"/>
      <c r="FC163" s="122"/>
      <c r="FD163" s="121"/>
      <c r="FE163" s="121"/>
      <c r="FF163" s="121"/>
      <c r="FG163" s="121"/>
      <c r="FH163" s="121"/>
      <c r="FI163" s="121"/>
      <c r="FJ163" s="122"/>
      <c r="FK163" s="121"/>
      <c r="FL163" s="121"/>
      <c r="FM163" s="121"/>
      <c r="FN163" s="121"/>
      <c r="FO163" s="121"/>
      <c r="FP163" s="121"/>
      <c r="FQ163" s="122"/>
      <c r="FR163" s="121"/>
      <c r="FS163" s="121"/>
      <c r="FT163" s="121"/>
      <c r="FU163" s="121"/>
      <c r="FV163" s="121"/>
      <c r="FW163" s="121"/>
      <c r="FX163" s="122"/>
      <c r="FY163" s="121"/>
      <c r="FZ163" s="121"/>
      <c r="GA163" s="121"/>
      <c r="GB163" s="121"/>
      <c r="GC163" s="121"/>
      <c r="GD163" s="121"/>
      <c r="GE163" s="122"/>
      <c r="GF163" s="121"/>
      <c r="GG163" s="121"/>
    </row>
    <row r="164" spans="1:189" s="119" customFormat="1" ht="21.75" customHeight="1" x14ac:dyDescent="0.2">
      <c r="A164" s="212"/>
      <c r="B164" s="213"/>
      <c r="C164" s="214"/>
      <c r="D164" s="215"/>
      <c r="E164" s="215"/>
      <c r="F164" s="215"/>
      <c r="G164" s="217"/>
      <c r="H164" s="203"/>
      <c r="I164" s="203"/>
      <c r="J164" s="218"/>
      <c r="K164" s="205">
        <v>0</v>
      </c>
      <c r="L164" s="205"/>
      <c r="M164" s="205"/>
      <c r="N164" s="205"/>
      <c r="O164" s="205"/>
      <c r="P164" s="219">
        <v>0</v>
      </c>
      <c r="Q164" s="220"/>
      <c r="R164" s="220"/>
      <c r="S164" s="220"/>
      <c r="T164" s="220"/>
      <c r="U164" s="221"/>
      <c r="V164" s="222">
        <f>(SUM(V163:AB163)/SUM($K163:$EQ163))*$G163</f>
        <v>0</v>
      </c>
      <c r="W164" s="223"/>
      <c r="X164" s="223"/>
      <c r="Y164" s="223"/>
      <c r="Z164" s="223"/>
      <c r="AA164" s="223"/>
      <c r="AB164" s="223"/>
      <c r="AC164" s="222">
        <f t="shared" ref="AC164" si="624">(SUM(AC163:AI163)/SUM($K163:$EQ163))*$G163</f>
        <v>0</v>
      </c>
      <c r="AD164" s="223"/>
      <c r="AE164" s="223"/>
      <c r="AF164" s="223"/>
      <c r="AG164" s="223"/>
      <c r="AH164" s="223"/>
      <c r="AI164" s="223"/>
      <c r="AJ164" s="222">
        <f t="shared" ref="AJ164" si="625">(SUM(AJ163:AP163)/SUM($K163:$EQ163))*$G163</f>
        <v>0</v>
      </c>
      <c r="AK164" s="223"/>
      <c r="AL164" s="223"/>
      <c r="AM164" s="223"/>
      <c r="AN164" s="223"/>
      <c r="AO164" s="223"/>
      <c r="AP164" s="223"/>
      <c r="AQ164" s="222">
        <f t="shared" ref="AQ164" si="626">(SUM(AQ163:AW163)/SUM($K163:$EQ163))*$G163</f>
        <v>0</v>
      </c>
      <c r="AR164" s="223"/>
      <c r="AS164" s="223"/>
      <c r="AT164" s="223"/>
      <c r="AU164" s="223"/>
      <c r="AV164" s="223"/>
      <c r="AW164" s="223"/>
      <c r="AX164" s="222">
        <f t="shared" ref="AX164" si="627">(SUM(AX163:BD163)/SUM($K163:$EQ163))*$G163</f>
        <v>0</v>
      </c>
      <c r="AY164" s="223"/>
      <c r="AZ164" s="223"/>
      <c r="BA164" s="223"/>
      <c r="BB164" s="223"/>
      <c r="BC164" s="223"/>
      <c r="BD164" s="223"/>
      <c r="BE164" s="222">
        <f t="shared" ref="BE164" si="628">(SUM(BE163:BK163)/SUM($K163:$EQ163))*$G163</f>
        <v>0</v>
      </c>
      <c r="BF164" s="223"/>
      <c r="BG164" s="223"/>
      <c r="BH164" s="223"/>
      <c r="BI164" s="223"/>
      <c r="BJ164" s="223"/>
      <c r="BK164" s="223"/>
      <c r="BL164" s="222">
        <f t="shared" ref="BL164" si="629">(SUM(BL163:BR163)/SUM($K163:$EQ163))*$G163</f>
        <v>0</v>
      </c>
      <c r="BM164" s="223"/>
      <c r="BN164" s="223"/>
      <c r="BO164" s="223"/>
      <c r="BP164" s="223"/>
      <c r="BQ164" s="223"/>
      <c r="BR164" s="223"/>
      <c r="BS164" s="222">
        <f t="shared" ref="BS164" si="630">(SUM(BS163:BY163)/SUM($K163:$EQ163))*$G163</f>
        <v>0</v>
      </c>
      <c r="BT164" s="223"/>
      <c r="BU164" s="223"/>
      <c r="BV164" s="223"/>
      <c r="BW164" s="223"/>
      <c r="BX164" s="223"/>
      <c r="BY164" s="223"/>
      <c r="BZ164" s="222">
        <f t="shared" ref="BZ164" si="631">(SUM(BZ163:CF163)/SUM($K163:$EQ163))*$G163</f>
        <v>0</v>
      </c>
      <c r="CA164" s="223"/>
      <c r="CB164" s="223"/>
      <c r="CC164" s="223"/>
      <c r="CD164" s="223"/>
      <c r="CE164" s="223"/>
      <c r="CF164" s="223"/>
      <c r="CG164" s="222">
        <f t="shared" ref="CG164" si="632">(SUM(CG163:CM163)/SUM($K163:$EQ163))*$G163</f>
        <v>0</v>
      </c>
      <c r="CH164" s="223"/>
      <c r="CI164" s="223"/>
      <c r="CJ164" s="223"/>
      <c r="CK164" s="223"/>
      <c r="CL164" s="223"/>
      <c r="CM164" s="223"/>
      <c r="CN164" s="222">
        <f t="shared" ref="CN164" si="633">(SUM(CN163:CT163)/SUM($K163:$EQ163))*$G163</f>
        <v>0</v>
      </c>
      <c r="CO164" s="223"/>
      <c r="CP164" s="223"/>
      <c r="CQ164" s="223"/>
      <c r="CR164" s="223"/>
      <c r="CS164" s="223"/>
      <c r="CT164" s="223"/>
      <c r="CU164" s="222">
        <f t="shared" ref="CU164" si="634">(SUM(CU163:DA163)/SUM($K163:$EQ163))*$G163</f>
        <v>0</v>
      </c>
      <c r="CV164" s="223"/>
      <c r="CW164" s="223"/>
      <c r="CX164" s="223"/>
      <c r="CY164" s="223"/>
      <c r="CZ164" s="223"/>
      <c r="DA164" s="223"/>
      <c r="DB164" s="222">
        <f t="shared" ref="DB164" si="635">(SUM(DB163:DH163)/SUM($K163:$EQ163))*$G163</f>
        <v>0</v>
      </c>
      <c r="DC164" s="223"/>
      <c r="DD164" s="223"/>
      <c r="DE164" s="223"/>
      <c r="DF164" s="223"/>
      <c r="DG164" s="223"/>
      <c r="DH164" s="223"/>
      <c r="DI164" s="222">
        <f t="shared" ref="DI164" si="636">(SUM(DI163:DO163)/SUM($K163:$EQ163))*$G163</f>
        <v>0</v>
      </c>
      <c r="DJ164" s="223"/>
      <c r="DK164" s="223"/>
      <c r="DL164" s="223"/>
      <c r="DM164" s="223"/>
      <c r="DN164" s="223"/>
      <c r="DO164" s="223"/>
      <c r="DP164" s="222">
        <f t="shared" ref="DP164" si="637">(SUM(DP163:DV163)/SUM($K163:$EQ163))*$G163</f>
        <v>0</v>
      </c>
      <c r="DQ164" s="223"/>
      <c r="DR164" s="223"/>
      <c r="DS164" s="223"/>
      <c r="DT164" s="223"/>
      <c r="DU164" s="223"/>
      <c r="DV164" s="223"/>
      <c r="DW164" s="222">
        <f t="shared" ref="DW164" si="638">(SUM(DW163:EC163)/SUM($K163:$EQ163))*$G163</f>
        <v>0</v>
      </c>
      <c r="DX164" s="223"/>
      <c r="DY164" s="223"/>
      <c r="DZ164" s="223"/>
      <c r="EA164" s="223"/>
      <c r="EB164" s="223"/>
      <c r="EC164" s="223"/>
      <c r="ED164" s="222">
        <f t="shared" ref="ED164" si="639">(SUM(ED163:EJ163)/SUM($K163:$EQ163))*$G163</f>
        <v>0</v>
      </c>
      <c r="EE164" s="223"/>
      <c r="EF164" s="223"/>
      <c r="EG164" s="223"/>
      <c r="EH164" s="223"/>
      <c r="EI164" s="223"/>
      <c r="EJ164" s="223"/>
      <c r="EK164" s="222">
        <v>9600000</v>
      </c>
      <c r="EL164" s="223"/>
      <c r="EM164" s="223"/>
      <c r="EN164" s="223"/>
      <c r="EO164" s="223"/>
      <c r="EP164" s="223"/>
      <c r="EQ164" s="223"/>
      <c r="ER164" s="222">
        <f>+(ER163+ES163+ET163+EU163+EV163+EW163+EX163)*G163</f>
        <v>0</v>
      </c>
      <c r="ES164" s="223"/>
      <c r="ET164" s="223"/>
      <c r="EU164" s="223"/>
      <c r="EV164" s="223"/>
      <c r="EW164" s="223"/>
      <c r="EX164" s="223"/>
      <c r="EY164" s="222">
        <f>+(EY163+EZ163+FA163+FB163+FC163+FD163+FE163)*N163</f>
        <v>0</v>
      </c>
      <c r="EZ164" s="223"/>
      <c r="FA164" s="223"/>
      <c r="FB164" s="223"/>
      <c r="FC164" s="223"/>
      <c r="FD164" s="223"/>
      <c r="FE164" s="223"/>
      <c r="FF164" s="222">
        <f>+(FF163+FG163+FH163+FI163+FJ163+FK163+FL163)*U163</f>
        <v>0</v>
      </c>
      <c r="FG164" s="223"/>
      <c r="FH164" s="223"/>
      <c r="FI164" s="223"/>
      <c r="FJ164" s="223"/>
      <c r="FK164" s="223"/>
      <c r="FL164" s="223"/>
      <c r="FM164" s="222">
        <f>+(FM163+FN163+FO163+FP163+FQ163+FR163+FS163)*AB163</f>
        <v>0</v>
      </c>
      <c r="FN164" s="223"/>
      <c r="FO164" s="223"/>
      <c r="FP164" s="223"/>
      <c r="FQ164" s="223"/>
      <c r="FR164" s="223"/>
      <c r="FS164" s="223"/>
      <c r="FT164" s="222">
        <f>+(FT163+FU163+FV163+FW163+FX163+FY163+FZ163)*AI163</f>
        <v>0</v>
      </c>
      <c r="FU164" s="223"/>
      <c r="FV164" s="223"/>
      <c r="FW164" s="223"/>
      <c r="FX164" s="223"/>
      <c r="FY164" s="223"/>
      <c r="FZ164" s="223"/>
      <c r="GA164" s="222">
        <f>+(GA163+GB163+GC163+GD163+GE163+GF163+GG163)*AP163</f>
        <v>0</v>
      </c>
      <c r="GB164" s="223"/>
      <c r="GC164" s="223"/>
      <c r="GD164" s="223"/>
      <c r="GE164" s="223"/>
      <c r="GF164" s="223"/>
      <c r="GG164" s="223"/>
    </row>
    <row r="165" spans="1:189" s="119" customFormat="1" ht="21.75" customHeight="1" x14ac:dyDescent="0.2">
      <c r="A165" s="212"/>
      <c r="B165" s="213"/>
      <c r="C165" s="214"/>
      <c r="D165" s="215"/>
      <c r="E165" s="215"/>
      <c r="F165" s="215"/>
      <c r="G165" s="217"/>
      <c r="H165" s="203"/>
      <c r="I165" s="203"/>
      <c r="J165" s="204" t="s">
        <v>224</v>
      </c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121"/>
      <c r="X165" s="121"/>
      <c r="Y165" s="121"/>
      <c r="Z165" s="121"/>
      <c r="AA165" s="121"/>
      <c r="AB165" s="121"/>
      <c r="AC165" s="121"/>
      <c r="AD165" s="120"/>
      <c r="AE165" s="120"/>
      <c r="AF165" s="120"/>
      <c r="AG165" s="120"/>
      <c r="AH165" s="120"/>
      <c r="AI165" s="120"/>
      <c r="AJ165" s="120"/>
      <c r="AK165" s="120"/>
      <c r="AL165" s="120"/>
      <c r="AM165" s="120"/>
      <c r="AN165" s="120"/>
      <c r="AO165" s="120"/>
      <c r="AP165" s="120"/>
      <c r="AQ165" s="120"/>
      <c r="AR165" s="121"/>
      <c r="AS165" s="121"/>
      <c r="AT165" s="121"/>
      <c r="AU165" s="121"/>
      <c r="AV165" s="121"/>
      <c r="AW165" s="120"/>
      <c r="AX165" s="120"/>
      <c r="AY165" s="120"/>
      <c r="AZ165" s="120"/>
      <c r="BA165" s="120"/>
      <c r="BB165" s="120"/>
      <c r="BC165" s="120"/>
      <c r="BD165" s="120"/>
      <c r="BE165" s="120"/>
      <c r="BF165" s="120"/>
      <c r="BG165" s="120"/>
      <c r="BH165" s="120"/>
      <c r="BI165" s="120"/>
      <c r="BJ165" s="120"/>
      <c r="BK165" s="120"/>
      <c r="BL165" s="121"/>
      <c r="BM165" s="121"/>
      <c r="BN165" s="121"/>
      <c r="BO165" s="121"/>
      <c r="BP165" s="121"/>
      <c r="BQ165" s="121"/>
      <c r="BR165" s="121"/>
      <c r="BS165" s="120"/>
      <c r="BT165" s="120"/>
      <c r="BU165" s="120"/>
      <c r="BV165" s="120"/>
      <c r="BW165" s="120"/>
      <c r="BX165" s="120"/>
      <c r="BY165" s="120"/>
      <c r="BZ165" s="120"/>
      <c r="CA165" s="120"/>
      <c r="CB165" s="120"/>
      <c r="CC165" s="120"/>
      <c r="CD165" s="120"/>
      <c r="CE165" s="120"/>
      <c r="CF165" s="120"/>
      <c r="CG165" s="120"/>
      <c r="CH165" s="120"/>
      <c r="CI165" s="120"/>
      <c r="CJ165" s="120"/>
      <c r="CK165" s="120"/>
      <c r="CL165" s="120"/>
      <c r="CM165" s="120"/>
      <c r="CN165" s="120"/>
      <c r="CO165" s="120"/>
      <c r="CP165" s="120"/>
      <c r="CQ165" s="120"/>
      <c r="CR165" s="120"/>
      <c r="CS165" s="121"/>
      <c r="CT165" s="121"/>
      <c r="CU165" s="121"/>
      <c r="CV165" s="121"/>
      <c r="CW165" s="121"/>
      <c r="CX165" s="121"/>
      <c r="CY165" s="121"/>
      <c r="CZ165" s="120"/>
      <c r="DA165" s="120"/>
      <c r="DB165" s="120"/>
      <c r="DC165" s="120"/>
      <c r="DD165" s="120"/>
      <c r="DE165" s="120"/>
      <c r="DF165" s="120"/>
      <c r="DG165" s="120"/>
      <c r="DH165" s="120"/>
      <c r="DI165" s="120"/>
      <c r="DJ165" s="120"/>
      <c r="DK165" s="120"/>
      <c r="DL165" s="120"/>
      <c r="DM165" s="120"/>
      <c r="DN165" s="120"/>
      <c r="DO165" s="120"/>
      <c r="DP165" s="120"/>
      <c r="DQ165" s="120"/>
      <c r="DR165" s="120"/>
      <c r="DS165" s="120"/>
      <c r="DT165" s="120"/>
      <c r="DU165" s="120"/>
      <c r="DV165" s="120"/>
      <c r="DW165" s="120"/>
      <c r="DX165" s="120"/>
      <c r="DY165" s="120"/>
      <c r="DZ165" s="120"/>
      <c r="EA165" s="120"/>
      <c r="EB165" s="120"/>
      <c r="EC165" s="120"/>
      <c r="ED165" s="120"/>
      <c r="EE165" s="120"/>
      <c r="EF165" s="120"/>
      <c r="EG165" s="120"/>
      <c r="EH165" s="120"/>
      <c r="EI165" s="120"/>
      <c r="EJ165" s="120"/>
      <c r="EK165" s="120"/>
      <c r="EL165" s="120"/>
      <c r="EM165" s="120"/>
      <c r="EN165" s="120"/>
      <c r="EO165" s="120"/>
      <c r="EP165" s="120"/>
      <c r="EQ165" s="120"/>
      <c r="ER165" s="120"/>
      <c r="ES165" s="120"/>
      <c r="ET165" s="120"/>
      <c r="EU165" s="120"/>
      <c r="EV165" s="120"/>
      <c r="EW165" s="120"/>
      <c r="EX165" s="120"/>
      <c r="EY165" s="120"/>
      <c r="EZ165" s="120"/>
      <c r="FA165" s="120"/>
      <c r="FB165" s="120"/>
      <c r="FC165" s="120"/>
      <c r="FD165" s="120"/>
      <c r="FE165" s="120"/>
      <c r="FF165" s="120"/>
      <c r="FG165" s="120"/>
      <c r="FH165" s="120"/>
      <c r="FI165" s="120"/>
      <c r="FJ165" s="120"/>
      <c r="FK165" s="120"/>
      <c r="FL165" s="120"/>
      <c r="FM165" s="120"/>
      <c r="FN165" s="120"/>
      <c r="FO165" s="120"/>
      <c r="FP165" s="120"/>
      <c r="FQ165" s="120"/>
      <c r="FR165" s="120"/>
      <c r="FS165" s="120"/>
      <c r="FT165" s="120"/>
      <c r="FU165" s="120"/>
      <c r="FV165" s="120"/>
      <c r="FW165" s="120"/>
      <c r="FX165" s="120"/>
      <c r="FY165" s="120"/>
      <c r="FZ165" s="120"/>
      <c r="GA165" s="120"/>
      <c r="GB165" s="120"/>
      <c r="GC165" s="120"/>
      <c r="GD165" s="120"/>
      <c r="GE165" s="120"/>
      <c r="GF165" s="120"/>
      <c r="GG165" s="120"/>
    </row>
    <row r="166" spans="1:189" s="119" customFormat="1" ht="21.75" customHeight="1" x14ac:dyDescent="0.2">
      <c r="A166" s="212"/>
      <c r="B166" s="213"/>
      <c r="C166" s="214"/>
      <c r="D166" s="215"/>
      <c r="E166" s="215"/>
      <c r="F166" s="215"/>
      <c r="G166" s="217"/>
      <c r="H166" s="203"/>
      <c r="I166" s="203"/>
      <c r="J166" s="204"/>
      <c r="K166" s="205"/>
      <c r="L166" s="205"/>
      <c r="M166" s="205"/>
      <c r="N166" s="205"/>
      <c r="O166" s="205"/>
      <c r="P166" s="133"/>
      <c r="Q166" s="133"/>
      <c r="R166" s="133"/>
      <c r="S166" s="133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206"/>
      <c r="BM166" s="206"/>
      <c r="BN166" s="206"/>
      <c r="BO166" s="206"/>
      <c r="BP166" s="206"/>
      <c r="BQ166" s="206"/>
      <c r="BR166" s="206"/>
      <c r="BS166" s="205"/>
      <c r="BT166" s="205"/>
      <c r="BU166" s="205"/>
      <c r="BV166" s="205"/>
      <c r="BW166" s="205"/>
      <c r="BX166" s="205"/>
      <c r="BY166" s="205"/>
      <c r="BZ166" s="205"/>
      <c r="CA166" s="205"/>
      <c r="CB166" s="205"/>
      <c r="CC166" s="205"/>
      <c r="CD166" s="205"/>
      <c r="CE166" s="205"/>
      <c r="CF166" s="205"/>
      <c r="CG166" s="205"/>
      <c r="CH166" s="205"/>
      <c r="CI166" s="205"/>
      <c r="CJ166" s="205"/>
      <c r="CK166" s="205"/>
      <c r="CL166" s="205"/>
      <c r="CM166" s="205"/>
      <c r="CN166" s="205"/>
      <c r="CO166" s="205"/>
      <c r="CP166" s="205"/>
      <c r="CQ166" s="205"/>
      <c r="CR166" s="205"/>
      <c r="CS166" s="206"/>
      <c r="CT166" s="206"/>
      <c r="CU166" s="206"/>
      <c r="CV166" s="206"/>
      <c r="CW166" s="206"/>
      <c r="CX166" s="206"/>
      <c r="CY166" s="206"/>
      <c r="CZ166" s="205"/>
      <c r="DA166" s="205"/>
      <c r="DB166" s="205"/>
      <c r="DC166" s="205"/>
      <c r="DD166" s="205"/>
      <c r="DE166" s="205"/>
      <c r="DF166" s="205"/>
      <c r="DG166" s="205"/>
      <c r="DH166" s="205"/>
      <c r="DI166" s="205"/>
      <c r="DJ166" s="117"/>
      <c r="DN166" s="205"/>
      <c r="DO166" s="205"/>
      <c r="DP166" s="205"/>
      <c r="DU166" s="205"/>
      <c r="DV166" s="205"/>
      <c r="DW166" s="205"/>
      <c r="EB166" s="205"/>
      <c r="EC166" s="205"/>
      <c r="EI166" s="205"/>
      <c r="EJ166" s="205"/>
      <c r="EP166" s="205"/>
      <c r="EQ166" s="205"/>
      <c r="ER166" s="207"/>
      <c r="ES166" s="208"/>
      <c r="ET166" s="208"/>
      <c r="EU166" s="208"/>
      <c r="EV166" s="208"/>
      <c r="EW166" s="208"/>
      <c r="EX166" s="209"/>
      <c r="EY166" s="207"/>
      <c r="EZ166" s="208"/>
      <c r="FA166" s="208"/>
      <c r="FB166" s="208"/>
      <c r="FC166" s="208"/>
      <c r="FD166" s="208"/>
      <c r="FE166" s="209"/>
      <c r="FF166" s="207"/>
      <c r="FG166" s="208"/>
      <c r="FH166" s="208"/>
      <c r="FI166" s="208"/>
      <c r="FJ166" s="208"/>
      <c r="FK166" s="208"/>
      <c r="FL166" s="209"/>
      <c r="FM166" s="207"/>
      <c r="FN166" s="208"/>
      <c r="FO166" s="208"/>
      <c r="FP166" s="208"/>
      <c r="FQ166" s="208"/>
      <c r="FR166" s="208"/>
      <c r="FS166" s="209"/>
      <c r="FT166" s="207"/>
      <c r="FU166" s="208"/>
      <c r="FV166" s="208"/>
      <c r="FW166" s="208"/>
      <c r="FX166" s="208"/>
      <c r="FY166" s="208"/>
      <c r="FZ166" s="209"/>
      <c r="GA166" s="207"/>
      <c r="GB166" s="208"/>
      <c r="GC166" s="208"/>
      <c r="GD166" s="208"/>
      <c r="GE166" s="208"/>
      <c r="GF166" s="208"/>
      <c r="GG166" s="209"/>
    </row>
    <row r="167" spans="1:189" s="119" customFormat="1" ht="21.75" customHeight="1" x14ac:dyDescent="0.2">
      <c r="A167" s="212"/>
      <c r="B167" s="213">
        <f>+'BALANCE GENERAL'!D98</f>
        <v>6.1</v>
      </c>
      <c r="C167" s="214" t="str">
        <f>+'BALANCE GENERAL'!G98</f>
        <v>ENTREGABLE DE DIAGNOSTICO INCLUYE IVA 19%</v>
      </c>
      <c r="D167" s="215" t="str">
        <f>+'BALANCE GENERAL'!H98</f>
        <v>und</v>
      </c>
      <c r="E167" s="215">
        <v>7</v>
      </c>
      <c r="F167" s="215">
        <f>+'BALANCE GENERAL'!J98</f>
        <v>5548375</v>
      </c>
      <c r="G167" s="217">
        <f t="shared" ref="G167" si="640">ROUND(E167*F167,0)</f>
        <v>38838625</v>
      </c>
      <c r="H167" s="203"/>
      <c r="I167" s="203"/>
      <c r="J167" s="218" t="s">
        <v>223</v>
      </c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121"/>
      <c r="X167" s="121"/>
      <c r="Y167" s="121"/>
      <c r="Z167" s="121"/>
      <c r="AA167" s="121"/>
      <c r="AB167" s="121"/>
      <c r="AC167" s="121">
        <v>1</v>
      </c>
      <c r="AD167" s="121">
        <v>1</v>
      </c>
      <c r="AE167" s="121">
        <v>1</v>
      </c>
      <c r="AF167" s="121">
        <v>1</v>
      </c>
      <c r="AG167" s="121">
        <v>1</v>
      </c>
      <c r="AH167" s="121">
        <v>1</v>
      </c>
      <c r="AI167" s="121">
        <v>1</v>
      </c>
      <c r="AJ167" s="122">
        <v>1</v>
      </c>
      <c r="AK167" s="121">
        <v>1</v>
      </c>
      <c r="AL167" s="121">
        <v>1</v>
      </c>
      <c r="AM167" s="121">
        <v>1</v>
      </c>
      <c r="AN167" s="121"/>
      <c r="AO167" s="121"/>
      <c r="AP167" s="121"/>
      <c r="AQ167" s="121"/>
      <c r="AR167" s="121"/>
      <c r="AS167" s="121"/>
      <c r="AT167" s="121"/>
      <c r="AU167" s="121"/>
      <c r="AV167" s="121"/>
      <c r="AW167" s="121"/>
      <c r="AX167" s="121"/>
      <c r="AY167" s="121"/>
      <c r="AZ167" s="121"/>
      <c r="BA167" s="121"/>
      <c r="BB167" s="121"/>
      <c r="BC167" s="122"/>
      <c r="BD167" s="121"/>
      <c r="BE167" s="121"/>
      <c r="BF167" s="121"/>
      <c r="BG167" s="121"/>
      <c r="BH167" s="121"/>
      <c r="BI167" s="121"/>
      <c r="BJ167" s="121"/>
      <c r="BK167" s="120"/>
      <c r="BL167" s="121"/>
      <c r="BM167" s="121"/>
      <c r="BN167" s="121"/>
      <c r="BO167" s="121"/>
      <c r="BP167" s="121"/>
      <c r="BQ167" s="121"/>
      <c r="BR167" s="121"/>
      <c r="BS167" s="121"/>
      <c r="BT167" s="121"/>
      <c r="BU167" s="121"/>
      <c r="BV167" s="121"/>
      <c r="BW167" s="121"/>
      <c r="BX167" s="121"/>
      <c r="BY167" s="122"/>
      <c r="BZ167" s="121"/>
      <c r="CA167" s="121"/>
      <c r="CB167" s="121"/>
      <c r="CC167" s="121"/>
      <c r="CD167" s="121"/>
      <c r="CE167" s="121"/>
      <c r="CF167" s="121"/>
      <c r="CG167" s="120"/>
      <c r="CH167" s="120"/>
      <c r="CI167" s="120"/>
      <c r="CJ167" s="120"/>
      <c r="CK167" s="120"/>
      <c r="CL167" s="120"/>
      <c r="CM167" s="120"/>
      <c r="CN167" s="120"/>
      <c r="CO167" s="120"/>
      <c r="CP167" s="120"/>
      <c r="CQ167" s="120"/>
      <c r="CR167" s="120"/>
      <c r="CS167" s="121"/>
      <c r="CT167" s="121"/>
      <c r="CU167" s="121"/>
      <c r="CV167" s="121"/>
      <c r="CW167" s="121"/>
      <c r="CX167" s="121"/>
      <c r="CY167" s="121"/>
      <c r="CZ167" s="121"/>
      <c r="DA167" s="121"/>
      <c r="DB167" s="121"/>
      <c r="DC167" s="121"/>
      <c r="DD167" s="121"/>
      <c r="DE167" s="121"/>
      <c r="DF167" s="122"/>
      <c r="DG167" s="121"/>
      <c r="DH167" s="121"/>
      <c r="DI167" s="120"/>
      <c r="DJ167" s="121"/>
      <c r="DK167" s="121"/>
      <c r="DL167" s="121"/>
      <c r="DM167" s="122"/>
      <c r="DN167" s="121"/>
      <c r="DO167" s="121"/>
      <c r="DP167" s="120"/>
      <c r="DQ167" s="121"/>
      <c r="DR167" s="121"/>
      <c r="DS167" s="121"/>
      <c r="DT167" s="122"/>
      <c r="DU167" s="121"/>
      <c r="DV167" s="121"/>
      <c r="DW167" s="120"/>
      <c r="DX167" s="121"/>
      <c r="DY167" s="121"/>
      <c r="DZ167" s="121"/>
      <c r="EA167" s="122"/>
      <c r="EB167" s="121"/>
      <c r="EC167" s="121"/>
      <c r="ED167" s="120"/>
      <c r="EE167" s="121"/>
      <c r="EF167" s="121"/>
      <c r="EG167" s="121"/>
      <c r="EH167" s="122"/>
      <c r="EI167" s="121"/>
      <c r="EJ167" s="121"/>
      <c r="EK167" s="120"/>
      <c r="EL167" s="121"/>
      <c r="EM167" s="121"/>
      <c r="EN167" s="121"/>
      <c r="EO167" s="122"/>
      <c r="EP167" s="121"/>
      <c r="EQ167" s="121"/>
      <c r="ER167" s="121"/>
      <c r="ES167" s="121"/>
      <c r="ET167" s="121"/>
      <c r="EU167" s="121"/>
      <c r="EV167" s="122"/>
      <c r="EW167" s="121"/>
      <c r="EX167" s="121"/>
      <c r="EY167" s="121"/>
      <c r="EZ167" s="121"/>
      <c r="FA167" s="121"/>
      <c r="FB167" s="121"/>
      <c r="FC167" s="122"/>
      <c r="FD167" s="121"/>
      <c r="FE167" s="121"/>
      <c r="FF167" s="121"/>
      <c r="FG167" s="121"/>
      <c r="FH167" s="121"/>
      <c r="FI167" s="121"/>
      <c r="FJ167" s="122"/>
      <c r="FK167" s="121"/>
      <c r="FL167" s="121"/>
      <c r="FM167" s="121"/>
      <c r="FN167" s="121"/>
      <c r="FO167" s="121"/>
      <c r="FP167" s="121"/>
      <c r="FQ167" s="122"/>
      <c r="FR167" s="121"/>
      <c r="FS167" s="121"/>
      <c r="FT167" s="121"/>
      <c r="FU167" s="121"/>
      <c r="FV167" s="121"/>
      <c r="FW167" s="121"/>
      <c r="FX167" s="122"/>
      <c r="FY167" s="121"/>
      <c r="FZ167" s="121"/>
      <c r="GA167" s="121"/>
      <c r="GB167" s="121"/>
      <c r="GC167" s="121"/>
      <c r="GD167" s="121"/>
      <c r="GE167" s="122"/>
      <c r="GF167" s="121"/>
      <c r="GG167" s="121"/>
    </row>
    <row r="168" spans="1:189" s="119" customFormat="1" ht="21.75" customHeight="1" x14ac:dyDescent="0.2">
      <c r="A168" s="212"/>
      <c r="B168" s="213"/>
      <c r="C168" s="214"/>
      <c r="D168" s="215"/>
      <c r="E168" s="215"/>
      <c r="F168" s="215"/>
      <c r="G168" s="217"/>
      <c r="H168" s="203"/>
      <c r="I168" s="203"/>
      <c r="J168" s="218"/>
      <c r="K168" s="205">
        <v>0</v>
      </c>
      <c r="L168" s="205"/>
      <c r="M168" s="205"/>
      <c r="N168" s="205"/>
      <c r="O168" s="205"/>
      <c r="P168" s="219">
        <v>0</v>
      </c>
      <c r="Q168" s="220"/>
      <c r="R168" s="220"/>
      <c r="S168" s="220"/>
      <c r="T168" s="220"/>
      <c r="U168" s="221"/>
      <c r="V168" s="222">
        <f>(SUM(V167:AB167)/SUM($K167:$EC167))*$G167</f>
        <v>0</v>
      </c>
      <c r="W168" s="223"/>
      <c r="X168" s="223"/>
      <c r="Y168" s="223"/>
      <c r="Z168" s="223"/>
      <c r="AA168" s="223"/>
      <c r="AB168" s="223"/>
      <c r="AC168" s="226">
        <f>(SUM(AC167:AI167)/SUM($K167:$DI167))*$G167</f>
        <v>24715488.636363637</v>
      </c>
      <c r="AD168" s="223"/>
      <c r="AE168" s="223"/>
      <c r="AF168" s="223"/>
      <c r="AG168" s="223"/>
      <c r="AH168" s="223"/>
      <c r="AI168" s="223"/>
      <c r="AJ168" s="226">
        <v>14123136.359999999</v>
      </c>
      <c r="AK168" s="223"/>
      <c r="AL168" s="223"/>
      <c r="AM168" s="223"/>
      <c r="AN168" s="223"/>
      <c r="AO168" s="223"/>
      <c r="AP168" s="223"/>
      <c r="AQ168" s="137">
        <f>(SUM(AQ167:AQ167)/SUM($K167:$DI167))*$G167</f>
        <v>0</v>
      </c>
      <c r="AR168" s="223"/>
      <c r="AS168" s="223"/>
      <c r="AT168" s="223"/>
      <c r="AU168" s="223"/>
      <c r="AV168" s="223"/>
      <c r="AW168" s="223"/>
      <c r="AX168" s="226">
        <f>(SUM(AX167:BD167)/SUM($K167:$DI167))*$G167</f>
        <v>0</v>
      </c>
      <c r="AY168" s="223"/>
      <c r="AZ168" s="223"/>
      <c r="BA168" s="223"/>
      <c r="BB168" s="223"/>
      <c r="BC168" s="223"/>
      <c r="BD168" s="223"/>
      <c r="BE168" s="226">
        <f>(SUM(BE167:BK167)/SUM($K167:$DI167))*$G167</f>
        <v>0</v>
      </c>
      <c r="BF168" s="223"/>
      <c r="BG168" s="223"/>
      <c r="BH168" s="223"/>
      <c r="BI168" s="223"/>
      <c r="BJ168" s="223"/>
      <c r="BK168" s="223"/>
      <c r="BL168" s="226">
        <f>(SUM(BL167:BR167)/SUM($K167:$DI167))*$G167</f>
        <v>0</v>
      </c>
      <c r="BM168" s="223"/>
      <c r="BN168" s="223"/>
      <c r="BO168" s="223"/>
      <c r="BP168" s="223"/>
      <c r="BQ168" s="223"/>
      <c r="BR168" s="223"/>
      <c r="BS168" s="226">
        <f>(SUM(BS167:BY167)/SUM($K167:$DI167))*$G167</f>
        <v>0</v>
      </c>
      <c r="BT168" s="223"/>
      <c r="BU168" s="223"/>
      <c r="BV168" s="223"/>
      <c r="BW168" s="223"/>
      <c r="BX168" s="223"/>
      <c r="BY168" s="223"/>
      <c r="BZ168" s="226">
        <f>(SUM(BZ167:CF167)/SUM($K167:$DI167))*$G167</f>
        <v>0</v>
      </c>
      <c r="CA168" s="223"/>
      <c r="CB168" s="223"/>
      <c r="CC168" s="223"/>
      <c r="CD168" s="223"/>
      <c r="CE168" s="223"/>
      <c r="CF168" s="223"/>
      <c r="CG168" s="226">
        <f>(SUM(CG167:CM167)/SUM($K167:$DI167))*$G167</f>
        <v>0</v>
      </c>
      <c r="CH168" s="223"/>
      <c r="CI168" s="223"/>
      <c r="CJ168" s="223"/>
      <c r="CK168" s="223"/>
      <c r="CL168" s="223"/>
      <c r="CM168" s="223"/>
      <c r="CN168" s="226">
        <f>(SUM(CN167:CT167)/SUM($K167:$DI167))*$G167</f>
        <v>0</v>
      </c>
      <c r="CO168" s="223"/>
      <c r="CP168" s="223"/>
      <c r="CQ168" s="223"/>
      <c r="CR168" s="223"/>
      <c r="CS168" s="223"/>
      <c r="CT168" s="223"/>
      <c r="CU168" s="226">
        <f>(SUM(CU167:DA167)/SUM($K167:$DI167))*$G167</f>
        <v>0</v>
      </c>
      <c r="CV168" s="223"/>
      <c r="CW168" s="223"/>
      <c r="CX168" s="223"/>
      <c r="CY168" s="223"/>
      <c r="CZ168" s="223"/>
      <c r="DA168" s="223"/>
      <c r="DB168" s="226">
        <f>(SUM(DB167:DH167)/SUM($K167:$DI167))*$G167</f>
        <v>0</v>
      </c>
      <c r="DC168" s="223"/>
      <c r="DD168" s="223"/>
      <c r="DE168" s="223"/>
      <c r="DF168" s="223"/>
      <c r="DG168" s="223"/>
      <c r="DH168" s="223"/>
      <c r="DI168" s="226">
        <f t="shared" ref="DI168" si="641">(SUM(DI167:DO167)/SUM($K167:$DI167))*$G167</f>
        <v>0</v>
      </c>
      <c r="DJ168" s="223"/>
      <c r="DK168" s="223"/>
      <c r="DL168" s="223"/>
      <c r="DM168" s="223"/>
      <c r="DN168" s="223"/>
      <c r="DO168" s="223"/>
      <c r="DP168" s="226">
        <f t="shared" ref="DP168" si="642">(SUM(DP167:DV167)/SUM($K167:$DI167))*$G167</f>
        <v>0</v>
      </c>
      <c r="DQ168" s="223"/>
      <c r="DR168" s="223"/>
      <c r="DS168" s="223"/>
      <c r="DT168" s="223"/>
      <c r="DU168" s="223"/>
      <c r="DV168" s="223"/>
      <c r="DW168" s="226">
        <f t="shared" ref="DW168" si="643">(SUM(DW167:EC167)/SUM($K167:$DI167))*$G167</f>
        <v>0</v>
      </c>
      <c r="DX168" s="223"/>
      <c r="DY168" s="223"/>
      <c r="DZ168" s="223"/>
      <c r="EA168" s="223"/>
      <c r="EB168" s="223"/>
      <c r="EC168" s="223"/>
      <c r="ED168" s="226">
        <f t="shared" ref="ED168" si="644">(SUM(ED167:EJ167)/SUM($K167:$DI167))*$G167</f>
        <v>0</v>
      </c>
      <c r="EE168" s="223"/>
      <c r="EF168" s="223"/>
      <c r="EG168" s="223"/>
      <c r="EH168" s="223"/>
      <c r="EI168" s="223"/>
      <c r="EJ168" s="223"/>
      <c r="EK168" s="226">
        <f t="shared" ref="EK168" si="645">(SUM(EK167:EQ167)/SUM($K167:$DI167))*$G167</f>
        <v>0</v>
      </c>
      <c r="EL168" s="223"/>
      <c r="EM168" s="223"/>
      <c r="EN168" s="223"/>
      <c r="EO168" s="223"/>
      <c r="EP168" s="223"/>
      <c r="EQ168" s="223"/>
      <c r="ER168" s="222">
        <f>+(ER167+ES167+ET167+EU167+EV167+EW167+EX167)*G167</f>
        <v>0</v>
      </c>
      <c r="ES168" s="223"/>
      <c r="ET168" s="223"/>
      <c r="EU168" s="223"/>
      <c r="EV168" s="223"/>
      <c r="EW168" s="223"/>
      <c r="EX168" s="223"/>
      <c r="EY168" s="222">
        <f>+(EY167+EZ167+FA167+FB167+FC167+FD167+FE167)*N167</f>
        <v>0</v>
      </c>
      <c r="EZ168" s="223"/>
      <c r="FA168" s="223"/>
      <c r="FB168" s="223"/>
      <c r="FC168" s="223"/>
      <c r="FD168" s="223"/>
      <c r="FE168" s="223"/>
      <c r="FF168" s="222">
        <f>+(FF167+FG167+FH167+FI167+FJ167+FK167+FL167)*U167</f>
        <v>0</v>
      </c>
      <c r="FG168" s="223"/>
      <c r="FH168" s="223"/>
      <c r="FI168" s="223"/>
      <c r="FJ168" s="223"/>
      <c r="FK168" s="223"/>
      <c r="FL168" s="223"/>
      <c r="FM168" s="222">
        <f>+(FM167+FN167+FO167+FP167+FQ167+FR167+FS167)*AB167</f>
        <v>0</v>
      </c>
      <c r="FN168" s="223"/>
      <c r="FO168" s="223"/>
      <c r="FP168" s="223"/>
      <c r="FQ168" s="223"/>
      <c r="FR168" s="223"/>
      <c r="FS168" s="223"/>
      <c r="FT168" s="222">
        <f>+(FT167+FU167+FV167+FW167+FX167+FY167+FZ167)*AI167</f>
        <v>0</v>
      </c>
      <c r="FU168" s="223"/>
      <c r="FV168" s="223"/>
      <c r="FW168" s="223"/>
      <c r="FX168" s="223"/>
      <c r="FY168" s="223"/>
      <c r="FZ168" s="223"/>
      <c r="GA168" s="222">
        <f>+(GA167+GB167+GC167+GD167+GE167+GF167+GG167)*AP167</f>
        <v>0</v>
      </c>
      <c r="GB168" s="223"/>
      <c r="GC168" s="223"/>
      <c r="GD168" s="223"/>
      <c r="GE168" s="223"/>
      <c r="GF168" s="223"/>
      <c r="GG168" s="223"/>
    </row>
    <row r="169" spans="1:189" s="119" customFormat="1" ht="21.75" customHeight="1" x14ac:dyDescent="0.2">
      <c r="A169" s="212"/>
      <c r="B169" s="213"/>
      <c r="C169" s="214"/>
      <c r="D169" s="215"/>
      <c r="E169" s="215"/>
      <c r="F169" s="215"/>
      <c r="G169" s="217"/>
      <c r="H169" s="203"/>
      <c r="I169" s="203"/>
      <c r="J169" s="204" t="s">
        <v>224</v>
      </c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1"/>
      <c r="X169" s="121"/>
      <c r="Y169" s="121"/>
      <c r="Z169" s="121"/>
      <c r="AA169" s="121"/>
      <c r="AB169" s="121"/>
      <c r="AC169" s="121"/>
      <c r="AD169" s="120"/>
      <c r="AE169" s="120"/>
      <c r="AF169" s="120"/>
      <c r="AG169" s="120"/>
      <c r="AH169" s="120"/>
      <c r="AI169" s="120"/>
      <c r="AJ169" s="120"/>
      <c r="AK169" s="120"/>
      <c r="AL169" s="120"/>
      <c r="AM169" s="120"/>
      <c r="AN169" s="120"/>
      <c r="AO169" s="120"/>
      <c r="AP169" s="120"/>
      <c r="AQ169" s="120"/>
      <c r="AR169" s="121"/>
      <c r="AS169" s="121"/>
      <c r="AT169" s="121"/>
      <c r="AU169" s="121"/>
      <c r="AV169" s="121"/>
      <c r="AW169" s="120"/>
      <c r="AX169" s="120"/>
      <c r="AY169" s="120"/>
      <c r="AZ169" s="120"/>
      <c r="BA169" s="120"/>
      <c r="BB169" s="120"/>
      <c r="BC169" s="120"/>
      <c r="BD169" s="120"/>
      <c r="BE169" s="120"/>
      <c r="BF169" s="120"/>
      <c r="BG169" s="120"/>
      <c r="BH169" s="120"/>
      <c r="BI169" s="120"/>
      <c r="BJ169" s="120"/>
      <c r="BK169" s="120"/>
      <c r="BL169" s="121"/>
      <c r="BM169" s="121"/>
      <c r="BN169" s="121"/>
      <c r="BO169" s="121"/>
      <c r="BP169" s="121"/>
      <c r="BQ169" s="121"/>
      <c r="BR169" s="121"/>
      <c r="BS169" s="120"/>
      <c r="BT169" s="120"/>
      <c r="BU169" s="120"/>
      <c r="BV169" s="120"/>
      <c r="BW169" s="120"/>
      <c r="BX169" s="120"/>
      <c r="BY169" s="120"/>
      <c r="BZ169" s="120"/>
      <c r="CA169" s="120"/>
      <c r="CB169" s="120"/>
      <c r="CC169" s="120"/>
      <c r="CD169" s="120"/>
      <c r="CE169" s="120"/>
      <c r="CF169" s="120"/>
      <c r="CG169" s="120"/>
      <c r="CH169" s="120"/>
      <c r="CI169" s="120"/>
      <c r="CJ169" s="120"/>
      <c r="CK169" s="120"/>
      <c r="CL169" s="120"/>
      <c r="CM169" s="120"/>
      <c r="CN169" s="120"/>
      <c r="CO169" s="120"/>
      <c r="CP169" s="120"/>
      <c r="CQ169" s="120"/>
      <c r="CR169" s="120"/>
      <c r="CS169" s="121"/>
      <c r="CT169" s="121"/>
      <c r="CU169" s="121"/>
      <c r="CV169" s="121"/>
      <c r="CW169" s="121"/>
      <c r="CX169" s="121"/>
      <c r="CY169" s="121"/>
      <c r="CZ169" s="120"/>
      <c r="DA169" s="120"/>
      <c r="DB169" s="120"/>
      <c r="DC169" s="120"/>
      <c r="DD169" s="120"/>
      <c r="DE169" s="120"/>
      <c r="DF169" s="120"/>
      <c r="DG169" s="120"/>
      <c r="DH169" s="120"/>
      <c r="DI169" s="120"/>
      <c r="DJ169" s="120"/>
      <c r="DK169" s="120"/>
      <c r="DL169" s="120"/>
      <c r="DM169" s="120"/>
      <c r="DN169" s="120"/>
      <c r="DO169" s="120"/>
      <c r="DP169" s="120"/>
      <c r="DQ169" s="120"/>
      <c r="DR169" s="120"/>
      <c r="DS169" s="120"/>
      <c r="DT169" s="120"/>
      <c r="DU169" s="120"/>
      <c r="DV169" s="120"/>
      <c r="DW169" s="120"/>
      <c r="DX169" s="120"/>
      <c r="DY169" s="120"/>
      <c r="DZ169" s="120"/>
      <c r="EA169" s="120"/>
      <c r="EB169" s="120"/>
      <c r="EC169" s="120"/>
      <c r="ED169" s="120"/>
      <c r="EE169" s="120"/>
      <c r="EF169" s="120"/>
      <c r="EG169" s="120"/>
      <c r="EH169" s="120"/>
      <c r="EI169" s="120"/>
      <c r="EJ169" s="120"/>
      <c r="EK169" s="120"/>
      <c r="EL169" s="120"/>
      <c r="EM169" s="120"/>
      <c r="EN169" s="120"/>
      <c r="EO169" s="120"/>
      <c r="EP169" s="120"/>
      <c r="EQ169" s="120"/>
      <c r="ER169" s="120"/>
      <c r="ES169" s="120"/>
      <c r="ET169" s="120"/>
      <c r="EU169" s="120"/>
      <c r="EV169" s="120"/>
      <c r="EW169" s="120"/>
      <c r="EX169" s="120"/>
      <c r="EY169" s="120"/>
      <c r="EZ169" s="120"/>
      <c r="FA169" s="120"/>
      <c r="FB169" s="120"/>
      <c r="FC169" s="120"/>
      <c r="FD169" s="120"/>
      <c r="FE169" s="120"/>
      <c r="FF169" s="120"/>
      <c r="FG169" s="120"/>
      <c r="FH169" s="120"/>
      <c r="FI169" s="120"/>
      <c r="FJ169" s="120"/>
      <c r="FK169" s="120"/>
      <c r="FL169" s="120"/>
      <c r="FM169" s="120"/>
      <c r="FN169" s="120"/>
      <c r="FO169" s="120"/>
      <c r="FP169" s="120"/>
      <c r="FQ169" s="120"/>
      <c r="FR169" s="120"/>
      <c r="FS169" s="120"/>
      <c r="FT169" s="120"/>
      <c r="FU169" s="120"/>
      <c r="FV169" s="120"/>
      <c r="FW169" s="120"/>
      <c r="FX169" s="120"/>
      <c r="FY169" s="120"/>
      <c r="FZ169" s="120"/>
      <c r="GA169" s="120"/>
      <c r="GB169" s="120"/>
      <c r="GC169" s="120"/>
      <c r="GD169" s="120"/>
      <c r="GE169" s="120"/>
      <c r="GF169" s="120"/>
      <c r="GG169" s="120"/>
    </row>
    <row r="170" spans="1:189" s="119" customFormat="1" ht="21.75" customHeight="1" x14ac:dyDescent="0.2">
      <c r="A170" s="212"/>
      <c r="B170" s="213"/>
      <c r="C170" s="214"/>
      <c r="D170" s="215"/>
      <c r="E170" s="215"/>
      <c r="F170" s="215"/>
      <c r="G170" s="217"/>
      <c r="H170" s="203"/>
      <c r="I170" s="203"/>
      <c r="J170" s="204"/>
      <c r="K170" s="205"/>
      <c r="L170" s="205"/>
      <c r="M170" s="205"/>
      <c r="N170" s="205"/>
      <c r="O170" s="205"/>
      <c r="P170" s="205"/>
      <c r="Q170" s="205"/>
      <c r="R170" s="205"/>
      <c r="S170" s="205"/>
      <c r="T170" s="205"/>
      <c r="U170" s="205"/>
      <c r="V170" s="205"/>
      <c r="W170" s="205"/>
      <c r="X170" s="205"/>
      <c r="Y170" s="205"/>
      <c r="Z170" s="205"/>
      <c r="AA170" s="205"/>
      <c r="AB170" s="205"/>
      <c r="AC170" s="205"/>
      <c r="AD170" s="205"/>
      <c r="AE170" s="205"/>
      <c r="AF170" s="205"/>
      <c r="AG170" s="205"/>
      <c r="AH170" s="205"/>
      <c r="AI170" s="205"/>
      <c r="AJ170" s="205"/>
      <c r="AK170" s="205"/>
      <c r="AL170" s="205"/>
      <c r="AM170" s="205"/>
      <c r="AN170" s="205"/>
      <c r="AO170" s="205"/>
      <c r="AP170" s="205"/>
      <c r="AQ170" s="205"/>
      <c r="AR170" s="205"/>
      <c r="AS170" s="205"/>
      <c r="AT170" s="205"/>
      <c r="AU170" s="205"/>
      <c r="AV170" s="205"/>
      <c r="AW170" s="205"/>
      <c r="AX170" s="205"/>
      <c r="AY170" s="205"/>
      <c r="AZ170" s="205"/>
      <c r="BA170" s="205"/>
      <c r="BB170" s="205"/>
      <c r="BC170" s="205"/>
      <c r="BD170" s="205"/>
      <c r="BE170" s="205"/>
      <c r="BF170" s="205"/>
      <c r="BG170" s="205"/>
      <c r="BH170" s="205"/>
      <c r="BI170" s="205"/>
      <c r="BJ170" s="205"/>
      <c r="BK170" s="205"/>
      <c r="BL170" s="206"/>
      <c r="BM170" s="206"/>
      <c r="BN170" s="206"/>
      <c r="BO170" s="206"/>
      <c r="BP170" s="206"/>
      <c r="BQ170" s="206"/>
      <c r="BR170" s="206"/>
      <c r="BS170" s="205"/>
      <c r="BT170" s="205"/>
      <c r="BU170" s="205"/>
      <c r="BV170" s="205"/>
      <c r="BW170" s="205"/>
      <c r="BX170" s="205"/>
      <c r="BY170" s="205"/>
      <c r="BZ170" s="205"/>
      <c r="CA170" s="205"/>
      <c r="CB170" s="205"/>
      <c r="CC170" s="205"/>
      <c r="CD170" s="205"/>
      <c r="CE170" s="205"/>
      <c r="CF170" s="205"/>
      <c r="CG170" s="211"/>
      <c r="CH170" s="211"/>
      <c r="CI170" s="211"/>
      <c r="CJ170" s="211"/>
      <c r="CK170" s="211"/>
      <c r="CL170" s="211"/>
      <c r="CM170" s="211"/>
      <c r="CN170" s="211"/>
      <c r="CO170" s="211"/>
      <c r="CP170" s="211"/>
      <c r="CQ170" s="211"/>
      <c r="CR170" s="211"/>
      <c r="CS170" s="286"/>
      <c r="CT170" s="286"/>
      <c r="CU170" s="286"/>
      <c r="CV170" s="286"/>
      <c r="CW170" s="286"/>
      <c r="CX170" s="286"/>
      <c r="CY170" s="286"/>
      <c r="CZ170" s="211"/>
      <c r="DA170" s="211"/>
      <c r="DB170" s="211"/>
      <c r="DC170" s="211"/>
      <c r="DD170" s="211"/>
      <c r="DE170" s="211"/>
      <c r="DF170" s="211"/>
      <c r="DG170" s="211"/>
      <c r="DH170" s="211"/>
      <c r="DI170" s="211"/>
      <c r="DJ170" s="117"/>
      <c r="DN170" s="211"/>
      <c r="DO170" s="211"/>
      <c r="DP170" s="211"/>
      <c r="DU170" s="211"/>
      <c r="DV170" s="211"/>
      <c r="DW170" s="211"/>
      <c r="EB170" s="211"/>
      <c r="EC170" s="211"/>
      <c r="EI170" s="211"/>
      <c r="EJ170" s="211"/>
      <c r="EK170" s="302"/>
      <c r="EL170" s="303"/>
      <c r="EM170" s="303"/>
      <c r="EN170" s="303"/>
      <c r="EO170" s="303"/>
      <c r="EP170" s="303"/>
      <c r="EQ170" s="304"/>
      <c r="ER170" s="302"/>
      <c r="ES170" s="303"/>
      <c r="ET170" s="303"/>
      <c r="EU170" s="303"/>
      <c r="EV170" s="303"/>
      <c r="EW170" s="303"/>
      <c r="EX170" s="304"/>
      <c r="EY170" s="302"/>
      <c r="EZ170" s="303"/>
      <c r="FA170" s="303"/>
      <c r="FB170" s="303"/>
      <c r="FC170" s="303"/>
      <c r="FD170" s="303"/>
      <c r="FE170" s="304"/>
      <c r="FF170" s="302"/>
      <c r="FG170" s="303"/>
      <c r="FH170" s="303"/>
      <c r="FI170" s="303"/>
      <c r="FJ170" s="303"/>
      <c r="FK170" s="303"/>
      <c r="FL170" s="304"/>
      <c r="FM170" s="302"/>
      <c r="FN170" s="303"/>
      <c r="FO170" s="303"/>
      <c r="FP170" s="303"/>
      <c r="FQ170" s="303"/>
      <c r="FR170" s="303"/>
      <c r="FS170" s="304"/>
      <c r="FT170" s="302"/>
      <c r="FU170" s="303"/>
      <c r="FV170" s="303"/>
      <c r="FW170" s="303"/>
      <c r="FX170" s="303"/>
      <c r="FY170" s="303"/>
      <c r="FZ170" s="304"/>
      <c r="GA170" s="302"/>
      <c r="GB170" s="303"/>
      <c r="GC170" s="303"/>
      <c r="GD170" s="303"/>
      <c r="GE170" s="303"/>
      <c r="GF170" s="303"/>
      <c r="GG170" s="304"/>
    </row>
    <row r="171" spans="1:189" s="119" customFormat="1" ht="21.6" customHeight="1" x14ac:dyDescent="0.2">
      <c r="B171" s="231" t="s">
        <v>225</v>
      </c>
      <c r="C171" s="231"/>
      <c r="D171" s="231"/>
      <c r="E171" s="231"/>
      <c r="F171" s="231"/>
      <c r="G171" s="231"/>
      <c r="H171" s="231"/>
      <c r="I171" s="231"/>
      <c r="J171" s="124" t="s">
        <v>223</v>
      </c>
      <c r="K171" s="224">
        <v>0</v>
      </c>
      <c r="L171" s="224"/>
      <c r="M171" s="224"/>
      <c r="N171" s="224"/>
      <c r="O171" s="224"/>
      <c r="P171" s="279">
        <f>+P16+P20+P24+P28+P32+P36+P40+P44+P48+P52+P56+P60+P64+P68+P72+P76+P80+P84+P88+P104+P108+P112+P124+P128+P132+P136+P148+P152+P156+P160+P164+P168+P144+P140+P120+P116</f>
        <v>0</v>
      </c>
      <c r="Q171" s="280"/>
      <c r="R171" s="280"/>
      <c r="S171" s="280"/>
      <c r="T171" s="280"/>
      <c r="U171" s="281"/>
      <c r="V171" s="224">
        <f>+V16+V20+V24+V28+V32+V36+V40+V44+V48+V52+V56+V60+V64+V68+V72+V76+V80+V84+V88+V104+V108+V112+V124+V128+V132+V136+V148+V152+V156+V160+V164+V168+V144+V140+V120+V116</f>
        <v>0</v>
      </c>
      <c r="W171" s="224"/>
      <c r="X171" s="224"/>
      <c r="Y171" s="224"/>
      <c r="Z171" s="224"/>
      <c r="AA171" s="224"/>
      <c r="AB171" s="224"/>
      <c r="AC171" s="224">
        <f>+AC16+AC20+AC24+AC28+AC32+AC36+AC40+AC44+AC48+AC52+AC56+AC60+AC64+AC68+AC72+AC76+AC80+AC84+AC88+AC104+AC108+AC112+AC124+AC128+AC132+AC136+AC148+AC152+AC156+AC160+AC164+AC168+AC144+AC140+AC120+AC116+AC96+AC100</f>
        <v>79307245.36636363</v>
      </c>
      <c r="AD171" s="224"/>
      <c r="AE171" s="224"/>
      <c r="AF171" s="224"/>
      <c r="AG171" s="224"/>
      <c r="AH171" s="224"/>
      <c r="AI171" s="224"/>
      <c r="AJ171" s="224">
        <f t="shared" ref="AJ171" si="646">+AJ16+AJ20+AJ24+AJ28+AJ32+AJ36+AJ40+AJ44+AJ48+AJ52+AJ56+AJ60+AJ64+AJ68+AJ72+AJ76+AJ80+AJ84+AJ88+AJ104+AJ108+AJ112+AJ124+AJ128+AJ132+AJ136+AJ148+AJ152+AJ156+AJ160+AJ164+AJ168+AJ144+AJ140+AJ120+AJ116+AJ96+AJ100</f>
        <v>14123136.359999999</v>
      </c>
      <c r="AK171" s="224"/>
      <c r="AL171" s="224"/>
      <c r="AM171" s="224"/>
      <c r="AN171" s="224"/>
      <c r="AO171" s="224"/>
      <c r="AP171" s="224"/>
      <c r="AQ171" s="224">
        <f t="shared" ref="AQ171" si="647">+AQ16+AQ20+AQ24+AQ28+AQ32+AQ36+AQ40+AQ44+AQ48+AQ52+AQ56+AQ60+AQ64+AQ68+AQ72+AQ76+AQ80+AQ84+AQ88+AQ104+AQ108+AQ112+AQ124+AQ128+AQ132+AQ136+AQ148+AQ152+AQ156+AQ160+AQ164+AQ168+AQ144+AQ140+AQ120+AQ116+AQ96+AQ100</f>
        <v>5377007.6860000007</v>
      </c>
      <c r="AR171" s="224"/>
      <c r="AS171" s="224"/>
      <c r="AT171" s="224"/>
      <c r="AU171" s="224"/>
      <c r="AV171" s="224"/>
      <c r="AW171" s="224"/>
      <c r="AX171" s="224">
        <f t="shared" ref="AX171" si="648">+AX16+AX20+AX24+AX28+AX32+AX36+AX40+AX44+AX48+AX52+AX56+AX60+AX64+AX68+AX72+AX76+AX80+AX84+AX88+AX104+AX108+AX112+AX124+AX128+AX132+AX136+AX148+AX152+AX156+AX160+AX164+AX168+AX144+AX140+AX120+AX116+AX96+AX100</f>
        <v>65855959.220000006</v>
      </c>
      <c r="AY171" s="224"/>
      <c r="AZ171" s="224"/>
      <c r="BA171" s="224"/>
      <c r="BB171" s="224"/>
      <c r="BC171" s="224"/>
      <c r="BD171" s="224"/>
      <c r="BE171" s="224">
        <f t="shared" ref="BE171" si="649">+BE16+BE20+BE24+BE28+BE32+BE36+BE40+BE44+BE48+BE52+BE56+BE60+BE64+BE68+BE72+BE76+BE80+BE84+BE88+BE104+BE108+BE112+BE124+BE128+BE132+BE136+BE148+BE152+BE156+BE160+BE164+BE168+BE144+BE140+BE120+BE116+BE96+BE100</f>
        <v>106715963.733</v>
      </c>
      <c r="BF171" s="224"/>
      <c r="BG171" s="224"/>
      <c r="BH171" s="224"/>
      <c r="BI171" s="224"/>
      <c r="BJ171" s="224"/>
      <c r="BK171" s="224"/>
      <c r="BL171" s="224">
        <f t="shared" ref="BL171" si="650">+BL16+BL20+BL24+BL28+BL32+BL36+BL40+BL44+BL48+BL52+BL56+BL60+BL64+BL68+BL72+BL76+BL80+BL84+BL88+BL104+BL108+BL112+BL124+BL128+BL132+BL136+BL148+BL152+BL156+BL160+BL164+BL168+BL144+BL140+BL120+BL116+BL96+BL100</f>
        <v>16241459.029999999</v>
      </c>
      <c r="BM171" s="224"/>
      <c r="BN171" s="224"/>
      <c r="BO171" s="224"/>
      <c r="BP171" s="224"/>
      <c r="BQ171" s="224"/>
      <c r="BR171" s="224"/>
      <c r="BS171" s="224">
        <f t="shared" ref="BS171" si="651">+BS16+BS20+BS24+BS28+BS32+BS36+BS40+BS44+BS48+BS52+BS56+BS60+BS64+BS68+BS72+BS76+BS80+BS84+BS88+BS104+BS108+BS112+BS124+BS128+BS132+BS136+BS148+BS152+BS156+BS160+BS164+BS168+BS144+BS140+BS120+BS116+BS96+BS100</f>
        <v>45115575.909999996</v>
      </c>
      <c r="BT171" s="224"/>
      <c r="BU171" s="224"/>
      <c r="BV171" s="224"/>
      <c r="BW171" s="224"/>
      <c r="BX171" s="224"/>
      <c r="BY171" s="224"/>
      <c r="BZ171" s="224">
        <f t="shared" ref="BZ171" si="652">+BZ16+BZ20+BZ24+BZ28+BZ32+BZ36+BZ40+BZ44+BZ48+BZ52+BZ56+BZ60+BZ64+BZ68+BZ72+BZ76+BZ80+BZ84+BZ88+BZ104+BZ108+BZ112+BZ124+BZ128+BZ132+BZ136+BZ148+BZ152+BZ156+BZ160+BZ164+BZ168+BZ144+BZ140+BZ120+BZ116+BZ96+BZ100</f>
        <v>207127461.25999999</v>
      </c>
      <c r="CA171" s="224"/>
      <c r="CB171" s="224"/>
      <c r="CC171" s="224"/>
      <c r="CD171" s="224"/>
      <c r="CE171" s="224"/>
      <c r="CF171" s="224"/>
      <c r="CG171" s="224">
        <f t="shared" ref="CG171" si="653">+CG16+CG20+CG24+CG28+CG32+CG36+CG40+CG44+CG48+CG52+CG56+CG60+CG64+CG68+CG72+CG76+CG80+CG84+CG88+CG104+CG108+CG112+CG124+CG128+CG132+CG136+CG148+CG152+CG156+CG160+CG164+CG168+CG144+CG140+CG120+CG116+CG96+CG100</f>
        <v>228813560.78000003</v>
      </c>
      <c r="CH171" s="224"/>
      <c r="CI171" s="224"/>
      <c r="CJ171" s="224"/>
      <c r="CK171" s="224"/>
      <c r="CL171" s="224"/>
      <c r="CM171" s="224"/>
      <c r="CN171" s="224">
        <f t="shared" ref="CN171" si="654">+CN16+CN20+CN24+CN28+CN32+CN36+CN40+CN44+CN48+CN52+CN56+CN60+CN64+CN68+CN72+CN76+CN80+CN84+CN88+CN104+CN108+CN112+CN124+CN128+CN132+CN136+CN148+CN152+CN156+CN160+CN164+CN168+CN144+CN140+CN120+CN116+CN96+CN100</f>
        <v>69417085.530000001</v>
      </c>
      <c r="CO171" s="224"/>
      <c r="CP171" s="224"/>
      <c r="CQ171" s="224"/>
      <c r="CR171" s="224"/>
      <c r="CS171" s="224"/>
      <c r="CT171" s="224"/>
      <c r="CU171" s="224">
        <f t="shared" ref="CU171" si="655">+CU16+CU20+CU24+CU28+CU32+CU36+CU40+CU44+CU48+CU52+CU56+CU60+CU64+CU68+CU72+CU76+CU80+CU84+CU88+CU104+CU108+CU112+CU124+CU128+CU132+CU136+CU148+CU152+CU156+CU160+CU164+CU168+CU144+CU140+CU120+CU116+CU96+CU100</f>
        <v>229597689.13</v>
      </c>
      <c r="CV171" s="224"/>
      <c r="CW171" s="224"/>
      <c r="CX171" s="224"/>
      <c r="CY171" s="224"/>
      <c r="CZ171" s="224"/>
      <c r="DA171" s="224"/>
      <c r="DB171" s="224">
        <f t="shared" ref="DB171" si="656">+DB16+DB20+DB24+DB28+DB32+DB36+DB40+DB44+DB48+DB52+DB56+DB60+DB64+DB68+DB72+DB76+DB80+DB84+DB88+DB104+DB108+DB112+DB124+DB128+DB132+DB136+DB148+DB152+DB156+DB160+DB164+DB168+DB144+DB140+DB120+DB116+DB96+DB100</f>
        <v>32799669.879999999</v>
      </c>
      <c r="DC171" s="224"/>
      <c r="DD171" s="224"/>
      <c r="DE171" s="224"/>
      <c r="DF171" s="224"/>
      <c r="DG171" s="224"/>
      <c r="DH171" s="224"/>
      <c r="DI171" s="224">
        <f t="shared" ref="DI171" si="657">+DI16+DI20+DI24+DI28+DI32+DI36+DI40+DI44+DI48+DI52+DI56+DI60+DI64+DI68+DI72+DI76+DI80+DI84+DI88+DI104+DI108+DI112+DI124+DI128+DI132+DI136+DI148+DI152+DI156+DI160+DI164+DI168+DI144+DI140+DI120+DI116+DI96+DI100</f>
        <v>2431620.75</v>
      </c>
      <c r="DJ171" s="224"/>
      <c r="DK171" s="224"/>
      <c r="DL171" s="224"/>
      <c r="DM171" s="224"/>
      <c r="DN171" s="224"/>
      <c r="DO171" s="224"/>
      <c r="DP171" s="224">
        <f t="shared" ref="DP171" si="658">+DP16+DP20+DP24+DP28+DP32+DP36+DP40+DP44+DP48+DP52+DP56+DP60+DP64+DP68+DP72+DP76+DP80+DP84+DP88+DP104+DP108+DP112+DP124+DP128+DP132+DP136+DP148+DP152+DP156+DP160+DP164+DP168+DP144+DP140+DP120+DP116+DP96+DP100</f>
        <v>18820649.960000001</v>
      </c>
      <c r="DQ171" s="224"/>
      <c r="DR171" s="224"/>
      <c r="DS171" s="224"/>
      <c r="DT171" s="224"/>
      <c r="DU171" s="224"/>
      <c r="DV171" s="224"/>
      <c r="DW171" s="224">
        <f t="shared" ref="DW171" si="659">+DW16+DW20+DW24+DW28+DW32+DW36+DW40+DW44+DW48+DW52+DW56+DW60+DW64+DW68+DW72+DW76+DW80+DW84+DW88+DW104+DW108+DW112+DW124+DW128+DW132+DW136+DW148+DW152+DW156+DW160+DW164+DW168+DW144+DW140+DW120+DW116+DW96+DW100</f>
        <v>11874925.539999999</v>
      </c>
      <c r="DX171" s="224"/>
      <c r="DY171" s="224"/>
      <c r="DZ171" s="224"/>
      <c r="EA171" s="224"/>
      <c r="EB171" s="224"/>
      <c r="EC171" s="224"/>
      <c r="ED171" s="224">
        <f t="shared" ref="ED171" si="660">+ED16+ED20+ED24+ED28+ED32+ED36+ED40+ED44+ED48+ED52+ED56+ED60+ED64+ED68+ED72+ED76+ED80+ED84+ED88+ED104+ED108+ED112+ED124+ED128+ED132+ED136+ED148+ED152+ED156+ED160+ED164+ED168+ED144+ED140+ED120+ED116+ED96+ED100</f>
        <v>20026554.960000001</v>
      </c>
      <c r="EE171" s="224"/>
      <c r="EF171" s="224"/>
      <c r="EG171" s="224"/>
      <c r="EH171" s="224"/>
      <c r="EI171" s="224"/>
      <c r="EJ171" s="224"/>
      <c r="EK171" s="224">
        <f t="shared" ref="EK171" si="661">+EK16+EK20+EK24+EK28+EK32+EK36+EK40+EK44+EK48+EK52+EK56+EK60+EK64+EK68+EK72+EK76+EK80+EK84+EK88+EK104+EK108+EK112+EK124+EK128+EK132+EK136+EK148+EK152+EK156+EK160+EK164+EK168+EK144+EK140+EK120+EK116+EK96+EK100</f>
        <v>47531039.850000001</v>
      </c>
      <c r="EL171" s="224"/>
      <c r="EM171" s="224"/>
      <c r="EN171" s="224"/>
      <c r="EO171" s="224"/>
      <c r="EP171" s="224"/>
      <c r="EQ171" s="224"/>
      <c r="ER171" s="224">
        <f t="shared" ref="ER171" si="662">+ER16+ER20+ER24+ER28+ER32+ER36+ER40+ER44+ER48+ER52+ER56+ER60+ER64+ER68+ER72+ER76+ER80+ER84+ER88+ER104+ER108+ER112+ER124+ER128+ER132+ER136+ER148+ER152+ER156+ER160+ER164+ER168+ER144+ER140+ER120+ER116+ER96+ER100</f>
        <v>9278607.8200000003</v>
      </c>
      <c r="ES171" s="224"/>
      <c r="ET171" s="224"/>
      <c r="EU171" s="224"/>
      <c r="EV171" s="224"/>
      <c r="EW171" s="224"/>
      <c r="EX171" s="224"/>
      <c r="EY171" s="224">
        <f>+EY16+EY20+EY24+EY28+EY32+EY36+EY40+EY44+EY48+EY52+EY56+EY60+EY64+EY68+EY72+EY76+EY80+EY84+EY88+EY104+EY108+EY112+EY124+EY128+EY132+EY136+EY148+EY152+EY156+EY160+EY164+EY168+EY144+EY140+EY120+EY116+EY96+EY100+EY92</f>
        <v>23794006.079999998</v>
      </c>
      <c r="EZ171" s="224"/>
      <c r="FA171" s="224"/>
      <c r="FB171" s="224"/>
      <c r="FC171" s="224"/>
      <c r="FD171" s="224"/>
      <c r="FE171" s="224"/>
      <c r="FF171" s="224">
        <f>+FF16+FF20+FF24+FF28+FF32+FF36+FF40+FF44+FF48+FF52+FF56+FF60+FF64+FF68+FF72+FF76+FF80+FF84+FF88+FF104+FF108+FF112+FF124+FF128+FF132+FF136+FF148+FF152+FF156+FF160+FF164+FF168+FF144+FF140+FF120+FF116+FF96+FF100</f>
        <v>94827179.030000001</v>
      </c>
      <c r="FG171" s="224"/>
      <c r="FH171" s="224"/>
      <c r="FI171" s="224"/>
      <c r="FJ171" s="224"/>
      <c r="FK171" s="224"/>
      <c r="FL171" s="224"/>
      <c r="FM171" s="224">
        <f>+FM16+FM20+FM24+FM28+FM32+FM36+FM40+FM44+FM48+FM52+FM56+FM60+FM64+FM68+FM72+FM76+FM80+FM84+FM88+FM104+FM108+FM112+FM124+FM128+FM132+FM136+FM148+FM152+FM156+FM160+FM164+FM168+FM144+FM140+FM120+FM116+FM96+FM100</f>
        <v>104253763.45529601</v>
      </c>
      <c r="FN171" s="224"/>
      <c r="FO171" s="224"/>
      <c r="FP171" s="224"/>
      <c r="FQ171" s="224"/>
      <c r="FR171" s="224"/>
      <c r="FS171" s="224"/>
      <c r="FT171" s="224">
        <f>+FT16+FT20+FT24+FT28+FT32+FT36+FT40+FT44+FT48+FT52+FT56+FT60+FT64+FT68+FT72+FT76+FT80+FT84+FT88+FT104+FT108+FT112+FT124+FT128+FT132+FT136+FT148+FT152+FT156+FT160+FT164+FT168+FT144+FT140+FT120+FT116+FT96+FT100</f>
        <v>364576879.63000005</v>
      </c>
      <c r="FU171" s="224"/>
      <c r="FV171" s="224"/>
      <c r="FW171" s="224"/>
      <c r="FX171" s="224"/>
      <c r="FY171" s="224"/>
      <c r="FZ171" s="224"/>
      <c r="GA171" s="224">
        <f>+GA16+GA20+GA24+GA28+GA32+GA36+GA40+GA44+GA48+GA52+GA56+GA60+GA64+GA68+GA72+GA76+GA80+GA84+GA88+GA104+GA108+GA112+GA124+GA128+GA132+GA136+GA148+GA152+GA156+GA160+GA164+GA168+GA144+GA140+GA120+GA116+GA96+GA100</f>
        <v>5392448</v>
      </c>
      <c r="GB171" s="224"/>
      <c r="GC171" s="224"/>
      <c r="GD171" s="224"/>
      <c r="GE171" s="224"/>
      <c r="GF171" s="224"/>
      <c r="GG171" s="224"/>
    </row>
    <row r="172" spans="1:189" s="123" customFormat="1" ht="21.6" customHeight="1" x14ac:dyDescent="0.2">
      <c r="B172" s="231"/>
      <c r="C172" s="231"/>
      <c r="D172" s="231"/>
      <c r="E172" s="231"/>
      <c r="F172" s="231"/>
      <c r="G172" s="231"/>
      <c r="H172" s="231"/>
      <c r="I172" s="231"/>
      <c r="J172" s="125" t="s">
        <v>224</v>
      </c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5"/>
      <c r="AQ172" s="205"/>
      <c r="AR172" s="205"/>
      <c r="AS172" s="205"/>
      <c r="AT172" s="205"/>
      <c r="AU172" s="205"/>
      <c r="AV172" s="205"/>
      <c r="AW172" s="205"/>
      <c r="AX172" s="205"/>
      <c r="AY172" s="205"/>
      <c r="AZ172" s="205"/>
      <c r="BA172" s="205"/>
      <c r="BB172" s="205"/>
      <c r="BC172" s="205"/>
      <c r="BD172" s="205"/>
      <c r="BE172" s="205"/>
      <c r="BF172" s="205"/>
      <c r="BG172" s="205"/>
      <c r="BH172" s="205"/>
      <c r="BI172" s="205"/>
      <c r="BJ172" s="205"/>
      <c r="BK172" s="205"/>
      <c r="BL172" s="205"/>
      <c r="BM172" s="205"/>
      <c r="BN172" s="205"/>
      <c r="BO172" s="205"/>
      <c r="BP172" s="205"/>
      <c r="BQ172" s="205"/>
      <c r="BR172" s="205"/>
      <c r="BS172" s="205"/>
      <c r="BT172" s="205"/>
      <c r="BU172" s="205"/>
      <c r="BV172" s="205"/>
      <c r="BW172" s="205"/>
      <c r="BX172" s="205"/>
      <c r="BY172" s="205"/>
      <c r="BZ172" s="205"/>
      <c r="CA172" s="205"/>
      <c r="CB172" s="205"/>
      <c r="CC172" s="205"/>
      <c r="CD172" s="205"/>
      <c r="CE172" s="205"/>
      <c r="CF172" s="205"/>
      <c r="CG172" s="219"/>
      <c r="CH172" s="220"/>
      <c r="CI172" s="220"/>
      <c r="CJ172" s="220"/>
      <c r="CK172" s="220"/>
      <c r="CL172" s="220"/>
      <c r="CM172" s="220"/>
      <c r="CN172" s="143"/>
      <c r="CO172" s="142"/>
      <c r="CP172" s="142"/>
      <c r="CQ172" s="142"/>
      <c r="CR172" s="142"/>
      <c r="CS172" s="142"/>
      <c r="CT172" s="142"/>
      <c r="CU172" s="142"/>
      <c r="CV172" s="142"/>
      <c r="CW172" s="142"/>
      <c r="CX172" s="142"/>
      <c r="CY172" s="142"/>
      <c r="CZ172" s="142"/>
      <c r="DA172" s="142"/>
      <c r="DB172" s="142"/>
      <c r="DC172" s="142"/>
      <c r="DD172" s="142"/>
      <c r="DE172" s="142"/>
      <c r="DF172" s="142"/>
      <c r="DG172" s="142"/>
      <c r="DH172" s="142"/>
      <c r="DI172" s="142"/>
      <c r="DJ172" s="142"/>
      <c r="DK172" s="142"/>
      <c r="DL172" s="142"/>
      <c r="DM172" s="142"/>
      <c r="DN172" s="142"/>
      <c r="DO172" s="142"/>
      <c r="DP172" s="142"/>
      <c r="DQ172" s="142"/>
      <c r="DR172" s="142"/>
      <c r="DS172" s="142"/>
      <c r="DT172" s="142"/>
      <c r="DU172" s="142"/>
      <c r="DV172" s="142"/>
      <c r="DW172" s="142"/>
      <c r="DX172" s="142"/>
      <c r="DY172" s="142"/>
      <c r="DZ172" s="142"/>
      <c r="EA172" s="142"/>
      <c r="EB172" s="142"/>
      <c r="EC172" s="142"/>
      <c r="ED172" s="142"/>
      <c r="EE172" s="142"/>
      <c r="EF172" s="142"/>
      <c r="EG172" s="142"/>
      <c r="EH172" s="142"/>
      <c r="EI172" s="142"/>
      <c r="EJ172" s="142"/>
      <c r="EK172" s="142"/>
      <c r="EL172" s="142"/>
      <c r="EM172" s="142"/>
      <c r="EN172" s="142"/>
      <c r="EO172" s="142"/>
      <c r="EP172" s="142"/>
      <c r="EQ172" s="142"/>
      <c r="ER172" s="142"/>
      <c r="ES172" s="142"/>
      <c r="ET172" s="142"/>
      <c r="EU172" s="142"/>
      <c r="EV172" s="142"/>
      <c r="EW172" s="142"/>
      <c r="EX172" s="142"/>
      <c r="EY172" s="142"/>
      <c r="EZ172" s="142"/>
      <c r="FA172" s="142"/>
      <c r="FB172" s="142"/>
      <c r="FC172" s="142"/>
      <c r="FD172" s="142"/>
      <c r="FE172" s="142"/>
      <c r="FF172" s="142"/>
      <c r="FG172" s="142"/>
      <c r="FH172" s="142"/>
      <c r="FI172" s="142"/>
      <c r="FJ172" s="142"/>
      <c r="FK172" s="142"/>
      <c r="FL172" s="142"/>
      <c r="FM172" s="142"/>
      <c r="FN172" s="142"/>
      <c r="FO172" s="142"/>
      <c r="FP172" s="142"/>
      <c r="FQ172" s="142"/>
      <c r="FR172" s="142"/>
      <c r="FS172" s="142"/>
      <c r="FT172" s="142"/>
      <c r="FU172" s="142"/>
      <c r="FV172" s="142"/>
      <c r="FW172" s="142"/>
      <c r="FX172" s="142"/>
      <c r="FY172" s="142"/>
      <c r="FZ172" s="142"/>
      <c r="GA172" s="142"/>
      <c r="GB172" s="142"/>
      <c r="GC172" s="142"/>
      <c r="GD172" s="142"/>
      <c r="GE172" s="142"/>
      <c r="GF172" s="142"/>
      <c r="GG172" s="142"/>
    </row>
    <row r="173" spans="1:189" s="119" customFormat="1" ht="21.6" customHeight="1" x14ac:dyDescent="0.2">
      <c r="B173" s="237">
        <f>SUM(G15:G170)</f>
        <v>1803299489</v>
      </c>
      <c r="C173" s="231"/>
      <c r="D173" s="231"/>
      <c r="E173" s="231"/>
      <c r="F173" s="231"/>
      <c r="G173" s="231"/>
      <c r="H173" s="231"/>
      <c r="I173" s="231"/>
      <c r="J173" s="124"/>
      <c r="K173" s="224"/>
      <c r="L173" s="224"/>
      <c r="M173" s="224"/>
      <c r="N173" s="224"/>
      <c r="O173" s="224"/>
      <c r="P173" s="224"/>
      <c r="Q173" s="224"/>
      <c r="R173" s="224"/>
      <c r="S173" s="224"/>
      <c r="T173" s="224"/>
      <c r="U173" s="224"/>
      <c r="V173" s="224"/>
      <c r="W173" s="224"/>
      <c r="X173" s="224"/>
      <c r="Y173" s="224"/>
      <c r="Z173" s="224"/>
      <c r="AA173" s="224"/>
      <c r="AB173" s="224"/>
      <c r="AC173" s="224"/>
      <c r="AD173" s="224"/>
      <c r="AE173" s="224"/>
      <c r="AF173" s="224"/>
      <c r="AG173" s="224"/>
      <c r="AH173" s="224"/>
      <c r="AI173" s="224"/>
      <c r="AJ173" s="224"/>
      <c r="AK173" s="224"/>
      <c r="AL173" s="224"/>
      <c r="AM173" s="224"/>
      <c r="AN173" s="224"/>
      <c r="AO173" s="224"/>
      <c r="AP173" s="224"/>
      <c r="AQ173" s="224"/>
      <c r="AR173" s="224"/>
      <c r="AS173" s="224"/>
      <c r="AT173" s="224"/>
      <c r="AU173" s="224"/>
      <c r="AV173" s="224"/>
      <c r="AW173" s="224"/>
      <c r="AX173" s="224"/>
      <c r="AY173" s="224"/>
      <c r="AZ173" s="224"/>
      <c r="BA173" s="224"/>
      <c r="BB173" s="224"/>
      <c r="BC173" s="224"/>
      <c r="BD173" s="224"/>
      <c r="BE173" s="224"/>
      <c r="BF173" s="224"/>
      <c r="BG173" s="224"/>
      <c r="BH173" s="224"/>
      <c r="BI173" s="224"/>
      <c r="BJ173" s="224"/>
      <c r="BK173" s="224"/>
      <c r="BL173" s="224"/>
      <c r="BM173" s="224"/>
      <c r="BN173" s="224"/>
      <c r="BO173" s="224"/>
      <c r="BP173" s="224"/>
      <c r="BQ173" s="224"/>
      <c r="BR173" s="224"/>
      <c r="BS173" s="224"/>
      <c r="BT173" s="224"/>
      <c r="BU173" s="224"/>
      <c r="BV173" s="224"/>
      <c r="BW173" s="224"/>
      <c r="BX173" s="224"/>
      <c r="BY173" s="224"/>
      <c r="BZ173" s="224"/>
      <c r="CA173" s="224"/>
      <c r="CB173" s="224"/>
      <c r="CC173" s="224"/>
      <c r="CD173" s="224"/>
      <c r="CE173" s="224"/>
      <c r="CF173" s="224"/>
      <c r="CG173" s="279"/>
      <c r="CH173" s="280"/>
      <c r="CI173" s="280"/>
      <c r="CJ173" s="280"/>
      <c r="CK173" s="280"/>
      <c r="CL173" s="280"/>
      <c r="CM173" s="280"/>
      <c r="CN173" s="141"/>
      <c r="CO173" s="138"/>
      <c r="CP173" s="138"/>
      <c r="CQ173" s="138"/>
      <c r="CR173" s="138"/>
      <c r="CS173" s="138"/>
      <c r="CT173" s="138"/>
      <c r="CU173" s="138"/>
      <c r="CV173" s="138"/>
      <c r="CW173" s="138"/>
      <c r="CX173" s="138"/>
      <c r="CY173" s="138"/>
      <c r="CZ173" s="138"/>
      <c r="DA173" s="138"/>
      <c r="DB173" s="138"/>
      <c r="DC173" s="138"/>
      <c r="DD173" s="138"/>
      <c r="DE173" s="138"/>
      <c r="DF173" s="138"/>
      <c r="DG173" s="138"/>
      <c r="DH173" s="138"/>
      <c r="DI173" s="138"/>
      <c r="DJ173" s="138"/>
      <c r="DK173" s="138"/>
      <c r="DL173" s="138"/>
      <c r="DM173" s="138"/>
      <c r="DN173" s="138"/>
      <c r="DO173" s="138"/>
      <c r="DP173" s="138"/>
      <c r="DQ173" s="138"/>
      <c r="DR173" s="138"/>
      <c r="DS173" s="138"/>
      <c r="DT173" s="138"/>
      <c r="DU173" s="138"/>
      <c r="DV173" s="138"/>
      <c r="DW173" s="138"/>
      <c r="DX173" s="138"/>
      <c r="DY173" s="138"/>
      <c r="DZ173" s="138"/>
      <c r="EA173" s="138"/>
      <c r="EB173" s="138"/>
      <c r="EC173" s="138"/>
      <c r="ED173" s="138"/>
      <c r="EE173" s="138"/>
      <c r="EF173" s="138"/>
      <c r="EG173" s="138"/>
      <c r="EH173" s="138"/>
      <c r="EI173" s="138"/>
      <c r="EJ173" s="138"/>
      <c r="EK173" s="138"/>
      <c r="EL173" s="138"/>
      <c r="EM173" s="138"/>
      <c r="EN173" s="138"/>
      <c r="EO173" s="138"/>
      <c r="EP173" s="138"/>
      <c r="EQ173" s="138"/>
      <c r="ER173" s="138"/>
      <c r="ES173" s="138"/>
      <c r="ET173" s="138"/>
      <c r="EU173" s="138"/>
      <c r="EV173" s="138"/>
      <c r="EW173" s="138"/>
      <c r="EX173" s="138"/>
      <c r="EY173" s="138"/>
      <c r="EZ173" s="138"/>
      <c r="FA173" s="138"/>
      <c r="FB173" s="138"/>
      <c r="FC173" s="138"/>
      <c r="FD173" s="138"/>
      <c r="FE173" s="138"/>
      <c r="FF173" s="138"/>
      <c r="FG173" s="138"/>
      <c r="FH173" s="138"/>
      <c r="FI173" s="138"/>
      <c r="FJ173" s="138"/>
      <c r="FK173" s="138"/>
      <c r="FL173" s="138"/>
      <c r="FM173" s="138"/>
      <c r="FN173" s="138"/>
      <c r="FO173" s="138"/>
      <c r="FP173" s="138"/>
      <c r="FQ173" s="138"/>
      <c r="FR173" s="138"/>
      <c r="FS173" s="138"/>
      <c r="FT173" s="138"/>
      <c r="FU173" s="138"/>
      <c r="FV173" s="138"/>
      <c r="FW173" s="138"/>
      <c r="FX173" s="138"/>
      <c r="FY173" s="138"/>
      <c r="FZ173" s="138"/>
      <c r="GA173" s="138"/>
      <c r="GB173" s="138"/>
      <c r="GC173" s="138"/>
      <c r="GD173" s="138"/>
      <c r="GE173" s="138"/>
      <c r="GF173" s="138"/>
      <c r="GG173" s="138"/>
    </row>
    <row r="174" spans="1:189" s="123" customFormat="1" ht="21.6" customHeight="1" x14ac:dyDescent="0.2">
      <c r="B174" s="231"/>
      <c r="C174" s="231"/>
      <c r="D174" s="231"/>
      <c r="E174" s="231"/>
      <c r="F174" s="231"/>
      <c r="G174" s="231"/>
      <c r="H174" s="231"/>
      <c r="I174" s="231"/>
      <c r="J174" s="12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5"/>
      <c r="Y174" s="205"/>
      <c r="Z174" s="205"/>
      <c r="AA174" s="205"/>
      <c r="AB174" s="205"/>
      <c r="AC174" s="205"/>
      <c r="AD174" s="205"/>
      <c r="AE174" s="205"/>
      <c r="AF174" s="205"/>
      <c r="AG174" s="205"/>
      <c r="AH174" s="205"/>
      <c r="AI174" s="205"/>
      <c r="AJ174" s="205"/>
      <c r="AK174" s="205"/>
      <c r="AL174" s="205"/>
      <c r="AM174" s="205"/>
      <c r="AN174" s="205"/>
      <c r="AO174" s="205"/>
      <c r="AP174" s="205"/>
      <c r="AQ174" s="205"/>
      <c r="AR174" s="205"/>
      <c r="AS174" s="205"/>
      <c r="AT174" s="205"/>
      <c r="AU174" s="205"/>
      <c r="AV174" s="205"/>
      <c r="AW174" s="205"/>
      <c r="AX174" s="205"/>
      <c r="AY174" s="205"/>
      <c r="AZ174" s="205"/>
      <c r="BA174" s="205"/>
      <c r="BB174" s="205"/>
      <c r="BC174" s="205"/>
      <c r="BD174" s="205"/>
      <c r="BE174" s="205"/>
      <c r="BF174" s="205"/>
      <c r="BG174" s="205"/>
      <c r="BH174" s="205"/>
      <c r="BI174" s="205"/>
      <c r="BJ174" s="205"/>
      <c r="BK174" s="205"/>
      <c r="BL174" s="205"/>
      <c r="BM174" s="205"/>
      <c r="BN174" s="205"/>
      <c r="BO174" s="205"/>
      <c r="BP174" s="205"/>
      <c r="BQ174" s="205"/>
      <c r="BR174" s="205"/>
      <c r="BS174" s="205"/>
      <c r="BT174" s="205"/>
      <c r="BU174" s="205"/>
      <c r="BV174" s="205"/>
      <c r="BW174" s="205"/>
      <c r="BX174" s="205"/>
      <c r="BY174" s="205"/>
      <c r="BZ174" s="205"/>
      <c r="CA174" s="205"/>
      <c r="CB174" s="205"/>
      <c r="CC174" s="205"/>
      <c r="CD174" s="205"/>
      <c r="CE174" s="205"/>
      <c r="CF174" s="205"/>
      <c r="CG174" s="219"/>
      <c r="CH174" s="220"/>
      <c r="CI174" s="220"/>
      <c r="CJ174" s="220"/>
      <c r="CK174" s="220"/>
      <c r="CL174" s="220"/>
      <c r="CM174" s="220"/>
      <c r="CN174" s="134"/>
      <c r="CO174" s="133"/>
      <c r="CP174" s="133"/>
      <c r="CQ174" s="133"/>
      <c r="CR174" s="133"/>
      <c r="CS174" s="133"/>
      <c r="CT174" s="133"/>
      <c r="CU174" s="133"/>
      <c r="CV174" s="133"/>
      <c r="CW174" s="133"/>
      <c r="CX174" s="133"/>
      <c r="CY174" s="133"/>
      <c r="CZ174" s="133"/>
      <c r="DA174" s="133"/>
      <c r="DB174" s="133"/>
      <c r="DC174" s="133"/>
      <c r="DD174" s="133"/>
      <c r="DE174" s="133"/>
      <c r="DF174" s="133"/>
      <c r="DG174" s="133"/>
      <c r="DH174" s="133"/>
      <c r="DI174" s="133"/>
      <c r="DJ174" s="133"/>
      <c r="DK174" s="133"/>
      <c r="DL174" s="133"/>
      <c r="DM174" s="133"/>
      <c r="DN174" s="133"/>
      <c r="DO174" s="133"/>
      <c r="DP174" s="133"/>
      <c r="DQ174" s="133"/>
      <c r="DR174" s="133"/>
      <c r="DS174" s="133"/>
      <c r="DT174" s="133"/>
      <c r="DU174" s="133"/>
      <c r="DV174" s="133"/>
      <c r="DW174" s="133"/>
      <c r="DX174" s="133"/>
      <c r="DY174" s="133"/>
      <c r="DZ174" s="133"/>
      <c r="EA174" s="133"/>
      <c r="EB174" s="133"/>
      <c r="EC174" s="133"/>
      <c r="ED174" s="133"/>
      <c r="EE174" s="133"/>
      <c r="EF174" s="133"/>
      <c r="EG174" s="133"/>
      <c r="EH174" s="133"/>
      <c r="EI174" s="133"/>
      <c r="EJ174" s="133"/>
      <c r="EK174" s="133"/>
      <c r="EL174" s="133"/>
      <c r="EM174" s="133"/>
      <c r="EN174" s="133"/>
      <c r="EO174" s="133"/>
      <c r="EP174" s="133"/>
      <c r="EQ174" s="133"/>
      <c r="ER174" s="133"/>
      <c r="ES174" s="133"/>
      <c r="ET174" s="133"/>
      <c r="EU174" s="133"/>
      <c r="EV174" s="133"/>
      <c r="EW174" s="133"/>
      <c r="EX174" s="133"/>
      <c r="EY174" s="133"/>
      <c r="EZ174" s="133"/>
      <c r="FA174" s="133"/>
      <c r="FB174" s="133"/>
      <c r="FC174" s="133"/>
      <c r="FD174" s="133"/>
      <c r="FE174" s="133"/>
      <c r="FF174" s="133"/>
      <c r="FG174" s="133"/>
      <c r="FH174" s="133"/>
      <c r="FI174" s="133"/>
      <c r="FJ174" s="133"/>
      <c r="FK174" s="133"/>
      <c r="FL174" s="133"/>
      <c r="FM174" s="133"/>
      <c r="FN174" s="133"/>
      <c r="FO174" s="133"/>
      <c r="FP174" s="133"/>
      <c r="FQ174" s="133"/>
      <c r="FR174" s="133"/>
      <c r="FS174" s="133"/>
      <c r="FT174" s="133"/>
      <c r="FU174" s="133"/>
      <c r="FV174" s="133"/>
      <c r="FW174" s="133"/>
      <c r="FX174" s="133"/>
      <c r="FY174" s="133"/>
      <c r="FZ174" s="133"/>
      <c r="GA174" s="133"/>
      <c r="GB174" s="133"/>
      <c r="GC174" s="133"/>
      <c r="GD174" s="133"/>
      <c r="GE174" s="133"/>
      <c r="GF174" s="133"/>
      <c r="GG174" s="133"/>
    </row>
    <row r="175" spans="1:189" s="126" customFormat="1" ht="19.350000000000001" customHeight="1" x14ac:dyDescent="0.2">
      <c r="B175" s="232" t="s">
        <v>226</v>
      </c>
      <c r="C175" s="232"/>
      <c r="D175" s="232"/>
      <c r="E175" s="232"/>
      <c r="F175" s="232"/>
      <c r="G175" s="232"/>
      <c r="H175" s="233">
        <v>0.24</v>
      </c>
      <c r="I175" s="233"/>
      <c r="J175" s="124" t="s">
        <v>223</v>
      </c>
      <c r="K175" s="210">
        <v>0</v>
      </c>
      <c r="L175" s="210"/>
      <c r="M175" s="210"/>
      <c r="N175" s="210"/>
      <c r="O175" s="210"/>
      <c r="P175" s="268">
        <f t="shared" ref="P175" si="663">+P171*$H$175</f>
        <v>0</v>
      </c>
      <c r="Q175" s="269"/>
      <c r="R175" s="269"/>
      <c r="S175" s="269"/>
      <c r="T175" s="269"/>
      <c r="U175" s="270"/>
      <c r="V175" s="210">
        <f t="shared" ref="V175" si="664">+V171*$H175</f>
        <v>0</v>
      </c>
      <c r="W175" s="210"/>
      <c r="X175" s="210"/>
      <c r="Y175" s="210"/>
      <c r="Z175" s="210"/>
      <c r="AA175" s="210"/>
      <c r="AB175" s="210"/>
      <c r="AC175" s="210">
        <f t="shared" ref="AC175" si="665">+AC171*$H175</f>
        <v>19033738.887927271</v>
      </c>
      <c r="AD175" s="210"/>
      <c r="AE175" s="210"/>
      <c r="AF175" s="210"/>
      <c r="AG175" s="210"/>
      <c r="AH175" s="210"/>
      <c r="AI175" s="210"/>
      <c r="AJ175" s="210">
        <f t="shared" ref="AJ175" si="666">+AJ171*$H175</f>
        <v>3389552.7263999996</v>
      </c>
      <c r="AK175" s="210"/>
      <c r="AL175" s="210"/>
      <c r="AM175" s="210"/>
      <c r="AN175" s="210"/>
      <c r="AO175" s="210"/>
      <c r="AP175" s="210"/>
      <c r="AQ175" s="210">
        <f t="shared" ref="AQ175" si="667">+AQ171*$H175</f>
        <v>1290481.84464</v>
      </c>
      <c r="AR175" s="210"/>
      <c r="AS175" s="210"/>
      <c r="AT175" s="210"/>
      <c r="AU175" s="210"/>
      <c r="AV175" s="210"/>
      <c r="AW175" s="210"/>
      <c r="AX175" s="210">
        <f t="shared" ref="AX175" si="668">+AX171*$H175</f>
        <v>15805430.212800002</v>
      </c>
      <c r="AY175" s="210"/>
      <c r="AZ175" s="210"/>
      <c r="BA175" s="210"/>
      <c r="BB175" s="210"/>
      <c r="BC175" s="210"/>
      <c r="BD175" s="210"/>
      <c r="BE175" s="210">
        <f>+BE171*$H175</f>
        <v>25611831.295919999</v>
      </c>
      <c r="BF175" s="210"/>
      <c r="BG175" s="210"/>
      <c r="BH175" s="210"/>
      <c r="BI175" s="210"/>
      <c r="BJ175" s="210"/>
      <c r="BK175" s="210"/>
      <c r="BL175" s="210">
        <f>+BL171*H175</f>
        <v>3897950.1671999996</v>
      </c>
      <c r="BM175" s="210"/>
      <c r="BN175" s="210"/>
      <c r="BO175" s="210"/>
      <c r="BP175" s="210"/>
      <c r="BQ175" s="210"/>
      <c r="BR175" s="210"/>
      <c r="BS175" s="210">
        <f>+BS171*$H$175</f>
        <v>10827738.2184</v>
      </c>
      <c r="BT175" s="210"/>
      <c r="BU175" s="210"/>
      <c r="BV175" s="210"/>
      <c r="BW175" s="210"/>
      <c r="BX175" s="210"/>
      <c r="BY175" s="210"/>
      <c r="BZ175" s="210">
        <f t="shared" ref="BZ175" si="669">+BZ171*$H$175</f>
        <v>49710590.702399999</v>
      </c>
      <c r="CA175" s="210"/>
      <c r="CB175" s="210"/>
      <c r="CC175" s="210"/>
      <c r="CD175" s="210"/>
      <c r="CE175" s="210"/>
      <c r="CF175" s="210"/>
      <c r="CG175" s="210">
        <f t="shared" ref="CG175:DB175" si="670">+CG171*$H$175</f>
        <v>54915254.587200008</v>
      </c>
      <c r="CH175" s="210"/>
      <c r="CI175" s="210"/>
      <c r="CJ175" s="210"/>
      <c r="CK175" s="210"/>
      <c r="CL175" s="210"/>
      <c r="CM175" s="210"/>
      <c r="CN175" s="210">
        <f t="shared" si="670"/>
        <v>16660100.5272</v>
      </c>
      <c r="CO175" s="210"/>
      <c r="CP175" s="210"/>
      <c r="CQ175" s="210"/>
      <c r="CR175" s="210"/>
      <c r="CS175" s="210"/>
      <c r="CT175" s="210"/>
      <c r="CU175" s="210">
        <f t="shared" si="670"/>
        <v>55103445.391199999</v>
      </c>
      <c r="CV175" s="210"/>
      <c r="CW175" s="210"/>
      <c r="CX175" s="210"/>
      <c r="CY175" s="210"/>
      <c r="CZ175" s="210"/>
      <c r="DA175" s="210"/>
      <c r="DB175" s="210">
        <f t="shared" si="670"/>
        <v>7871920.7711999994</v>
      </c>
      <c r="DC175" s="210"/>
      <c r="DD175" s="210"/>
      <c r="DE175" s="210"/>
      <c r="DF175" s="210"/>
      <c r="DG175" s="210"/>
      <c r="DH175" s="210"/>
      <c r="DI175" s="210">
        <f t="shared" ref="DI175:DW175" si="671">+DI171*$H$175</f>
        <v>583588.98</v>
      </c>
      <c r="DJ175" s="210"/>
      <c r="DK175" s="210"/>
      <c r="DL175" s="210"/>
      <c r="DM175" s="210"/>
      <c r="DN175" s="210"/>
      <c r="DO175" s="210"/>
      <c r="DP175" s="210">
        <f t="shared" si="671"/>
        <v>4516955.9904000005</v>
      </c>
      <c r="DQ175" s="210"/>
      <c r="DR175" s="210"/>
      <c r="DS175" s="210"/>
      <c r="DT175" s="210"/>
      <c r="DU175" s="210"/>
      <c r="DV175" s="210"/>
      <c r="DW175" s="210">
        <f t="shared" si="671"/>
        <v>2849982.1295999996</v>
      </c>
      <c r="DX175" s="210"/>
      <c r="DY175" s="210"/>
      <c r="DZ175" s="210"/>
      <c r="EA175" s="210"/>
      <c r="EB175" s="210"/>
      <c r="EC175" s="210"/>
      <c r="ED175" s="210">
        <f t="shared" ref="ED175" si="672">+ED171*$H$175</f>
        <v>4806373.1903999997</v>
      </c>
      <c r="EE175" s="210"/>
      <c r="EF175" s="210"/>
      <c r="EG175" s="210"/>
      <c r="EH175" s="210"/>
      <c r="EI175" s="210"/>
      <c r="EJ175" s="210"/>
      <c r="EK175" s="210">
        <f t="shared" ref="EK175" si="673">+EK171*$H$175</f>
        <v>11407449.563999999</v>
      </c>
      <c r="EL175" s="210"/>
      <c r="EM175" s="210"/>
      <c r="EN175" s="210"/>
      <c r="EO175" s="210"/>
      <c r="EP175" s="210"/>
      <c r="EQ175" s="210"/>
      <c r="ER175" s="210">
        <f t="shared" ref="ER175" si="674">+ER171*$H$175</f>
        <v>2226865.8768000002</v>
      </c>
      <c r="ES175" s="210"/>
      <c r="ET175" s="210"/>
      <c r="EU175" s="210"/>
      <c r="EV175" s="210"/>
      <c r="EW175" s="210"/>
      <c r="EX175" s="210"/>
      <c r="EY175" s="210">
        <f t="shared" ref="EY175" si="675">+EY171*$H$175</f>
        <v>5710561.4591999995</v>
      </c>
      <c r="EZ175" s="210"/>
      <c r="FA175" s="210"/>
      <c r="FB175" s="210"/>
      <c r="FC175" s="210"/>
      <c r="FD175" s="210"/>
      <c r="FE175" s="210"/>
      <c r="FF175" s="210">
        <f t="shared" ref="FF175" si="676">+FF171*$H$175</f>
        <v>22758522.9672</v>
      </c>
      <c r="FG175" s="210"/>
      <c r="FH175" s="210"/>
      <c r="FI175" s="210"/>
      <c r="FJ175" s="210"/>
      <c r="FK175" s="210"/>
      <c r="FL175" s="210"/>
      <c r="FM175" s="210">
        <f t="shared" ref="FM175" si="677">+FM171*$H$175</f>
        <v>25020903.229271043</v>
      </c>
      <c r="FN175" s="210"/>
      <c r="FO175" s="210"/>
      <c r="FP175" s="210"/>
      <c r="FQ175" s="210"/>
      <c r="FR175" s="210"/>
      <c r="FS175" s="210"/>
      <c r="FT175" s="210">
        <f t="shared" ref="FT175" si="678">+FT171*$H$175</f>
        <v>87498451.111200005</v>
      </c>
      <c r="FU175" s="210"/>
      <c r="FV175" s="210"/>
      <c r="FW175" s="210"/>
      <c r="FX175" s="210"/>
      <c r="FY175" s="210"/>
      <c r="FZ175" s="210"/>
      <c r="GA175" s="210">
        <f t="shared" ref="GA175" si="679">+GA171*$H$175</f>
        <v>1294187.52</v>
      </c>
      <c r="GB175" s="210"/>
      <c r="GC175" s="210"/>
      <c r="GD175" s="210"/>
      <c r="GE175" s="210"/>
      <c r="GF175" s="210"/>
      <c r="GG175" s="210"/>
    </row>
    <row r="176" spans="1:189" s="126" customFormat="1" ht="19.350000000000001" customHeight="1" x14ac:dyDescent="0.2">
      <c r="B176" s="232"/>
      <c r="C176" s="232"/>
      <c r="D176" s="232"/>
      <c r="E176" s="232"/>
      <c r="F176" s="232"/>
      <c r="G176" s="232"/>
      <c r="H176" s="233"/>
      <c r="I176" s="233"/>
      <c r="J176" s="125" t="s">
        <v>224</v>
      </c>
      <c r="K176" s="234"/>
      <c r="L176" s="234"/>
      <c r="M176" s="234"/>
      <c r="N176" s="234"/>
      <c r="O176" s="234"/>
      <c r="P176" s="234"/>
      <c r="Q176" s="234"/>
      <c r="R176" s="234"/>
      <c r="S176" s="234"/>
      <c r="T176" s="234"/>
      <c r="U176" s="234"/>
      <c r="V176" s="234"/>
      <c r="W176" s="234"/>
      <c r="X176" s="234"/>
      <c r="Y176" s="234"/>
      <c r="Z176" s="234"/>
      <c r="AA176" s="234"/>
      <c r="AB176" s="234"/>
      <c r="AC176" s="234"/>
      <c r="AD176" s="234"/>
      <c r="AE176" s="234"/>
      <c r="AF176" s="234"/>
      <c r="AG176" s="234"/>
      <c r="AH176" s="234"/>
      <c r="AI176" s="234"/>
      <c r="AJ176" s="234"/>
      <c r="AK176" s="234"/>
      <c r="AL176" s="234"/>
      <c r="AM176" s="234"/>
      <c r="AN176" s="234"/>
      <c r="AO176" s="234"/>
      <c r="AP176" s="234"/>
      <c r="AQ176" s="234"/>
      <c r="AR176" s="234"/>
      <c r="AS176" s="234"/>
      <c r="AT176" s="234"/>
      <c r="AU176" s="234"/>
      <c r="AV176" s="234"/>
      <c r="AW176" s="234"/>
      <c r="AX176" s="234"/>
      <c r="AY176" s="234"/>
      <c r="AZ176" s="234"/>
      <c r="BA176" s="234"/>
      <c r="BB176" s="234"/>
      <c r="BC176" s="234"/>
      <c r="BD176" s="234"/>
      <c r="BE176" s="234"/>
      <c r="BF176" s="234"/>
      <c r="BG176" s="234"/>
      <c r="BH176" s="234"/>
      <c r="BI176" s="234"/>
      <c r="BJ176" s="234"/>
      <c r="BK176" s="234"/>
      <c r="BL176" s="234"/>
      <c r="BM176" s="234"/>
      <c r="BN176" s="234"/>
      <c r="BO176" s="234"/>
      <c r="BP176" s="234"/>
      <c r="BQ176" s="234"/>
      <c r="BR176" s="234"/>
      <c r="BS176" s="234"/>
      <c r="BT176" s="234"/>
      <c r="BU176" s="234"/>
      <c r="BV176" s="234"/>
      <c r="BW176" s="234"/>
      <c r="BX176" s="234"/>
      <c r="BY176" s="234"/>
      <c r="BZ176" s="234"/>
      <c r="CA176" s="234"/>
      <c r="CB176" s="234"/>
      <c r="CC176" s="234"/>
      <c r="CD176" s="234"/>
      <c r="CE176" s="234"/>
      <c r="CF176" s="234"/>
      <c r="CG176" s="144"/>
      <c r="CH176" s="145"/>
      <c r="CI176" s="145"/>
      <c r="CJ176" s="145"/>
      <c r="CK176" s="145"/>
      <c r="CL176" s="145"/>
      <c r="CM176" s="145"/>
      <c r="CN176" s="146"/>
      <c r="CO176" s="140"/>
      <c r="CP176" s="140"/>
      <c r="CQ176" s="140"/>
      <c r="CR176" s="140"/>
      <c r="CS176" s="140"/>
      <c r="CT176" s="140"/>
      <c r="CU176" s="140"/>
      <c r="CV176" s="140"/>
      <c r="CW176" s="140"/>
      <c r="CX176" s="140"/>
      <c r="CY176" s="140"/>
      <c r="CZ176" s="140"/>
      <c r="DA176" s="140"/>
      <c r="DB176" s="140"/>
      <c r="DC176" s="140"/>
      <c r="DD176" s="140"/>
      <c r="DE176" s="140"/>
      <c r="DF176" s="140"/>
      <c r="DG176" s="140"/>
      <c r="DH176" s="140"/>
      <c r="DI176" s="140"/>
      <c r="DJ176" s="140"/>
      <c r="DK176" s="140"/>
      <c r="DL176" s="140"/>
      <c r="DM176" s="140"/>
      <c r="DN176" s="140"/>
      <c r="DO176" s="140"/>
      <c r="DP176" s="140"/>
      <c r="DQ176" s="140"/>
      <c r="DR176" s="140"/>
      <c r="DS176" s="140"/>
      <c r="DT176" s="140"/>
      <c r="DU176" s="140"/>
      <c r="DV176" s="140"/>
      <c r="DW176" s="140"/>
      <c r="DX176" s="140"/>
      <c r="DY176" s="140"/>
      <c r="DZ176" s="140"/>
      <c r="EA176" s="140"/>
      <c r="EB176" s="140"/>
      <c r="EC176" s="140"/>
      <c r="ED176" s="140"/>
      <c r="EE176" s="140"/>
      <c r="EF176" s="140"/>
      <c r="EG176" s="140"/>
      <c r="EH176" s="140"/>
      <c r="EI176" s="140"/>
      <c r="EJ176" s="140"/>
      <c r="EK176" s="140"/>
      <c r="EL176" s="140"/>
      <c r="EM176" s="140"/>
      <c r="EN176" s="140"/>
      <c r="EO176" s="140"/>
      <c r="EP176" s="140"/>
      <c r="EQ176" s="140"/>
      <c r="ER176" s="140"/>
      <c r="ES176" s="140"/>
      <c r="ET176" s="140"/>
      <c r="EU176" s="140"/>
      <c r="EV176" s="140"/>
      <c r="EW176" s="140"/>
      <c r="EX176" s="140"/>
      <c r="EY176" s="140"/>
      <c r="EZ176" s="140"/>
      <c r="FA176" s="140"/>
      <c r="FB176" s="140"/>
      <c r="FC176" s="140"/>
      <c r="FD176" s="140"/>
      <c r="FE176" s="140"/>
      <c r="FF176" s="140"/>
      <c r="FG176" s="140"/>
      <c r="FH176" s="140"/>
      <c r="FI176" s="140"/>
      <c r="FJ176" s="140"/>
      <c r="FK176" s="140"/>
      <c r="FL176" s="140"/>
      <c r="FM176" s="140"/>
      <c r="FN176" s="140"/>
      <c r="FO176" s="140"/>
      <c r="FP176" s="140"/>
      <c r="FQ176" s="140"/>
      <c r="FR176" s="140"/>
      <c r="FS176" s="140"/>
      <c r="FT176" s="140"/>
      <c r="FU176" s="140"/>
      <c r="FV176" s="140"/>
      <c r="FW176" s="140"/>
      <c r="FX176" s="140"/>
      <c r="FY176" s="140"/>
      <c r="FZ176" s="140"/>
      <c r="GA176" s="140"/>
      <c r="GB176" s="140"/>
      <c r="GC176" s="140"/>
      <c r="GD176" s="140"/>
      <c r="GE176" s="140"/>
      <c r="GF176" s="140"/>
      <c r="GG176" s="140"/>
    </row>
    <row r="177" spans="2:189" s="126" customFormat="1" ht="19.350000000000001" customHeight="1" x14ac:dyDescent="0.2">
      <c r="B177" s="232" t="s">
        <v>227</v>
      </c>
      <c r="C177" s="232"/>
      <c r="D177" s="232"/>
      <c r="E177" s="232"/>
      <c r="F177" s="232"/>
      <c r="G177" s="232"/>
      <c r="H177" s="233">
        <v>0.01</v>
      </c>
      <c r="I177" s="233"/>
      <c r="J177" s="124" t="s">
        <v>223</v>
      </c>
      <c r="K177" s="210">
        <v>0</v>
      </c>
      <c r="L177" s="210"/>
      <c r="M177" s="210"/>
      <c r="N177" s="210"/>
      <c r="O177" s="210"/>
      <c r="P177" s="268">
        <f t="shared" ref="P177" si="680">+P171*$H$177</f>
        <v>0</v>
      </c>
      <c r="Q177" s="269"/>
      <c r="R177" s="269"/>
      <c r="S177" s="269"/>
      <c r="T177" s="269"/>
      <c r="U177" s="270"/>
      <c r="V177" s="210">
        <f t="shared" ref="V177" si="681">+V171*$H177</f>
        <v>0</v>
      </c>
      <c r="W177" s="210"/>
      <c r="X177" s="210"/>
      <c r="Y177" s="210"/>
      <c r="Z177" s="210"/>
      <c r="AA177" s="210"/>
      <c r="AB177" s="210"/>
      <c r="AC177" s="210">
        <f t="shared" ref="AC177" si="682">+AC171*$H177</f>
        <v>793072.45366363635</v>
      </c>
      <c r="AD177" s="210"/>
      <c r="AE177" s="210"/>
      <c r="AF177" s="210"/>
      <c r="AG177" s="210"/>
      <c r="AH177" s="210"/>
      <c r="AI177" s="210"/>
      <c r="AJ177" s="210">
        <f t="shared" ref="AJ177" si="683">+AJ171*$H177</f>
        <v>141231.36360000001</v>
      </c>
      <c r="AK177" s="210"/>
      <c r="AL177" s="210"/>
      <c r="AM177" s="210"/>
      <c r="AN177" s="210"/>
      <c r="AO177" s="210"/>
      <c r="AP177" s="210"/>
      <c r="AQ177" s="210">
        <f t="shared" ref="AQ177" si="684">+AQ171*$H177</f>
        <v>53770.076860000008</v>
      </c>
      <c r="AR177" s="210"/>
      <c r="AS177" s="210"/>
      <c r="AT177" s="210"/>
      <c r="AU177" s="210"/>
      <c r="AV177" s="210"/>
      <c r="AW177" s="210"/>
      <c r="AX177" s="210">
        <f t="shared" ref="AX177" si="685">+AX171*$H177</f>
        <v>658559.59220000007</v>
      </c>
      <c r="AY177" s="210"/>
      <c r="AZ177" s="210"/>
      <c r="BA177" s="210"/>
      <c r="BB177" s="210"/>
      <c r="BC177" s="210"/>
      <c r="BD177" s="210"/>
      <c r="BE177" s="210">
        <f t="shared" ref="BE177" si="686">+BE171*$H177</f>
        <v>1067159.6373300001</v>
      </c>
      <c r="BF177" s="210"/>
      <c r="BG177" s="210"/>
      <c r="BH177" s="210"/>
      <c r="BI177" s="210"/>
      <c r="BJ177" s="210"/>
      <c r="BK177" s="210"/>
      <c r="BL177" s="210">
        <f>+BL171*$H177</f>
        <v>162414.59030000001</v>
      </c>
      <c r="BM177" s="210"/>
      <c r="BN177" s="210"/>
      <c r="BO177" s="210"/>
      <c r="BP177" s="210"/>
      <c r="BQ177" s="210"/>
      <c r="BR177" s="210"/>
      <c r="BS177" s="210">
        <f>+BS171*$H$177</f>
        <v>451155.75909999997</v>
      </c>
      <c r="BT177" s="210"/>
      <c r="BU177" s="210"/>
      <c r="BV177" s="210"/>
      <c r="BW177" s="210"/>
      <c r="BX177" s="210"/>
      <c r="BY177" s="210"/>
      <c r="BZ177" s="210">
        <f t="shared" ref="BZ177" si="687">+BZ171*$H$177</f>
        <v>2071274.6125999999</v>
      </c>
      <c r="CA177" s="210"/>
      <c r="CB177" s="210"/>
      <c r="CC177" s="210"/>
      <c r="CD177" s="210"/>
      <c r="CE177" s="210"/>
      <c r="CF177" s="210"/>
      <c r="CG177" s="210">
        <f t="shared" ref="CG177:DB177" si="688">+CG171*$H$177</f>
        <v>2288135.6078000003</v>
      </c>
      <c r="CH177" s="210"/>
      <c r="CI177" s="210"/>
      <c r="CJ177" s="210"/>
      <c r="CK177" s="210"/>
      <c r="CL177" s="210"/>
      <c r="CM177" s="210"/>
      <c r="CN177" s="210">
        <f t="shared" si="688"/>
        <v>694170.85530000005</v>
      </c>
      <c r="CO177" s="210"/>
      <c r="CP177" s="210"/>
      <c r="CQ177" s="210"/>
      <c r="CR177" s="210"/>
      <c r="CS177" s="210"/>
      <c r="CT177" s="210"/>
      <c r="CU177" s="210">
        <f t="shared" si="688"/>
        <v>2295976.8912999998</v>
      </c>
      <c r="CV177" s="210"/>
      <c r="CW177" s="210"/>
      <c r="CX177" s="210"/>
      <c r="CY177" s="210"/>
      <c r="CZ177" s="210"/>
      <c r="DA177" s="210"/>
      <c r="DB177" s="210">
        <f t="shared" si="688"/>
        <v>327996.69880000001</v>
      </c>
      <c r="DC177" s="210"/>
      <c r="DD177" s="210"/>
      <c r="DE177" s="210"/>
      <c r="DF177" s="210"/>
      <c r="DG177" s="210"/>
      <c r="DH177" s="210"/>
      <c r="DI177" s="210">
        <f t="shared" ref="DI177:DW177" si="689">+DI171*$H$177</f>
        <v>24316.2075</v>
      </c>
      <c r="DJ177" s="210"/>
      <c r="DK177" s="210"/>
      <c r="DL177" s="210"/>
      <c r="DM177" s="210"/>
      <c r="DN177" s="210"/>
      <c r="DO177" s="210"/>
      <c r="DP177" s="210">
        <f t="shared" si="689"/>
        <v>188206.49960000001</v>
      </c>
      <c r="DQ177" s="210"/>
      <c r="DR177" s="210"/>
      <c r="DS177" s="210"/>
      <c r="DT177" s="210"/>
      <c r="DU177" s="210"/>
      <c r="DV177" s="210"/>
      <c r="DW177" s="210">
        <f t="shared" si="689"/>
        <v>118749.25539999999</v>
      </c>
      <c r="DX177" s="210"/>
      <c r="DY177" s="210"/>
      <c r="DZ177" s="210"/>
      <c r="EA177" s="210"/>
      <c r="EB177" s="210"/>
      <c r="EC177" s="210"/>
      <c r="ED177" s="210">
        <f t="shared" ref="ED177" si="690">+ED171*$H$177</f>
        <v>200265.54960000003</v>
      </c>
      <c r="EE177" s="210"/>
      <c r="EF177" s="210"/>
      <c r="EG177" s="210"/>
      <c r="EH177" s="210"/>
      <c r="EI177" s="210"/>
      <c r="EJ177" s="210"/>
      <c r="EK177" s="210">
        <f t="shared" ref="EK177" si="691">+EK171*$H$177</f>
        <v>475310.39850000001</v>
      </c>
      <c r="EL177" s="210"/>
      <c r="EM177" s="210"/>
      <c r="EN177" s="210"/>
      <c r="EO177" s="210"/>
      <c r="EP177" s="210"/>
      <c r="EQ177" s="210"/>
      <c r="ER177" s="210">
        <f t="shared" ref="ER177" si="692">+ER171*$H$177</f>
        <v>92786.078200000004</v>
      </c>
      <c r="ES177" s="210"/>
      <c r="ET177" s="210"/>
      <c r="EU177" s="210"/>
      <c r="EV177" s="210"/>
      <c r="EW177" s="210"/>
      <c r="EX177" s="210"/>
      <c r="EY177" s="210">
        <f t="shared" ref="EY177" si="693">+EY171*$H$177</f>
        <v>237940.06079999998</v>
      </c>
      <c r="EZ177" s="210"/>
      <c r="FA177" s="210"/>
      <c r="FB177" s="210"/>
      <c r="FC177" s="210"/>
      <c r="FD177" s="210"/>
      <c r="FE177" s="210"/>
      <c r="FF177" s="210">
        <f t="shared" ref="FF177" si="694">+FF171*$H$177</f>
        <v>948271.79029999999</v>
      </c>
      <c r="FG177" s="210"/>
      <c r="FH177" s="210"/>
      <c r="FI177" s="210"/>
      <c r="FJ177" s="210"/>
      <c r="FK177" s="210"/>
      <c r="FL177" s="210"/>
      <c r="FM177" s="210">
        <f t="shared" ref="FM177" si="695">+FM171*$H$177</f>
        <v>1042537.6345529602</v>
      </c>
      <c r="FN177" s="210"/>
      <c r="FO177" s="210"/>
      <c r="FP177" s="210"/>
      <c r="FQ177" s="210"/>
      <c r="FR177" s="210"/>
      <c r="FS177" s="210"/>
      <c r="FT177" s="210">
        <f t="shared" ref="FT177" si="696">+FT171*$H$177</f>
        <v>3645768.7963000005</v>
      </c>
      <c r="FU177" s="210"/>
      <c r="FV177" s="210"/>
      <c r="FW177" s="210"/>
      <c r="FX177" s="210"/>
      <c r="FY177" s="210"/>
      <c r="FZ177" s="210"/>
      <c r="GA177" s="210">
        <f t="shared" ref="GA177" si="697">+GA171*$H$177</f>
        <v>53924.480000000003</v>
      </c>
      <c r="GB177" s="210"/>
      <c r="GC177" s="210"/>
      <c r="GD177" s="210"/>
      <c r="GE177" s="210"/>
      <c r="GF177" s="210"/>
      <c r="GG177" s="210"/>
    </row>
    <row r="178" spans="2:189" s="126" customFormat="1" ht="19.350000000000001" customHeight="1" x14ac:dyDescent="0.2">
      <c r="B178" s="232"/>
      <c r="C178" s="232"/>
      <c r="D178" s="232"/>
      <c r="E178" s="232"/>
      <c r="F178" s="232"/>
      <c r="G178" s="232"/>
      <c r="H178" s="233"/>
      <c r="I178" s="233"/>
      <c r="J178" s="125" t="s">
        <v>224</v>
      </c>
      <c r="K178" s="234"/>
      <c r="L178" s="234"/>
      <c r="M178" s="234"/>
      <c r="N178" s="234"/>
      <c r="O178" s="234"/>
      <c r="P178" s="234"/>
      <c r="Q178" s="234"/>
      <c r="R178" s="234"/>
      <c r="S178" s="234"/>
      <c r="T178" s="234"/>
      <c r="U178" s="234"/>
      <c r="V178" s="234"/>
      <c r="W178" s="234"/>
      <c r="X178" s="234"/>
      <c r="Y178" s="234"/>
      <c r="Z178" s="234"/>
      <c r="AA178" s="234"/>
      <c r="AB178" s="234"/>
      <c r="AC178" s="234"/>
      <c r="AD178" s="234"/>
      <c r="AE178" s="234"/>
      <c r="AF178" s="234"/>
      <c r="AG178" s="234"/>
      <c r="AH178" s="234"/>
      <c r="AI178" s="234"/>
      <c r="AJ178" s="234"/>
      <c r="AK178" s="234"/>
      <c r="AL178" s="234"/>
      <c r="AM178" s="234"/>
      <c r="AN178" s="234"/>
      <c r="AO178" s="234"/>
      <c r="AP178" s="234"/>
      <c r="AQ178" s="234"/>
      <c r="AR178" s="234"/>
      <c r="AS178" s="234"/>
      <c r="AT178" s="234"/>
      <c r="AU178" s="234"/>
      <c r="AV178" s="234"/>
      <c r="AW178" s="234"/>
      <c r="AX178" s="234"/>
      <c r="AY178" s="234"/>
      <c r="AZ178" s="234"/>
      <c r="BA178" s="234"/>
      <c r="BB178" s="234"/>
      <c r="BC178" s="234"/>
      <c r="BD178" s="234"/>
      <c r="BE178" s="234"/>
      <c r="BF178" s="234"/>
      <c r="BG178" s="234"/>
      <c r="BH178" s="234"/>
      <c r="BI178" s="234"/>
      <c r="BJ178" s="234"/>
      <c r="BK178" s="234"/>
      <c r="BL178" s="234"/>
      <c r="BM178" s="234"/>
      <c r="BN178" s="234"/>
      <c r="BO178" s="234"/>
      <c r="BP178" s="234"/>
      <c r="BQ178" s="234"/>
      <c r="BR178" s="234"/>
      <c r="BS178" s="234"/>
      <c r="BT178" s="234"/>
      <c r="BU178" s="234"/>
      <c r="BV178" s="234"/>
      <c r="BW178" s="234"/>
      <c r="BX178" s="234"/>
      <c r="BY178" s="234"/>
      <c r="BZ178" s="234"/>
      <c r="CA178" s="234"/>
      <c r="CB178" s="234"/>
      <c r="CC178" s="234"/>
      <c r="CD178" s="234"/>
      <c r="CE178" s="234"/>
      <c r="CF178" s="234"/>
      <c r="CG178" s="283"/>
      <c r="CH178" s="284"/>
      <c r="CI178" s="284"/>
      <c r="CJ178" s="284"/>
      <c r="CK178" s="284"/>
      <c r="CL178" s="284"/>
      <c r="CM178" s="285"/>
      <c r="CN178" s="140"/>
      <c r="CO178" s="140"/>
      <c r="CP178" s="140"/>
      <c r="CQ178" s="140"/>
      <c r="CR178" s="140"/>
      <c r="CS178" s="140"/>
      <c r="CT178" s="140"/>
      <c r="CU178" s="140"/>
      <c r="CV178" s="140"/>
      <c r="CW178" s="140"/>
      <c r="CX178" s="140"/>
      <c r="CY178" s="140"/>
      <c r="CZ178" s="140"/>
      <c r="DA178" s="140"/>
      <c r="DB178" s="140"/>
      <c r="DC178" s="140"/>
      <c r="DD178" s="140"/>
      <c r="DE178" s="140"/>
      <c r="DF178" s="140"/>
      <c r="DG178" s="140"/>
      <c r="DH178" s="140"/>
      <c r="DI178" s="140"/>
      <c r="DJ178" s="140"/>
      <c r="DK178" s="140"/>
      <c r="DL178" s="140"/>
      <c r="DM178" s="140"/>
      <c r="DN178" s="140"/>
      <c r="DO178" s="140"/>
      <c r="DP178" s="140"/>
      <c r="DQ178" s="140"/>
      <c r="DR178" s="140"/>
      <c r="DS178" s="140"/>
      <c r="DT178" s="140"/>
      <c r="DU178" s="140"/>
      <c r="DV178" s="140"/>
      <c r="DW178" s="140"/>
      <c r="DX178" s="140"/>
      <c r="DY178" s="140"/>
      <c r="DZ178" s="140"/>
      <c r="EA178" s="140"/>
      <c r="EB178" s="140"/>
      <c r="EC178" s="140"/>
      <c r="ED178" s="140"/>
      <c r="EE178" s="140"/>
      <c r="EF178" s="140"/>
      <c r="EG178" s="140"/>
      <c r="EH178" s="140"/>
      <c r="EI178" s="140"/>
      <c r="EJ178" s="140"/>
      <c r="EK178" s="140"/>
      <c r="EL178" s="140"/>
      <c r="EM178" s="140"/>
      <c r="EN178" s="140"/>
      <c r="EO178" s="140"/>
      <c r="EP178" s="140"/>
      <c r="EQ178" s="140"/>
      <c r="ER178" s="140"/>
      <c r="ES178" s="140"/>
      <c r="ET178" s="140"/>
      <c r="EU178" s="140"/>
      <c r="EV178" s="140"/>
      <c r="EW178" s="140"/>
      <c r="EX178" s="140"/>
      <c r="EY178" s="140"/>
      <c r="EZ178" s="140"/>
      <c r="FA178" s="140"/>
      <c r="FB178" s="140"/>
      <c r="FC178" s="140"/>
      <c r="FD178" s="140"/>
      <c r="FE178" s="140"/>
      <c r="FF178" s="140"/>
      <c r="FG178" s="140"/>
      <c r="FH178" s="140"/>
      <c r="FI178" s="140"/>
      <c r="FJ178" s="140"/>
      <c r="FK178" s="140"/>
      <c r="FL178" s="140"/>
      <c r="FM178" s="140"/>
      <c r="FN178" s="140"/>
      <c r="FO178" s="140"/>
      <c r="FP178" s="140"/>
      <c r="FQ178" s="140"/>
      <c r="FR178" s="140"/>
      <c r="FS178" s="140"/>
      <c r="FT178" s="140"/>
      <c r="FU178" s="140"/>
      <c r="FV178" s="140"/>
      <c r="FW178" s="140"/>
      <c r="FX178" s="140"/>
      <c r="FY178" s="140"/>
      <c r="FZ178" s="140"/>
      <c r="GA178" s="140"/>
      <c r="GB178" s="140"/>
      <c r="GC178" s="140"/>
      <c r="GD178" s="140"/>
      <c r="GE178" s="140"/>
      <c r="GF178" s="140"/>
      <c r="GG178" s="140"/>
    </row>
    <row r="179" spans="2:189" s="126" customFormat="1" ht="19.350000000000001" customHeight="1" x14ac:dyDescent="0.2">
      <c r="B179" s="232" t="s">
        <v>228</v>
      </c>
      <c r="C179" s="232"/>
      <c r="D179" s="232"/>
      <c r="E179" s="232"/>
      <c r="F179" s="232"/>
      <c r="G179" s="232"/>
      <c r="H179" s="236">
        <v>0.05</v>
      </c>
      <c r="I179" s="235"/>
      <c r="J179" s="124" t="s">
        <v>223</v>
      </c>
      <c r="K179" s="210">
        <v>0</v>
      </c>
      <c r="L179" s="210"/>
      <c r="M179" s="210"/>
      <c r="N179" s="210"/>
      <c r="O179" s="210"/>
      <c r="P179" s="268">
        <f>+P171*H179</f>
        <v>0</v>
      </c>
      <c r="Q179" s="269"/>
      <c r="R179" s="269"/>
      <c r="S179" s="269"/>
      <c r="T179" s="269"/>
      <c r="U179" s="270"/>
      <c r="V179" s="210">
        <f t="shared" ref="V179" si="698">+V171*$H179</f>
        <v>0</v>
      </c>
      <c r="W179" s="210"/>
      <c r="X179" s="210"/>
      <c r="Y179" s="210"/>
      <c r="Z179" s="210"/>
      <c r="AA179" s="210"/>
      <c r="AB179" s="210"/>
      <c r="AC179" s="210">
        <f t="shared" ref="AC179" si="699">+AC171*$H179</f>
        <v>3965362.2683181819</v>
      </c>
      <c r="AD179" s="210"/>
      <c r="AE179" s="210"/>
      <c r="AF179" s="210"/>
      <c r="AG179" s="210"/>
      <c r="AH179" s="210"/>
      <c r="AI179" s="210"/>
      <c r="AJ179" s="210">
        <f t="shared" ref="AJ179" si="700">+AJ171*$H179</f>
        <v>706156.81799999997</v>
      </c>
      <c r="AK179" s="210"/>
      <c r="AL179" s="210"/>
      <c r="AM179" s="210"/>
      <c r="AN179" s="210"/>
      <c r="AO179" s="210"/>
      <c r="AP179" s="210"/>
      <c r="AQ179" s="210">
        <f t="shared" ref="AQ179" si="701">+AQ171*$H179</f>
        <v>268850.38430000003</v>
      </c>
      <c r="AR179" s="210"/>
      <c r="AS179" s="210"/>
      <c r="AT179" s="210"/>
      <c r="AU179" s="210"/>
      <c r="AV179" s="210"/>
      <c r="AW179" s="210"/>
      <c r="AX179" s="210">
        <f t="shared" ref="AX179" si="702">+AX171*$H179</f>
        <v>3292797.9610000006</v>
      </c>
      <c r="AY179" s="210"/>
      <c r="AZ179" s="210"/>
      <c r="BA179" s="210"/>
      <c r="BB179" s="210"/>
      <c r="BC179" s="210"/>
      <c r="BD179" s="210"/>
      <c r="BE179" s="210">
        <f t="shared" ref="BE179" si="703">+BE171*$H179</f>
        <v>5335798.1866500005</v>
      </c>
      <c r="BF179" s="210"/>
      <c r="BG179" s="210"/>
      <c r="BH179" s="210"/>
      <c r="BI179" s="210"/>
      <c r="BJ179" s="210"/>
      <c r="BK179" s="210"/>
      <c r="BL179" s="210">
        <f>+BL171*$H179</f>
        <v>812072.95149999997</v>
      </c>
      <c r="BM179" s="210"/>
      <c r="BN179" s="210"/>
      <c r="BO179" s="210"/>
      <c r="BP179" s="210"/>
      <c r="BQ179" s="210"/>
      <c r="BR179" s="210"/>
      <c r="BS179" s="210">
        <f t="shared" ref="BS179" si="704">+BS171*$H179</f>
        <v>2255778.7955</v>
      </c>
      <c r="BT179" s="210"/>
      <c r="BU179" s="210"/>
      <c r="BV179" s="210"/>
      <c r="BW179" s="210"/>
      <c r="BX179" s="210"/>
      <c r="BY179" s="210"/>
      <c r="BZ179" s="210">
        <f t="shared" ref="BZ179:DB179" si="705">+BZ171*$H179</f>
        <v>10356373.063000001</v>
      </c>
      <c r="CA179" s="210"/>
      <c r="CB179" s="210"/>
      <c r="CC179" s="210"/>
      <c r="CD179" s="210"/>
      <c r="CE179" s="210"/>
      <c r="CF179" s="210"/>
      <c r="CG179" s="210">
        <f t="shared" si="705"/>
        <v>11440678.039000003</v>
      </c>
      <c r="CH179" s="210"/>
      <c r="CI179" s="210"/>
      <c r="CJ179" s="210"/>
      <c r="CK179" s="210"/>
      <c r="CL179" s="210"/>
      <c r="CM179" s="210"/>
      <c r="CN179" s="210">
        <f t="shared" si="705"/>
        <v>3470854.2765000002</v>
      </c>
      <c r="CO179" s="210"/>
      <c r="CP179" s="210"/>
      <c r="CQ179" s="210"/>
      <c r="CR179" s="210"/>
      <c r="CS179" s="210"/>
      <c r="CT179" s="210"/>
      <c r="CU179" s="210">
        <f t="shared" si="705"/>
        <v>11479884.456500001</v>
      </c>
      <c r="CV179" s="210"/>
      <c r="CW179" s="210"/>
      <c r="CX179" s="210"/>
      <c r="CY179" s="210"/>
      <c r="CZ179" s="210"/>
      <c r="DA179" s="210"/>
      <c r="DB179" s="210">
        <f t="shared" si="705"/>
        <v>1639983.4939999999</v>
      </c>
      <c r="DC179" s="210"/>
      <c r="DD179" s="210"/>
      <c r="DE179" s="210"/>
      <c r="DF179" s="210"/>
      <c r="DG179" s="210"/>
      <c r="DH179" s="210"/>
      <c r="DI179" s="210">
        <f t="shared" ref="DI179:DW179" si="706">+DI171*$H179</f>
        <v>121581.03750000001</v>
      </c>
      <c r="DJ179" s="210"/>
      <c r="DK179" s="210"/>
      <c r="DL179" s="210"/>
      <c r="DM179" s="210"/>
      <c r="DN179" s="210"/>
      <c r="DO179" s="210"/>
      <c r="DP179" s="210">
        <f t="shared" si="706"/>
        <v>941032.49800000014</v>
      </c>
      <c r="DQ179" s="210"/>
      <c r="DR179" s="210"/>
      <c r="DS179" s="210"/>
      <c r="DT179" s="210"/>
      <c r="DU179" s="210"/>
      <c r="DV179" s="210"/>
      <c r="DW179" s="210">
        <f t="shared" si="706"/>
        <v>593746.277</v>
      </c>
      <c r="DX179" s="210"/>
      <c r="DY179" s="210"/>
      <c r="DZ179" s="210"/>
      <c r="EA179" s="210"/>
      <c r="EB179" s="210"/>
      <c r="EC179" s="210"/>
      <c r="ED179" s="210">
        <f t="shared" ref="ED179" si="707">+ED171*$H179</f>
        <v>1001327.7480000001</v>
      </c>
      <c r="EE179" s="210"/>
      <c r="EF179" s="210"/>
      <c r="EG179" s="210"/>
      <c r="EH179" s="210"/>
      <c r="EI179" s="210"/>
      <c r="EJ179" s="210"/>
      <c r="EK179" s="210">
        <f t="shared" ref="EK179" si="708">+EK171*$H179</f>
        <v>2376551.9925000002</v>
      </c>
      <c r="EL179" s="210"/>
      <c r="EM179" s="210"/>
      <c r="EN179" s="210"/>
      <c r="EO179" s="210"/>
      <c r="EP179" s="210"/>
      <c r="EQ179" s="210"/>
      <c r="ER179" s="210">
        <f t="shared" ref="ER179" si="709">+ER171*$H179</f>
        <v>463930.39100000006</v>
      </c>
      <c r="ES179" s="210"/>
      <c r="ET179" s="210"/>
      <c r="EU179" s="210"/>
      <c r="EV179" s="210"/>
      <c r="EW179" s="210"/>
      <c r="EX179" s="210"/>
      <c r="EY179" s="210">
        <f t="shared" ref="EY179" si="710">+EY171*$H179</f>
        <v>1189700.304</v>
      </c>
      <c r="EZ179" s="210"/>
      <c r="FA179" s="210"/>
      <c r="FB179" s="210"/>
      <c r="FC179" s="210"/>
      <c r="FD179" s="210"/>
      <c r="FE179" s="210"/>
      <c r="FF179" s="210">
        <f t="shared" ref="FF179" si="711">+FF171*$H179</f>
        <v>4741358.9515000004</v>
      </c>
      <c r="FG179" s="210"/>
      <c r="FH179" s="210"/>
      <c r="FI179" s="210"/>
      <c r="FJ179" s="210"/>
      <c r="FK179" s="210"/>
      <c r="FL179" s="210"/>
      <c r="FM179" s="210">
        <f t="shared" ref="FM179" si="712">+FM171*$H179</f>
        <v>5212688.1727648005</v>
      </c>
      <c r="FN179" s="210"/>
      <c r="FO179" s="210"/>
      <c r="FP179" s="210"/>
      <c r="FQ179" s="210"/>
      <c r="FR179" s="210"/>
      <c r="FS179" s="210"/>
      <c r="FT179" s="210">
        <f t="shared" ref="FT179" si="713">+FT171*$H179</f>
        <v>18228843.981500003</v>
      </c>
      <c r="FU179" s="210"/>
      <c r="FV179" s="210"/>
      <c r="FW179" s="210"/>
      <c r="FX179" s="210"/>
      <c r="FY179" s="210"/>
      <c r="FZ179" s="210"/>
      <c r="GA179" s="210">
        <f t="shared" ref="GA179" si="714">+GA171*$H179</f>
        <v>269622.40000000002</v>
      </c>
      <c r="GB179" s="210"/>
      <c r="GC179" s="210"/>
      <c r="GD179" s="210"/>
      <c r="GE179" s="210"/>
      <c r="GF179" s="210"/>
      <c r="GG179" s="210"/>
    </row>
    <row r="180" spans="2:189" s="126" customFormat="1" ht="19.350000000000001" customHeight="1" x14ac:dyDescent="0.2">
      <c r="B180" s="232"/>
      <c r="C180" s="232"/>
      <c r="D180" s="232"/>
      <c r="E180" s="232"/>
      <c r="F180" s="232"/>
      <c r="G180" s="232"/>
      <c r="H180" s="235"/>
      <c r="I180" s="235"/>
      <c r="J180" s="125" t="s">
        <v>224</v>
      </c>
      <c r="K180" s="234"/>
      <c r="L180" s="234"/>
      <c r="M180" s="234"/>
      <c r="N180" s="234"/>
      <c r="O180" s="234"/>
      <c r="P180" s="234"/>
      <c r="Q180" s="234"/>
      <c r="R180" s="234"/>
      <c r="S180" s="234"/>
      <c r="T180" s="234"/>
      <c r="U180" s="234"/>
      <c r="V180" s="234"/>
      <c r="W180" s="234"/>
      <c r="X180" s="234"/>
      <c r="Y180" s="234"/>
      <c r="Z180" s="234"/>
      <c r="AA180" s="234"/>
      <c r="AB180" s="234"/>
      <c r="AC180" s="234"/>
      <c r="AD180" s="234"/>
      <c r="AE180" s="234"/>
      <c r="AF180" s="234"/>
      <c r="AG180" s="234"/>
      <c r="AH180" s="234"/>
      <c r="AI180" s="234"/>
      <c r="AJ180" s="234"/>
      <c r="AK180" s="234"/>
      <c r="AL180" s="234"/>
      <c r="AM180" s="234"/>
      <c r="AN180" s="234"/>
      <c r="AO180" s="234"/>
      <c r="AP180" s="234"/>
      <c r="AQ180" s="234"/>
      <c r="AR180" s="234"/>
      <c r="AS180" s="234"/>
      <c r="AT180" s="234"/>
      <c r="AU180" s="234"/>
      <c r="AV180" s="234"/>
      <c r="AW180" s="234"/>
      <c r="AX180" s="234"/>
      <c r="AY180" s="234"/>
      <c r="AZ180" s="234"/>
      <c r="BA180" s="234"/>
      <c r="BB180" s="234"/>
      <c r="BC180" s="234"/>
      <c r="BD180" s="234"/>
      <c r="BE180" s="234"/>
      <c r="BF180" s="234"/>
      <c r="BG180" s="234"/>
      <c r="BH180" s="234"/>
      <c r="BI180" s="234"/>
      <c r="BJ180" s="234"/>
      <c r="BK180" s="234"/>
      <c r="BL180" s="234"/>
      <c r="BM180" s="234"/>
      <c r="BN180" s="234"/>
      <c r="BO180" s="234"/>
      <c r="BP180" s="234"/>
      <c r="BQ180" s="234"/>
      <c r="BR180" s="234"/>
      <c r="BS180" s="234"/>
      <c r="BT180" s="234"/>
      <c r="BU180" s="234"/>
      <c r="BV180" s="234"/>
      <c r="BW180" s="234"/>
      <c r="BX180" s="234"/>
      <c r="BY180" s="234"/>
      <c r="BZ180" s="234"/>
      <c r="CA180" s="234"/>
      <c r="CB180" s="234"/>
      <c r="CC180" s="234"/>
      <c r="CD180" s="234"/>
      <c r="CE180" s="234"/>
      <c r="CF180" s="234"/>
      <c r="CG180" s="283"/>
      <c r="CH180" s="284"/>
      <c r="CI180" s="284"/>
      <c r="CJ180" s="284"/>
      <c r="CK180" s="284"/>
      <c r="CL180" s="284"/>
      <c r="CM180" s="285"/>
      <c r="CN180" s="140"/>
      <c r="CO180" s="140"/>
      <c r="CP180" s="140"/>
      <c r="CQ180" s="140"/>
      <c r="CR180" s="140"/>
      <c r="CS180" s="140"/>
      <c r="CT180" s="140"/>
      <c r="CU180" s="140"/>
      <c r="CV180" s="140"/>
      <c r="CW180" s="140"/>
      <c r="CX180" s="140"/>
      <c r="CY180" s="140"/>
      <c r="CZ180" s="140"/>
      <c r="DA180" s="140"/>
      <c r="DB180" s="140"/>
      <c r="DC180" s="140"/>
      <c r="DD180" s="140"/>
      <c r="DE180" s="140"/>
      <c r="DF180" s="140"/>
      <c r="DG180" s="140"/>
      <c r="DH180" s="140"/>
      <c r="DI180" s="140"/>
      <c r="DJ180" s="140"/>
      <c r="DK180" s="140"/>
      <c r="DL180" s="140"/>
      <c r="DM180" s="140"/>
      <c r="DN180" s="140"/>
      <c r="DO180" s="140"/>
      <c r="DP180" s="140"/>
      <c r="DQ180" s="140"/>
      <c r="DR180" s="140"/>
      <c r="DS180" s="140"/>
      <c r="DT180" s="140"/>
      <c r="DU180" s="140"/>
      <c r="DV180" s="140"/>
      <c r="DW180" s="140"/>
      <c r="DX180" s="140"/>
      <c r="DY180" s="140"/>
      <c r="DZ180" s="140"/>
      <c r="EA180" s="140"/>
      <c r="EB180" s="140"/>
      <c r="EC180" s="140"/>
      <c r="ED180" s="140"/>
      <c r="EE180" s="140"/>
      <c r="EF180" s="140"/>
      <c r="EG180" s="140"/>
      <c r="EH180" s="140"/>
      <c r="EI180" s="140"/>
      <c r="EJ180" s="140"/>
      <c r="EK180" s="140"/>
      <c r="EL180" s="140"/>
      <c r="EM180" s="140"/>
      <c r="EN180" s="140"/>
      <c r="EO180" s="140"/>
      <c r="EP180" s="140"/>
      <c r="EQ180" s="140"/>
      <c r="ER180" s="140"/>
      <c r="ES180" s="140"/>
      <c r="ET180" s="140"/>
      <c r="EU180" s="140"/>
      <c r="EV180" s="140"/>
      <c r="EW180" s="140"/>
      <c r="EX180" s="140"/>
      <c r="EY180" s="140"/>
      <c r="EZ180" s="140"/>
      <c r="FA180" s="140"/>
      <c r="FB180" s="140"/>
      <c r="FC180" s="140"/>
      <c r="FD180" s="140"/>
      <c r="FE180" s="140"/>
      <c r="FF180" s="140"/>
      <c r="FG180" s="140"/>
      <c r="FH180" s="140"/>
      <c r="FI180" s="140"/>
      <c r="FJ180" s="140"/>
      <c r="FK180" s="140"/>
      <c r="FL180" s="140"/>
      <c r="FM180" s="140"/>
      <c r="FN180" s="140"/>
      <c r="FO180" s="140"/>
      <c r="FP180" s="140"/>
      <c r="FQ180" s="140"/>
      <c r="FR180" s="140"/>
      <c r="FS180" s="140"/>
      <c r="FT180" s="140"/>
      <c r="FU180" s="140"/>
      <c r="FV180" s="140"/>
      <c r="FW180" s="140"/>
      <c r="FX180" s="140"/>
      <c r="FY180" s="140"/>
      <c r="FZ180" s="140"/>
      <c r="GA180" s="140"/>
      <c r="GB180" s="140"/>
      <c r="GC180" s="140"/>
      <c r="GD180" s="140"/>
      <c r="GE180" s="140"/>
      <c r="GF180" s="140"/>
      <c r="GG180" s="140"/>
    </row>
    <row r="181" spans="2:189" s="119" customFormat="1" ht="21.6" customHeight="1" x14ac:dyDescent="0.2">
      <c r="B181" s="231" t="s">
        <v>229</v>
      </c>
      <c r="C181" s="231"/>
      <c r="D181" s="231"/>
      <c r="E181" s="231"/>
      <c r="F181" s="231"/>
      <c r="G181" s="231"/>
      <c r="H181" s="231"/>
      <c r="I181" s="231"/>
      <c r="J181" s="124" t="s">
        <v>223</v>
      </c>
      <c r="K181" s="278">
        <f>+K171+K175+K177+K179</f>
        <v>0</v>
      </c>
      <c r="L181" s="278"/>
      <c r="M181" s="278"/>
      <c r="N181" s="278"/>
      <c r="O181" s="278"/>
      <c r="P181" s="279">
        <f>+P171</f>
        <v>0</v>
      </c>
      <c r="Q181" s="280"/>
      <c r="R181" s="280"/>
      <c r="S181" s="280"/>
      <c r="T181" s="280"/>
      <c r="U181" s="281"/>
      <c r="V181" s="279">
        <f>+V171</f>
        <v>0</v>
      </c>
      <c r="W181" s="280"/>
      <c r="X181" s="280"/>
      <c r="Y181" s="280"/>
      <c r="Z181" s="280"/>
      <c r="AA181" s="280"/>
      <c r="AB181" s="281"/>
      <c r="AC181" s="279">
        <f>+AC171</f>
        <v>79307245.36636363</v>
      </c>
      <c r="AD181" s="280"/>
      <c r="AE181" s="280"/>
      <c r="AF181" s="280"/>
      <c r="AG181" s="280"/>
      <c r="AH181" s="280"/>
      <c r="AI181" s="281"/>
      <c r="AJ181" s="279">
        <f>+AJ171</f>
        <v>14123136.359999999</v>
      </c>
      <c r="AK181" s="280"/>
      <c r="AL181" s="280"/>
      <c r="AM181" s="280"/>
      <c r="AN181" s="280"/>
      <c r="AO181" s="280"/>
      <c r="AP181" s="281"/>
      <c r="AQ181" s="279">
        <f>+AQ171</f>
        <v>5377007.6860000007</v>
      </c>
      <c r="AR181" s="280"/>
      <c r="AS181" s="280"/>
      <c r="AT181" s="280"/>
      <c r="AU181" s="280"/>
      <c r="AV181" s="280"/>
      <c r="AW181" s="281"/>
      <c r="AX181" s="279">
        <f>+AX171</f>
        <v>65855959.220000006</v>
      </c>
      <c r="AY181" s="280"/>
      <c r="AZ181" s="280"/>
      <c r="BA181" s="280"/>
      <c r="BB181" s="280"/>
      <c r="BC181" s="280"/>
      <c r="BD181" s="281"/>
      <c r="BE181" s="279">
        <f>+BE171</f>
        <v>106715963.733</v>
      </c>
      <c r="BF181" s="280"/>
      <c r="BG181" s="280"/>
      <c r="BH181" s="280"/>
      <c r="BI181" s="280"/>
      <c r="BJ181" s="280"/>
      <c r="BK181" s="281"/>
      <c r="BL181" s="224">
        <f>+BL171</f>
        <v>16241459.029999999</v>
      </c>
      <c r="BM181" s="224"/>
      <c r="BN181" s="224"/>
      <c r="BO181" s="224"/>
      <c r="BP181" s="224"/>
      <c r="BQ181" s="224"/>
      <c r="BR181" s="224"/>
      <c r="BS181" s="224">
        <f>+BS171</f>
        <v>45115575.909999996</v>
      </c>
      <c r="BT181" s="224"/>
      <c r="BU181" s="224"/>
      <c r="BV181" s="224"/>
      <c r="BW181" s="224"/>
      <c r="BX181" s="224"/>
      <c r="BY181" s="224"/>
      <c r="BZ181" s="224">
        <f>+BZ171</f>
        <v>207127461.25999999</v>
      </c>
      <c r="CA181" s="224"/>
      <c r="CB181" s="224"/>
      <c r="CC181" s="224"/>
      <c r="CD181" s="224"/>
      <c r="CE181" s="224"/>
      <c r="CF181" s="224"/>
      <c r="CG181" s="224">
        <f t="shared" ref="CG181" si="715">+CG171</f>
        <v>228813560.78000003</v>
      </c>
      <c r="CH181" s="224"/>
      <c r="CI181" s="224"/>
      <c r="CJ181" s="224"/>
      <c r="CK181" s="224"/>
      <c r="CL181" s="224"/>
      <c r="CM181" s="224"/>
      <c r="CN181" s="224">
        <f t="shared" ref="CN181" si="716">+CN171</f>
        <v>69417085.530000001</v>
      </c>
      <c r="CO181" s="224"/>
      <c r="CP181" s="224"/>
      <c r="CQ181" s="224"/>
      <c r="CR181" s="224"/>
      <c r="CS181" s="224"/>
      <c r="CT181" s="224"/>
      <c r="CU181" s="224">
        <f t="shared" ref="CU181" si="717">+CU171</f>
        <v>229597689.13</v>
      </c>
      <c r="CV181" s="224"/>
      <c r="CW181" s="224"/>
      <c r="CX181" s="224"/>
      <c r="CY181" s="224"/>
      <c r="CZ181" s="224"/>
      <c r="DA181" s="224"/>
      <c r="DB181" s="224">
        <f t="shared" ref="DB181" si="718">+DB171</f>
        <v>32799669.879999999</v>
      </c>
      <c r="DC181" s="224"/>
      <c r="DD181" s="224"/>
      <c r="DE181" s="224"/>
      <c r="DF181" s="224"/>
      <c r="DG181" s="224"/>
      <c r="DH181" s="224"/>
      <c r="DI181" s="224">
        <f t="shared" ref="DI181:DW181" si="719">+DI171</f>
        <v>2431620.75</v>
      </c>
      <c r="DJ181" s="224"/>
      <c r="DK181" s="224"/>
      <c r="DL181" s="224"/>
      <c r="DM181" s="224"/>
      <c r="DN181" s="224"/>
      <c r="DO181" s="224"/>
      <c r="DP181" s="224">
        <f t="shared" si="719"/>
        <v>18820649.960000001</v>
      </c>
      <c r="DQ181" s="224"/>
      <c r="DR181" s="224"/>
      <c r="DS181" s="224"/>
      <c r="DT181" s="224"/>
      <c r="DU181" s="224"/>
      <c r="DV181" s="224"/>
      <c r="DW181" s="224">
        <f t="shared" si="719"/>
        <v>11874925.539999999</v>
      </c>
      <c r="DX181" s="224"/>
      <c r="DY181" s="224"/>
      <c r="DZ181" s="224"/>
      <c r="EA181" s="224"/>
      <c r="EB181" s="224"/>
      <c r="EC181" s="224"/>
      <c r="ED181" s="224">
        <f t="shared" ref="ED181" si="720">+ED171</f>
        <v>20026554.960000001</v>
      </c>
      <c r="EE181" s="224"/>
      <c r="EF181" s="224"/>
      <c r="EG181" s="224"/>
      <c r="EH181" s="224"/>
      <c r="EI181" s="224"/>
      <c r="EJ181" s="224"/>
      <c r="EK181" s="224">
        <f t="shared" ref="EK181" si="721">+EK171</f>
        <v>47531039.850000001</v>
      </c>
      <c r="EL181" s="224"/>
      <c r="EM181" s="224"/>
      <c r="EN181" s="224"/>
      <c r="EO181" s="224"/>
      <c r="EP181" s="224"/>
      <c r="EQ181" s="224"/>
      <c r="ER181" s="224">
        <f t="shared" ref="ER181" si="722">+ER171</f>
        <v>9278607.8200000003</v>
      </c>
      <c r="ES181" s="224"/>
      <c r="ET181" s="224"/>
      <c r="EU181" s="224"/>
      <c r="EV181" s="224"/>
      <c r="EW181" s="224"/>
      <c r="EX181" s="224"/>
      <c r="EY181" s="224">
        <f t="shared" ref="EY181" si="723">+EY171</f>
        <v>23794006.079999998</v>
      </c>
      <c r="EZ181" s="224"/>
      <c r="FA181" s="224"/>
      <c r="FB181" s="224"/>
      <c r="FC181" s="224"/>
      <c r="FD181" s="224"/>
      <c r="FE181" s="224"/>
      <c r="FF181" s="224">
        <f t="shared" ref="FF181" si="724">+FF171</f>
        <v>94827179.030000001</v>
      </c>
      <c r="FG181" s="224"/>
      <c r="FH181" s="224"/>
      <c r="FI181" s="224"/>
      <c r="FJ181" s="224"/>
      <c r="FK181" s="224"/>
      <c r="FL181" s="224"/>
      <c r="FM181" s="224">
        <f t="shared" ref="FM181" si="725">+FM171</f>
        <v>104253763.45529601</v>
      </c>
      <c r="FN181" s="224"/>
      <c r="FO181" s="224"/>
      <c r="FP181" s="224"/>
      <c r="FQ181" s="224"/>
      <c r="FR181" s="224"/>
      <c r="FS181" s="224"/>
      <c r="FT181" s="224">
        <f t="shared" ref="FT181" si="726">+FT171</f>
        <v>364576879.63000005</v>
      </c>
      <c r="FU181" s="224"/>
      <c r="FV181" s="224"/>
      <c r="FW181" s="224"/>
      <c r="FX181" s="224"/>
      <c r="FY181" s="224"/>
      <c r="FZ181" s="224"/>
      <c r="GA181" s="224">
        <f t="shared" ref="GA181" si="727">+GA171</f>
        <v>5392448</v>
      </c>
      <c r="GB181" s="224"/>
      <c r="GC181" s="224"/>
      <c r="GD181" s="224"/>
      <c r="GE181" s="224"/>
      <c r="GF181" s="224"/>
      <c r="GG181" s="224"/>
    </row>
    <row r="182" spans="2:189" s="123" customFormat="1" ht="21.6" customHeight="1" x14ac:dyDescent="0.2">
      <c r="B182" s="231"/>
      <c r="C182" s="231"/>
      <c r="D182" s="231"/>
      <c r="E182" s="231"/>
      <c r="F182" s="231"/>
      <c r="G182" s="231"/>
      <c r="H182" s="231"/>
      <c r="I182" s="231"/>
      <c r="J182" s="125" t="s">
        <v>224</v>
      </c>
      <c r="K182" s="224">
        <f>+K172+K176+K178+K180</f>
        <v>0</v>
      </c>
      <c r="L182" s="224"/>
      <c r="M182" s="224"/>
      <c r="N182" s="224"/>
      <c r="O182" s="224"/>
      <c r="P182" s="279">
        <f>+P172+P176+P178+P180</f>
        <v>0</v>
      </c>
      <c r="Q182" s="280"/>
      <c r="R182" s="280"/>
      <c r="S182" s="280"/>
      <c r="T182" s="280"/>
      <c r="U182" s="281"/>
      <c r="V182" s="138"/>
      <c r="W182" s="138"/>
      <c r="X182" s="138"/>
      <c r="Y182" s="138"/>
      <c r="Z182" s="138"/>
      <c r="AA182" s="138"/>
      <c r="AB182" s="138"/>
      <c r="AC182" s="138"/>
      <c r="AD182" s="138"/>
      <c r="AE182" s="138"/>
      <c r="AF182" s="138"/>
      <c r="AG182" s="138"/>
      <c r="AH182" s="138"/>
      <c r="AI182" s="138"/>
      <c r="AJ182" s="138"/>
      <c r="AK182" s="138"/>
      <c r="AL182" s="138"/>
      <c r="AM182" s="138"/>
      <c r="AN182" s="138"/>
      <c r="AO182" s="138"/>
      <c r="AP182" s="138"/>
      <c r="AQ182" s="138"/>
      <c r="AR182" s="138"/>
      <c r="AS182" s="138"/>
      <c r="AT182" s="138"/>
      <c r="AU182" s="138"/>
      <c r="AV182" s="138"/>
      <c r="AW182" s="138"/>
      <c r="AX182" s="138"/>
      <c r="AY182" s="138"/>
      <c r="AZ182" s="138"/>
      <c r="BA182" s="138"/>
      <c r="BB182" s="138"/>
      <c r="BC182" s="138"/>
      <c r="BD182" s="138"/>
      <c r="BE182" s="138"/>
      <c r="BF182" s="138"/>
      <c r="BG182" s="138"/>
      <c r="BH182" s="138"/>
      <c r="BI182" s="138"/>
      <c r="BJ182" s="138"/>
      <c r="BK182" s="138"/>
      <c r="BL182" s="224">
        <f>+BL172+BL176+BL178+BL180</f>
        <v>0</v>
      </c>
      <c r="BM182" s="224"/>
      <c r="BN182" s="224"/>
      <c r="BO182" s="224"/>
      <c r="BP182" s="224"/>
      <c r="BQ182" s="224"/>
      <c r="BR182" s="224"/>
      <c r="BS182" s="224">
        <f>+BS172+BS176+BS178+BS180</f>
        <v>0</v>
      </c>
      <c r="BT182" s="224"/>
      <c r="BU182" s="224"/>
      <c r="BV182" s="224"/>
      <c r="BW182" s="224"/>
      <c r="BX182" s="224"/>
      <c r="BY182" s="224"/>
      <c r="BZ182" s="224">
        <f>+BZ172+BZ176+BZ178+BZ180</f>
        <v>0</v>
      </c>
      <c r="CA182" s="224"/>
      <c r="CB182" s="224"/>
      <c r="CC182" s="224"/>
      <c r="CD182" s="224"/>
      <c r="CE182" s="224"/>
      <c r="CF182" s="224"/>
      <c r="CG182" s="138"/>
      <c r="CH182" s="138"/>
      <c r="CI182" s="138"/>
      <c r="CJ182" s="138"/>
      <c r="CK182" s="138"/>
      <c r="CL182" s="138"/>
      <c r="CM182" s="138"/>
      <c r="CN182" s="138"/>
      <c r="CO182" s="138"/>
      <c r="CP182" s="138"/>
      <c r="CQ182" s="138"/>
      <c r="CR182" s="138"/>
      <c r="CS182" s="138"/>
      <c r="CT182" s="138"/>
      <c r="CU182" s="138"/>
      <c r="CV182" s="138"/>
      <c r="CW182" s="138"/>
      <c r="CX182" s="138"/>
      <c r="CY182" s="138"/>
      <c r="CZ182" s="138"/>
      <c r="DA182" s="138"/>
      <c r="DB182" s="138"/>
      <c r="DC182" s="138"/>
      <c r="DD182" s="138"/>
      <c r="DE182" s="138"/>
      <c r="DF182" s="138"/>
      <c r="DG182" s="138"/>
      <c r="DH182" s="138"/>
      <c r="DI182" s="138"/>
      <c r="DJ182" s="138"/>
      <c r="DK182" s="138"/>
      <c r="DL182" s="138"/>
      <c r="DM182" s="138"/>
      <c r="DN182" s="138"/>
      <c r="DO182" s="138"/>
      <c r="DP182" s="138"/>
      <c r="DQ182" s="138"/>
      <c r="DR182" s="138"/>
      <c r="DS182" s="138"/>
      <c r="DT182" s="138"/>
      <c r="DU182" s="138"/>
      <c r="DV182" s="138"/>
      <c r="DW182" s="138"/>
      <c r="DX182" s="138"/>
      <c r="DY182" s="138"/>
      <c r="DZ182" s="138"/>
      <c r="EA182" s="138"/>
      <c r="EB182" s="138"/>
      <c r="EC182" s="138"/>
      <c r="ED182" s="138"/>
      <c r="EE182" s="138"/>
      <c r="EF182" s="138"/>
      <c r="EG182" s="138"/>
      <c r="EH182" s="138"/>
      <c r="EI182" s="138"/>
      <c r="EJ182" s="138"/>
      <c r="EK182" s="138"/>
      <c r="EL182" s="138"/>
      <c r="EM182" s="138"/>
      <c r="EN182" s="138"/>
      <c r="EO182" s="138"/>
      <c r="EP182" s="138"/>
      <c r="EQ182" s="138"/>
      <c r="ER182" s="138"/>
      <c r="ES182" s="138"/>
      <c r="ET182" s="138"/>
      <c r="EU182" s="138"/>
      <c r="EV182" s="138"/>
      <c r="EW182" s="138"/>
      <c r="EX182" s="138"/>
      <c r="EY182" s="138"/>
      <c r="EZ182" s="138"/>
      <c r="FA182" s="138"/>
      <c r="FB182" s="138"/>
      <c r="FC182" s="138"/>
      <c r="FD182" s="138"/>
      <c r="FE182" s="138"/>
      <c r="FF182" s="138"/>
      <c r="FG182" s="138"/>
      <c r="FH182" s="138"/>
      <c r="FI182" s="138"/>
      <c r="FJ182" s="138"/>
      <c r="FK182" s="138"/>
      <c r="FL182" s="138"/>
      <c r="FM182" s="138"/>
      <c r="FN182" s="138"/>
      <c r="FO182" s="138"/>
      <c r="FP182" s="138"/>
      <c r="FQ182" s="138"/>
      <c r="FR182" s="138"/>
      <c r="FS182" s="138"/>
      <c r="FT182" s="138"/>
      <c r="FU182" s="138"/>
      <c r="FV182" s="138"/>
      <c r="FW182" s="138"/>
      <c r="FX182" s="138"/>
      <c r="FY182" s="138"/>
      <c r="FZ182" s="138"/>
      <c r="GA182" s="138"/>
      <c r="GB182" s="138"/>
      <c r="GC182" s="138"/>
      <c r="GD182" s="138"/>
      <c r="GE182" s="138"/>
      <c r="GF182" s="138"/>
      <c r="GG182" s="138"/>
    </row>
    <row r="183" spans="2:189" s="110" customFormat="1" ht="19.350000000000001" customHeight="1" x14ac:dyDescent="0.2">
      <c r="B183" s="235" t="s">
        <v>230</v>
      </c>
      <c r="C183" s="235"/>
      <c r="D183" s="235"/>
      <c r="E183" s="235"/>
      <c r="F183" s="235"/>
      <c r="G183" s="235"/>
      <c r="H183" s="235"/>
      <c r="I183" s="235"/>
      <c r="J183" s="124" t="s">
        <v>223</v>
      </c>
      <c r="K183" s="225">
        <f>+K181</f>
        <v>0</v>
      </c>
      <c r="L183" s="225"/>
      <c r="M183" s="225"/>
      <c r="N183" s="225"/>
      <c r="O183" s="225"/>
      <c r="P183" s="272">
        <f>P181+K183</f>
        <v>0</v>
      </c>
      <c r="Q183" s="273"/>
      <c r="R183" s="273"/>
      <c r="S183" s="273"/>
      <c r="T183" s="273"/>
      <c r="U183" s="274"/>
      <c r="V183" s="272">
        <f>+V181</f>
        <v>0</v>
      </c>
      <c r="W183" s="273"/>
      <c r="X183" s="273"/>
      <c r="Y183" s="273"/>
      <c r="Z183" s="273"/>
      <c r="AA183" s="273"/>
      <c r="AB183" s="274"/>
      <c r="AC183" s="272">
        <f>+AC181+V183</f>
        <v>79307245.36636363</v>
      </c>
      <c r="AD183" s="273"/>
      <c r="AE183" s="273"/>
      <c r="AF183" s="273"/>
      <c r="AG183" s="273"/>
      <c r="AH183" s="273"/>
      <c r="AI183" s="274"/>
      <c r="AJ183" s="272">
        <f>+AJ181+AC183</f>
        <v>93430381.726363629</v>
      </c>
      <c r="AK183" s="273"/>
      <c r="AL183" s="273"/>
      <c r="AM183" s="273"/>
      <c r="AN183" s="273"/>
      <c r="AO183" s="273"/>
      <c r="AP183" s="274"/>
      <c r="AQ183" s="272">
        <f>+AQ181+AJ183</f>
        <v>98807389.412363634</v>
      </c>
      <c r="AR183" s="273"/>
      <c r="AS183" s="273"/>
      <c r="AT183" s="273"/>
      <c r="AU183" s="273"/>
      <c r="AV183" s="273"/>
      <c r="AW183" s="274"/>
      <c r="AX183" s="272">
        <f>+AX181+AQ183</f>
        <v>164663348.63236365</v>
      </c>
      <c r="AY183" s="273"/>
      <c r="AZ183" s="273"/>
      <c r="BA183" s="273"/>
      <c r="BB183" s="273"/>
      <c r="BC183" s="273"/>
      <c r="BD183" s="274"/>
      <c r="BE183" s="272">
        <f>+BE181+AX183</f>
        <v>271379312.36536366</v>
      </c>
      <c r="BF183" s="273"/>
      <c r="BG183" s="273"/>
      <c r="BH183" s="273"/>
      <c r="BI183" s="273"/>
      <c r="BJ183" s="273"/>
      <c r="BK183" s="274"/>
      <c r="BL183" s="225">
        <f>BL181+BE183</f>
        <v>287620771.39536363</v>
      </c>
      <c r="BM183" s="225"/>
      <c r="BN183" s="225"/>
      <c r="BO183" s="225"/>
      <c r="BP183" s="225"/>
      <c r="BQ183" s="225"/>
      <c r="BR183" s="225"/>
      <c r="BS183" s="225">
        <f t="shared" ref="BS183" si="728">BS181+BL183</f>
        <v>332736347.30536366</v>
      </c>
      <c r="BT183" s="225"/>
      <c r="BU183" s="225"/>
      <c r="BV183" s="225"/>
      <c r="BW183" s="225"/>
      <c r="BX183" s="225"/>
      <c r="BY183" s="225"/>
      <c r="BZ183" s="225">
        <f t="shared" ref="BZ183" si="729">BZ181+BS183</f>
        <v>539863808.56536365</v>
      </c>
      <c r="CA183" s="225"/>
      <c r="CB183" s="225"/>
      <c r="CC183" s="225"/>
      <c r="CD183" s="225"/>
      <c r="CE183" s="225"/>
      <c r="CF183" s="225"/>
      <c r="CG183" s="225">
        <f t="shared" ref="CG183" si="730">CG181+BZ183</f>
        <v>768677369.34536362</v>
      </c>
      <c r="CH183" s="225"/>
      <c r="CI183" s="225"/>
      <c r="CJ183" s="225"/>
      <c r="CK183" s="225"/>
      <c r="CL183" s="225"/>
      <c r="CM183" s="225"/>
      <c r="CN183" s="225">
        <f t="shared" ref="CN183" si="731">CN181+CG183</f>
        <v>838094454.87536359</v>
      </c>
      <c r="CO183" s="225"/>
      <c r="CP183" s="225"/>
      <c r="CQ183" s="225"/>
      <c r="CR183" s="225"/>
      <c r="CS183" s="225"/>
      <c r="CT183" s="225"/>
      <c r="CU183" s="225">
        <f t="shared" ref="CU183" si="732">CU181+CN183</f>
        <v>1067692144.0053636</v>
      </c>
      <c r="CV183" s="225"/>
      <c r="CW183" s="225"/>
      <c r="CX183" s="225"/>
      <c r="CY183" s="225"/>
      <c r="CZ183" s="225"/>
      <c r="DA183" s="225"/>
      <c r="DB183" s="225">
        <f t="shared" ref="DB183" si="733">DB181+CU183</f>
        <v>1100491813.8853636</v>
      </c>
      <c r="DC183" s="225"/>
      <c r="DD183" s="225"/>
      <c r="DE183" s="225"/>
      <c r="DF183" s="225"/>
      <c r="DG183" s="225"/>
      <c r="DH183" s="225"/>
      <c r="DI183" s="225">
        <f t="shared" ref="DI183" si="734">DI181+DB183</f>
        <v>1102923434.6353636</v>
      </c>
      <c r="DJ183" s="225"/>
      <c r="DK183" s="225"/>
      <c r="DL183" s="225"/>
      <c r="DM183" s="225"/>
      <c r="DN183" s="225"/>
      <c r="DO183" s="225"/>
      <c r="DP183" s="225">
        <f t="shared" ref="DP183" si="735">DP181+DI183</f>
        <v>1121744084.5953636</v>
      </c>
      <c r="DQ183" s="225"/>
      <c r="DR183" s="225"/>
      <c r="DS183" s="225"/>
      <c r="DT183" s="225"/>
      <c r="DU183" s="225"/>
      <c r="DV183" s="225"/>
      <c r="DW183" s="225">
        <f t="shared" ref="DW183" si="736">DW181+DP183</f>
        <v>1133619010.1353636</v>
      </c>
      <c r="DX183" s="225"/>
      <c r="DY183" s="225"/>
      <c r="DZ183" s="225"/>
      <c r="EA183" s="225"/>
      <c r="EB183" s="225"/>
      <c r="EC183" s="225"/>
      <c r="ED183" s="225">
        <f t="shared" ref="ED183" si="737">ED181+DW183</f>
        <v>1153645565.0953636</v>
      </c>
      <c r="EE183" s="225"/>
      <c r="EF183" s="225"/>
      <c r="EG183" s="225"/>
      <c r="EH183" s="225"/>
      <c r="EI183" s="225"/>
      <c r="EJ183" s="225"/>
      <c r="EK183" s="225">
        <f>+EK181+ED183</f>
        <v>1201176604.9453635</v>
      </c>
      <c r="EL183" s="225"/>
      <c r="EM183" s="225"/>
      <c r="EN183" s="225"/>
      <c r="EO183" s="225"/>
      <c r="EP183" s="225"/>
      <c r="EQ183" s="225"/>
      <c r="ER183" s="225">
        <f>+ER181+EK183</f>
        <v>1210455212.7653635</v>
      </c>
      <c r="ES183" s="225"/>
      <c r="ET183" s="225"/>
      <c r="EU183" s="225"/>
      <c r="EV183" s="225"/>
      <c r="EW183" s="225"/>
      <c r="EX183" s="225"/>
      <c r="EY183" s="225">
        <f>+EY181+ER183</f>
        <v>1234249218.8453634</v>
      </c>
      <c r="EZ183" s="225"/>
      <c r="FA183" s="225"/>
      <c r="FB183" s="225"/>
      <c r="FC183" s="225"/>
      <c r="FD183" s="225"/>
      <c r="FE183" s="225"/>
      <c r="FF183" s="225">
        <f>+FF181+EY183</f>
        <v>1329076397.8753633</v>
      </c>
      <c r="FG183" s="225"/>
      <c r="FH183" s="225"/>
      <c r="FI183" s="225"/>
      <c r="FJ183" s="225"/>
      <c r="FK183" s="225"/>
      <c r="FL183" s="225"/>
      <c r="FM183" s="225">
        <f>+FM181+FF183</f>
        <v>1433330161.3306594</v>
      </c>
      <c r="FN183" s="225"/>
      <c r="FO183" s="225"/>
      <c r="FP183" s="225"/>
      <c r="FQ183" s="225"/>
      <c r="FR183" s="225"/>
      <c r="FS183" s="225"/>
      <c r="FT183" s="225">
        <f>+FT181+FM183</f>
        <v>1797907040.9606595</v>
      </c>
      <c r="FU183" s="225"/>
      <c r="FV183" s="225"/>
      <c r="FW183" s="225"/>
      <c r="FX183" s="225"/>
      <c r="FY183" s="225"/>
      <c r="FZ183" s="225"/>
      <c r="GA183" s="225">
        <f>+GA181+FT183</f>
        <v>1803299488.9606595</v>
      </c>
      <c r="GB183" s="225"/>
      <c r="GC183" s="225"/>
      <c r="GD183" s="225"/>
      <c r="GE183" s="225"/>
      <c r="GF183" s="225"/>
      <c r="GG183" s="225"/>
    </row>
    <row r="184" spans="2:189" s="110" customFormat="1" ht="19.350000000000001" customHeight="1" x14ac:dyDescent="0.2">
      <c r="B184" s="235"/>
      <c r="C184" s="235"/>
      <c r="D184" s="235"/>
      <c r="E184" s="235"/>
      <c r="F184" s="235"/>
      <c r="G184" s="235"/>
      <c r="H184" s="235"/>
      <c r="I184" s="235"/>
      <c r="J184" s="125" t="s">
        <v>224</v>
      </c>
      <c r="K184" s="271">
        <f>+K182</f>
        <v>0</v>
      </c>
      <c r="L184" s="271"/>
      <c r="M184" s="271"/>
      <c r="N184" s="271"/>
      <c r="O184" s="271"/>
      <c r="P184" s="275">
        <f>P182+K184</f>
        <v>0</v>
      </c>
      <c r="Q184" s="276"/>
      <c r="R184" s="276"/>
      <c r="S184" s="276"/>
      <c r="T184" s="276"/>
      <c r="U184" s="277"/>
      <c r="V184" s="139"/>
      <c r="W184" s="139"/>
      <c r="X184" s="139"/>
      <c r="Y184" s="139"/>
      <c r="Z184" s="139"/>
      <c r="AA184" s="139"/>
      <c r="AB184" s="139"/>
      <c r="AC184" s="139"/>
      <c r="AD184" s="139"/>
      <c r="AE184" s="139"/>
      <c r="AF184" s="139"/>
      <c r="AG184" s="139"/>
      <c r="AH184" s="139"/>
      <c r="AI184" s="139"/>
      <c r="AJ184" s="139"/>
      <c r="AK184" s="139"/>
      <c r="AL184" s="139"/>
      <c r="AM184" s="139"/>
      <c r="AN184" s="139"/>
      <c r="AO184" s="139"/>
      <c r="AP184" s="139"/>
      <c r="AQ184" s="139"/>
      <c r="AR184" s="139"/>
      <c r="AS184" s="139"/>
      <c r="AT184" s="139"/>
      <c r="AU184" s="139"/>
      <c r="AV184" s="139"/>
      <c r="AW184" s="139"/>
      <c r="AX184" s="139"/>
      <c r="AY184" s="139"/>
      <c r="AZ184" s="139"/>
      <c r="BA184" s="139"/>
      <c r="BB184" s="139"/>
      <c r="BC184" s="139"/>
      <c r="BD184" s="139"/>
      <c r="BE184" s="139"/>
      <c r="BF184" s="139"/>
      <c r="BG184" s="139"/>
      <c r="BH184" s="139"/>
      <c r="BI184" s="139"/>
      <c r="BJ184" s="139"/>
      <c r="BK184" s="139"/>
      <c r="BL184" s="271">
        <f>BL182+P184</f>
        <v>0</v>
      </c>
      <c r="BM184" s="271"/>
      <c r="BN184" s="271"/>
      <c r="BO184" s="271"/>
      <c r="BP184" s="271"/>
      <c r="BQ184" s="271"/>
      <c r="BR184" s="271"/>
      <c r="BS184" s="271">
        <f>BS182+BL184</f>
        <v>0</v>
      </c>
      <c r="BT184" s="271"/>
      <c r="BU184" s="271"/>
      <c r="BV184" s="271"/>
      <c r="BW184" s="271"/>
      <c r="BX184" s="271"/>
      <c r="BY184" s="271"/>
      <c r="BZ184" s="271">
        <f>BZ182+BS184</f>
        <v>0</v>
      </c>
      <c r="CA184" s="271"/>
      <c r="CB184" s="271"/>
      <c r="CC184" s="271"/>
      <c r="CD184" s="271"/>
      <c r="CE184" s="271"/>
      <c r="CF184" s="271"/>
      <c r="CG184" s="139"/>
      <c r="CH184" s="139"/>
      <c r="CI184" s="139"/>
      <c r="CJ184" s="139"/>
      <c r="CK184" s="139"/>
      <c r="CL184" s="139"/>
      <c r="CM184" s="139"/>
      <c r="CN184" s="139"/>
      <c r="CO184" s="139"/>
      <c r="CP184" s="139"/>
      <c r="CQ184" s="139"/>
      <c r="CR184" s="139"/>
      <c r="CS184" s="139"/>
      <c r="CT184" s="139"/>
      <c r="CU184" s="139"/>
      <c r="CV184" s="139"/>
      <c r="CW184" s="139"/>
      <c r="CX184" s="139"/>
      <c r="CY184" s="139"/>
      <c r="CZ184" s="139"/>
      <c r="DA184" s="139"/>
      <c r="DB184" s="139"/>
      <c r="DC184" s="139"/>
      <c r="DD184" s="139"/>
      <c r="DE184" s="139"/>
      <c r="DF184" s="139"/>
      <c r="DG184" s="139"/>
      <c r="DH184" s="139"/>
      <c r="DI184" s="139"/>
      <c r="DJ184" s="139"/>
      <c r="DK184" s="139"/>
      <c r="DL184" s="139"/>
      <c r="DM184" s="139"/>
      <c r="DN184" s="139"/>
      <c r="DO184" s="139"/>
      <c r="DP184" s="139"/>
      <c r="DQ184" s="139"/>
      <c r="DR184" s="139"/>
      <c r="DS184" s="139"/>
      <c r="DT184" s="139"/>
      <c r="DU184" s="139"/>
      <c r="DV184" s="139"/>
      <c r="DW184" s="139"/>
      <c r="DX184" s="139"/>
      <c r="DY184" s="139"/>
      <c r="DZ184" s="139"/>
      <c r="EA184" s="139"/>
      <c r="EB184" s="139"/>
      <c r="EC184" s="139"/>
      <c r="ED184" s="139"/>
      <c r="EE184" s="139"/>
      <c r="EF184" s="139"/>
      <c r="EG184" s="139"/>
      <c r="EH184" s="139"/>
      <c r="EI184" s="139"/>
      <c r="EJ184" s="139"/>
      <c r="EK184" s="139"/>
      <c r="EL184" s="139"/>
      <c r="EM184" s="139"/>
      <c r="EN184" s="139"/>
      <c r="EO184" s="139"/>
      <c r="EP184" s="139"/>
      <c r="EQ184" s="139"/>
      <c r="ER184" s="139"/>
      <c r="ES184" s="139"/>
      <c r="ET184" s="139"/>
      <c r="EU184" s="139"/>
      <c r="EV184" s="139"/>
      <c r="EW184" s="139"/>
      <c r="EX184" s="139"/>
      <c r="EY184" s="139"/>
      <c r="EZ184" s="139"/>
      <c r="FA184" s="139"/>
      <c r="FB184" s="139"/>
      <c r="FC184" s="139"/>
      <c r="FD184" s="139"/>
      <c r="FE184" s="139"/>
      <c r="FF184" s="139"/>
      <c r="FG184" s="139"/>
      <c r="FH184" s="139"/>
      <c r="FI184" s="139"/>
      <c r="FJ184" s="139"/>
      <c r="FK184" s="139"/>
      <c r="FL184" s="139"/>
      <c r="FM184" s="139"/>
      <c r="FN184" s="139"/>
      <c r="FO184" s="139"/>
      <c r="FP184" s="139"/>
      <c r="FQ184" s="139"/>
      <c r="FR184" s="139"/>
      <c r="FS184" s="139"/>
      <c r="FT184" s="139"/>
      <c r="FU184" s="139"/>
      <c r="FV184" s="139"/>
      <c r="FW184" s="139"/>
      <c r="FX184" s="139"/>
      <c r="FY184" s="139"/>
      <c r="FZ184" s="139"/>
      <c r="GA184" s="139"/>
      <c r="GB184" s="139"/>
      <c r="GC184" s="139"/>
      <c r="GD184" s="139"/>
      <c r="GE184" s="139"/>
      <c r="GF184" s="139"/>
      <c r="GG184" s="139"/>
    </row>
    <row r="185" spans="2:189" s="127" customFormat="1" ht="27" customHeight="1" x14ac:dyDescent="0.2">
      <c r="B185" s="128"/>
      <c r="C185" s="128"/>
      <c r="D185" s="128"/>
      <c r="E185" s="128"/>
      <c r="F185" s="128"/>
      <c r="G185" s="148"/>
      <c r="H185" s="128"/>
      <c r="I185" s="128"/>
      <c r="J185" s="129"/>
      <c r="K185" s="227"/>
      <c r="L185" s="227"/>
      <c r="M185" s="227"/>
      <c r="N185" s="227"/>
      <c r="O185" s="227"/>
      <c r="P185" s="227"/>
      <c r="Q185" s="227"/>
      <c r="R185" s="227"/>
      <c r="S185" s="227"/>
      <c r="T185" s="227"/>
      <c r="U185" s="227"/>
      <c r="V185" s="227"/>
      <c r="W185" s="227"/>
      <c r="X185" s="227"/>
      <c r="Y185" s="227"/>
      <c r="Z185" s="227"/>
      <c r="AA185" s="227"/>
      <c r="AB185" s="227"/>
      <c r="AC185" s="227"/>
      <c r="AD185" s="227"/>
      <c r="AE185" s="227"/>
      <c r="AF185" s="227"/>
      <c r="AG185" s="227"/>
      <c r="AH185" s="227"/>
      <c r="AI185" s="227"/>
      <c r="AJ185" s="227"/>
      <c r="AK185" s="227"/>
      <c r="AL185" s="227"/>
      <c r="AM185" s="227"/>
      <c r="AN185" s="227"/>
      <c r="AO185" s="227"/>
      <c r="AP185" s="227"/>
      <c r="AQ185" s="227"/>
      <c r="AR185" s="227"/>
      <c r="AS185" s="227"/>
      <c r="AT185" s="227"/>
      <c r="AU185" s="227"/>
      <c r="AV185" s="227"/>
      <c r="AW185" s="227"/>
      <c r="AX185" s="227"/>
      <c r="AY185" s="227"/>
      <c r="AZ185" s="227"/>
      <c r="BA185" s="227"/>
      <c r="BB185" s="227"/>
      <c r="BC185" s="227"/>
      <c r="BD185" s="227"/>
      <c r="BE185" s="227"/>
      <c r="BF185" s="227"/>
      <c r="BG185" s="227"/>
      <c r="BH185" s="227"/>
      <c r="BI185" s="227"/>
      <c r="BJ185" s="227"/>
      <c r="BK185" s="227"/>
      <c r="BL185" s="227"/>
      <c r="BM185" s="227"/>
      <c r="BN185" s="227"/>
      <c r="BO185" s="227"/>
      <c r="BP185" s="227"/>
      <c r="BQ185" s="227"/>
      <c r="BR185" s="227"/>
      <c r="BS185" s="227"/>
      <c r="BT185" s="227"/>
      <c r="BU185" s="227"/>
      <c r="BV185" s="227"/>
      <c r="BW185" s="227"/>
      <c r="BX185" s="227"/>
      <c r="BY185" s="227"/>
      <c r="BZ185" s="227"/>
      <c r="CA185" s="227"/>
      <c r="CB185" s="227"/>
      <c r="CC185" s="227"/>
      <c r="CD185" s="227"/>
      <c r="CE185" s="227"/>
      <c r="CF185" s="227"/>
      <c r="CG185" s="227"/>
      <c r="CH185" s="227"/>
      <c r="CI185" s="227"/>
      <c r="CJ185" s="227"/>
      <c r="CK185" s="227"/>
      <c r="CL185" s="227"/>
      <c r="CM185" s="227"/>
      <c r="CN185" s="227"/>
      <c r="CO185" s="227"/>
      <c r="CP185" s="227"/>
      <c r="CQ185" s="227"/>
      <c r="CR185" s="227"/>
      <c r="CS185" s="227"/>
      <c r="CT185" s="227"/>
      <c r="CU185" s="227"/>
      <c r="CV185" s="227"/>
      <c r="CW185" s="227"/>
      <c r="CX185" s="227"/>
      <c r="CY185" s="227"/>
      <c r="CZ185" s="227"/>
      <c r="DA185" s="227"/>
      <c r="DB185" s="227"/>
      <c r="DC185" s="227"/>
      <c r="DD185" s="227"/>
      <c r="DE185" s="227"/>
      <c r="DF185" s="227"/>
      <c r="DG185" s="227"/>
      <c r="DH185" s="227"/>
      <c r="DI185" s="227"/>
      <c r="DJ185" s="118"/>
      <c r="DN185" s="227"/>
      <c r="DO185" s="227"/>
      <c r="DP185" s="227"/>
      <c r="DU185" s="227"/>
      <c r="DV185" s="227"/>
      <c r="DW185" s="227"/>
      <c r="EB185" s="227"/>
      <c r="EC185" s="227"/>
      <c r="EI185" s="227"/>
      <c r="EJ185" s="227"/>
      <c r="EP185" s="227"/>
      <c r="EQ185" s="227"/>
      <c r="ER185" s="150"/>
      <c r="GD185" s="149">
        <f t="shared" ref="GD185:GD215" si="738">+FD185+EW185+EP185+EI185+EB185+DU185+DN185+DG185+CZ185+CS185+CL185+CE185+BX185+BQ185+BJ185+BC185+AV185+AO185+AI185+AD185</f>
        <v>0</v>
      </c>
    </row>
    <row r="186" spans="2:189" x14ac:dyDescent="0.2">
      <c r="K186" s="112"/>
      <c r="L186" s="112"/>
      <c r="M186" s="112"/>
      <c r="N186" s="112"/>
      <c r="O186" s="112"/>
      <c r="P186" s="112"/>
      <c r="Q186" s="112"/>
      <c r="CG186" s="112"/>
      <c r="CH186" s="112"/>
      <c r="CI186" s="112"/>
      <c r="CJ186" s="112"/>
      <c r="CK186" s="112"/>
      <c r="CL186" s="112"/>
      <c r="CM186" s="112"/>
      <c r="GD186" s="149">
        <f t="shared" si="738"/>
        <v>0</v>
      </c>
    </row>
    <row r="187" spans="2:189" x14ac:dyDescent="0.2">
      <c r="K187" s="112"/>
      <c r="L187" s="112"/>
      <c r="M187" s="112"/>
      <c r="N187" s="112"/>
      <c r="O187" s="112"/>
      <c r="P187" s="112"/>
      <c r="Q187" s="112"/>
      <c r="CG187" s="112"/>
      <c r="CH187" s="112"/>
      <c r="CI187" s="112"/>
      <c r="CJ187" s="112"/>
      <c r="CK187" s="112"/>
      <c r="CL187" s="112"/>
      <c r="CM187" s="112"/>
      <c r="GD187" s="149">
        <f t="shared" si="738"/>
        <v>0</v>
      </c>
    </row>
    <row r="188" spans="2:189" x14ac:dyDescent="0.2">
      <c r="K188" s="112"/>
      <c r="L188" s="112"/>
      <c r="M188" s="112"/>
      <c r="N188" s="112"/>
      <c r="O188" s="112"/>
      <c r="P188" s="112"/>
      <c r="Q188" s="112"/>
      <c r="CG188" s="112"/>
      <c r="CH188" s="112"/>
      <c r="CI188" s="112"/>
      <c r="CJ188" s="112"/>
      <c r="CK188" s="112"/>
      <c r="CL188" s="112"/>
      <c r="CM188" s="112"/>
      <c r="GD188" s="149">
        <f t="shared" si="738"/>
        <v>0</v>
      </c>
    </row>
    <row r="189" spans="2:189" x14ac:dyDescent="0.2">
      <c r="K189" s="112"/>
      <c r="L189" s="112"/>
      <c r="M189" s="112"/>
      <c r="N189" s="112"/>
      <c r="O189" s="112"/>
      <c r="P189" s="112"/>
      <c r="Q189" s="112"/>
      <c r="CG189" s="112"/>
      <c r="CH189" s="112"/>
      <c r="CI189" s="112"/>
      <c r="CJ189" s="112"/>
      <c r="CK189" s="112"/>
      <c r="CL189" s="112"/>
      <c r="CM189" s="112"/>
      <c r="GD189" s="149">
        <f t="shared" si="738"/>
        <v>0</v>
      </c>
    </row>
    <row r="190" spans="2:189" x14ac:dyDescent="0.2">
      <c r="K190" s="112"/>
      <c r="L190" s="112"/>
      <c r="M190" s="112"/>
      <c r="N190" s="112"/>
      <c r="O190" s="112"/>
      <c r="P190" s="112"/>
      <c r="Q190" s="112"/>
      <c r="CG190" s="112"/>
      <c r="CH190" s="112"/>
      <c r="CI190" s="112"/>
      <c r="CJ190" s="112"/>
      <c r="CK190" s="112"/>
      <c r="CL190" s="112"/>
      <c r="CM190" s="112"/>
      <c r="GD190" s="149">
        <f t="shared" si="738"/>
        <v>0</v>
      </c>
    </row>
    <row r="191" spans="2:189" x14ac:dyDescent="0.2">
      <c r="B191" s="130" t="s">
        <v>231</v>
      </c>
      <c r="K191" s="112"/>
      <c r="L191" s="112"/>
      <c r="M191" s="112"/>
      <c r="N191" s="112"/>
      <c r="O191" s="112"/>
      <c r="P191" s="112"/>
      <c r="Q191" s="112"/>
      <c r="CG191" s="112"/>
      <c r="CH191" s="112"/>
      <c r="CI191" s="112"/>
      <c r="CJ191" s="112"/>
      <c r="CK191" s="112"/>
      <c r="CL191" s="112"/>
      <c r="CM191" s="112"/>
      <c r="GD191" s="149">
        <f t="shared" si="738"/>
        <v>0</v>
      </c>
    </row>
    <row r="192" spans="2:189" ht="15" x14ac:dyDescent="0.2">
      <c r="B192" s="131" t="s">
        <v>232</v>
      </c>
      <c r="K192" s="112"/>
      <c r="L192" s="112"/>
      <c r="M192" s="112"/>
      <c r="N192" s="112"/>
      <c r="O192" s="112"/>
      <c r="P192" s="112"/>
      <c r="Q192" s="112"/>
      <c r="CG192" s="112"/>
      <c r="CH192" s="112"/>
      <c r="CI192" s="112"/>
      <c r="CJ192" s="112"/>
      <c r="CK192" s="112"/>
      <c r="CL192" s="112"/>
      <c r="CM192" s="112"/>
      <c r="GD192" s="149">
        <f t="shared" si="738"/>
        <v>0</v>
      </c>
    </row>
    <row r="193" spans="2:186" x14ac:dyDescent="0.2">
      <c r="B193" s="130" t="s">
        <v>168</v>
      </c>
      <c r="K193" s="112"/>
      <c r="L193" s="112"/>
      <c r="M193" s="112"/>
      <c r="N193" s="112"/>
      <c r="O193" s="112"/>
      <c r="P193" s="112"/>
      <c r="Q193" s="112"/>
      <c r="CG193" s="112"/>
      <c r="CH193" s="112"/>
      <c r="CI193" s="112"/>
      <c r="CJ193" s="112"/>
      <c r="CK193" s="112"/>
      <c r="CL193" s="112"/>
      <c r="CM193" s="112"/>
      <c r="GD193" s="149">
        <f t="shared" si="738"/>
        <v>0</v>
      </c>
    </row>
    <row r="194" spans="2:186" x14ac:dyDescent="0.2">
      <c r="B194" s="130" t="s">
        <v>233</v>
      </c>
      <c r="K194" s="112"/>
      <c r="L194" s="112"/>
      <c r="M194" s="112"/>
      <c r="N194" s="112"/>
      <c r="O194" s="112"/>
      <c r="P194" s="112"/>
      <c r="Q194" s="112"/>
      <c r="CG194" s="112"/>
      <c r="CH194" s="112"/>
      <c r="CI194" s="112"/>
      <c r="CJ194" s="112"/>
      <c r="CK194" s="112"/>
      <c r="CL194" s="112"/>
      <c r="CM194" s="112"/>
      <c r="GD194" s="149">
        <f t="shared" si="738"/>
        <v>0</v>
      </c>
    </row>
    <row r="195" spans="2:186" x14ac:dyDescent="0.2">
      <c r="B195" s="130" t="s">
        <v>234</v>
      </c>
      <c r="K195" s="112"/>
      <c r="L195" s="112"/>
      <c r="M195" s="112"/>
      <c r="N195" s="112"/>
      <c r="O195" s="112"/>
      <c r="P195" s="112"/>
      <c r="Q195" s="112"/>
      <c r="CG195" s="112"/>
      <c r="CH195" s="112"/>
      <c r="CI195" s="112"/>
      <c r="CJ195" s="112"/>
      <c r="CK195" s="112"/>
      <c r="CL195" s="112"/>
      <c r="CM195" s="112"/>
      <c r="GD195" s="149">
        <f t="shared" si="738"/>
        <v>0</v>
      </c>
    </row>
    <row r="196" spans="2:186" x14ac:dyDescent="0.2">
      <c r="GD196" s="149">
        <f t="shared" si="738"/>
        <v>0</v>
      </c>
    </row>
    <row r="197" spans="2:186" x14ac:dyDescent="0.2">
      <c r="GD197" s="149">
        <f t="shared" si="738"/>
        <v>0</v>
      </c>
    </row>
    <row r="198" spans="2:186" x14ac:dyDescent="0.2">
      <c r="GD198" s="149">
        <f t="shared" si="738"/>
        <v>0</v>
      </c>
    </row>
    <row r="199" spans="2:186" x14ac:dyDescent="0.2">
      <c r="GD199" s="149">
        <f t="shared" si="738"/>
        <v>0</v>
      </c>
    </row>
    <row r="200" spans="2:186" x14ac:dyDescent="0.2">
      <c r="GD200" s="149">
        <f t="shared" si="738"/>
        <v>0</v>
      </c>
    </row>
    <row r="201" spans="2:186" x14ac:dyDescent="0.2">
      <c r="GD201" s="149">
        <f t="shared" si="738"/>
        <v>0</v>
      </c>
    </row>
    <row r="202" spans="2:186" x14ac:dyDescent="0.2">
      <c r="GD202" s="149">
        <f t="shared" si="738"/>
        <v>0</v>
      </c>
    </row>
    <row r="203" spans="2:186" x14ac:dyDescent="0.2">
      <c r="GD203" s="149">
        <f t="shared" si="738"/>
        <v>0</v>
      </c>
    </row>
    <row r="204" spans="2:186" x14ac:dyDescent="0.2">
      <c r="GD204" s="149">
        <f t="shared" si="738"/>
        <v>0</v>
      </c>
    </row>
    <row r="205" spans="2:186" x14ac:dyDescent="0.2">
      <c r="GD205" s="149">
        <f t="shared" si="738"/>
        <v>0</v>
      </c>
    </row>
    <row r="206" spans="2:186" x14ac:dyDescent="0.2">
      <c r="GD206" s="149">
        <f t="shared" si="738"/>
        <v>0</v>
      </c>
    </row>
    <row r="207" spans="2:186" x14ac:dyDescent="0.2">
      <c r="GD207" s="149">
        <f t="shared" si="738"/>
        <v>0</v>
      </c>
    </row>
    <row r="208" spans="2:186" x14ac:dyDescent="0.2">
      <c r="GD208" s="149">
        <f t="shared" si="738"/>
        <v>0</v>
      </c>
    </row>
    <row r="209" spans="186:186" x14ac:dyDescent="0.2">
      <c r="GD209" s="149">
        <f t="shared" si="738"/>
        <v>0</v>
      </c>
    </row>
    <row r="210" spans="186:186" x14ac:dyDescent="0.2">
      <c r="GD210" s="149">
        <f t="shared" si="738"/>
        <v>0</v>
      </c>
    </row>
    <row r="211" spans="186:186" x14ac:dyDescent="0.2">
      <c r="GD211" s="149">
        <f t="shared" si="738"/>
        <v>0</v>
      </c>
    </row>
    <row r="212" spans="186:186" x14ac:dyDescent="0.2">
      <c r="GD212" s="149">
        <f t="shared" si="738"/>
        <v>0</v>
      </c>
    </row>
    <row r="213" spans="186:186" x14ac:dyDescent="0.2">
      <c r="GD213" s="149">
        <f t="shared" si="738"/>
        <v>0</v>
      </c>
    </row>
    <row r="214" spans="186:186" x14ac:dyDescent="0.2">
      <c r="GD214" s="149">
        <f t="shared" si="738"/>
        <v>0</v>
      </c>
    </row>
    <row r="215" spans="186:186" x14ac:dyDescent="0.2">
      <c r="GD215" s="149">
        <f t="shared" si="738"/>
        <v>0</v>
      </c>
    </row>
    <row r="216" spans="186:186" x14ac:dyDescent="0.2">
      <c r="GD216" s="149">
        <f t="shared" ref="GD216:GD237" si="739">+FD216+EW216+EP216+EI216+EB216+DU216+DN216+DG216+CZ216+CS216+CL216+CE216+BX216+BQ216+BJ216+BC216+AV216+AO216+AI216+AD216</f>
        <v>0</v>
      </c>
    </row>
    <row r="217" spans="186:186" x14ac:dyDescent="0.2">
      <c r="GD217" s="149">
        <f t="shared" si="739"/>
        <v>0</v>
      </c>
    </row>
    <row r="218" spans="186:186" x14ac:dyDescent="0.2">
      <c r="GD218" s="149">
        <f t="shared" si="739"/>
        <v>0</v>
      </c>
    </row>
    <row r="219" spans="186:186" x14ac:dyDescent="0.2">
      <c r="GD219" s="149">
        <f t="shared" si="739"/>
        <v>0</v>
      </c>
    </row>
    <row r="220" spans="186:186" x14ac:dyDescent="0.2">
      <c r="GD220" s="149">
        <f t="shared" si="739"/>
        <v>0</v>
      </c>
    </row>
    <row r="221" spans="186:186" x14ac:dyDescent="0.2">
      <c r="GD221" s="149">
        <f t="shared" si="739"/>
        <v>0</v>
      </c>
    </row>
    <row r="222" spans="186:186" x14ac:dyDescent="0.2">
      <c r="GD222" s="149">
        <f t="shared" si="739"/>
        <v>0</v>
      </c>
    </row>
    <row r="223" spans="186:186" x14ac:dyDescent="0.2">
      <c r="GD223" s="149">
        <f t="shared" si="739"/>
        <v>0</v>
      </c>
    </row>
    <row r="224" spans="186:186" x14ac:dyDescent="0.2">
      <c r="GD224" s="149">
        <f t="shared" si="739"/>
        <v>0</v>
      </c>
    </row>
    <row r="225" spans="186:186" x14ac:dyDescent="0.2">
      <c r="GD225" s="149">
        <f t="shared" si="739"/>
        <v>0</v>
      </c>
    </row>
    <row r="226" spans="186:186" x14ac:dyDescent="0.2">
      <c r="GD226" s="149">
        <f t="shared" si="739"/>
        <v>0</v>
      </c>
    </row>
    <row r="227" spans="186:186" x14ac:dyDescent="0.2">
      <c r="GD227" s="149">
        <f t="shared" si="739"/>
        <v>0</v>
      </c>
    </row>
    <row r="228" spans="186:186" x14ac:dyDescent="0.2">
      <c r="GD228" s="149">
        <f t="shared" si="739"/>
        <v>0</v>
      </c>
    </row>
    <row r="229" spans="186:186" x14ac:dyDescent="0.2">
      <c r="GD229" s="149">
        <f t="shared" si="739"/>
        <v>0</v>
      </c>
    </row>
    <row r="230" spans="186:186" x14ac:dyDescent="0.2">
      <c r="GD230" s="149">
        <f t="shared" si="739"/>
        <v>0</v>
      </c>
    </row>
    <row r="231" spans="186:186" x14ac:dyDescent="0.2">
      <c r="GD231" s="149">
        <f t="shared" si="739"/>
        <v>0</v>
      </c>
    </row>
    <row r="232" spans="186:186" x14ac:dyDescent="0.2">
      <c r="GD232" s="149">
        <f t="shared" si="739"/>
        <v>0</v>
      </c>
    </row>
    <row r="233" spans="186:186" x14ac:dyDescent="0.2">
      <c r="GD233" s="149">
        <f t="shared" si="739"/>
        <v>0</v>
      </c>
    </row>
    <row r="234" spans="186:186" x14ac:dyDescent="0.2">
      <c r="GD234" s="149">
        <f t="shared" si="739"/>
        <v>0</v>
      </c>
    </row>
    <row r="235" spans="186:186" x14ac:dyDescent="0.2">
      <c r="GD235" s="149">
        <f t="shared" si="739"/>
        <v>0</v>
      </c>
    </row>
    <row r="236" spans="186:186" x14ac:dyDescent="0.2">
      <c r="GD236" s="149">
        <f t="shared" si="739"/>
        <v>0</v>
      </c>
    </row>
    <row r="237" spans="186:186" x14ac:dyDescent="0.2">
      <c r="GD237" s="149">
        <f t="shared" si="739"/>
        <v>0</v>
      </c>
    </row>
  </sheetData>
  <mergeCells count="2508">
    <mergeCell ref="GA175:GG175"/>
    <mergeCell ref="GA177:GG177"/>
    <mergeCell ref="GA179:GG179"/>
    <mergeCell ref="GA181:GG181"/>
    <mergeCell ref="GA183:GG183"/>
    <mergeCell ref="GA140:GG140"/>
    <mergeCell ref="GA142:GG142"/>
    <mergeCell ref="GA144:GG144"/>
    <mergeCell ref="GA146:GG146"/>
    <mergeCell ref="GA148:GG148"/>
    <mergeCell ref="GA150:GG150"/>
    <mergeCell ref="GA152:GG152"/>
    <mergeCell ref="GA154:GG154"/>
    <mergeCell ref="GA156:GG156"/>
    <mergeCell ref="GA158:GG158"/>
    <mergeCell ref="GA160:GG160"/>
    <mergeCell ref="GA162:GG162"/>
    <mergeCell ref="GA164:GG164"/>
    <mergeCell ref="GA166:GG166"/>
    <mergeCell ref="GA168:GG168"/>
    <mergeCell ref="GA170:GG170"/>
    <mergeCell ref="GA171:GG171"/>
    <mergeCell ref="GA50:GG50"/>
    <mergeCell ref="GA52:GG52"/>
    <mergeCell ref="GA54:GG54"/>
    <mergeCell ref="GA56:GG56"/>
    <mergeCell ref="GA58:GG58"/>
    <mergeCell ref="GA60:GG60"/>
    <mergeCell ref="GA62:GG62"/>
    <mergeCell ref="GA64:GG64"/>
    <mergeCell ref="GA66:GG66"/>
    <mergeCell ref="GA68:GG68"/>
    <mergeCell ref="GA70:GG70"/>
    <mergeCell ref="GA72:GG72"/>
    <mergeCell ref="GA74:GG74"/>
    <mergeCell ref="GA76:GG76"/>
    <mergeCell ref="GA78:GG78"/>
    <mergeCell ref="GA80:GG80"/>
    <mergeCell ref="GA82:GG82"/>
    <mergeCell ref="GA116:GG116"/>
    <mergeCell ref="GA118:GG118"/>
    <mergeCell ref="GA120:GG120"/>
    <mergeCell ref="GA122:GG122"/>
    <mergeCell ref="GA124:GG124"/>
    <mergeCell ref="GA126:GG126"/>
    <mergeCell ref="GA128:GG128"/>
    <mergeCell ref="GA130:GG130"/>
    <mergeCell ref="GA132:GG132"/>
    <mergeCell ref="GA134:GG134"/>
    <mergeCell ref="GA136:GG136"/>
    <mergeCell ref="GA138:GG138"/>
    <mergeCell ref="GA16:GG16"/>
    <mergeCell ref="GA18:GG18"/>
    <mergeCell ref="GA20:GG20"/>
    <mergeCell ref="GA22:GG22"/>
    <mergeCell ref="GA24:GG24"/>
    <mergeCell ref="GA26:GG26"/>
    <mergeCell ref="GA28:GG28"/>
    <mergeCell ref="GA30:GG30"/>
    <mergeCell ref="GA32:GG32"/>
    <mergeCell ref="GB34:GG34"/>
    <mergeCell ref="GA36:GG36"/>
    <mergeCell ref="GA38:GG38"/>
    <mergeCell ref="GA40:GG40"/>
    <mergeCell ref="GA42:GG42"/>
    <mergeCell ref="GA44:GG44"/>
    <mergeCell ref="GA46:GG46"/>
    <mergeCell ref="GA48:GG48"/>
    <mergeCell ref="FT150:FZ150"/>
    <mergeCell ref="FT152:FZ152"/>
    <mergeCell ref="FT154:FZ154"/>
    <mergeCell ref="FT156:FZ156"/>
    <mergeCell ref="FT158:FZ158"/>
    <mergeCell ref="FT160:FZ160"/>
    <mergeCell ref="FT162:FZ162"/>
    <mergeCell ref="FT164:FZ164"/>
    <mergeCell ref="FT166:FZ166"/>
    <mergeCell ref="FT168:FZ168"/>
    <mergeCell ref="FT170:FZ170"/>
    <mergeCell ref="FT171:FZ171"/>
    <mergeCell ref="FT175:FZ175"/>
    <mergeCell ref="FT177:FZ177"/>
    <mergeCell ref="FT179:FZ179"/>
    <mergeCell ref="FT181:FZ181"/>
    <mergeCell ref="FT183:FZ183"/>
    <mergeCell ref="FT116:FZ116"/>
    <mergeCell ref="FT118:FZ118"/>
    <mergeCell ref="FT120:FZ120"/>
    <mergeCell ref="FT122:FZ122"/>
    <mergeCell ref="FT124:FZ124"/>
    <mergeCell ref="FT126:FZ126"/>
    <mergeCell ref="FT128:FZ128"/>
    <mergeCell ref="FT130:FZ130"/>
    <mergeCell ref="FT132:FZ132"/>
    <mergeCell ref="FT134:FZ134"/>
    <mergeCell ref="FT136:FZ136"/>
    <mergeCell ref="FT138:FZ138"/>
    <mergeCell ref="FT140:FZ140"/>
    <mergeCell ref="FT142:FZ142"/>
    <mergeCell ref="FT144:FZ144"/>
    <mergeCell ref="FT146:FZ146"/>
    <mergeCell ref="FT148:FZ148"/>
    <mergeCell ref="FT84:FZ84"/>
    <mergeCell ref="FT86:FZ86"/>
    <mergeCell ref="FT88:FZ88"/>
    <mergeCell ref="FT90:FZ90"/>
    <mergeCell ref="FT96:FZ96"/>
    <mergeCell ref="FT98:FZ98"/>
    <mergeCell ref="FT100:FZ100"/>
    <mergeCell ref="FT102:FZ102"/>
    <mergeCell ref="FT104:FZ104"/>
    <mergeCell ref="FT106:FZ106"/>
    <mergeCell ref="FT92:FZ92"/>
    <mergeCell ref="GA92:GG92"/>
    <mergeCell ref="GA94:GG94"/>
    <mergeCell ref="FT108:FZ108"/>
    <mergeCell ref="FT110:FZ110"/>
    <mergeCell ref="FT112:FZ112"/>
    <mergeCell ref="FT114:FZ114"/>
    <mergeCell ref="GA84:GG84"/>
    <mergeCell ref="GA86:GG86"/>
    <mergeCell ref="GA88:GG88"/>
    <mergeCell ref="GA90:GG90"/>
    <mergeCell ref="GA96:GG96"/>
    <mergeCell ref="GA98:GG98"/>
    <mergeCell ref="GA100:GG100"/>
    <mergeCell ref="GA102:GG102"/>
    <mergeCell ref="GA104:GG104"/>
    <mergeCell ref="GA106:GG106"/>
    <mergeCell ref="GA108:GG108"/>
    <mergeCell ref="GA110:GG110"/>
    <mergeCell ref="GA112:GG112"/>
    <mergeCell ref="GA114:GG114"/>
    <mergeCell ref="FT94:FZ94"/>
    <mergeCell ref="FT50:FZ50"/>
    <mergeCell ref="FT52:FZ52"/>
    <mergeCell ref="FT54:FZ54"/>
    <mergeCell ref="FT56:FZ56"/>
    <mergeCell ref="FT58:FZ58"/>
    <mergeCell ref="FT60:FZ60"/>
    <mergeCell ref="FT62:FZ62"/>
    <mergeCell ref="FT64:FZ64"/>
    <mergeCell ref="FT66:FZ66"/>
    <mergeCell ref="FT68:FZ68"/>
    <mergeCell ref="FT70:FZ70"/>
    <mergeCell ref="FT72:FZ72"/>
    <mergeCell ref="FT74:FZ74"/>
    <mergeCell ref="FT76:FZ76"/>
    <mergeCell ref="FT78:FZ78"/>
    <mergeCell ref="FT80:FZ80"/>
    <mergeCell ref="FT82:FZ82"/>
    <mergeCell ref="FM154:FS154"/>
    <mergeCell ref="FM156:FS156"/>
    <mergeCell ref="FM158:FS158"/>
    <mergeCell ref="FM160:FS160"/>
    <mergeCell ref="FM162:FS162"/>
    <mergeCell ref="FM164:FS164"/>
    <mergeCell ref="FM166:FS166"/>
    <mergeCell ref="FM168:FS168"/>
    <mergeCell ref="FM170:FS170"/>
    <mergeCell ref="FM171:FS171"/>
    <mergeCell ref="FM175:FS175"/>
    <mergeCell ref="FM177:FS177"/>
    <mergeCell ref="FM179:FS179"/>
    <mergeCell ref="FM181:FS181"/>
    <mergeCell ref="FM183:FS183"/>
    <mergeCell ref="FT16:FZ16"/>
    <mergeCell ref="FT18:FZ18"/>
    <mergeCell ref="FT20:FZ20"/>
    <mergeCell ref="FT22:FZ22"/>
    <mergeCell ref="FT24:FZ24"/>
    <mergeCell ref="FT26:FZ26"/>
    <mergeCell ref="FT28:FZ28"/>
    <mergeCell ref="FT30:FZ30"/>
    <mergeCell ref="FT32:FZ32"/>
    <mergeCell ref="FU34:FZ34"/>
    <mergeCell ref="FT36:FZ36"/>
    <mergeCell ref="FT38:FZ38"/>
    <mergeCell ref="FT40:FZ40"/>
    <mergeCell ref="FT42:FZ42"/>
    <mergeCell ref="FT44:FZ44"/>
    <mergeCell ref="FT46:FZ46"/>
    <mergeCell ref="FT48:FZ48"/>
    <mergeCell ref="FM120:FS120"/>
    <mergeCell ref="FM122:FS122"/>
    <mergeCell ref="FM124:FS124"/>
    <mergeCell ref="FM126:FS126"/>
    <mergeCell ref="FM128:FS128"/>
    <mergeCell ref="FM130:FS130"/>
    <mergeCell ref="FM132:FS132"/>
    <mergeCell ref="FM134:FS134"/>
    <mergeCell ref="FM136:FS136"/>
    <mergeCell ref="FM138:FS138"/>
    <mergeCell ref="FM140:FS140"/>
    <mergeCell ref="FM142:FS142"/>
    <mergeCell ref="FM144:FS144"/>
    <mergeCell ref="FM146:FS146"/>
    <mergeCell ref="FM148:FS148"/>
    <mergeCell ref="FM150:FS150"/>
    <mergeCell ref="FM152:FS152"/>
    <mergeCell ref="FM84:FS84"/>
    <mergeCell ref="FM86:FS86"/>
    <mergeCell ref="FM88:FS88"/>
    <mergeCell ref="FM90:FS90"/>
    <mergeCell ref="FM96:FS96"/>
    <mergeCell ref="FM98:FS98"/>
    <mergeCell ref="FM100:FS100"/>
    <mergeCell ref="FM102:FS102"/>
    <mergeCell ref="FM104:FS104"/>
    <mergeCell ref="FM106:FS106"/>
    <mergeCell ref="FM108:FS108"/>
    <mergeCell ref="FM92:FS92"/>
    <mergeCell ref="FM110:FS110"/>
    <mergeCell ref="FM112:FS112"/>
    <mergeCell ref="FM114:FS114"/>
    <mergeCell ref="FM116:FS116"/>
    <mergeCell ref="FM118:FS118"/>
    <mergeCell ref="FM94:FS94"/>
    <mergeCell ref="FM50:FS50"/>
    <mergeCell ref="FM52:FS52"/>
    <mergeCell ref="FM54:FS54"/>
    <mergeCell ref="FM56:FS56"/>
    <mergeCell ref="FM58:FS58"/>
    <mergeCell ref="FM60:FS60"/>
    <mergeCell ref="FM62:FS62"/>
    <mergeCell ref="FM64:FS64"/>
    <mergeCell ref="FM66:FS66"/>
    <mergeCell ref="FM68:FS68"/>
    <mergeCell ref="FM70:FS70"/>
    <mergeCell ref="FM72:FS72"/>
    <mergeCell ref="FM74:FS74"/>
    <mergeCell ref="FM76:FS76"/>
    <mergeCell ref="FM78:FS78"/>
    <mergeCell ref="FM80:FS80"/>
    <mergeCell ref="FM82:FS82"/>
    <mergeCell ref="FF154:FL154"/>
    <mergeCell ref="FF156:FL156"/>
    <mergeCell ref="FF158:FL158"/>
    <mergeCell ref="FF160:FL160"/>
    <mergeCell ref="FF162:FL162"/>
    <mergeCell ref="FF164:FL164"/>
    <mergeCell ref="FF166:FL166"/>
    <mergeCell ref="FF168:FL168"/>
    <mergeCell ref="FF170:FL170"/>
    <mergeCell ref="FF171:FL171"/>
    <mergeCell ref="FF175:FL175"/>
    <mergeCell ref="FF177:FL177"/>
    <mergeCell ref="FF179:FL179"/>
    <mergeCell ref="FF181:FL181"/>
    <mergeCell ref="FF183:FL183"/>
    <mergeCell ref="FM16:FS16"/>
    <mergeCell ref="FM18:FS18"/>
    <mergeCell ref="FM20:FS20"/>
    <mergeCell ref="FM22:FS22"/>
    <mergeCell ref="FM24:FS24"/>
    <mergeCell ref="FM26:FS26"/>
    <mergeCell ref="FM28:FS28"/>
    <mergeCell ref="FM30:FS30"/>
    <mergeCell ref="FM32:FS32"/>
    <mergeCell ref="FN34:FS34"/>
    <mergeCell ref="FM36:FS36"/>
    <mergeCell ref="FM38:FS38"/>
    <mergeCell ref="FM40:FS40"/>
    <mergeCell ref="FM42:FS42"/>
    <mergeCell ref="FM44:FS44"/>
    <mergeCell ref="FM46:FS46"/>
    <mergeCell ref="FM48:FS48"/>
    <mergeCell ref="FF120:FL120"/>
    <mergeCell ref="FF122:FL122"/>
    <mergeCell ref="FF124:FL124"/>
    <mergeCell ref="FF126:FL126"/>
    <mergeCell ref="FF128:FL128"/>
    <mergeCell ref="FF130:FL130"/>
    <mergeCell ref="FF132:FL132"/>
    <mergeCell ref="FF134:FL134"/>
    <mergeCell ref="FF136:FL136"/>
    <mergeCell ref="FF138:FL138"/>
    <mergeCell ref="FF140:FL140"/>
    <mergeCell ref="FF142:FL142"/>
    <mergeCell ref="FF144:FL144"/>
    <mergeCell ref="FF146:FL146"/>
    <mergeCell ref="FF148:FL148"/>
    <mergeCell ref="FF150:FL150"/>
    <mergeCell ref="FF152:FL152"/>
    <mergeCell ref="FF82:FL82"/>
    <mergeCell ref="FF84:FL84"/>
    <mergeCell ref="FF86:FL86"/>
    <mergeCell ref="FF88:FL88"/>
    <mergeCell ref="FF90:FL90"/>
    <mergeCell ref="FF96:FL96"/>
    <mergeCell ref="FF98:FL98"/>
    <mergeCell ref="FF100:FL100"/>
    <mergeCell ref="FF102:FL102"/>
    <mergeCell ref="FF104:FL104"/>
    <mergeCell ref="FF106:FL106"/>
    <mergeCell ref="FF108:FL108"/>
    <mergeCell ref="FF110:FL110"/>
    <mergeCell ref="FF112:FL112"/>
    <mergeCell ref="FF114:FL114"/>
    <mergeCell ref="FF116:FL116"/>
    <mergeCell ref="FF118:FL118"/>
    <mergeCell ref="FF94:FL94"/>
    <mergeCell ref="FF92:FL92"/>
    <mergeCell ref="FF48:FL48"/>
    <mergeCell ref="FF50:FL50"/>
    <mergeCell ref="FF52:FL52"/>
    <mergeCell ref="FF54:FL54"/>
    <mergeCell ref="FF56:FL56"/>
    <mergeCell ref="FF58:FL58"/>
    <mergeCell ref="FF60:FL60"/>
    <mergeCell ref="FF62:FL62"/>
    <mergeCell ref="FF64:FL64"/>
    <mergeCell ref="FF66:FL66"/>
    <mergeCell ref="FF68:FL68"/>
    <mergeCell ref="FF70:FL70"/>
    <mergeCell ref="FF72:FL72"/>
    <mergeCell ref="FF74:FL74"/>
    <mergeCell ref="FF76:FL76"/>
    <mergeCell ref="FF78:FL78"/>
    <mergeCell ref="FF80:FL80"/>
    <mergeCell ref="EY152:FE152"/>
    <mergeCell ref="EY154:FE154"/>
    <mergeCell ref="EY156:FE156"/>
    <mergeCell ref="EY158:FE158"/>
    <mergeCell ref="EY160:FE160"/>
    <mergeCell ref="EY162:FE162"/>
    <mergeCell ref="EY164:FE164"/>
    <mergeCell ref="EY166:FE166"/>
    <mergeCell ref="EY168:FE168"/>
    <mergeCell ref="EY170:FE170"/>
    <mergeCell ref="EY171:FE171"/>
    <mergeCell ref="EY175:FE175"/>
    <mergeCell ref="EY177:FE177"/>
    <mergeCell ref="EY179:FE179"/>
    <mergeCell ref="EY181:FE181"/>
    <mergeCell ref="EY183:FE183"/>
    <mergeCell ref="FF16:FL16"/>
    <mergeCell ref="FF18:FL18"/>
    <mergeCell ref="FF20:FL20"/>
    <mergeCell ref="FF22:FL22"/>
    <mergeCell ref="FF24:FL24"/>
    <mergeCell ref="FF26:FL26"/>
    <mergeCell ref="FF28:FL28"/>
    <mergeCell ref="FF30:FL30"/>
    <mergeCell ref="FF32:FL32"/>
    <mergeCell ref="FG34:FL34"/>
    <mergeCell ref="FF36:FL36"/>
    <mergeCell ref="FF38:FL38"/>
    <mergeCell ref="FF40:FL40"/>
    <mergeCell ref="FF42:FL42"/>
    <mergeCell ref="FF44:FL44"/>
    <mergeCell ref="FF46:FL46"/>
    <mergeCell ref="EY118:FE118"/>
    <mergeCell ref="EY120:FE120"/>
    <mergeCell ref="EY122:FE122"/>
    <mergeCell ref="EY124:FE124"/>
    <mergeCell ref="EY126:FE126"/>
    <mergeCell ref="EY128:FE128"/>
    <mergeCell ref="EY130:FE130"/>
    <mergeCell ref="EY132:FE132"/>
    <mergeCell ref="EY134:FE134"/>
    <mergeCell ref="EY136:FE136"/>
    <mergeCell ref="EY138:FE138"/>
    <mergeCell ref="EY140:FE140"/>
    <mergeCell ref="EY142:FE142"/>
    <mergeCell ref="EY144:FE144"/>
    <mergeCell ref="EY146:FE146"/>
    <mergeCell ref="EY148:FE148"/>
    <mergeCell ref="EY150:FE150"/>
    <mergeCell ref="EY80:FE80"/>
    <mergeCell ref="EY82:FE82"/>
    <mergeCell ref="EY84:FE84"/>
    <mergeCell ref="EY86:FE86"/>
    <mergeCell ref="EY88:FE88"/>
    <mergeCell ref="EY90:FE90"/>
    <mergeCell ref="EY96:FE96"/>
    <mergeCell ref="EY98:FE98"/>
    <mergeCell ref="EY100:FE100"/>
    <mergeCell ref="EY102:FE102"/>
    <mergeCell ref="EY104:FE104"/>
    <mergeCell ref="EY106:FE106"/>
    <mergeCell ref="EY108:FE108"/>
    <mergeCell ref="EY110:FE110"/>
    <mergeCell ref="EY112:FE112"/>
    <mergeCell ref="EY114:FE114"/>
    <mergeCell ref="EY116:FE116"/>
    <mergeCell ref="EY94:FE94"/>
    <mergeCell ref="EY92:FE92"/>
    <mergeCell ref="ER183:EX183"/>
    <mergeCell ref="EY18:FE18"/>
    <mergeCell ref="EY20:FE20"/>
    <mergeCell ref="EY22:FE22"/>
    <mergeCell ref="EY24:FE24"/>
    <mergeCell ref="EY26:FE26"/>
    <mergeCell ref="EY28:FE28"/>
    <mergeCell ref="EY30:FE30"/>
    <mergeCell ref="EY32:FE32"/>
    <mergeCell ref="EZ34:FE34"/>
    <mergeCell ref="EY36:FE36"/>
    <mergeCell ref="EY38:FE38"/>
    <mergeCell ref="EY40:FE40"/>
    <mergeCell ref="EY42:FE42"/>
    <mergeCell ref="EY44:FE44"/>
    <mergeCell ref="EY46:FE46"/>
    <mergeCell ref="EY48:FE48"/>
    <mergeCell ref="EY50:FE50"/>
    <mergeCell ref="EY52:FE52"/>
    <mergeCell ref="EY54:FE54"/>
    <mergeCell ref="EY56:FE56"/>
    <mergeCell ref="EY58:FE58"/>
    <mergeCell ref="EY60:FE60"/>
    <mergeCell ref="EY62:FE62"/>
    <mergeCell ref="EY64:FE64"/>
    <mergeCell ref="EY66:FE66"/>
    <mergeCell ref="EY68:FE68"/>
    <mergeCell ref="EY70:FE70"/>
    <mergeCell ref="EY72:FE72"/>
    <mergeCell ref="EY74:FE74"/>
    <mergeCell ref="EY76:FE76"/>
    <mergeCell ref="EY78:FE78"/>
    <mergeCell ref="ER126:EX126"/>
    <mergeCell ref="ER130:EX130"/>
    <mergeCell ref="ER134:EX134"/>
    <mergeCell ref="ER138:EX138"/>
    <mergeCell ref="ER142:EX142"/>
    <mergeCell ref="ER146:EX146"/>
    <mergeCell ref="ER150:EX150"/>
    <mergeCell ref="ER154:EX154"/>
    <mergeCell ref="ER158:EX158"/>
    <mergeCell ref="ER162:EX162"/>
    <mergeCell ref="ER166:EX166"/>
    <mergeCell ref="EK170:EQ170"/>
    <mergeCell ref="ER170:EX170"/>
    <mergeCell ref="ER175:EX175"/>
    <mergeCell ref="ER177:EX177"/>
    <mergeCell ref="ER179:EX179"/>
    <mergeCell ref="ER181:EX181"/>
    <mergeCell ref="ER128:EX128"/>
    <mergeCell ref="ER132:EX132"/>
    <mergeCell ref="ER136:EX136"/>
    <mergeCell ref="ER140:EX140"/>
    <mergeCell ref="ER144:EX144"/>
    <mergeCell ref="ER148:EX148"/>
    <mergeCell ref="ER152:EX152"/>
    <mergeCell ref="ER156:EX156"/>
    <mergeCell ref="ER160:EX160"/>
    <mergeCell ref="ER164:EX164"/>
    <mergeCell ref="ER168:EX168"/>
    <mergeCell ref="ER171:EX171"/>
    <mergeCell ref="EK168:EQ168"/>
    <mergeCell ref="EK171:EQ171"/>
    <mergeCell ref="EK175:EQ175"/>
    <mergeCell ref="EK124:EQ124"/>
    <mergeCell ref="ER90:EX90"/>
    <mergeCell ref="ER56:EX56"/>
    <mergeCell ref="ER60:EX60"/>
    <mergeCell ref="ER64:EX64"/>
    <mergeCell ref="ER68:EX68"/>
    <mergeCell ref="ER72:EX72"/>
    <mergeCell ref="ER76:EX76"/>
    <mergeCell ref="ER80:EX80"/>
    <mergeCell ref="ER84:EX84"/>
    <mergeCell ref="ER88:EX88"/>
    <mergeCell ref="ER96:EX96"/>
    <mergeCell ref="ER100:EX100"/>
    <mergeCell ref="ER104:EX104"/>
    <mergeCell ref="ER108:EX108"/>
    <mergeCell ref="ER112:EX112"/>
    <mergeCell ref="ER116:EX116"/>
    <mergeCell ref="ER120:EX120"/>
    <mergeCell ref="ER58:EX58"/>
    <mergeCell ref="ER62:EX62"/>
    <mergeCell ref="ER66:EX66"/>
    <mergeCell ref="ER70:EX70"/>
    <mergeCell ref="ER74:EX74"/>
    <mergeCell ref="ER78:EX78"/>
    <mergeCell ref="ER82:EX82"/>
    <mergeCell ref="ER86:EX86"/>
    <mergeCell ref="EK92:EQ92"/>
    <mergeCell ref="ER92:EX92"/>
    <mergeCell ref="BE100:BK100"/>
    <mergeCell ref="CN96:CT96"/>
    <mergeCell ref="CU96:DA96"/>
    <mergeCell ref="DB96:DH96"/>
    <mergeCell ref="DI96:DO96"/>
    <mergeCell ref="DP96:DV96"/>
    <mergeCell ref="DW96:EC96"/>
    <mergeCell ref="ED96:EJ96"/>
    <mergeCell ref="ER124:EX124"/>
    <mergeCell ref="ER98:EX98"/>
    <mergeCell ref="ER102:EX102"/>
    <mergeCell ref="ER106:EX106"/>
    <mergeCell ref="ER110:EX110"/>
    <mergeCell ref="ER114:EX114"/>
    <mergeCell ref="ER118:EX118"/>
    <mergeCell ref="ER122:EX122"/>
    <mergeCell ref="ER16:EX16"/>
    <mergeCell ref="ER18:EX18"/>
    <mergeCell ref="EK18:EQ18"/>
    <mergeCell ref="ER20:EX20"/>
    <mergeCell ref="ER22:EX22"/>
    <mergeCell ref="ER24:EX24"/>
    <mergeCell ref="ER28:EX28"/>
    <mergeCell ref="ER26:EX26"/>
    <mergeCell ref="ER32:EX32"/>
    <mergeCell ref="ER36:EX36"/>
    <mergeCell ref="ER40:EX40"/>
    <mergeCell ref="ER44:EX44"/>
    <mergeCell ref="ER48:EX48"/>
    <mergeCell ref="ER52:EX52"/>
    <mergeCell ref="EK96:EQ96"/>
    <mergeCell ref="EK108:EQ108"/>
    <mergeCell ref="ES11:EY11"/>
    <mergeCell ref="EZ11:FF11"/>
    <mergeCell ref="FG11:FM11"/>
    <mergeCell ref="FN11:FT11"/>
    <mergeCell ref="FU11:GA11"/>
    <mergeCell ref="DJ10:EK10"/>
    <mergeCell ref="EL10:FM10"/>
    <mergeCell ref="EL11:ER11"/>
    <mergeCell ref="GB11:GG11"/>
    <mergeCell ref="FN10:GG10"/>
    <mergeCell ref="BL100:BR100"/>
    <mergeCell ref="BS100:BY100"/>
    <mergeCell ref="BZ100:CF100"/>
    <mergeCell ref="CG100:CM100"/>
    <mergeCell ref="CN100:CT100"/>
    <mergeCell ref="CU100:DA100"/>
    <mergeCell ref="DB100:DH100"/>
    <mergeCell ref="DI100:DO100"/>
    <mergeCell ref="DP100:DV100"/>
    <mergeCell ref="DW100:EC100"/>
    <mergeCell ref="ED100:EJ100"/>
    <mergeCell ref="EK100:EQ100"/>
    <mergeCell ref="EY16:FE16"/>
    <mergeCell ref="EK30:EQ30"/>
    <mergeCell ref="ER30:EX30"/>
    <mergeCell ref="ES34:EX34"/>
    <mergeCell ref="EK38:EQ38"/>
    <mergeCell ref="ER38:EX38"/>
    <mergeCell ref="ER42:EX42"/>
    <mergeCell ref="ER46:EX46"/>
    <mergeCell ref="ER50:EX50"/>
    <mergeCell ref="ER54:EX54"/>
    <mergeCell ref="A99:A102"/>
    <mergeCell ref="B99:B102"/>
    <mergeCell ref="C99:C102"/>
    <mergeCell ref="D99:D102"/>
    <mergeCell ref="E99:E102"/>
    <mergeCell ref="F99:F102"/>
    <mergeCell ref="G99:G102"/>
    <mergeCell ref="H99:I100"/>
    <mergeCell ref="J99:J100"/>
    <mergeCell ref="K100:O100"/>
    <mergeCell ref="P100:U100"/>
    <mergeCell ref="V100:AB100"/>
    <mergeCell ref="AC100:AI100"/>
    <mergeCell ref="AJ100:AP100"/>
    <mergeCell ref="AQ100:AW100"/>
    <mergeCell ref="AX100:BD100"/>
    <mergeCell ref="G8:H8"/>
    <mergeCell ref="B8:F8"/>
    <mergeCell ref="A95:A98"/>
    <mergeCell ref="B95:B98"/>
    <mergeCell ref="C95:C98"/>
    <mergeCell ref="D95:D98"/>
    <mergeCell ref="E95:E98"/>
    <mergeCell ref="F95:F98"/>
    <mergeCell ref="G95:G98"/>
    <mergeCell ref="H95:I96"/>
    <mergeCell ref="J95:J96"/>
    <mergeCell ref="K96:O96"/>
    <mergeCell ref="P96:U96"/>
    <mergeCell ref="V96:AB96"/>
    <mergeCell ref="AC96:AI96"/>
    <mergeCell ref="AJ96:AP96"/>
    <mergeCell ref="BL120:BR120"/>
    <mergeCell ref="BS120:BY120"/>
    <mergeCell ref="BZ120:CF120"/>
    <mergeCell ref="K122:O122"/>
    <mergeCell ref="BL122:BR122"/>
    <mergeCell ref="BS122:BY122"/>
    <mergeCell ref="BZ122:CF122"/>
    <mergeCell ref="EP106:EQ106"/>
    <mergeCell ref="H101:I102"/>
    <mergeCell ref="J101:J102"/>
    <mergeCell ref="K102:O102"/>
    <mergeCell ref="BL102:BR102"/>
    <mergeCell ref="BS102:BY102"/>
    <mergeCell ref="BZ102:CF102"/>
    <mergeCell ref="CG102:CK102"/>
    <mergeCell ref="CL102:CR102"/>
    <mergeCell ref="CS102:CY102"/>
    <mergeCell ref="CZ102:DF102"/>
    <mergeCell ref="DG102:DI102"/>
    <mergeCell ref="DN102:DP102"/>
    <mergeCell ref="DU102:DW102"/>
    <mergeCell ref="EB102:EC102"/>
    <mergeCell ref="EI102:EJ102"/>
    <mergeCell ref="EP102:EQ102"/>
    <mergeCell ref="EP110:EQ110"/>
    <mergeCell ref="EK112:EQ112"/>
    <mergeCell ref="EP114:EQ114"/>
    <mergeCell ref="BE120:BK120"/>
    <mergeCell ref="H121:I122"/>
    <mergeCell ref="J121:J122"/>
    <mergeCell ref="EI110:EJ110"/>
    <mergeCell ref="ED112:EJ112"/>
    <mergeCell ref="CZ98:DF98"/>
    <mergeCell ref="DG98:DI98"/>
    <mergeCell ref="DN98:DP98"/>
    <mergeCell ref="DU98:DW98"/>
    <mergeCell ref="EB98:EC98"/>
    <mergeCell ref="EI98:EJ98"/>
    <mergeCell ref="EP98:EQ98"/>
    <mergeCell ref="CS122:CY122"/>
    <mergeCell ref="CZ122:DF122"/>
    <mergeCell ref="DG122:DI122"/>
    <mergeCell ref="DN122:DP122"/>
    <mergeCell ref="DU122:DW122"/>
    <mergeCell ref="EB122:EC122"/>
    <mergeCell ref="EI122:EJ122"/>
    <mergeCell ref="EP122:EQ122"/>
    <mergeCell ref="CU120:DA120"/>
    <mergeCell ref="DB120:DH120"/>
    <mergeCell ref="DI120:DO120"/>
    <mergeCell ref="DP120:DV120"/>
    <mergeCell ref="DW120:EC120"/>
    <mergeCell ref="ED120:EJ120"/>
    <mergeCell ref="EK120:EQ120"/>
    <mergeCell ref="DU118:DW118"/>
    <mergeCell ref="EI118:EJ118"/>
    <mergeCell ref="EP118:EQ118"/>
    <mergeCell ref="EK116:EQ116"/>
    <mergeCell ref="EI106:EJ106"/>
    <mergeCell ref="ED108:EJ108"/>
    <mergeCell ref="DW112:EC112"/>
    <mergeCell ref="DN106:DP106"/>
    <mergeCell ref="DN110:DP110"/>
    <mergeCell ref="DN114:DP114"/>
    <mergeCell ref="H97:I98"/>
    <mergeCell ref="J97:J98"/>
    <mergeCell ref="K98:O98"/>
    <mergeCell ref="BL98:BR98"/>
    <mergeCell ref="BS98:BY98"/>
    <mergeCell ref="BL118:BR118"/>
    <mergeCell ref="BS118:BY118"/>
    <mergeCell ref="BZ118:CF118"/>
    <mergeCell ref="CG118:CK118"/>
    <mergeCell ref="CL118:CR118"/>
    <mergeCell ref="CS118:CY118"/>
    <mergeCell ref="CZ118:DF118"/>
    <mergeCell ref="DG118:DI118"/>
    <mergeCell ref="DN118:DP118"/>
    <mergeCell ref="BL96:BR96"/>
    <mergeCell ref="BS96:BY96"/>
    <mergeCell ref="BZ96:CF96"/>
    <mergeCell ref="CG96:CM96"/>
    <mergeCell ref="BE116:BK116"/>
    <mergeCell ref="H117:I118"/>
    <mergeCell ref="J117:J118"/>
    <mergeCell ref="K118:O118"/>
    <mergeCell ref="CG108:CM108"/>
    <mergeCell ref="CN108:CT108"/>
    <mergeCell ref="CU108:DA108"/>
    <mergeCell ref="DB108:DH108"/>
    <mergeCell ref="DI112:DO112"/>
    <mergeCell ref="DP112:DV112"/>
    <mergeCell ref="BZ98:CF98"/>
    <mergeCell ref="CG98:CK98"/>
    <mergeCell ref="CL98:CR98"/>
    <mergeCell ref="CS98:CY98"/>
    <mergeCell ref="A119:A122"/>
    <mergeCell ref="B119:B122"/>
    <mergeCell ref="C119:C122"/>
    <mergeCell ref="D119:D122"/>
    <mergeCell ref="E119:E122"/>
    <mergeCell ref="F119:F122"/>
    <mergeCell ref="G119:G122"/>
    <mergeCell ref="H119:I120"/>
    <mergeCell ref="J119:J120"/>
    <mergeCell ref="K120:O120"/>
    <mergeCell ref="P120:U120"/>
    <mergeCell ref="V120:AB120"/>
    <mergeCell ref="AC120:AI120"/>
    <mergeCell ref="AJ120:AP120"/>
    <mergeCell ref="AQ120:AW120"/>
    <mergeCell ref="AX120:BD120"/>
    <mergeCell ref="A115:A118"/>
    <mergeCell ref="B115:B118"/>
    <mergeCell ref="C115:C118"/>
    <mergeCell ref="D115:D118"/>
    <mergeCell ref="E115:E118"/>
    <mergeCell ref="F115:F118"/>
    <mergeCell ref="G115:G118"/>
    <mergeCell ref="H115:I116"/>
    <mergeCell ref="J115:J116"/>
    <mergeCell ref="K116:O116"/>
    <mergeCell ref="P116:U116"/>
    <mergeCell ref="V116:AB116"/>
    <mergeCell ref="AC116:AI116"/>
    <mergeCell ref="AJ116:AP116"/>
    <mergeCell ref="AQ116:AW116"/>
    <mergeCell ref="AX116:BD116"/>
    <mergeCell ref="EK144:EQ144"/>
    <mergeCell ref="H145:I146"/>
    <mergeCell ref="J145:J146"/>
    <mergeCell ref="K146:O146"/>
    <mergeCell ref="BL146:BR146"/>
    <mergeCell ref="BS146:BY146"/>
    <mergeCell ref="BZ146:CF146"/>
    <mergeCell ref="CG146:CK146"/>
    <mergeCell ref="CL146:CR146"/>
    <mergeCell ref="CS146:CY146"/>
    <mergeCell ref="CZ146:DF146"/>
    <mergeCell ref="DG146:DI146"/>
    <mergeCell ref="DN146:DP146"/>
    <mergeCell ref="DU146:DW146"/>
    <mergeCell ref="EB146:EC146"/>
    <mergeCell ref="EI146:EJ146"/>
    <mergeCell ref="EP146:EQ146"/>
    <mergeCell ref="A143:A146"/>
    <mergeCell ref="B143:B146"/>
    <mergeCell ref="C143:C146"/>
    <mergeCell ref="D143:D146"/>
    <mergeCell ref="E143:E146"/>
    <mergeCell ref="F143:F146"/>
    <mergeCell ref="G143:G146"/>
    <mergeCell ref="H143:I144"/>
    <mergeCell ref="J143:J144"/>
    <mergeCell ref="K144:O144"/>
    <mergeCell ref="P144:U144"/>
    <mergeCell ref="V144:AB144"/>
    <mergeCell ref="AC144:AI144"/>
    <mergeCell ref="AJ144:AP144"/>
    <mergeCell ref="AQ144:AW144"/>
    <mergeCell ref="AX144:BD144"/>
    <mergeCell ref="BE144:BK144"/>
    <mergeCell ref="EK177:EQ177"/>
    <mergeCell ref="EK179:EQ179"/>
    <mergeCell ref="EK181:EQ181"/>
    <mergeCell ref="EK183:EQ183"/>
    <mergeCell ref="EP185:EQ185"/>
    <mergeCell ref="EE11:EK11"/>
    <mergeCell ref="EP130:EQ130"/>
    <mergeCell ref="EK132:EQ132"/>
    <mergeCell ref="EP134:EQ134"/>
    <mergeCell ref="EK136:EQ136"/>
    <mergeCell ref="EP138:EQ138"/>
    <mergeCell ref="EK140:EQ140"/>
    <mergeCell ref="EP142:EQ142"/>
    <mergeCell ref="EK148:EQ148"/>
    <mergeCell ref="EP150:EQ150"/>
    <mergeCell ref="EK152:EQ152"/>
    <mergeCell ref="EP154:EQ154"/>
    <mergeCell ref="EK156:EQ156"/>
    <mergeCell ref="EP158:EQ158"/>
    <mergeCell ref="EK160:EQ160"/>
    <mergeCell ref="EP162:EQ162"/>
    <mergeCell ref="EK164:EQ164"/>
    <mergeCell ref="EP166:EQ166"/>
    <mergeCell ref="EK80:EQ80"/>
    <mergeCell ref="EP82:EQ82"/>
    <mergeCell ref="EK84:EQ84"/>
    <mergeCell ref="EP86:EQ86"/>
    <mergeCell ref="EK88:EQ88"/>
    <mergeCell ref="EP90:EQ90"/>
    <mergeCell ref="EK104:EQ104"/>
    <mergeCell ref="ED144:EJ144"/>
    <mergeCell ref="EP46:EQ46"/>
    <mergeCell ref="EK48:EQ48"/>
    <mergeCell ref="EP50:EQ50"/>
    <mergeCell ref="EK52:EQ52"/>
    <mergeCell ref="EP54:EQ54"/>
    <mergeCell ref="EK56:EQ56"/>
    <mergeCell ref="EP58:EQ58"/>
    <mergeCell ref="EK60:EQ60"/>
    <mergeCell ref="EP62:EQ62"/>
    <mergeCell ref="EK64:EQ64"/>
    <mergeCell ref="EP66:EQ66"/>
    <mergeCell ref="EK68:EQ68"/>
    <mergeCell ref="EP70:EQ70"/>
    <mergeCell ref="EK72:EQ72"/>
    <mergeCell ref="EP74:EQ74"/>
    <mergeCell ref="EK76:EQ76"/>
    <mergeCell ref="EP78:EQ78"/>
    <mergeCell ref="EI166:EJ166"/>
    <mergeCell ref="ED152:EJ152"/>
    <mergeCell ref="EI154:EJ154"/>
    <mergeCell ref="ED156:EJ156"/>
    <mergeCell ref="EI158:EJ158"/>
    <mergeCell ref="ED160:EJ160"/>
    <mergeCell ref="EI162:EJ162"/>
    <mergeCell ref="ED164:EJ164"/>
    <mergeCell ref="EI78:EJ78"/>
    <mergeCell ref="ED80:EJ80"/>
    <mergeCell ref="EI82:EJ82"/>
    <mergeCell ref="ED84:EJ84"/>
    <mergeCell ref="EI86:EJ86"/>
    <mergeCell ref="ED88:EJ88"/>
    <mergeCell ref="EI90:EJ90"/>
    <mergeCell ref="ED104:EJ104"/>
    <mergeCell ref="ED168:EJ168"/>
    <mergeCell ref="EI170:EJ170"/>
    <mergeCell ref="ED171:EJ171"/>
    <mergeCell ref="ED175:EJ175"/>
    <mergeCell ref="ED177:EJ177"/>
    <mergeCell ref="ED179:EJ179"/>
    <mergeCell ref="ED181:EJ181"/>
    <mergeCell ref="ED183:EJ183"/>
    <mergeCell ref="EI185:EJ185"/>
    <mergeCell ref="DX11:ED11"/>
    <mergeCell ref="EK16:EQ16"/>
    <mergeCell ref="EK20:EQ20"/>
    <mergeCell ref="EP22:EQ22"/>
    <mergeCell ref="EK24:EQ24"/>
    <mergeCell ref="EP26:EQ26"/>
    <mergeCell ref="EK28:EQ28"/>
    <mergeCell ref="EK32:EQ32"/>
    <mergeCell ref="EP34:EQ34"/>
    <mergeCell ref="EK36:EQ36"/>
    <mergeCell ref="EK40:EQ40"/>
    <mergeCell ref="EP42:EQ42"/>
    <mergeCell ref="EK44:EQ44"/>
    <mergeCell ref="ED128:EJ128"/>
    <mergeCell ref="EI130:EJ130"/>
    <mergeCell ref="ED132:EJ132"/>
    <mergeCell ref="EI70:EJ70"/>
    <mergeCell ref="ED72:EJ72"/>
    <mergeCell ref="EI74:EJ74"/>
    <mergeCell ref="ED76:EJ76"/>
    <mergeCell ref="EP126:EQ126"/>
    <mergeCell ref="EK128:EQ128"/>
    <mergeCell ref="EI150:EJ150"/>
    <mergeCell ref="ED116:EJ116"/>
    <mergeCell ref="EI134:EJ134"/>
    <mergeCell ref="ED136:EJ136"/>
    <mergeCell ref="EI138:EJ138"/>
    <mergeCell ref="EI46:EJ46"/>
    <mergeCell ref="ED48:EJ48"/>
    <mergeCell ref="EI50:EJ50"/>
    <mergeCell ref="ED52:EJ52"/>
    <mergeCell ref="EI54:EJ54"/>
    <mergeCell ref="ED56:EJ56"/>
    <mergeCell ref="EI58:EJ58"/>
    <mergeCell ref="ED60:EJ60"/>
    <mergeCell ref="EI62:EJ62"/>
    <mergeCell ref="ED64:EJ64"/>
    <mergeCell ref="EI66:EJ66"/>
    <mergeCell ref="ED68:EJ68"/>
    <mergeCell ref="ED92:EJ92"/>
    <mergeCell ref="EI142:EJ142"/>
    <mergeCell ref="ED148:EJ148"/>
    <mergeCell ref="CU144:DA144"/>
    <mergeCell ref="DB144:DH144"/>
    <mergeCell ref="DI144:DO144"/>
    <mergeCell ref="DP144:DV144"/>
    <mergeCell ref="DW144:EC144"/>
    <mergeCell ref="ED16:EJ16"/>
    <mergeCell ref="EI18:EJ18"/>
    <mergeCell ref="ED20:EJ20"/>
    <mergeCell ref="EI22:EJ22"/>
    <mergeCell ref="ED24:EJ24"/>
    <mergeCell ref="EI26:EJ26"/>
    <mergeCell ref="ED28:EJ28"/>
    <mergeCell ref="EI30:EJ30"/>
    <mergeCell ref="ED32:EJ32"/>
    <mergeCell ref="EI34:EJ34"/>
    <mergeCell ref="ED36:EJ36"/>
    <mergeCell ref="EI38:EJ38"/>
    <mergeCell ref="ED40:EJ40"/>
    <mergeCell ref="EI42:EJ42"/>
    <mergeCell ref="DB140:DH140"/>
    <mergeCell ref="DG26:DI26"/>
    <mergeCell ref="CZ90:DF90"/>
    <mergeCell ref="DG90:DI90"/>
    <mergeCell ref="CZ134:DF134"/>
    <mergeCell ref="DG134:DI134"/>
    <mergeCell ref="DW40:EC40"/>
    <mergeCell ref="DW44:EC44"/>
    <mergeCell ref="EI114:EJ114"/>
    <mergeCell ref="ED124:EJ124"/>
    <mergeCell ref="EI126:EJ126"/>
    <mergeCell ref="DW52:EC52"/>
    <mergeCell ref="DW60:EC60"/>
    <mergeCell ref="DP64:DV64"/>
    <mergeCell ref="DW64:EC64"/>
    <mergeCell ref="DI68:DO68"/>
    <mergeCell ref="DP68:DV68"/>
    <mergeCell ref="CU56:DA56"/>
    <mergeCell ref="DB56:DH56"/>
    <mergeCell ref="ED44:EJ44"/>
    <mergeCell ref="CS142:CY142"/>
    <mergeCell ref="CZ142:DF142"/>
    <mergeCell ref="DG142:DI142"/>
    <mergeCell ref="AJ140:AP140"/>
    <mergeCell ref="AQ140:AW140"/>
    <mergeCell ref="BE140:BK140"/>
    <mergeCell ref="BL140:BR140"/>
    <mergeCell ref="AQ60:AW60"/>
    <mergeCell ref="AX60:BD60"/>
    <mergeCell ref="BE60:BK60"/>
    <mergeCell ref="CG60:CM60"/>
    <mergeCell ref="CN60:CT60"/>
    <mergeCell ref="CU60:DA60"/>
    <mergeCell ref="DB60:DH60"/>
    <mergeCell ref="AX48:BD48"/>
    <mergeCell ref="BE48:BK48"/>
    <mergeCell ref="CG48:CM48"/>
    <mergeCell ref="CN48:CT48"/>
    <mergeCell ref="CU48:DA48"/>
    <mergeCell ref="DB48:DH48"/>
    <mergeCell ref="DG62:DI62"/>
    <mergeCell ref="CG50:CK50"/>
    <mergeCell ref="ED140:EJ140"/>
    <mergeCell ref="AC181:AI181"/>
    <mergeCell ref="AJ181:AP181"/>
    <mergeCell ref="AQ181:AW181"/>
    <mergeCell ref="AX181:BD181"/>
    <mergeCell ref="BE181:BK181"/>
    <mergeCell ref="AC183:AI183"/>
    <mergeCell ref="AJ183:AP183"/>
    <mergeCell ref="AQ183:AW183"/>
    <mergeCell ref="AX183:BD183"/>
    <mergeCell ref="BE183:BK183"/>
    <mergeCell ref="CG140:CM140"/>
    <mergeCell ref="CN140:CT140"/>
    <mergeCell ref="CU140:DA140"/>
    <mergeCell ref="AX140:BD140"/>
    <mergeCell ref="AC140:AI140"/>
    <mergeCell ref="BZ144:CF144"/>
    <mergeCell ref="CG144:CM144"/>
    <mergeCell ref="CN144:CT144"/>
    <mergeCell ref="CU181:DA181"/>
    <mergeCell ref="AX171:BD171"/>
    <mergeCell ref="BE171:BK171"/>
    <mergeCell ref="AX179:BD179"/>
    <mergeCell ref="BE179:BK179"/>
    <mergeCell ref="BL176:BR176"/>
    <mergeCell ref="BS176:BY176"/>
    <mergeCell ref="BZ176:CF176"/>
    <mergeCell ref="CG170:CK170"/>
    <mergeCell ref="CL170:CR170"/>
    <mergeCell ref="CS170:CY170"/>
    <mergeCell ref="CZ170:DF170"/>
    <mergeCell ref="CG150:CK150"/>
    <mergeCell ref="CL150:CR150"/>
    <mergeCell ref="A139:A142"/>
    <mergeCell ref="B139:B142"/>
    <mergeCell ref="C139:C142"/>
    <mergeCell ref="D139:D142"/>
    <mergeCell ref="E139:E142"/>
    <mergeCell ref="F139:F142"/>
    <mergeCell ref="G139:G142"/>
    <mergeCell ref="H139:I140"/>
    <mergeCell ref="J139:J140"/>
    <mergeCell ref="H141:I142"/>
    <mergeCell ref="J141:J142"/>
    <mergeCell ref="K142:O142"/>
    <mergeCell ref="BL142:BR142"/>
    <mergeCell ref="BS142:BY142"/>
    <mergeCell ref="BZ142:CF142"/>
    <mergeCell ref="CG142:CK142"/>
    <mergeCell ref="CL142:CR142"/>
    <mergeCell ref="K140:O140"/>
    <mergeCell ref="P140:U140"/>
    <mergeCell ref="V140:AB140"/>
    <mergeCell ref="DB181:DH181"/>
    <mergeCell ref="CG183:CM183"/>
    <mergeCell ref="CN183:CT183"/>
    <mergeCell ref="CU183:DA183"/>
    <mergeCell ref="DB183:DH183"/>
    <mergeCell ref="CG171:CM171"/>
    <mergeCell ref="CN171:CT171"/>
    <mergeCell ref="CU171:DA171"/>
    <mergeCell ref="DB171:DH171"/>
    <mergeCell ref="CG175:CM175"/>
    <mergeCell ref="CN175:CT175"/>
    <mergeCell ref="CU175:DA175"/>
    <mergeCell ref="DB175:DH175"/>
    <mergeCell ref="CG172:CM172"/>
    <mergeCell ref="CG173:CM173"/>
    <mergeCell ref="CG174:CM174"/>
    <mergeCell ref="CG177:CM177"/>
    <mergeCell ref="CG178:CM178"/>
    <mergeCell ref="CG179:CM179"/>
    <mergeCell ref="CG180:CM180"/>
    <mergeCell ref="CN177:CT177"/>
    <mergeCell ref="CU177:DA177"/>
    <mergeCell ref="DB177:DH177"/>
    <mergeCell ref="CN179:CT179"/>
    <mergeCell ref="CU179:DA179"/>
    <mergeCell ref="DB179:DH179"/>
    <mergeCell ref="CG181:CM181"/>
    <mergeCell ref="CN181:CT181"/>
    <mergeCell ref="AQ171:AW171"/>
    <mergeCell ref="P171:U171"/>
    <mergeCell ref="P175:U175"/>
    <mergeCell ref="V175:AB175"/>
    <mergeCell ref="AC175:AI175"/>
    <mergeCell ref="AJ175:AP175"/>
    <mergeCell ref="AQ175:AW175"/>
    <mergeCell ref="AX175:BD175"/>
    <mergeCell ref="BE175:BK175"/>
    <mergeCell ref="AX56:BD56"/>
    <mergeCell ref="BE56:BK56"/>
    <mergeCell ref="CG56:CM56"/>
    <mergeCell ref="CN56:CT56"/>
    <mergeCell ref="AQ177:AW177"/>
    <mergeCell ref="AX177:BD177"/>
    <mergeCell ref="BE177:BK177"/>
    <mergeCell ref="CG90:CK90"/>
    <mergeCell ref="CL90:CR90"/>
    <mergeCell ref="CS90:CY90"/>
    <mergeCell ref="CG74:CK74"/>
    <mergeCell ref="CL74:CR74"/>
    <mergeCell ref="CS74:CY74"/>
    <mergeCell ref="CG70:CK70"/>
    <mergeCell ref="CL70:CR70"/>
    <mergeCell ref="CS70:CY70"/>
    <mergeCell ref="P60:U60"/>
    <mergeCell ref="V60:AB60"/>
    <mergeCell ref="AC60:AI60"/>
    <mergeCell ref="AJ60:AP60"/>
    <mergeCell ref="AQ96:AW96"/>
    <mergeCell ref="AX96:BD96"/>
    <mergeCell ref="BE96:BK96"/>
    <mergeCell ref="CG52:CM52"/>
    <mergeCell ref="CN52:CT52"/>
    <mergeCell ref="CU52:DA52"/>
    <mergeCell ref="DB52:DH52"/>
    <mergeCell ref="DG58:DI58"/>
    <mergeCell ref="CG54:CK54"/>
    <mergeCell ref="CL54:CR54"/>
    <mergeCell ref="CS54:CY54"/>
    <mergeCell ref="CE10:DI10"/>
    <mergeCell ref="AX16:BD16"/>
    <mergeCell ref="BE16:BK16"/>
    <mergeCell ref="AQ16:AW16"/>
    <mergeCell ref="CG16:CM16"/>
    <mergeCell ref="CN16:CT16"/>
    <mergeCell ref="CU16:DA16"/>
    <mergeCell ref="DB16:DH16"/>
    <mergeCell ref="V32:AB32"/>
    <mergeCell ref="AC32:AI32"/>
    <mergeCell ref="AJ32:AP32"/>
    <mergeCell ref="AX24:BD24"/>
    <mergeCell ref="AQ24:AW24"/>
    <mergeCell ref="AJ24:AP24"/>
    <mergeCell ref="AC24:AI24"/>
    <mergeCell ref="CG36:CM36"/>
    <mergeCell ref="CN36:CT36"/>
    <mergeCell ref="CU36:DA36"/>
    <mergeCell ref="DB36:DH36"/>
    <mergeCell ref="AQ32:AW32"/>
    <mergeCell ref="CZ54:DF54"/>
    <mergeCell ref="DG54:DI54"/>
    <mergeCell ref="AX32:BD32"/>
    <mergeCell ref="BE32:BK32"/>
    <mergeCell ref="CG34:CK34"/>
    <mergeCell ref="CL34:CR34"/>
    <mergeCell ref="CS34:CY34"/>
    <mergeCell ref="K185:O185"/>
    <mergeCell ref="P185:BK185"/>
    <mergeCell ref="BL185:BR185"/>
    <mergeCell ref="BS185:BY185"/>
    <mergeCell ref="BZ185:CF185"/>
    <mergeCell ref="P11:V11"/>
    <mergeCell ref="W11:AC11"/>
    <mergeCell ref="AD11:AJ11"/>
    <mergeCell ref="AK11:AQ11"/>
    <mergeCell ref="AR11:AX11"/>
    <mergeCell ref="AY11:BE11"/>
    <mergeCell ref="BF11:BL11"/>
    <mergeCell ref="BM11:BS11"/>
    <mergeCell ref="BT11:BZ11"/>
    <mergeCell ref="CA11:CG11"/>
    <mergeCell ref="CH11:CN11"/>
    <mergeCell ref="CO11:CU11"/>
    <mergeCell ref="BL183:BR183"/>
    <mergeCell ref="BS183:BY183"/>
    <mergeCell ref="BZ183:CF183"/>
    <mergeCell ref="CG28:CM28"/>
    <mergeCell ref="CN28:CT28"/>
    <mergeCell ref="CU28:DA28"/>
    <mergeCell ref="CG32:CM32"/>
    <mergeCell ref="CN32:CT32"/>
    <mergeCell ref="CU32:DA32"/>
    <mergeCell ref="AQ20:AW20"/>
    <mergeCell ref="AJ20:AP20"/>
    <mergeCell ref="AC20:AI20"/>
    <mergeCell ref="V20:AB20"/>
    <mergeCell ref="P20:U20"/>
    <mergeCell ref="CG20:CM20"/>
    <mergeCell ref="K184:O184"/>
    <mergeCell ref="BL184:BR184"/>
    <mergeCell ref="BS184:BY184"/>
    <mergeCell ref="BZ184:CF184"/>
    <mergeCell ref="P183:U183"/>
    <mergeCell ref="P184:U184"/>
    <mergeCell ref="V183:AB183"/>
    <mergeCell ref="K181:O181"/>
    <mergeCell ref="BL181:BR181"/>
    <mergeCell ref="BS181:BY181"/>
    <mergeCell ref="BZ181:CF181"/>
    <mergeCell ref="K182:O182"/>
    <mergeCell ref="BL182:BR182"/>
    <mergeCell ref="BS182:BY182"/>
    <mergeCell ref="BZ182:CF182"/>
    <mergeCell ref="P181:U181"/>
    <mergeCell ref="V181:AB181"/>
    <mergeCell ref="P182:U182"/>
    <mergeCell ref="P180:BK180"/>
    <mergeCell ref="BL180:BR180"/>
    <mergeCell ref="BS180:BY180"/>
    <mergeCell ref="BZ180:CF180"/>
    <mergeCell ref="P179:U179"/>
    <mergeCell ref="V179:AB179"/>
    <mergeCell ref="AC179:AI179"/>
    <mergeCell ref="AJ179:AP179"/>
    <mergeCell ref="AQ179:AW179"/>
    <mergeCell ref="K177:O177"/>
    <mergeCell ref="BL177:BR177"/>
    <mergeCell ref="BS177:BY177"/>
    <mergeCell ref="BZ177:CF177"/>
    <mergeCell ref="K178:O178"/>
    <mergeCell ref="P178:BK178"/>
    <mergeCell ref="BL178:BR178"/>
    <mergeCell ref="BS178:BY178"/>
    <mergeCell ref="BZ178:CF178"/>
    <mergeCell ref="P177:U177"/>
    <mergeCell ref="V177:AB177"/>
    <mergeCell ref="AC177:AI177"/>
    <mergeCell ref="AJ177:AP177"/>
    <mergeCell ref="BL30:BR30"/>
    <mergeCell ref="BS30:BY30"/>
    <mergeCell ref="BZ30:CF30"/>
    <mergeCell ref="K32:O32"/>
    <mergeCell ref="BL32:BR32"/>
    <mergeCell ref="BS32:BY32"/>
    <mergeCell ref="BZ32:CF32"/>
    <mergeCell ref="K60:O60"/>
    <mergeCell ref="K62:O62"/>
    <mergeCell ref="BZ82:CF82"/>
    <mergeCell ref="P80:U80"/>
    <mergeCell ref="V80:AB80"/>
    <mergeCell ref="AQ136:AW136"/>
    <mergeCell ref="AX136:BD136"/>
    <mergeCell ref="BE136:BK136"/>
    <mergeCell ref="BS154:BY154"/>
    <mergeCell ref="BZ154:CF154"/>
    <mergeCell ref="P152:U152"/>
    <mergeCell ref="V152:AB152"/>
    <mergeCell ref="BL171:BR171"/>
    <mergeCell ref="BS171:BY171"/>
    <mergeCell ref="BE28:BK28"/>
    <mergeCell ref="V28:AB28"/>
    <mergeCell ref="AC28:AI28"/>
    <mergeCell ref="AJ28:AP28"/>
    <mergeCell ref="AQ28:AW28"/>
    <mergeCell ref="AX28:BD28"/>
    <mergeCell ref="P28:U28"/>
    <mergeCell ref="BL179:BR179"/>
    <mergeCell ref="BS179:BY179"/>
    <mergeCell ref="BZ179:CF179"/>
    <mergeCell ref="P36:U36"/>
    <mergeCell ref="V36:AB36"/>
    <mergeCell ref="AC36:AI36"/>
    <mergeCell ref="AJ36:AP36"/>
    <mergeCell ref="AQ36:AW36"/>
    <mergeCell ref="AX36:BD36"/>
    <mergeCell ref="BE36:BK36"/>
    <mergeCell ref="AQ52:AW52"/>
    <mergeCell ref="AX52:BD52"/>
    <mergeCell ref="BE52:BK52"/>
    <mergeCell ref="BS140:BY140"/>
    <mergeCell ref="BZ140:CF140"/>
    <mergeCell ref="BL144:BR144"/>
    <mergeCell ref="BS144:BY144"/>
    <mergeCell ref="P32:U32"/>
    <mergeCell ref="BL60:BR60"/>
    <mergeCell ref="BS60:BY60"/>
    <mergeCell ref="BZ60:CF60"/>
    <mergeCell ref="BL62:BR62"/>
    <mergeCell ref="BS62:BY62"/>
    <mergeCell ref="BZ62:CF62"/>
    <mergeCell ref="BS82:BY82"/>
    <mergeCell ref="K10:L10"/>
    <mergeCell ref="K11:O11"/>
    <mergeCell ref="CV11:DB11"/>
    <mergeCell ref="DC11:DI11"/>
    <mergeCell ref="M10:AQ10"/>
    <mergeCell ref="V24:AB24"/>
    <mergeCell ref="P24:U24"/>
    <mergeCell ref="K16:O16"/>
    <mergeCell ref="BL16:BR16"/>
    <mergeCell ref="BS16:BY16"/>
    <mergeCell ref="BZ16:CF16"/>
    <mergeCell ref="K18:O18"/>
    <mergeCell ref="BL18:BR18"/>
    <mergeCell ref="BS18:BY18"/>
    <mergeCell ref="CG22:CK22"/>
    <mergeCell ref="CL22:CR22"/>
    <mergeCell ref="CS22:CY22"/>
    <mergeCell ref="K20:O20"/>
    <mergeCell ref="BL20:BR20"/>
    <mergeCell ref="BS20:BY20"/>
    <mergeCell ref="BZ20:CF20"/>
    <mergeCell ref="K22:O22"/>
    <mergeCell ref="BL22:BR22"/>
    <mergeCell ref="BS22:BY22"/>
    <mergeCell ref="BZ22:CF22"/>
    <mergeCell ref="BE20:BK20"/>
    <mergeCell ref="AX20:BD20"/>
    <mergeCell ref="CN20:CT20"/>
    <mergeCell ref="CU20:DA20"/>
    <mergeCell ref="DB20:DH20"/>
    <mergeCell ref="AR10:BH10"/>
    <mergeCell ref="BI10:CD10"/>
    <mergeCell ref="B7:DI7"/>
    <mergeCell ref="I8:J8"/>
    <mergeCell ref="CG8:CH8"/>
    <mergeCell ref="CI8:CL8"/>
    <mergeCell ref="CM8:CP8"/>
    <mergeCell ref="H14:J14"/>
    <mergeCell ref="CG18:CK18"/>
    <mergeCell ref="CL18:CR18"/>
    <mergeCell ref="CS18:CY18"/>
    <mergeCell ref="CZ18:DF18"/>
    <mergeCell ref="DG18:DI18"/>
    <mergeCell ref="CZ22:DF22"/>
    <mergeCell ref="DG22:DI22"/>
    <mergeCell ref="B1:DI1"/>
    <mergeCell ref="B2:DI2"/>
    <mergeCell ref="B3:DI3"/>
    <mergeCell ref="B4:DI4"/>
    <mergeCell ref="B5:DI5"/>
    <mergeCell ref="B6:DI6"/>
    <mergeCell ref="K8:L8"/>
    <mergeCell ref="M8:P8"/>
    <mergeCell ref="Q8:T8"/>
    <mergeCell ref="H10:J13"/>
    <mergeCell ref="B10:B13"/>
    <mergeCell ref="C10:C13"/>
    <mergeCell ref="D10:D13"/>
    <mergeCell ref="E10:E13"/>
    <mergeCell ref="F10:F13"/>
    <mergeCell ref="G10:G13"/>
    <mergeCell ref="D19:D22"/>
    <mergeCell ref="E19:E22"/>
    <mergeCell ref="F19:F22"/>
    <mergeCell ref="A15:A18"/>
    <mergeCell ref="B15:B18"/>
    <mergeCell ref="C15:C18"/>
    <mergeCell ref="D15:D18"/>
    <mergeCell ref="E15:E18"/>
    <mergeCell ref="F15:F18"/>
    <mergeCell ref="BZ18:CF18"/>
    <mergeCell ref="AJ16:AP16"/>
    <mergeCell ref="AC16:AI16"/>
    <mergeCell ref="V16:AB16"/>
    <mergeCell ref="P16:U16"/>
    <mergeCell ref="A31:A34"/>
    <mergeCell ref="B31:B34"/>
    <mergeCell ref="C31:C34"/>
    <mergeCell ref="D31:D34"/>
    <mergeCell ref="E31:E34"/>
    <mergeCell ref="F31:F34"/>
    <mergeCell ref="G31:G34"/>
    <mergeCell ref="H31:I32"/>
    <mergeCell ref="J31:J32"/>
    <mergeCell ref="H33:I34"/>
    <mergeCell ref="J33:J34"/>
    <mergeCell ref="H25:I26"/>
    <mergeCell ref="J25:J26"/>
    <mergeCell ref="H17:I18"/>
    <mergeCell ref="J17:J18"/>
    <mergeCell ref="G15:G18"/>
    <mergeCell ref="H15:I16"/>
    <mergeCell ref="J15:J16"/>
    <mergeCell ref="A19:A22"/>
    <mergeCell ref="B19:B22"/>
    <mergeCell ref="C19:C22"/>
    <mergeCell ref="G19:G22"/>
    <mergeCell ref="H19:I20"/>
    <mergeCell ref="J19:J20"/>
    <mergeCell ref="H21:I22"/>
    <mergeCell ref="J21:J22"/>
    <mergeCell ref="CG26:CK26"/>
    <mergeCell ref="CL26:CR26"/>
    <mergeCell ref="CS26:CY26"/>
    <mergeCell ref="CZ26:DF26"/>
    <mergeCell ref="H29:I30"/>
    <mergeCell ref="J29:J30"/>
    <mergeCell ref="CG30:CK30"/>
    <mergeCell ref="CL30:CR30"/>
    <mergeCell ref="CS30:CY30"/>
    <mergeCell ref="CZ30:DF30"/>
    <mergeCell ref="DG30:DI30"/>
    <mergeCell ref="K28:O28"/>
    <mergeCell ref="BL28:BR28"/>
    <mergeCell ref="CG24:CM24"/>
    <mergeCell ref="BL24:BR24"/>
    <mergeCell ref="BS24:BY24"/>
    <mergeCell ref="BZ24:CF24"/>
    <mergeCell ref="K26:O26"/>
    <mergeCell ref="BL26:BR26"/>
    <mergeCell ref="BS26:BY26"/>
    <mergeCell ref="BZ26:CF26"/>
    <mergeCell ref="BE24:BK24"/>
    <mergeCell ref="CN24:CT24"/>
    <mergeCell ref="CU24:DA24"/>
    <mergeCell ref="DB24:DH24"/>
    <mergeCell ref="K24:O24"/>
    <mergeCell ref="K30:O30"/>
    <mergeCell ref="A23:A26"/>
    <mergeCell ref="B23:B26"/>
    <mergeCell ref="C23:C26"/>
    <mergeCell ref="D23:D26"/>
    <mergeCell ref="E23:E26"/>
    <mergeCell ref="F23:F26"/>
    <mergeCell ref="G23:G26"/>
    <mergeCell ref="H23:I24"/>
    <mergeCell ref="J23:J24"/>
    <mergeCell ref="D35:D38"/>
    <mergeCell ref="E35:E38"/>
    <mergeCell ref="F35:F38"/>
    <mergeCell ref="G35:G38"/>
    <mergeCell ref="H35:I36"/>
    <mergeCell ref="H37:I38"/>
    <mergeCell ref="J37:J38"/>
    <mergeCell ref="CG38:CK38"/>
    <mergeCell ref="K36:O36"/>
    <mergeCell ref="BL36:BR36"/>
    <mergeCell ref="BS36:BY36"/>
    <mergeCell ref="BZ36:CF36"/>
    <mergeCell ref="K38:O38"/>
    <mergeCell ref="J35:J36"/>
    <mergeCell ref="BL38:BR38"/>
    <mergeCell ref="BS38:BY38"/>
    <mergeCell ref="BZ38:CF38"/>
    <mergeCell ref="K34:O34"/>
    <mergeCell ref="BL34:BR34"/>
    <mergeCell ref="BS34:BY34"/>
    <mergeCell ref="BZ34:CF34"/>
    <mergeCell ref="BS28:BY28"/>
    <mergeCell ref="BZ28:CF28"/>
    <mergeCell ref="A59:A62"/>
    <mergeCell ref="B59:B62"/>
    <mergeCell ref="C59:C62"/>
    <mergeCell ref="D59:D62"/>
    <mergeCell ref="E59:E62"/>
    <mergeCell ref="F59:F62"/>
    <mergeCell ref="G59:G62"/>
    <mergeCell ref="H59:I60"/>
    <mergeCell ref="J59:J60"/>
    <mergeCell ref="CZ62:DF62"/>
    <mergeCell ref="A51:A54"/>
    <mergeCell ref="B51:B54"/>
    <mergeCell ref="C51:C54"/>
    <mergeCell ref="D51:D54"/>
    <mergeCell ref="A35:A38"/>
    <mergeCell ref="B35:B38"/>
    <mergeCell ref="C35:C38"/>
    <mergeCell ref="B55:B58"/>
    <mergeCell ref="C55:C58"/>
    <mergeCell ref="D55:D58"/>
    <mergeCell ref="E55:E58"/>
    <mergeCell ref="F51:F54"/>
    <mergeCell ref="G51:G54"/>
    <mergeCell ref="H51:I52"/>
    <mergeCell ref="CG58:CK58"/>
    <mergeCell ref="CL58:CR58"/>
    <mergeCell ref="CS58:CY58"/>
    <mergeCell ref="CZ58:DF58"/>
    <mergeCell ref="K52:O52"/>
    <mergeCell ref="BL52:BR52"/>
    <mergeCell ref="BS52:BY52"/>
    <mergeCell ref="BZ52:CF52"/>
    <mergeCell ref="BZ171:CF171"/>
    <mergeCell ref="G103:G106"/>
    <mergeCell ref="H103:I104"/>
    <mergeCell ref="J103:J104"/>
    <mergeCell ref="K172:O172"/>
    <mergeCell ref="P172:BK172"/>
    <mergeCell ref="BL172:BR172"/>
    <mergeCell ref="BS172:BY172"/>
    <mergeCell ref="BZ172:CF172"/>
    <mergeCell ref="K173:O173"/>
    <mergeCell ref="P173:BK173"/>
    <mergeCell ref="BL173:BR173"/>
    <mergeCell ref="BS173:BY173"/>
    <mergeCell ref="BZ173:CF173"/>
    <mergeCell ref="BL168:BR168"/>
    <mergeCell ref="BS168:BY168"/>
    <mergeCell ref="BZ168:CF168"/>
    <mergeCell ref="BL170:BR170"/>
    <mergeCell ref="BS170:BY170"/>
    <mergeCell ref="BZ170:CF170"/>
    <mergeCell ref="BL138:BR138"/>
    <mergeCell ref="BS138:BY138"/>
    <mergeCell ref="BZ138:CF138"/>
    <mergeCell ref="H137:I138"/>
    <mergeCell ref="J137:J138"/>
    <mergeCell ref="AC136:AI136"/>
    <mergeCell ref="AJ136:AP136"/>
    <mergeCell ref="V171:AB171"/>
    <mergeCell ref="AC171:AI171"/>
    <mergeCell ref="AJ171:AP171"/>
    <mergeCell ref="G159:G162"/>
    <mergeCell ref="H159:I160"/>
    <mergeCell ref="AQ64:AW64"/>
    <mergeCell ref="AX64:BD64"/>
    <mergeCell ref="K174:O174"/>
    <mergeCell ref="P174:BK174"/>
    <mergeCell ref="BL174:BR174"/>
    <mergeCell ref="BS174:BY174"/>
    <mergeCell ref="BZ174:CF174"/>
    <mergeCell ref="K175:O175"/>
    <mergeCell ref="BL175:BR175"/>
    <mergeCell ref="BS175:BY175"/>
    <mergeCell ref="BZ175:CF175"/>
    <mergeCell ref="K176:O176"/>
    <mergeCell ref="P176:BK176"/>
    <mergeCell ref="B179:G180"/>
    <mergeCell ref="H179:I180"/>
    <mergeCell ref="B177:G178"/>
    <mergeCell ref="H177:I178"/>
    <mergeCell ref="H67:I68"/>
    <mergeCell ref="J67:J68"/>
    <mergeCell ref="C79:C82"/>
    <mergeCell ref="D79:D82"/>
    <mergeCell ref="E79:E82"/>
    <mergeCell ref="F79:F82"/>
    <mergeCell ref="K80:O80"/>
    <mergeCell ref="BL80:BR80"/>
    <mergeCell ref="BS80:BY80"/>
    <mergeCell ref="BZ80:CF80"/>
    <mergeCell ref="K82:O82"/>
    <mergeCell ref="BL82:BR82"/>
    <mergeCell ref="B173:I174"/>
    <mergeCell ref="B171:I172"/>
    <mergeCell ref="K171:O171"/>
    <mergeCell ref="H61:I62"/>
    <mergeCell ref="J61:J62"/>
    <mergeCell ref="CG62:CK62"/>
    <mergeCell ref="CL62:CR62"/>
    <mergeCell ref="CS62:CY62"/>
    <mergeCell ref="CG106:CK106"/>
    <mergeCell ref="CL106:CR106"/>
    <mergeCell ref="CS106:CY106"/>
    <mergeCell ref="CZ106:DF106"/>
    <mergeCell ref="DG106:DI106"/>
    <mergeCell ref="CG104:CM104"/>
    <mergeCell ref="CN104:CT104"/>
    <mergeCell ref="CU104:DA104"/>
    <mergeCell ref="DB104:DH104"/>
    <mergeCell ref="K179:O179"/>
    <mergeCell ref="K180:O180"/>
    <mergeCell ref="B183:I184"/>
    <mergeCell ref="K183:O183"/>
    <mergeCell ref="CG88:CM88"/>
    <mergeCell ref="CN88:CT88"/>
    <mergeCell ref="CU88:DA88"/>
    <mergeCell ref="DB88:DH88"/>
    <mergeCell ref="G71:G74"/>
    <mergeCell ref="H71:I72"/>
    <mergeCell ref="J71:J72"/>
    <mergeCell ref="CZ74:DF74"/>
    <mergeCell ref="DG74:DI74"/>
    <mergeCell ref="CG72:CM72"/>
    <mergeCell ref="CN72:CT72"/>
    <mergeCell ref="CU72:DA72"/>
    <mergeCell ref="DB72:DH72"/>
    <mergeCell ref="G67:G70"/>
    <mergeCell ref="CG185:CK185"/>
    <mergeCell ref="CL185:CR185"/>
    <mergeCell ref="CS185:CY185"/>
    <mergeCell ref="CZ185:DF185"/>
    <mergeCell ref="DG185:DI185"/>
    <mergeCell ref="A27:A30"/>
    <mergeCell ref="B27:B30"/>
    <mergeCell ref="C27:C30"/>
    <mergeCell ref="D27:D30"/>
    <mergeCell ref="E27:E30"/>
    <mergeCell ref="B181:I182"/>
    <mergeCell ref="F27:F30"/>
    <mergeCell ref="G27:G30"/>
    <mergeCell ref="H27:I28"/>
    <mergeCell ref="J27:J28"/>
    <mergeCell ref="CL38:CR38"/>
    <mergeCell ref="CS38:CY38"/>
    <mergeCell ref="DG38:DI38"/>
    <mergeCell ref="CZ34:DF34"/>
    <mergeCell ref="DG34:DI34"/>
    <mergeCell ref="CZ38:DF38"/>
    <mergeCell ref="DB28:DH28"/>
    <mergeCell ref="DB32:DH32"/>
    <mergeCell ref="A55:A58"/>
    <mergeCell ref="B175:G176"/>
    <mergeCell ref="G55:G58"/>
    <mergeCell ref="H55:I56"/>
    <mergeCell ref="J55:J56"/>
    <mergeCell ref="H57:I58"/>
    <mergeCell ref="H175:I176"/>
    <mergeCell ref="J57:J58"/>
    <mergeCell ref="F55:F58"/>
    <mergeCell ref="K56:O56"/>
    <mergeCell ref="BL56:BR56"/>
    <mergeCell ref="BS56:BY56"/>
    <mergeCell ref="BZ56:CF56"/>
    <mergeCell ref="K58:O58"/>
    <mergeCell ref="BL58:BR58"/>
    <mergeCell ref="BS58:BY58"/>
    <mergeCell ref="BZ58:CF58"/>
    <mergeCell ref="P56:U56"/>
    <mergeCell ref="V56:AB56"/>
    <mergeCell ref="AC56:AI56"/>
    <mergeCell ref="AJ56:AP56"/>
    <mergeCell ref="AQ56:AW56"/>
    <mergeCell ref="H53:I54"/>
    <mergeCell ref="J53:J54"/>
    <mergeCell ref="K54:O54"/>
    <mergeCell ref="BL54:BR54"/>
    <mergeCell ref="BS54:BY54"/>
    <mergeCell ref="BZ54:CF54"/>
    <mergeCell ref="G47:G50"/>
    <mergeCell ref="H47:I48"/>
    <mergeCell ref="J47:J48"/>
    <mergeCell ref="J51:J52"/>
    <mergeCell ref="K48:O48"/>
    <mergeCell ref="BL48:BR48"/>
    <mergeCell ref="BS48:BY48"/>
    <mergeCell ref="BZ48:CF48"/>
    <mergeCell ref="K50:O50"/>
    <mergeCell ref="A47:A50"/>
    <mergeCell ref="B47:B50"/>
    <mergeCell ref="C47:C50"/>
    <mergeCell ref="D47:D50"/>
    <mergeCell ref="E47:E50"/>
    <mergeCell ref="F47:F50"/>
    <mergeCell ref="H49:I50"/>
    <mergeCell ref="J49:J50"/>
    <mergeCell ref="E51:E54"/>
    <mergeCell ref="P52:U52"/>
    <mergeCell ref="V52:AB52"/>
    <mergeCell ref="AC52:AI52"/>
    <mergeCell ref="AJ52:AP52"/>
    <mergeCell ref="CL50:CR50"/>
    <mergeCell ref="CS50:CY50"/>
    <mergeCell ref="CZ50:DF50"/>
    <mergeCell ref="DG50:DI50"/>
    <mergeCell ref="BL50:BR50"/>
    <mergeCell ref="BS50:BY50"/>
    <mergeCell ref="BZ50:CF50"/>
    <mergeCell ref="P48:U48"/>
    <mergeCell ref="V48:AB48"/>
    <mergeCell ref="AC48:AI48"/>
    <mergeCell ref="AJ48:AP48"/>
    <mergeCell ref="AQ48:AW48"/>
    <mergeCell ref="A43:A46"/>
    <mergeCell ref="B43:B46"/>
    <mergeCell ref="C43:C46"/>
    <mergeCell ref="D43:D46"/>
    <mergeCell ref="E43:E46"/>
    <mergeCell ref="F43:F46"/>
    <mergeCell ref="K44:O44"/>
    <mergeCell ref="BL44:BR44"/>
    <mergeCell ref="BS44:BY44"/>
    <mergeCell ref="BZ44:CF44"/>
    <mergeCell ref="K46:O46"/>
    <mergeCell ref="BL46:BR46"/>
    <mergeCell ref="BS46:BY46"/>
    <mergeCell ref="BZ46:CF46"/>
    <mergeCell ref="P44:U44"/>
    <mergeCell ref="V44:AB44"/>
    <mergeCell ref="H45:I46"/>
    <mergeCell ref="J45:J46"/>
    <mergeCell ref="CG46:CK46"/>
    <mergeCell ref="CL46:CR46"/>
    <mergeCell ref="CS46:CY46"/>
    <mergeCell ref="CZ46:DF46"/>
    <mergeCell ref="DG46:DI46"/>
    <mergeCell ref="AC44:AI44"/>
    <mergeCell ref="AJ44:AP44"/>
    <mergeCell ref="AQ44:AW44"/>
    <mergeCell ref="AX44:BD44"/>
    <mergeCell ref="BE44:BK44"/>
    <mergeCell ref="CG44:CM44"/>
    <mergeCell ref="CN44:CT44"/>
    <mergeCell ref="CU44:DA44"/>
    <mergeCell ref="DB44:DH44"/>
    <mergeCell ref="G39:G42"/>
    <mergeCell ref="H39:I40"/>
    <mergeCell ref="J39:J40"/>
    <mergeCell ref="G43:G46"/>
    <mergeCell ref="H43:I44"/>
    <mergeCell ref="J43:J44"/>
    <mergeCell ref="K40:O40"/>
    <mergeCell ref="BL40:BR40"/>
    <mergeCell ref="BS40:BY40"/>
    <mergeCell ref="BZ40:CF40"/>
    <mergeCell ref="K42:O42"/>
    <mergeCell ref="BL42:BR42"/>
    <mergeCell ref="BS42:BY42"/>
    <mergeCell ref="BZ42:CF42"/>
    <mergeCell ref="P40:U40"/>
    <mergeCell ref="V40:AB40"/>
    <mergeCell ref="AC40:AI40"/>
    <mergeCell ref="AJ40:AP40"/>
    <mergeCell ref="A39:A42"/>
    <mergeCell ref="B39:B42"/>
    <mergeCell ref="C39:C42"/>
    <mergeCell ref="D39:D42"/>
    <mergeCell ref="E39:E42"/>
    <mergeCell ref="F39:F42"/>
    <mergeCell ref="CG40:CM40"/>
    <mergeCell ref="CN40:CT40"/>
    <mergeCell ref="CU40:DA40"/>
    <mergeCell ref="H41:I42"/>
    <mergeCell ref="J41:J42"/>
    <mergeCell ref="CG42:CK42"/>
    <mergeCell ref="CL42:CR42"/>
    <mergeCell ref="CS42:CY42"/>
    <mergeCell ref="CZ42:DF42"/>
    <mergeCell ref="DG42:DI42"/>
    <mergeCell ref="DB40:DH40"/>
    <mergeCell ref="AQ40:AW40"/>
    <mergeCell ref="AX40:BD40"/>
    <mergeCell ref="BE40:BK40"/>
    <mergeCell ref="A103:A106"/>
    <mergeCell ref="B103:B106"/>
    <mergeCell ref="C103:C106"/>
    <mergeCell ref="D103:D106"/>
    <mergeCell ref="E103:E106"/>
    <mergeCell ref="F103:F106"/>
    <mergeCell ref="K104:O104"/>
    <mergeCell ref="BL104:BR104"/>
    <mergeCell ref="BS104:BY104"/>
    <mergeCell ref="BZ104:CF104"/>
    <mergeCell ref="K106:O106"/>
    <mergeCell ref="BL106:BR106"/>
    <mergeCell ref="BS106:BY106"/>
    <mergeCell ref="BZ106:CF106"/>
    <mergeCell ref="P104:U104"/>
    <mergeCell ref="V104:AB104"/>
    <mergeCell ref="H105:I106"/>
    <mergeCell ref="J105:J106"/>
    <mergeCell ref="AC104:AI104"/>
    <mergeCell ref="AJ104:AP104"/>
    <mergeCell ref="AQ104:AW104"/>
    <mergeCell ref="AX104:BD104"/>
    <mergeCell ref="BE104:BK104"/>
    <mergeCell ref="A87:A90"/>
    <mergeCell ref="B87:B90"/>
    <mergeCell ref="C87:C90"/>
    <mergeCell ref="D87:D90"/>
    <mergeCell ref="E87:E90"/>
    <mergeCell ref="F87:F90"/>
    <mergeCell ref="K88:O88"/>
    <mergeCell ref="BL88:BR88"/>
    <mergeCell ref="BS88:BY88"/>
    <mergeCell ref="BZ88:CF88"/>
    <mergeCell ref="K90:O90"/>
    <mergeCell ref="BL90:BR90"/>
    <mergeCell ref="BS90:BY90"/>
    <mergeCell ref="BZ90:CF90"/>
    <mergeCell ref="P88:U88"/>
    <mergeCell ref="V88:AB88"/>
    <mergeCell ref="H89:I90"/>
    <mergeCell ref="J89:J90"/>
    <mergeCell ref="AC88:AI88"/>
    <mergeCell ref="AJ88:AP88"/>
    <mergeCell ref="AQ88:AW88"/>
    <mergeCell ref="AX88:BD88"/>
    <mergeCell ref="BE88:BK88"/>
    <mergeCell ref="G87:G90"/>
    <mergeCell ref="H87:I88"/>
    <mergeCell ref="J87:J88"/>
    <mergeCell ref="A71:A74"/>
    <mergeCell ref="B71:B74"/>
    <mergeCell ref="C71:C74"/>
    <mergeCell ref="D71:D74"/>
    <mergeCell ref="E71:E74"/>
    <mergeCell ref="F71:F74"/>
    <mergeCell ref="K72:O72"/>
    <mergeCell ref="BL72:BR72"/>
    <mergeCell ref="BS72:BY72"/>
    <mergeCell ref="BZ72:CF72"/>
    <mergeCell ref="K74:O74"/>
    <mergeCell ref="BL74:BR74"/>
    <mergeCell ref="BS74:BY74"/>
    <mergeCell ref="BZ74:CF74"/>
    <mergeCell ref="P72:U72"/>
    <mergeCell ref="V72:AB72"/>
    <mergeCell ref="H73:I74"/>
    <mergeCell ref="J73:J74"/>
    <mergeCell ref="AC72:AI72"/>
    <mergeCell ref="AJ72:AP72"/>
    <mergeCell ref="AQ72:AW72"/>
    <mergeCell ref="AX72:BD72"/>
    <mergeCell ref="BE72:BK72"/>
    <mergeCell ref="A67:A70"/>
    <mergeCell ref="B67:B70"/>
    <mergeCell ref="C67:C70"/>
    <mergeCell ref="D67:D70"/>
    <mergeCell ref="E67:E70"/>
    <mergeCell ref="F67:F70"/>
    <mergeCell ref="K68:O68"/>
    <mergeCell ref="BL68:BR68"/>
    <mergeCell ref="BS68:BY68"/>
    <mergeCell ref="BZ68:CF68"/>
    <mergeCell ref="K70:O70"/>
    <mergeCell ref="BL70:BR70"/>
    <mergeCell ref="BS70:BY70"/>
    <mergeCell ref="BZ70:CF70"/>
    <mergeCell ref="P68:U68"/>
    <mergeCell ref="V68:AB68"/>
    <mergeCell ref="H69:I70"/>
    <mergeCell ref="J69:J70"/>
    <mergeCell ref="CZ70:DF70"/>
    <mergeCell ref="DG70:DI70"/>
    <mergeCell ref="AC68:AI68"/>
    <mergeCell ref="AJ68:AP68"/>
    <mergeCell ref="AQ68:AW68"/>
    <mergeCell ref="AX68:BD68"/>
    <mergeCell ref="BE68:BK68"/>
    <mergeCell ref="CG68:CM68"/>
    <mergeCell ref="CN68:CT68"/>
    <mergeCell ref="CU68:DA68"/>
    <mergeCell ref="DB68:DH68"/>
    <mergeCell ref="G63:G66"/>
    <mergeCell ref="H63:I64"/>
    <mergeCell ref="J63:J64"/>
    <mergeCell ref="A63:A66"/>
    <mergeCell ref="B63:B66"/>
    <mergeCell ref="C63:C66"/>
    <mergeCell ref="D63:D66"/>
    <mergeCell ref="E63:E66"/>
    <mergeCell ref="F63:F66"/>
    <mergeCell ref="K64:O64"/>
    <mergeCell ref="BL64:BR64"/>
    <mergeCell ref="BS64:BY64"/>
    <mergeCell ref="BZ64:CF64"/>
    <mergeCell ref="K66:O66"/>
    <mergeCell ref="BL66:BR66"/>
    <mergeCell ref="BS66:BY66"/>
    <mergeCell ref="BZ66:CF66"/>
    <mergeCell ref="P64:U64"/>
    <mergeCell ref="V64:AB64"/>
    <mergeCell ref="H65:I66"/>
    <mergeCell ref="J65:J66"/>
    <mergeCell ref="CG66:CK66"/>
    <mergeCell ref="CL66:CR66"/>
    <mergeCell ref="CS66:CY66"/>
    <mergeCell ref="CZ66:DF66"/>
    <mergeCell ref="DG66:DI66"/>
    <mergeCell ref="AC64:AI64"/>
    <mergeCell ref="AJ64:AP64"/>
    <mergeCell ref="BE64:BK64"/>
    <mergeCell ref="CG64:CM64"/>
    <mergeCell ref="CN64:CT64"/>
    <mergeCell ref="CU64:DA64"/>
    <mergeCell ref="DB64:DH64"/>
    <mergeCell ref="G83:G86"/>
    <mergeCell ref="H83:I84"/>
    <mergeCell ref="J83:J84"/>
    <mergeCell ref="CG86:CK86"/>
    <mergeCell ref="CL86:CR86"/>
    <mergeCell ref="CS86:CY86"/>
    <mergeCell ref="CZ86:DF86"/>
    <mergeCell ref="DG86:DI86"/>
    <mergeCell ref="CG84:CM84"/>
    <mergeCell ref="CN84:CT84"/>
    <mergeCell ref="CU84:DA84"/>
    <mergeCell ref="DB84:DH84"/>
    <mergeCell ref="G79:G82"/>
    <mergeCell ref="H79:I80"/>
    <mergeCell ref="J79:J80"/>
    <mergeCell ref="CG82:CK82"/>
    <mergeCell ref="CL82:CR82"/>
    <mergeCell ref="CS82:CY82"/>
    <mergeCell ref="CZ82:DF82"/>
    <mergeCell ref="DG82:DI82"/>
    <mergeCell ref="CG80:CM80"/>
    <mergeCell ref="CN80:CT80"/>
    <mergeCell ref="CU80:DA80"/>
    <mergeCell ref="DB80:DH80"/>
    <mergeCell ref="G75:G78"/>
    <mergeCell ref="H75:I76"/>
    <mergeCell ref="J75:J76"/>
    <mergeCell ref="A83:A86"/>
    <mergeCell ref="B83:B86"/>
    <mergeCell ref="C83:C86"/>
    <mergeCell ref="D83:D86"/>
    <mergeCell ref="E83:E86"/>
    <mergeCell ref="F83:F86"/>
    <mergeCell ref="K84:O84"/>
    <mergeCell ref="BL84:BR84"/>
    <mergeCell ref="BS84:BY84"/>
    <mergeCell ref="BZ84:CF84"/>
    <mergeCell ref="K86:O86"/>
    <mergeCell ref="BL86:BR86"/>
    <mergeCell ref="BS86:BY86"/>
    <mergeCell ref="BZ86:CF86"/>
    <mergeCell ref="P84:U84"/>
    <mergeCell ref="V84:AB84"/>
    <mergeCell ref="H85:I86"/>
    <mergeCell ref="J85:J86"/>
    <mergeCell ref="AC84:AI84"/>
    <mergeCell ref="AJ84:AP84"/>
    <mergeCell ref="AQ84:AW84"/>
    <mergeCell ref="AX84:BD84"/>
    <mergeCell ref="BE84:BK84"/>
    <mergeCell ref="A79:A82"/>
    <mergeCell ref="B79:B82"/>
    <mergeCell ref="H81:I82"/>
    <mergeCell ref="J81:J82"/>
    <mergeCell ref="AC80:AI80"/>
    <mergeCell ref="AJ80:AP80"/>
    <mergeCell ref="AQ80:AW80"/>
    <mergeCell ref="AX80:BD80"/>
    <mergeCell ref="BE80:BK80"/>
    <mergeCell ref="CG78:CK78"/>
    <mergeCell ref="CL78:CR78"/>
    <mergeCell ref="CS78:CY78"/>
    <mergeCell ref="CZ78:DF78"/>
    <mergeCell ref="DG78:DI78"/>
    <mergeCell ref="CG76:CM76"/>
    <mergeCell ref="CN76:CT76"/>
    <mergeCell ref="CU76:DA76"/>
    <mergeCell ref="DB76:DH76"/>
    <mergeCell ref="A75:A78"/>
    <mergeCell ref="B75:B78"/>
    <mergeCell ref="C75:C78"/>
    <mergeCell ref="D75:D78"/>
    <mergeCell ref="E75:E78"/>
    <mergeCell ref="F75:F78"/>
    <mergeCell ref="K76:O76"/>
    <mergeCell ref="BL76:BR76"/>
    <mergeCell ref="BS76:BY76"/>
    <mergeCell ref="BZ76:CF76"/>
    <mergeCell ref="K78:O78"/>
    <mergeCell ref="BL78:BR78"/>
    <mergeCell ref="BS78:BY78"/>
    <mergeCell ref="BZ78:CF78"/>
    <mergeCell ref="P76:U76"/>
    <mergeCell ref="V76:AB76"/>
    <mergeCell ref="H77:I78"/>
    <mergeCell ref="J77:J78"/>
    <mergeCell ref="AC76:AI76"/>
    <mergeCell ref="AJ76:AP76"/>
    <mergeCell ref="AQ76:AW76"/>
    <mergeCell ref="AX76:BD76"/>
    <mergeCell ref="BE76:BK76"/>
    <mergeCell ref="G167:G170"/>
    <mergeCell ref="H167:I168"/>
    <mergeCell ref="J167:J168"/>
    <mergeCell ref="A167:A170"/>
    <mergeCell ref="B167:B170"/>
    <mergeCell ref="C167:C170"/>
    <mergeCell ref="D167:D170"/>
    <mergeCell ref="E167:E170"/>
    <mergeCell ref="F167:F170"/>
    <mergeCell ref="K168:O168"/>
    <mergeCell ref="K170:O170"/>
    <mergeCell ref="P170:BK170"/>
    <mergeCell ref="P168:U168"/>
    <mergeCell ref="V168:AB168"/>
    <mergeCell ref="H169:I170"/>
    <mergeCell ref="J169:J170"/>
    <mergeCell ref="A135:A138"/>
    <mergeCell ref="B135:B138"/>
    <mergeCell ref="C135:C138"/>
    <mergeCell ref="D135:D138"/>
    <mergeCell ref="E135:E138"/>
    <mergeCell ref="F135:F138"/>
    <mergeCell ref="K138:O138"/>
    <mergeCell ref="P136:U136"/>
    <mergeCell ref="V136:AB136"/>
    <mergeCell ref="DG170:DI170"/>
    <mergeCell ref="AC168:AI168"/>
    <mergeCell ref="AJ168:AP168"/>
    <mergeCell ref="AR168:AW168"/>
    <mergeCell ref="AX168:BD168"/>
    <mergeCell ref="BE168:BK168"/>
    <mergeCell ref="CG168:CM168"/>
    <mergeCell ref="CN168:CT168"/>
    <mergeCell ref="CU168:DA168"/>
    <mergeCell ref="DB168:DH168"/>
    <mergeCell ref="G135:G138"/>
    <mergeCell ref="H135:I136"/>
    <mergeCell ref="J135:J136"/>
    <mergeCell ref="CG138:CK138"/>
    <mergeCell ref="CL138:CR138"/>
    <mergeCell ref="CS138:CY138"/>
    <mergeCell ref="CZ138:DF138"/>
    <mergeCell ref="DG138:DI138"/>
    <mergeCell ref="CG136:CM136"/>
    <mergeCell ref="CN136:CT136"/>
    <mergeCell ref="CU136:DA136"/>
    <mergeCell ref="DB136:DH136"/>
    <mergeCell ref="CZ158:DF158"/>
    <mergeCell ref="DG158:DI158"/>
    <mergeCell ref="CG156:CM156"/>
    <mergeCell ref="CN156:CT156"/>
    <mergeCell ref="CU156:DA156"/>
    <mergeCell ref="DB156:DH156"/>
    <mergeCell ref="K136:O136"/>
    <mergeCell ref="BL136:BR136"/>
    <mergeCell ref="BS136:BY136"/>
    <mergeCell ref="BZ136:CF136"/>
    <mergeCell ref="A131:A134"/>
    <mergeCell ref="B131:B134"/>
    <mergeCell ref="C131:C134"/>
    <mergeCell ref="D131:D134"/>
    <mergeCell ref="E131:E134"/>
    <mergeCell ref="F131:F134"/>
    <mergeCell ref="K132:O132"/>
    <mergeCell ref="BL132:BR132"/>
    <mergeCell ref="BS132:BY132"/>
    <mergeCell ref="BZ132:CF132"/>
    <mergeCell ref="K134:O134"/>
    <mergeCell ref="BL134:BR134"/>
    <mergeCell ref="BS134:BY134"/>
    <mergeCell ref="BZ134:CF134"/>
    <mergeCell ref="P132:U132"/>
    <mergeCell ref="V132:AB132"/>
    <mergeCell ref="H133:I134"/>
    <mergeCell ref="J133:J134"/>
    <mergeCell ref="AC132:AI132"/>
    <mergeCell ref="AJ132:AP132"/>
    <mergeCell ref="AQ132:AW132"/>
    <mergeCell ref="AX132:BD132"/>
    <mergeCell ref="BE132:BK132"/>
    <mergeCell ref="CG132:CM132"/>
    <mergeCell ref="CN132:CT132"/>
    <mergeCell ref="CU132:DA132"/>
    <mergeCell ref="DB132:DH132"/>
    <mergeCell ref="H127:I128"/>
    <mergeCell ref="J127:J128"/>
    <mergeCell ref="CG130:CK130"/>
    <mergeCell ref="CL130:CR130"/>
    <mergeCell ref="CS130:CY130"/>
    <mergeCell ref="CZ130:DF130"/>
    <mergeCell ref="DG130:DI130"/>
    <mergeCell ref="CG128:CM128"/>
    <mergeCell ref="CN128:CT128"/>
    <mergeCell ref="CU128:DA128"/>
    <mergeCell ref="DB128:DH128"/>
    <mergeCell ref="G131:G134"/>
    <mergeCell ref="H131:I132"/>
    <mergeCell ref="J131:J132"/>
    <mergeCell ref="CG134:CK134"/>
    <mergeCell ref="CL134:CR134"/>
    <mergeCell ref="CS134:CY134"/>
    <mergeCell ref="DI132:DO132"/>
    <mergeCell ref="G127:G130"/>
    <mergeCell ref="A127:A130"/>
    <mergeCell ref="B127:B130"/>
    <mergeCell ref="C127:C130"/>
    <mergeCell ref="D127:D130"/>
    <mergeCell ref="E127:E130"/>
    <mergeCell ref="F127:F130"/>
    <mergeCell ref="K128:O128"/>
    <mergeCell ref="BL128:BR128"/>
    <mergeCell ref="BS128:BY128"/>
    <mergeCell ref="BZ128:CF128"/>
    <mergeCell ref="K130:O130"/>
    <mergeCell ref="BL130:BR130"/>
    <mergeCell ref="BS130:BY130"/>
    <mergeCell ref="BZ130:CF130"/>
    <mergeCell ref="P128:U128"/>
    <mergeCell ref="V128:AB128"/>
    <mergeCell ref="H129:I130"/>
    <mergeCell ref="J129:J130"/>
    <mergeCell ref="AC128:AI128"/>
    <mergeCell ref="AJ128:AP128"/>
    <mergeCell ref="AQ128:AW128"/>
    <mergeCell ref="AX128:BD128"/>
    <mergeCell ref="BE128:BK128"/>
    <mergeCell ref="A123:A126"/>
    <mergeCell ref="B123:B126"/>
    <mergeCell ref="C123:C126"/>
    <mergeCell ref="D123:D126"/>
    <mergeCell ref="E123:E126"/>
    <mergeCell ref="F123:F126"/>
    <mergeCell ref="K124:O124"/>
    <mergeCell ref="BL124:BR124"/>
    <mergeCell ref="BS124:BY124"/>
    <mergeCell ref="BZ124:CF124"/>
    <mergeCell ref="K126:O126"/>
    <mergeCell ref="BL126:BR126"/>
    <mergeCell ref="BS126:BY126"/>
    <mergeCell ref="BZ126:CF126"/>
    <mergeCell ref="P124:U124"/>
    <mergeCell ref="V124:AB124"/>
    <mergeCell ref="H125:I126"/>
    <mergeCell ref="J125:J126"/>
    <mergeCell ref="AC124:AI124"/>
    <mergeCell ref="AJ124:AP124"/>
    <mergeCell ref="AQ124:AW124"/>
    <mergeCell ref="AX124:BD124"/>
    <mergeCell ref="BE124:BK124"/>
    <mergeCell ref="CG124:CM124"/>
    <mergeCell ref="CN124:CT124"/>
    <mergeCell ref="CU124:DA124"/>
    <mergeCell ref="DB124:DH124"/>
    <mergeCell ref="G111:G114"/>
    <mergeCell ref="H111:I112"/>
    <mergeCell ref="J111:J112"/>
    <mergeCell ref="CG114:CK114"/>
    <mergeCell ref="CL114:CR114"/>
    <mergeCell ref="CS114:CY114"/>
    <mergeCell ref="CZ114:DF114"/>
    <mergeCell ref="DG114:DI114"/>
    <mergeCell ref="CG112:CM112"/>
    <mergeCell ref="CN112:CT112"/>
    <mergeCell ref="CU112:DA112"/>
    <mergeCell ref="DB112:DH112"/>
    <mergeCell ref="G123:G126"/>
    <mergeCell ref="H123:I124"/>
    <mergeCell ref="J123:J124"/>
    <mergeCell ref="BL116:BR116"/>
    <mergeCell ref="BS116:BY116"/>
    <mergeCell ref="BZ116:CF116"/>
    <mergeCell ref="CG116:CM116"/>
    <mergeCell ref="CN116:CT116"/>
    <mergeCell ref="CU116:DA116"/>
    <mergeCell ref="DB116:DH116"/>
    <mergeCell ref="DI116:DO116"/>
    <mergeCell ref="CG120:CM120"/>
    <mergeCell ref="CN120:CT120"/>
    <mergeCell ref="DI124:DO124"/>
    <mergeCell ref="CG122:CK122"/>
    <mergeCell ref="CL122:CR122"/>
    <mergeCell ref="AX108:BD108"/>
    <mergeCell ref="BE108:BK108"/>
    <mergeCell ref="G107:G110"/>
    <mergeCell ref="H107:I108"/>
    <mergeCell ref="J107:J108"/>
    <mergeCell ref="A111:A114"/>
    <mergeCell ref="B111:B114"/>
    <mergeCell ref="C111:C114"/>
    <mergeCell ref="D111:D114"/>
    <mergeCell ref="E111:E114"/>
    <mergeCell ref="F111:F114"/>
    <mergeCell ref="K112:O112"/>
    <mergeCell ref="BL112:BR112"/>
    <mergeCell ref="BS112:BY112"/>
    <mergeCell ref="BZ112:CF112"/>
    <mergeCell ref="K114:O114"/>
    <mergeCell ref="BL114:BR114"/>
    <mergeCell ref="BS114:BY114"/>
    <mergeCell ref="BZ114:CF114"/>
    <mergeCell ref="P112:U112"/>
    <mergeCell ref="V112:AB112"/>
    <mergeCell ref="H113:I114"/>
    <mergeCell ref="J113:J114"/>
    <mergeCell ref="AC112:AI112"/>
    <mergeCell ref="AJ112:AP112"/>
    <mergeCell ref="AQ112:AW112"/>
    <mergeCell ref="AX112:BD112"/>
    <mergeCell ref="BE112:BK112"/>
    <mergeCell ref="DB152:DH152"/>
    <mergeCell ref="G147:G150"/>
    <mergeCell ref="BZ152:CF152"/>
    <mergeCell ref="K154:O154"/>
    <mergeCell ref="BL154:BR154"/>
    <mergeCell ref="AC152:AI152"/>
    <mergeCell ref="AJ152:AP152"/>
    <mergeCell ref="AQ152:AW152"/>
    <mergeCell ref="AX152:BD152"/>
    <mergeCell ref="BE152:BK152"/>
    <mergeCell ref="CS150:CY150"/>
    <mergeCell ref="A107:A110"/>
    <mergeCell ref="B107:B110"/>
    <mergeCell ref="C107:C110"/>
    <mergeCell ref="D107:D110"/>
    <mergeCell ref="E107:E110"/>
    <mergeCell ref="F107:F110"/>
    <mergeCell ref="K108:O108"/>
    <mergeCell ref="BL108:BR108"/>
    <mergeCell ref="BS108:BY108"/>
    <mergeCell ref="BZ108:CF108"/>
    <mergeCell ref="K110:O110"/>
    <mergeCell ref="BL110:BR110"/>
    <mergeCell ref="BS110:BY110"/>
    <mergeCell ref="BZ110:CF110"/>
    <mergeCell ref="P108:U108"/>
    <mergeCell ref="V108:AB108"/>
    <mergeCell ref="H109:I110"/>
    <mergeCell ref="J109:J110"/>
    <mergeCell ref="AC108:AI108"/>
    <mergeCell ref="AJ108:AP108"/>
    <mergeCell ref="AQ108:AW108"/>
    <mergeCell ref="B159:B162"/>
    <mergeCell ref="C159:C162"/>
    <mergeCell ref="D159:D162"/>
    <mergeCell ref="E159:E162"/>
    <mergeCell ref="F159:F162"/>
    <mergeCell ref="K160:O160"/>
    <mergeCell ref="BL160:BR160"/>
    <mergeCell ref="BS160:BY160"/>
    <mergeCell ref="BZ160:CF160"/>
    <mergeCell ref="K162:O162"/>
    <mergeCell ref="BL162:BR162"/>
    <mergeCell ref="BS162:BY162"/>
    <mergeCell ref="BZ162:CF162"/>
    <mergeCell ref="P160:U160"/>
    <mergeCell ref="V160:AB160"/>
    <mergeCell ref="H161:I162"/>
    <mergeCell ref="J161:J162"/>
    <mergeCell ref="AC160:AI160"/>
    <mergeCell ref="AJ160:AP160"/>
    <mergeCell ref="AQ160:AW160"/>
    <mergeCell ref="AX160:BD160"/>
    <mergeCell ref="BE160:BK160"/>
    <mergeCell ref="J159:J160"/>
    <mergeCell ref="A155:A158"/>
    <mergeCell ref="B155:B158"/>
    <mergeCell ref="C155:C158"/>
    <mergeCell ref="D155:D158"/>
    <mergeCell ref="E155:E158"/>
    <mergeCell ref="F155:F158"/>
    <mergeCell ref="K156:O156"/>
    <mergeCell ref="BL156:BR156"/>
    <mergeCell ref="BS156:BY156"/>
    <mergeCell ref="BZ156:CF156"/>
    <mergeCell ref="K158:O158"/>
    <mergeCell ref="BL158:BR158"/>
    <mergeCell ref="BS158:BY158"/>
    <mergeCell ref="BZ158:CF158"/>
    <mergeCell ref="P156:U156"/>
    <mergeCell ref="V156:AB156"/>
    <mergeCell ref="H157:I158"/>
    <mergeCell ref="J157:J158"/>
    <mergeCell ref="G155:G158"/>
    <mergeCell ref="H155:I156"/>
    <mergeCell ref="J155:J156"/>
    <mergeCell ref="A159:A162"/>
    <mergeCell ref="H153:I154"/>
    <mergeCell ref="J153:J154"/>
    <mergeCell ref="CZ150:DF150"/>
    <mergeCell ref="DG150:DI150"/>
    <mergeCell ref="CG148:CM148"/>
    <mergeCell ref="CN148:CT148"/>
    <mergeCell ref="CU148:DA148"/>
    <mergeCell ref="DB148:DH148"/>
    <mergeCell ref="G151:G154"/>
    <mergeCell ref="H151:I152"/>
    <mergeCell ref="J151:J152"/>
    <mergeCell ref="A147:A150"/>
    <mergeCell ref="B147:B150"/>
    <mergeCell ref="C147:C150"/>
    <mergeCell ref="D147:D150"/>
    <mergeCell ref="E147:E150"/>
    <mergeCell ref="F147:F150"/>
    <mergeCell ref="K148:O148"/>
    <mergeCell ref="BL148:BR148"/>
    <mergeCell ref="BS148:BY148"/>
    <mergeCell ref="BZ148:CF148"/>
    <mergeCell ref="K150:O150"/>
    <mergeCell ref="BL150:BR150"/>
    <mergeCell ref="BS150:BY150"/>
    <mergeCell ref="BZ150:CF150"/>
    <mergeCell ref="P148:U148"/>
    <mergeCell ref="V148:AB148"/>
    <mergeCell ref="H149:I150"/>
    <mergeCell ref="J149:J150"/>
    <mergeCell ref="A151:A154"/>
    <mergeCell ref="B151:B154"/>
    <mergeCell ref="H165:I166"/>
    <mergeCell ref="J165:J166"/>
    <mergeCell ref="AC164:AI164"/>
    <mergeCell ref="AJ164:AP164"/>
    <mergeCell ref="AQ164:AW164"/>
    <mergeCell ref="AX164:BD164"/>
    <mergeCell ref="BE164:BK164"/>
    <mergeCell ref="CG164:CM164"/>
    <mergeCell ref="CN164:CT164"/>
    <mergeCell ref="CU164:DA164"/>
    <mergeCell ref="AX148:BD148"/>
    <mergeCell ref="BE148:BK148"/>
    <mergeCell ref="G163:G166"/>
    <mergeCell ref="H163:I164"/>
    <mergeCell ref="J163:J164"/>
    <mergeCell ref="A163:A166"/>
    <mergeCell ref="B163:B166"/>
    <mergeCell ref="C163:C166"/>
    <mergeCell ref="D163:D166"/>
    <mergeCell ref="E163:E166"/>
    <mergeCell ref="F163:F166"/>
    <mergeCell ref="K164:O164"/>
    <mergeCell ref="BL164:BR164"/>
    <mergeCell ref="BS164:BY164"/>
    <mergeCell ref="H147:I148"/>
    <mergeCell ref="J147:J148"/>
    <mergeCell ref="C151:C154"/>
    <mergeCell ref="D151:D154"/>
    <mergeCell ref="E151:E154"/>
    <mergeCell ref="F151:F154"/>
    <mergeCell ref="K152:O152"/>
    <mergeCell ref="BL152:BR152"/>
    <mergeCell ref="DI44:DO44"/>
    <mergeCell ref="DP44:DV44"/>
    <mergeCell ref="DI48:DO48"/>
    <mergeCell ref="DP48:DV48"/>
    <mergeCell ref="DI52:DO52"/>
    <mergeCell ref="DP52:DV52"/>
    <mergeCell ref="DI56:DO56"/>
    <mergeCell ref="DP56:DV56"/>
    <mergeCell ref="DI60:DO60"/>
    <mergeCell ref="DP60:DV60"/>
    <mergeCell ref="DI64:DO64"/>
    <mergeCell ref="DN82:DP82"/>
    <mergeCell ref="BZ164:CF164"/>
    <mergeCell ref="K166:O166"/>
    <mergeCell ref="BL166:BR166"/>
    <mergeCell ref="BS166:BY166"/>
    <mergeCell ref="BZ166:CF166"/>
    <mergeCell ref="P164:U164"/>
    <mergeCell ref="V164:AB164"/>
    <mergeCell ref="BS152:BY152"/>
    <mergeCell ref="AC156:AI156"/>
    <mergeCell ref="AJ156:AP156"/>
    <mergeCell ref="AQ156:AW156"/>
    <mergeCell ref="AX156:BD156"/>
    <mergeCell ref="BE156:BK156"/>
    <mergeCell ref="AC148:AI148"/>
    <mergeCell ref="AJ148:AP148"/>
    <mergeCell ref="AQ148:AW148"/>
    <mergeCell ref="CG162:CK162"/>
    <mergeCell ref="CL162:CR162"/>
    <mergeCell ref="CS162:CY162"/>
    <mergeCell ref="CZ162:DF162"/>
    <mergeCell ref="CG166:CK166"/>
    <mergeCell ref="CL166:CR166"/>
    <mergeCell ref="CS166:CY166"/>
    <mergeCell ref="CZ166:DF166"/>
    <mergeCell ref="DG166:DI166"/>
    <mergeCell ref="DU134:DW134"/>
    <mergeCell ref="DU138:DW138"/>
    <mergeCell ref="DU142:DW142"/>
    <mergeCell ref="DI148:DO148"/>
    <mergeCell ref="DP148:DV148"/>
    <mergeCell ref="DW148:EC148"/>
    <mergeCell ref="DI152:DO152"/>
    <mergeCell ref="DP152:DV152"/>
    <mergeCell ref="DB164:DH164"/>
    <mergeCell ref="DJ11:DP11"/>
    <mergeCell ref="DN18:DP18"/>
    <mergeCell ref="DN22:DP22"/>
    <mergeCell ref="DN26:DP26"/>
    <mergeCell ref="DN30:DP30"/>
    <mergeCell ref="DN34:DP34"/>
    <mergeCell ref="DN38:DP38"/>
    <mergeCell ref="DN42:DP42"/>
    <mergeCell ref="DN46:DP46"/>
    <mergeCell ref="DN50:DP50"/>
    <mergeCell ref="DN54:DP54"/>
    <mergeCell ref="DN58:DP58"/>
    <mergeCell ref="DN62:DP62"/>
    <mergeCell ref="DN66:DP66"/>
    <mergeCell ref="DN70:DP70"/>
    <mergeCell ref="DN74:DP74"/>
    <mergeCell ref="DN78:DP78"/>
    <mergeCell ref="CZ126:DF126"/>
    <mergeCell ref="CL154:CR154"/>
    <mergeCell ref="CS154:CY154"/>
    <mergeCell ref="CZ154:DF154"/>
    <mergeCell ref="DG154:DI154"/>
    <mergeCell ref="DN126:DP126"/>
    <mergeCell ref="DN130:DP130"/>
    <mergeCell ref="DN134:DP134"/>
    <mergeCell ref="DN138:DP138"/>
    <mergeCell ref="DN142:DP142"/>
    <mergeCell ref="DN150:DP150"/>
    <mergeCell ref="DN154:DP154"/>
    <mergeCell ref="DN158:DP158"/>
    <mergeCell ref="DN162:DP162"/>
    <mergeCell ref="DN166:DP166"/>
    <mergeCell ref="DI128:DO128"/>
    <mergeCell ref="DP128:DV128"/>
    <mergeCell ref="DI160:DO160"/>
    <mergeCell ref="DP160:DV160"/>
    <mergeCell ref="DG126:DI126"/>
    <mergeCell ref="DG162:DI162"/>
    <mergeCell ref="CG160:CM160"/>
    <mergeCell ref="CN160:CT160"/>
    <mergeCell ref="CU160:DA160"/>
    <mergeCell ref="DB160:DH160"/>
    <mergeCell ref="CG158:CK158"/>
    <mergeCell ref="CL158:CR158"/>
    <mergeCell ref="CS158:CY158"/>
    <mergeCell ref="CG126:CK126"/>
    <mergeCell ref="CL126:CR126"/>
    <mergeCell ref="CG152:CM152"/>
    <mergeCell ref="CN152:CT152"/>
    <mergeCell ref="CU152:DA152"/>
    <mergeCell ref="CG110:CK110"/>
    <mergeCell ref="CL110:CR110"/>
    <mergeCell ref="CS110:CY110"/>
    <mergeCell ref="CZ110:DF110"/>
    <mergeCell ref="DG110:DI110"/>
    <mergeCell ref="CS126:CY126"/>
    <mergeCell ref="DN185:DP185"/>
    <mergeCell ref="DQ11:DW11"/>
    <mergeCell ref="DU18:DW18"/>
    <mergeCell ref="DU22:DW22"/>
    <mergeCell ref="DU26:DW26"/>
    <mergeCell ref="DU30:DW30"/>
    <mergeCell ref="DU34:DW34"/>
    <mergeCell ref="DU38:DW38"/>
    <mergeCell ref="DU42:DW42"/>
    <mergeCell ref="DU46:DW46"/>
    <mergeCell ref="DU50:DW50"/>
    <mergeCell ref="DU54:DW54"/>
    <mergeCell ref="DU58:DW58"/>
    <mergeCell ref="DU62:DW62"/>
    <mergeCell ref="DU66:DW66"/>
    <mergeCell ref="DU70:DW70"/>
    <mergeCell ref="DU74:DW74"/>
    <mergeCell ref="DU78:DW78"/>
    <mergeCell ref="DU82:DW82"/>
    <mergeCell ref="DU86:DW86"/>
    <mergeCell ref="DU90:DW90"/>
    <mergeCell ref="DU106:DW106"/>
    <mergeCell ref="DU110:DW110"/>
    <mergeCell ref="DU114:DW114"/>
    <mergeCell ref="DU126:DW126"/>
    <mergeCell ref="CG154:CK154"/>
    <mergeCell ref="DU170:DW170"/>
    <mergeCell ref="DU185:DW185"/>
    <mergeCell ref="EB18:EC18"/>
    <mergeCell ref="EB22:EC22"/>
    <mergeCell ref="EB26:EC26"/>
    <mergeCell ref="EB30:EC30"/>
    <mergeCell ref="EB34:EC34"/>
    <mergeCell ref="EB38:EC38"/>
    <mergeCell ref="EB42:EC42"/>
    <mergeCell ref="EB46:EC46"/>
    <mergeCell ref="EB50:EC50"/>
    <mergeCell ref="EB54:EC54"/>
    <mergeCell ref="EB58:EC58"/>
    <mergeCell ref="EB62:EC62"/>
    <mergeCell ref="EB66:EC66"/>
    <mergeCell ref="EB70:EC70"/>
    <mergeCell ref="EB74:EC74"/>
    <mergeCell ref="EB78:EC78"/>
    <mergeCell ref="EB82:EC82"/>
    <mergeCell ref="EB86:EC86"/>
    <mergeCell ref="EB90:EC90"/>
    <mergeCell ref="EB106:EC106"/>
    <mergeCell ref="EB110:EC110"/>
    <mergeCell ref="EB126:EC126"/>
    <mergeCell ref="EB130:EC130"/>
    <mergeCell ref="EB134:EC134"/>
    <mergeCell ref="EB138:EC138"/>
    <mergeCell ref="DP116:DV116"/>
    <mergeCell ref="DW116:EC116"/>
    <mergeCell ref="EB158:EC158"/>
    <mergeCell ref="DW56:EC56"/>
    <mergeCell ref="DW48:EC48"/>
    <mergeCell ref="EB185:EC185"/>
    <mergeCell ref="DI16:DO16"/>
    <mergeCell ref="DP16:DV16"/>
    <mergeCell ref="DW16:EC16"/>
    <mergeCell ref="DI20:DO20"/>
    <mergeCell ref="DP20:DV20"/>
    <mergeCell ref="DW20:EC20"/>
    <mergeCell ref="DI24:DO24"/>
    <mergeCell ref="DP24:DV24"/>
    <mergeCell ref="DW24:EC24"/>
    <mergeCell ref="DI28:DO28"/>
    <mergeCell ref="DP28:DV28"/>
    <mergeCell ref="DW28:EC28"/>
    <mergeCell ref="DI32:DO32"/>
    <mergeCell ref="DP32:DV32"/>
    <mergeCell ref="DW32:EC32"/>
    <mergeCell ref="DU150:DW150"/>
    <mergeCell ref="DI36:DO36"/>
    <mergeCell ref="DP36:DV36"/>
    <mergeCell ref="DW36:EC36"/>
    <mergeCell ref="DI40:DO40"/>
    <mergeCell ref="DP40:DV40"/>
    <mergeCell ref="DU158:DW158"/>
    <mergeCell ref="DU162:DW162"/>
    <mergeCell ref="DU166:DW166"/>
    <mergeCell ref="DW68:EC68"/>
    <mergeCell ref="DI72:DO72"/>
    <mergeCell ref="DP72:DV72"/>
    <mergeCell ref="DW72:EC72"/>
    <mergeCell ref="EB114:EC114"/>
    <mergeCell ref="DN86:DP86"/>
    <mergeCell ref="DN90:DP90"/>
    <mergeCell ref="DW128:EC128"/>
    <mergeCell ref="DP132:DV132"/>
    <mergeCell ref="DW132:EC132"/>
    <mergeCell ref="DI136:DO136"/>
    <mergeCell ref="DP136:DV136"/>
    <mergeCell ref="DW136:EC136"/>
    <mergeCell ref="DI140:DO140"/>
    <mergeCell ref="DP140:DV140"/>
    <mergeCell ref="DW140:EC140"/>
    <mergeCell ref="EB118:EC118"/>
    <mergeCell ref="DW76:EC76"/>
    <mergeCell ref="DI80:DO80"/>
    <mergeCell ref="DP80:DV80"/>
    <mergeCell ref="DW80:EC80"/>
    <mergeCell ref="DI84:DO84"/>
    <mergeCell ref="DP84:DV84"/>
    <mergeCell ref="DW84:EC84"/>
    <mergeCell ref="DI88:DO88"/>
    <mergeCell ref="DP88:DV88"/>
    <mergeCell ref="DW88:EC88"/>
    <mergeCell ref="DI104:DO104"/>
    <mergeCell ref="DP104:DV104"/>
    <mergeCell ref="DW104:EC104"/>
    <mergeCell ref="DI108:DO108"/>
    <mergeCell ref="DP108:DV108"/>
    <mergeCell ref="DW108:EC108"/>
    <mergeCell ref="DI92:DO92"/>
    <mergeCell ref="DP92:DV92"/>
    <mergeCell ref="DW92:EC92"/>
    <mergeCell ref="DI76:DO76"/>
    <mergeCell ref="DP76:DV76"/>
    <mergeCell ref="DW152:EC152"/>
    <mergeCell ref="DI156:DO156"/>
    <mergeCell ref="DP156:DV156"/>
    <mergeCell ref="DW156:EC156"/>
    <mergeCell ref="DU154:DW154"/>
    <mergeCell ref="EB142:EC142"/>
    <mergeCell ref="EB150:EC150"/>
    <mergeCell ref="EB154:EC154"/>
    <mergeCell ref="DI181:DO181"/>
    <mergeCell ref="DP181:DV181"/>
    <mergeCell ref="DW181:EC181"/>
    <mergeCell ref="DI183:DO183"/>
    <mergeCell ref="DP183:DV183"/>
    <mergeCell ref="DW183:EC183"/>
    <mergeCell ref="EB170:EC170"/>
    <mergeCell ref="DP124:DV124"/>
    <mergeCell ref="DW124:EC124"/>
    <mergeCell ref="EB162:EC162"/>
    <mergeCell ref="EB166:EC166"/>
    <mergeCell ref="DU130:DW130"/>
    <mergeCell ref="DW160:EC160"/>
    <mergeCell ref="DI164:DO164"/>
    <mergeCell ref="DP164:DV164"/>
    <mergeCell ref="DW164:EC164"/>
    <mergeCell ref="DI168:DO168"/>
    <mergeCell ref="DP168:DV168"/>
    <mergeCell ref="DW168:EC168"/>
    <mergeCell ref="DI171:DO171"/>
    <mergeCell ref="DP171:DV171"/>
    <mergeCell ref="DW171:EC171"/>
    <mergeCell ref="DI175:DO175"/>
    <mergeCell ref="DP175:DV175"/>
    <mergeCell ref="DW175:EC175"/>
    <mergeCell ref="DI177:DO177"/>
    <mergeCell ref="DP177:DV177"/>
    <mergeCell ref="DW177:EC177"/>
    <mergeCell ref="DI179:DO179"/>
    <mergeCell ref="DP179:DV179"/>
    <mergeCell ref="DW179:EC179"/>
    <mergeCell ref="DN170:DP170"/>
    <mergeCell ref="A91:A94"/>
    <mergeCell ref="B91:B94"/>
    <mergeCell ref="C91:C94"/>
    <mergeCell ref="D91:D94"/>
    <mergeCell ref="E91:E94"/>
    <mergeCell ref="F91:F94"/>
    <mergeCell ref="G91:G94"/>
    <mergeCell ref="H91:I92"/>
    <mergeCell ref="J91:J92"/>
    <mergeCell ref="K92:O92"/>
    <mergeCell ref="P92:U92"/>
    <mergeCell ref="V92:AB92"/>
    <mergeCell ref="AC92:AI92"/>
    <mergeCell ref="AJ92:AP92"/>
    <mergeCell ref="AQ92:AW92"/>
    <mergeCell ref="AX92:BD92"/>
    <mergeCell ref="BE92:BK92"/>
    <mergeCell ref="BL92:BR92"/>
    <mergeCell ref="BS92:BY92"/>
    <mergeCell ref="BZ92:CF92"/>
    <mergeCell ref="CG92:CM92"/>
    <mergeCell ref="CN92:CT92"/>
    <mergeCell ref="CU92:DA92"/>
    <mergeCell ref="DB92:DH92"/>
    <mergeCell ref="H93:I94"/>
    <mergeCell ref="J93:J94"/>
    <mergeCell ref="K94:O94"/>
    <mergeCell ref="BL94:BR94"/>
    <mergeCell ref="BS94:BY94"/>
    <mergeCell ref="BZ94:CF94"/>
    <mergeCell ref="CG94:CK94"/>
    <mergeCell ref="CL94:CR94"/>
    <mergeCell ref="CS94:CY94"/>
    <mergeCell ref="CZ94:DF94"/>
    <mergeCell ref="DG94:DI94"/>
    <mergeCell ref="DN94:DP94"/>
    <mergeCell ref="DU94:DW94"/>
    <mergeCell ref="EB94:EC94"/>
    <mergeCell ref="EI94:EJ94"/>
    <mergeCell ref="EP94:EQ94"/>
    <mergeCell ref="ER94:EX94"/>
  </mergeCells>
  <conditionalFormatting sqref="K14:EK15">
    <cfRule type="cellIs" dxfId="167" priority="931" operator="equal">
      <formula>1</formula>
    </cfRule>
  </conditionalFormatting>
  <conditionalFormatting sqref="K23:EQ23 K31:GG31 EL14:GG14 K19:EQ19">
    <cfRule type="cellIs" dxfId="166" priority="813" operator="equal">
      <formula>1</formula>
    </cfRule>
  </conditionalFormatting>
  <conditionalFormatting sqref="K23:EQ23 K31:GG31">
    <cfRule type="cellIs" dxfId="165" priority="808" operator="equal">
      <formula>1</formula>
    </cfRule>
  </conditionalFormatting>
  <conditionalFormatting sqref="K27:EQ27">
    <cfRule type="cellIs" dxfId="164" priority="785" operator="equal">
      <formula>1</formula>
    </cfRule>
    <cfRule type="cellIs" dxfId="163" priority="786" operator="equal">
      <formula>1</formula>
    </cfRule>
  </conditionalFormatting>
  <conditionalFormatting sqref="K14:GG14">
    <cfRule type="cellIs" dxfId="162" priority="807" operator="equal">
      <formula>1</formula>
    </cfRule>
  </conditionalFormatting>
  <conditionalFormatting sqref="K15:GG15">
    <cfRule type="cellIs" dxfId="161" priority="775" operator="equal">
      <formula>1</formula>
    </cfRule>
  </conditionalFormatting>
  <conditionalFormatting sqref="K17:GG17">
    <cfRule type="cellIs" dxfId="160" priority="776" operator="equal">
      <formula>1</formula>
    </cfRule>
    <cfRule type="cellIs" dxfId="159" priority="777" operator="equal">
      <formula>1</formula>
    </cfRule>
  </conditionalFormatting>
  <conditionalFormatting sqref="K19:GG19">
    <cfRule type="cellIs" dxfId="158" priority="158" operator="equal">
      <formula>1</formula>
    </cfRule>
  </conditionalFormatting>
  <conditionalFormatting sqref="K21:GG21">
    <cfRule type="cellIs" dxfId="157" priority="159" operator="equal">
      <formula>1</formula>
    </cfRule>
    <cfRule type="cellIs" dxfId="156" priority="160" operator="equal">
      <formula>1</formula>
    </cfRule>
  </conditionalFormatting>
  <conditionalFormatting sqref="K25:GG25">
    <cfRule type="cellIs" dxfId="155" priority="153" operator="equal">
      <formula>1</formula>
    </cfRule>
    <cfRule type="cellIs" dxfId="154" priority="154" operator="equal">
      <formula>1</formula>
    </cfRule>
  </conditionalFormatting>
  <conditionalFormatting sqref="K29:GG29">
    <cfRule type="cellIs" dxfId="153" priority="781" operator="equal">
      <formula>1</formula>
    </cfRule>
    <cfRule type="cellIs" dxfId="152" priority="782" operator="equal">
      <formula>1</formula>
    </cfRule>
  </conditionalFormatting>
  <conditionalFormatting sqref="K33:GG33">
    <cfRule type="cellIs" dxfId="151" priority="799" operator="equal">
      <formula>1</formula>
    </cfRule>
    <cfRule type="cellIs" dxfId="150" priority="800" operator="equal">
      <formula>1</formula>
    </cfRule>
  </conditionalFormatting>
  <conditionalFormatting sqref="K35:GG35">
    <cfRule type="cellIs" dxfId="149" priority="667" operator="equal">
      <formula>1</formula>
    </cfRule>
    <cfRule type="cellIs" dxfId="148" priority="668" operator="equal">
      <formula>1</formula>
    </cfRule>
  </conditionalFormatting>
  <conditionalFormatting sqref="K37:GG37">
    <cfRule type="cellIs" dxfId="147" priority="787" operator="equal">
      <formula>1</formula>
    </cfRule>
    <cfRule type="cellIs" dxfId="146" priority="788" operator="equal">
      <formula>1</formula>
    </cfRule>
  </conditionalFormatting>
  <conditionalFormatting sqref="K39:GG39">
    <cfRule type="cellIs" dxfId="145" priority="665" operator="equal">
      <formula>1</formula>
    </cfRule>
    <cfRule type="cellIs" dxfId="144" priority="666" operator="equal">
      <formula>1</formula>
    </cfRule>
  </conditionalFormatting>
  <conditionalFormatting sqref="K41:GG41">
    <cfRule type="cellIs" dxfId="143" priority="149" operator="equal">
      <formula>1</formula>
    </cfRule>
    <cfRule type="cellIs" dxfId="142" priority="150" operator="equal">
      <formula>1</formula>
    </cfRule>
  </conditionalFormatting>
  <conditionalFormatting sqref="K43:GG43">
    <cfRule type="cellIs" dxfId="141" priority="147" operator="equal">
      <formula>1</formula>
    </cfRule>
    <cfRule type="cellIs" dxfId="140" priority="148" operator="equal">
      <formula>1</formula>
    </cfRule>
  </conditionalFormatting>
  <conditionalFormatting sqref="K45:GG45">
    <cfRule type="cellIs" dxfId="139" priority="145" operator="equal">
      <formula>1</formula>
    </cfRule>
    <cfRule type="cellIs" dxfId="138" priority="146" operator="equal">
      <formula>1</formula>
    </cfRule>
  </conditionalFormatting>
  <conditionalFormatting sqref="K47:GG47">
    <cfRule type="cellIs" dxfId="137" priority="143" operator="equal">
      <formula>1</formula>
    </cfRule>
    <cfRule type="cellIs" dxfId="136" priority="144" operator="equal">
      <formula>1</formula>
    </cfRule>
  </conditionalFormatting>
  <conditionalFormatting sqref="K49:GG49">
    <cfRule type="cellIs" dxfId="135" priority="763" operator="equal">
      <formula>1</formula>
    </cfRule>
    <cfRule type="cellIs" dxfId="134" priority="764" operator="equal">
      <formula>1</formula>
    </cfRule>
  </conditionalFormatting>
  <conditionalFormatting sqref="K51:GG51">
    <cfRule type="cellIs" dxfId="133" priority="659" operator="equal">
      <formula>1</formula>
    </cfRule>
    <cfRule type="cellIs" dxfId="132" priority="660" operator="equal">
      <formula>1</formula>
    </cfRule>
  </conditionalFormatting>
  <conditionalFormatting sqref="K53:GG53">
    <cfRule type="cellIs" dxfId="131" priority="141" operator="equal">
      <formula>1</formula>
    </cfRule>
    <cfRule type="cellIs" dxfId="130" priority="142" operator="equal">
      <formula>1</formula>
    </cfRule>
  </conditionalFormatting>
  <conditionalFormatting sqref="K55:GG55">
    <cfRule type="cellIs" dxfId="129" priority="139" operator="equal">
      <formula>1</formula>
    </cfRule>
    <cfRule type="cellIs" dxfId="128" priority="140" operator="equal">
      <formula>1</formula>
    </cfRule>
  </conditionalFormatting>
  <conditionalFormatting sqref="K57:GG57">
    <cfRule type="cellIs" dxfId="127" priority="137" operator="equal">
      <formula>1</formula>
    </cfRule>
    <cfRule type="cellIs" dxfId="126" priority="138" operator="equal">
      <formula>1</formula>
    </cfRule>
  </conditionalFormatting>
  <conditionalFormatting sqref="K59:GG59">
    <cfRule type="cellIs" dxfId="125" priority="135" operator="equal">
      <formula>1</formula>
    </cfRule>
    <cfRule type="cellIs" dxfId="124" priority="136" operator="equal">
      <formula>1</formula>
    </cfRule>
  </conditionalFormatting>
  <conditionalFormatting sqref="K61:GG61">
    <cfRule type="cellIs" dxfId="123" priority="133" operator="equal">
      <formula>1</formula>
    </cfRule>
    <cfRule type="cellIs" dxfId="122" priority="134" operator="equal">
      <formula>1</formula>
    </cfRule>
  </conditionalFormatting>
  <conditionalFormatting sqref="K63:GG63">
    <cfRule type="cellIs" dxfId="121" priority="131" operator="equal">
      <formula>1</formula>
    </cfRule>
    <cfRule type="cellIs" dxfId="120" priority="132" operator="equal">
      <formula>1</formula>
    </cfRule>
  </conditionalFormatting>
  <conditionalFormatting sqref="K65:GG65">
    <cfRule type="cellIs" dxfId="119" priority="129" operator="equal">
      <formula>1</formula>
    </cfRule>
    <cfRule type="cellIs" dxfId="118" priority="130" operator="equal">
      <formula>1</formula>
    </cfRule>
  </conditionalFormatting>
  <conditionalFormatting sqref="K67:GG67">
    <cfRule type="cellIs" dxfId="117" priority="127" operator="equal">
      <formula>1</formula>
    </cfRule>
    <cfRule type="cellIs" dxfId="116" priority="128" operator="equal">
      <formula>1</formula>
    </cfRule>
  </conditionalFormatting>
  <conditionalFormatting sqref="K69:GG69">
    <cfRule type="cellIs" dxfId="115" priority="125" operator="equal">
      <formula>1</formula>
    </cfRule>
    <cfRule type="cellIs" dxfId="114" priority="126" operator="equal">
      <formula>1</formula>
    </cfRule>
  </conditionalFormatting>
  <conditionalFormatting sqref="K71:GG71">
    <cfRule type="cellIs" dxfId="113" priority="9" operator="equal">
      <formula>1</formula>
    </cfRule>
    <cfRule type="cellIs" dxfId="112" priority="10" operator="equal">
      <formula>1</formula>
    </cfRule>
  </conditionalFormatting>
  <conditionalFormatting sqref="K73:GG73">
    <cfRule type="cellIs" dxfId="111" priority="121" operator="equal">
      <formula>1</formula>
    </cfRule>
    <cfRule type="cellIs" dxfId="110" priority="122" operator="equal">
      <formula>1</formula>
    </cfRule>
  </conditionalFormatting>
  <conditionalFormatting sqref="K75:GG75">
    <cfRule type="cellIs" dxfId="109" priority="119" operator="equal">
      <formula>1</formula>
    </cfRule>
    <cfRule type="cellIs" dxfId="108" priority="120" operator="equal">
      <formula>1</formula>
    </cfRule>
  </conditionalFormatting>
  <conditionalFormatting sqref="K77:GG77">
    <cfRule type="cellIs" dxfId="107" priority="117" operator="equal">
      <formula>1</formula>
    </cfRule>
    <cfRule type="cellIs" dxfId="106" priority="118" operator="equal">
      <formula>1</formula>
    </cfRule>
  </conditionalFormatting>
  <conditionalFormatting sqref="K79:GG79">
    <cfRule type="cellIs" dxfId="105" priority="115" operator="equal">
      <formula>1</formula>
    </cfRule>
    <cfRule type="cellIs" dxfId="104" priority="116" operator="equal">
      <formula>1</formula>
    </cfRule>
  </conditionalFormatting>
  <conditionalFormatting sqref="K81:GG81">
    <cfRule type="cellIs" dxfId="103" priority="113" operator="equal">
      <formula>1</formula>
    </cfRule>
    <cfRule type="cellIs" dxfId="102" priority="114" operator="equal">
      <formula>1</formula>
    </cfRule>
  </conditionalFormatting>
  <conditionalFormatting sqref="K83:GG83">
    <cfRule type="cellIs" dxfId="101" priority="111" operator="equal">
      <formula>1</formula>
    </cfRule>
    <cfRule type="cellIs" dxfId="100" priority="112" operator="equal">
      <formula>1</formula>
    </cfRule>
  </conditionalFormatting>
  <conditionalFormatting sqref="K85:GG85">
    <cfRule type="cellIs" dxfId="99" priority="109" operator="equal">
      <formula>1</formula>
    </cfRule>
    <cfRule type="cellIs" dxfId="98" priority="110" operator="equal">
      <formula>1</formula>
    </cfRule>
  </conditionalFormatting>
  <conditionalFormatting sqref="K87:GG87">
    <cfRule type="cellIs" dxfId="97" priority="107" operator="equal">
      <formula>1</formula>
    </cfRule>
    <cfRule type="cellIs" dxfId="96" priority="108" operator="equal">
      <formula>1</formula>
    </cfRule>
  </conditionalFormatting>
  <conditionalFormatting sqref="K89:GG89">
    <cfRule type="cellIs" dxfId="95" priority="105" operator="equal">
      <formula>1</formula>
    </cfRule>
    <cfRule type="cellIs" dxfId="94" priority="106" operator="equal">
      <formula>1</formula>
    </cfRule>
  </conditionalFormatting>
  <conditionalFormatting sqref="K95:GG95">
    <cfRule type="cellIs" dxfId="93" priority="103" operator="equal">
      <formula>1</formula>
    </cfRule>
    <cfRule type="cellIs" dxfId="92" priority="104" operator="equal">
      <formula>1</formula>
    </cfRule>
  </conditionalFormatting>
  <conditionalFormatting sqref="K97:GG97">
    <cfRule type="cellIs" dxfId="91" priority="101" operator="equal">
      <formula>1</formula>
    </cfRule>
    <cfRule type="cellIs" dxfId="90" priority="102" operator="equal">
      <formula>1</formula>
    </cfRule>
  </conditionalFormatting>
  <conditionalFormatting sqref="K99:GG99">
    <cfRule type="cellIs" dxfId="89" priority="99" operator="equal">
      <formula>1</formula>
    </cfRule>
    <cfRule type="cellIs" dxfId="88" priority="100" operator="equal">
      <formula>1</formula>
    </cfRule>
  </conditionalFormatting>
  <conditionalFormatting sqref="K101:GG101">
    <cfRule type="cellIs" dxfId="87" priority="97" operator="equal">
      <formula>1</formula>
    </cfRule>
    <cfRule type="cellIs" dxfId="86" priority="98" operator="equal">
      <formula>1</formula>
    </cfRule>
  </conditionalFormatting>
  <conditionalFormatting sqref="K103:GG103">
    <cfRule type="cellIs" dxfId="85" priority="95" operator="equal">
      <formula>1</formula>
    </cfRule>
    <cfRule type="cellIs" dxfId="84" priority="96" operator="equal">
      <formula>1</formula>
    </cfRule>
  </conditionalFormatting>
  <conditionalFormatting sqref="K105:GG105">
    <cfRule type="cellIs" dxfId="83" priority="93" operator="equal">
      <formula>1</formula>
    </cfRule>
    <cfRule type="cellIs" dxfId="82" priority="94" operator="equal">
      <formula>1</formula>
    </cfRule>
  </conditionalFormatting>
  <conditionalFormatting sqref="K107:GG107">
    <cfRule type="cellIs" dxfId="81" priority="91" operator="equal">
      <formula>1</formula>
    </cfRule>
    <cfRule type="cellIs" dxfId="80" priority="92" operator="equal">
      <formula>1</formula>
    </cfRule>
  </conditionalFormatting>
  <conditionalFormatting sqref="K109:GG109">
    <cfRule type="cellIs" dxfId="79" priority="89" operator="equal">
      <formula>1</formula>
    </cfRule>
    <cfRule type="cellIs" dxfId="78" priority="90" operator="equal">
      <formula>1</formula>
    </cfRule>
  </conditionalFormatting>
  <conditionalFormatting sqref="K111:GG111">
    <cfRule type="cellIs" dxfId="77" priority="87" operator="equal">
      <formula>1</formula>
    </cfRule>
    <cfRule type="cellIs" dxfId="76" priority="88" operator="equal">
      <formula>1</formula>
    </cfRule>
  </conditionalFormatting>
  <conditionalFormatting sqref="K113:GG113">
    <cfRule type="cellIs" dxfId="75" priority="85" operator="equal">
      <formula>1</formula>
    </cfRule>
    <cfRule type="cellIs" dxfId="74" priority="86" operator="equal">
      <formula>1</formula>
    </cfRule>
  </conditionalFormatting>
  <conditionalFormatting sqref="K115:GG115">
    <cfRule type="cellIs" dxfId="73" priority="83" operator="equal">
      <formula>1</formula>
    </cfRule>
    <cfRule type="cellIs" dxfId="72" priority="84" operator="equal">
      <formula>1</formula>
    </cfRule>
  </conditionalFormatting>
  <conditionalFormatting sqref="K117:GG117">
    <cfRule type="cellIs" dxfId="71" priority="81" operator="equal">
      <formula>1</formula>
    </cfRule>
    <cfRule type="cellIs" dxfId="70" priority="82" operator="equal">
      <formula>1</formula>
    </cfRule>
  </conditionalFormatting>
  <conditionalFormatting sqref="K119:GG119">
    <cfRule type="cellIs" dxfId="69" priority="79" operator="equal">
      <formula>1</formula>
    </cfRule>
    <cfRule type="cellIs" dxfId="68" priority="80" operator="equal">
      <formula>1</formula>
    </cfRule>
  </conditionalFormatting>
  <conditionalFormatting sqref="K121:GG121">
    <cfRule type="cellIs" dxfId="67" priority="77" operator="equal">
      <formula>1</formula>
    </cfRule>
    <cfRule type="cellIs" dxfId="66" priority="78" operator="equal">
      <formula>1</formula>
    </cfRule>
  </conditionalFormatting>
  <conditionalFormatting sqref="K123:GG123">
    <cfRule type="cellIs" dxfId="65" priority="75" operator="equal">
      <formula>1</formula>
    </cfRule>
    <cfRule type="cellIs" dxfId="64" priority="76" operator="equal">
      <formula>1</formula>
    </cfRule>
  </conditionalFormatting>
  <conditionalFormatting sqref="K125:GG125">
    <cfRule type="cellIs" dxfId="63" priority="73" operator="equal">
      <formula>1</formula>
    </cfRule>
    <cfRule type="cellIs" dxfId="62" priority="74" operator="equal">
      <formula>1</formula>
    </cfRule>
  </conditionalFormatting>
  <conditionalFormatting sqref="K127:GG127">
    <cfRule type="cellIs" dxfId="61" priority="71" operator="equal">
      <formula>1</formula>
    </cfRule>
    <cfRule type="cellIs" dxfId="60" priority="72" operator="equal">
      <formula>1</formula>
    </cfRule>
  </conditionalFormatting>
  <conditionalFormatting sqref="K129:GG129">
    <cfRule type="cellIs" dxfId="59" priority="69" operator="equal">
      <formula>1</formula>
    </cfRule>
    <cfRule type="cellIs" dxfId="58" priority="70" operator="equal">
      <formula>1</formula>
    </cfRule>
  </conditionalFormatting>
  <conditionalFormatting sqref="K131:DV131 ER131:GG131">
    <cfRule type="cellIs" dxfId="57" priority="67" operator="equal">
      <formula>1</formula>
    </cfRule>
    <cfRule type="cellIs" dxfId="56" priority="68" operator="equal">
      <formula>1</formula>
    </cfRule>
  </conditionalFormatting>
  <conditionalFormatting sqref="K133:GG133">
    <cfRule type="cellIs" dxfId="55" priority="65" operator="equal">
      <formula>1</formula>
    </cfRule>
    <cfRule type="cellIs" dxfId="54" priority="66" operator="equal">
      <formula>1</formula>
    </cfRule>
  </conditionalFormatting>
  <conditionalFormatting sqref="K135:GG135">
    <cfRule type="cellIs" dxfId="53" priority="63" operator="equal">
      <formula>1</formula>
    </cfRule>
    <cfRule type="cellIs" dxfId="52" priority="64" operator="equal">
      <formula>1</formula>
    </cfRule>
  </conditionalFormatting>
  <conditionalFormatting sqref="K137:GG137">
    <cfRule type="cellIs" dxfId="51" priority="61" operator="equal">
      <formula>1</formula>
    </cfRule>
    <cfRule type="cellIs" dxfId="50" priority="62" operator="equal">
      <formula>1</formula>
    </cfRule>
  </conditionalFormatting>
  <conditionalFormatting sqref="K139:GG139">
    <cfRule type="cellIs" dxfId="49" priority="59" operator="equal">
      <formula>1</formula>
    </cfRule>
    <cfRule type="cellIs" dxfId="48" priority="60" operator="equal">
      <formula>1</formula>
    </cfRule>
  </conditionalFormatting>
  <conditionalFormatting sqref="K141:GG141">
    <cfRule type="cellIs" dxfId="47" priority="57" operator="equal">
      <formula>1</formula>
    </cfRule>
    <cfRule type="cellIs" dxfId="46" priority="58" operator="equal">
      <formula>1</formula>
    </cfRule>
  </conditionalFormatting>
  <conditionalFormatting sqref="K143:GG143">
    <cfRule type="cellIs" dxfId="45" priority="55" operator="equal">
      <formula>1</formula>
    </cfRule>
    <cfRule type="cellIs" dxfId="44" priority="56" operator="equal">
      <formula>1</formula>
    </cfRule>
  </conditionalFormatting>
  <conditionalFormatting sqref="K145:GG145">
    <cfRule type="cellIs" dxfId="43" priority="53" operator="equal">
      <formula>1</formula>
    </cfRule>
    <cfRule type="cellIs" dxfId="42" priority="54" operator="equal">
      <formula>1</formula>
    </cfRule>
  </conditionalFormatting>
  <conditionalFormatting sqref="K147:GG147">
    <cfRule type="cellIs" dxfId="41" priority="51" operator="equal">
      <formula>1</formula>
    </cfRule>
    <cfRule type="cellIs" dxfId="40" priority="52" operator="equal">
      <formula>1</formula>
    </cfRule>
  </conditionalFormatting>
  <conditionalFormatting sqref="K149:GG149">
    <cfRule type="cellIs" dxfId="39" priority="49" operator="equal">
      <formula>1</formula>
    </cfRule>
    <cfRule type="cellIs" dxfId="38" priority="50" operator="equal">
      <formula>1</formula>
    </cfRule>
  </conditionalFormatting>
  <conditionalFormatting sqref="K151:ES151">
    <cfRule type="cellIs" dxfId="37" priority="47" operator="equal">
      <formula>1</formula>
    </cfRule>
    <cfRule type="cellIs" dxfId="36" priority="48" operator="equal">
      <formula>1</formula>
    </cfRule>
  </conditionalFormatting>
  <conditionalFormatting sqref="K153:GG153">
    <cfRule type="cellIs" dxfId="35" priority="45" operator="equal">
      <formula>1</formula>
    </cfRule>
    <cfRule type="cellIs" dxfId="34" priority="46" operator="equal">
      <formula>1</formula>
    </cfRule>
  </conditionalFormatting>
  <conditionalFormatting sqref="K155:GG155">
    <cfRule type="cellIs" dxfId="33" priority="43" operator="equal">
      <formula>1</formula>
    </cfRule>
    <cfRule type="cellIs" dxfId="32" priority="44" operator="equal">
      <formula>1</formula>
    </cfRule>
  </conditionalFormatting>
  <conditionalFormatting sqref="K157:GG157">
    <cfRule type="cellIs" dxfId="31" priority="41" operator="equal">
      <formula>1</formula>
    </cfRule>
    <cfRule type="cellIs" dxfId="30" priority="42" operator="equal">
      <formula>1</formula>
    </cfRule>
  </conditionalFormatting>
  <conditionalFormatting sqref="K159:GG159">
    <cfRule type="cellIs" dxfId="29" priority="39" operator="equal">
      <formula>1</formula>
    </cfRule>
    <cfRule type="cellIs" dxfId="28" priority="40" operator="equal">
      <formula>1</formula>
    </cfRule>
  </conditionalFormatting>
  <conditionalFormatting sqref="K161:GG161">
    <cfRule type="cellIs" dxfId="27" priority="37" operator="equal">
      <formula>1</formula>
    </cfRule>
    <cfRule type="cellIs" dxfId="26" priority="38" operator="equal">
      <formula>1</formula>
    </cfRule>
  </conditionalFormatting>
  <conditionalFormatting sqref="K163:GG163">
    <cfRule type="cellIs" dxfId="25" priority="35" operator="equal">
      <formula>1</formula>
    </cfRule>
    <cfRule type="cellIs" dxfId="24" priority="36" operator="equal">
      <formula>1</formula>
    </cfRule>
  </conditionalFormatting>
  <conditionalFormatting sqref="K165:GG165">
    <cfRule type="cellIs" dxfId="23" priority="33" operator="equal">
      <formula>1</formula>
    </cfRule>
    <cfRule type="cellIs" dxfId="22" priority="34" operator="equal">
      <formula>1</formula>
    </cfRule>
  </conditionalFormatting>
  <conditionalFormatting sqref="K167:GG167">
    <cfRule type="cellIs" dxfId="21" priority="31" operator="equal">
      <formula>1</formula>
    </cfRule>
    <cfRule type="cellIs" dxfId="20" priority="32" operator="equal">
      <formula>1</formula>
    </cfRule>
  </conditionalFormatting>
  <conditionalFormatting sqref="K169:GG169">
    <cfRule type="cellIs" dxfId="19" priority="691" operator="equal">
      <formula>1</formula>
    </cfRule>
    <cfRule type="cellIs" dxfId="18" priority="692" operator="equal">
      <formula>1</formula>
    </cfRule>
  </conditionalFormatting>
  <conditionalFormatting sqref="EL15:EQ15 ES15:EX15">
    <cfRule type="cellIs" dxfId="17" priority="780" operator="equal">
      <formula>1</formula>
    </cfRule>
  </conditionalFormatting>
  <conditionalFormatting sqref="ER15">
    <cfRule type="cellIs" dxfId="16" priority="162" operator="equal">
      <formula>1</formula>
    </cfRule>
  </conditionalFormatting>
  <conditionalFormatting sqref="ER19">
    <cfRule type="cellIs" dxfId="15" priority="157" operator="equal">
      <formula>1</formula>
    </cfRule>
  </conditionalFormatting>
  <conditionalFormatting sqref="ER23:GG23">
    <cfRule type="cellIs" dxfId="14" priority="155" operator="equal">
      <formula>1</formula>
    </cfRule>
    <cfRule type="cellIs" dxfId="13" priority="156" operator="equal">
      <formula>1</formula>
    </cfRule>
  </conditionalFormatting>
  <conditionalFormatting sqref="ER27:GG27">
    <cfRule type="cellIs" dxfId="12" priority="151" operator="equal">
      <formula>1</formula>
    </cfRule>
    <cfRule type="cellIs" dxfId="11" priority="152" operator="equal">
      <formula>1</formula>
    </cfRule>
  </conditionalFormatting>
  <conditionalFormatting sqref="ES19:EX19">
    <cfRule type="cellIs" dxfId="10" priority="161" operator="equal">
      <formula>1</formula>
    </cfRule>
  </conditionalFormatting>
  <conditionalFormatting sqref="EY15:GG15">
    <cfRule type="cellIs" dxfId="9" priority="13" operator="equal">
      <formula>1</formula>
    </cfRule>
  </conditionalFormatting>
  <conditionalFormatting sqref="EY19:GG19">
    <cfRule type="cellIs" dxfId="8" priority="11" operator="equal">
      <formula>1</formula>
    </cfRule>
  </conditionalFormatting>
  <conditionalFormatting sqref="DW131:EQ131">
    <cfRule type="cellIs" dxfId="7" priority="7" operator="equal">
      <formula>1</formula>
    </cfRule>
    <cfRule type="cellIs" dxfId="6" priority="8" operator="equal">
      <formula>1</formula>
    </cfRule>
  </conditionalFormatting>
  <conditionalFormatting sqref="ET151:GG151">
    <cfRule type="cellIs" dxfId="5" priority="5" operator="equal">
      <formula>1</formula>
    </cfRule>
    <cfRule type="cellIs" dxfId="4" priority="6" operator="equal">
      <formula>1</formula>
    </cfRule>
  </conditionalFormatting>
  <conditionalFormatting sqref="K91:AH91 AJ91:GG91">
    <cfRule type="cellIs" dxfId="3" priority="3" operator="equal">
      <formula>1</formula>
    </cfRule>
    <cfRule type="cellIs" dxfId="2" priority="4" operator="equal">
      <formula>1</formula>
    </cfRule>
  </conditionalFormatting>
  <conditionalFormatting sqref="K93:GG93">
    <cfRule type="cellIs" dxfId="1" priority="1" operator="equal">
      <formula>1</formula>
    </cfRule>
    <cfRule type="cellIs" dxfId="0" priority="2" operator="equal">
      <formula>1</formula>
    </cfRule>
  </conditionalFormatting>
  <pageMargins left="0.23622047244094491" right="0.23622047244094491" top="0.51181102362204722" bottom="0.43307086614173229" header="0.31496062992125984" footer="0.31496062992125984"/>
  <pageSetup paperSize="167" scale="1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BALANCE GENERAL</vt:lpstr>
      <vt:lpstr>Cronograma prorroga</vt:lpstr>
      <vt:lpstr>'Cronograma prorroga'!Área_de_impresión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 Bautista</dc:creator>
  <cp:keywords/>
  <dc:description/>
  <cp:lastModifiedBy>ANA 8A</cp:lastModifiedBy>
  <cp:revision/>
  <dcterms:created xsi:type="dcterms:W3CDTF">2023-10-10T17:55:04Z</dcterms:created>
  <dcterms:modified xsi:type="dcterms:W3CDTF">2024-05-17T14:50:50Z</dcterms:modified>
  <cp:category/>
  <cp:contentStatus/>
</cp:coreProperties>
</file>