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18"/>
  <workbookPr codeName="ThisWorkbook"/>
  <mc:AlternateContent xmlns:mc="http://schemas.openxmlformats.org/markup-compatibility/2006">
    <mc:Choice Requires="x15">
      <x15ac:absPath xmlns:x15ac="http://schemas.microsoft.com/office/spreadsheetml/2010/11/ac" url="D:\Users\mrianog\OneDrive\OneDrive - Consejo Superior de la Judicatura\1. PROCESOS DE SELECCIÓN\2024\08. MINIMA CUANTÍA\MC-2024_MANTENIMIENTO AIRES ACONDICIONADOS\"/>
    </mc:Choice>
  </mc:AlternateContent>
  <xr:revisionPtr revIDLastSave="1" documentId="11_EEF0C1ACC8701297E7CADA2B5268CB2558A42DFF" xr6:coauthVersionLast="47" xr6:coauthVersionMax="47" xr10:uidLastSave="{FF7EE92E-BCE7-4BCC-94CA-8B71381CB4CB}"/>
  <bookViews>
    <workbookView xWindow="-120" yWindow="-120" windowWidth="20640" windowHeight="11160" firstSheet="5" activeTab="5" xr2:uid="{00000000-000D-0000-FFFF-FFFF00000000}"/>
  </bookViews>
  <sheets>
    <sheet name="SB (2)" sheetId="6" state="hidden" r:id="rId1"/>
    <sheet name="SB" sheetId="4" state="hidden" r:id="rId2"/>
    <sheet name="Hoja1" sheetId="5" state="hidden" r:id="rId3"/>
    <sheet name="LC" sheetId="3" state="hidden" r:id="rId4"/>
    <sheet name="S_A" sheetId="2" state="hidden" r:id="rId5"/>
    <sheet name="MC (2)" sheetId="7" r:id="rId6"/>
    <sheet name="Hoja2" sheetId="8" state="hidden" r:id="rId7"/>
    <sheet name="MC" sheetId="1" state="hidden"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7" l="1"/>
  <c r="H14" i="7" s="1"/>
  <c r="I14" i="7" s="1"/>
  <c r="G15" i="7"/>
  <c r="H15" i="7" s="1"/>
  <c r="I15" i="7" s="1"/>
  <c r="G10" i="7" l="1"/>
  <c r="H10" i="7" s="1"/>
  <c r="I10" i="7" s="1"/>
  <c r="G11" i="7"/>
  <c r="H11" i="7" s="1"/>
  <c r="I11" i="7" s="1"/>
  <c r="G18" i="7"/>
  <c r="H18" i="7" s="1"/>
  <c r="I18" i="7" s="1"/>
  <c r="G20" i="7"/>
  <c r="H20" i="7" s="1"/>
  <c r="I20" i="7" s="1"/>
  <c r="G23" i="7"/>
  <c r="H23" i="7" s="1"/>
  <c r="I23" i="7" s="1"/>
  <c r="G25" i="7"/>
  <c r="H25" i="7" s="1"/>
  <c r="I25" i="7" s="1"/>
  <c r="G28" i="7"/>
  <c r="H28" i="7" s="1"/>
  <c r="I28" i="7" s="1"/>
  <c r="G30" i="7"/>
  <c r="H30" i="7" s="1"/>
  <c r="I30" i="7" s="1"/>
  <c r="G33" i="7"/>
  <c r="H33" i="7" s="1"/>
  <c r="I33" i="7" s="1"/>
  <c r="G35" i="7"/>
  <c r="H35" i="7" s="1"/>
  <c r="I35" i="7" s="1"/>
  <c r="G38" i="7"/>
  <c r="H38" i="7" s="1"/>
  <c r="I38" i="7" s="1"/>
  <c r="G40" i="7"/>
  <c r="H40" i="7" s="1"/>
  <c r="I40" i="7" s="1"/>
  <c r="G43" i="7"/>
  <c r="H43" i="7" s="1"/>
  <c r="I43" i="7" s="1"/>
  <c r="G45" i="7"/>
  <c r="H45" i="7" s="1"/>
  <c r="I45" i="7" s="1"/>
  <c r="G48" i="7"/>
  <c r="H48" i="7" s="1"/>
  <c r="I48" i="7" s="1"/>
  <c r="G49" i="7"/>
  <c r="H49" i="7" s="1"/>
  <c r="I49" i="7" s="1"/>
  <c r="G50" i="7"/>
  <c r="H50" i="7" s="1"/>
  <c r="I50" i="7" s="1"/>
  <c r="G51" i="7"/>
  <c r="H51" i="7" s="1"/>
  <c r="I51" i="7" s="1"/>
  <c r="G52" i="7"/>
  <c r="H52" i="7" s="1"/>
  <c r="I52" i="7" s="1"/>
  <c r="G53" i="7"/>
  <c r="H53" i="7" s="1"/>
  <c r="I53" i="7" s="1"/>
  <c r="G54" i="7"/>
  <c r="H54" i="7" s="1"/>
  <c r="I54" i="7" s="1"/>
  <c r="G55" i="7"/>
  <c r="H55" i="7" s="1"/>
  <c r="I55" i="7" s="1"/>
  <c r="G56" i="7"/>
  <c r="H56" i="7" s="1"/>
  <c r="I56" i="7" s="1"/>
  <c r="G57" i="7"/>
  <c r="H57" i="7" s="1"/>
  <c r="I57" i="7" s="1"/>
  <c r="G58" i="7"/>
  <c r="H58" i="7" s="1"/>
  <c r="I58" i="7" s="1"/>
  <c r="G59" i="7"/>
  <c r="H59" i="7" s="1"/>
  <c r="I59" i="7" s="1"/>
  <c r="G60" i="7"/>
  <c r="H60" i="7" s="1"/>
  <c r="I60" i="7" s="1"/>
  <c r="G61" i="7"/>
  <c r="H61" i="7" s="1"/>
  <c r="I61" i="7" s="1"/>
  <c r="G62" i="7"/>
  <c r="H62" i="7" s="1"/>
  <c r="I62" i="7" s="1"/>
  <c r="G63" i="7"/>
  <c r="H63" i="7" s="1"/>
  <c r="I63" i="7" s="1"/>
  <c r="G64" i="7"/>
  <c r="H64" i="7" s="1"/>
  <c r="I64" i="7" s="1"/>
  <c r="G65" i="7"/>
  <c r="H65" i="7" s="1"/>
  <c r="I65" i="7" s="1"/>
  <c r="G66" i="7"/>
  <c r="H66" i="7" s="1"/>
  <c r="I66" i="7" s="1"/>
  <c r="G67" i="7"/>
  <c r="H67" i="7" s="1"/>
  <c r="I67" i="7" s="1"/>
  <c r="G69" i="7"/>
  <c r="H69" i="7" s="1"/>
  <c r="I69" i="7" s="1"/>
  <c r="G70" i="7"/>
  <c r="H70" i="7" s="1"/>
  <c r="I70" i="7" s="1"/>
  <c r="G71" i="7"/>
  <c r="H71" i="7" s="1"/>
  <c r="I71" i="7" s="1"/>
  <c r="G72" i="7"/>
  <c r="H72" i="7" s="1"/>
  <c r="I72" i="7" s="1"/>
  <c r="G73" i="7"/>
  <c r="H73" i="7" s="1"/>
  <c r="I73" i="7" s="1"/>
  <c r="G74" i="7"/>
  <c r="H74" i="7" s="1"/>
  <c r="I74" i="7" s="1"/>
  <c r="G75" i="7"/>
  <c r="H75" i="7" s="1"/>
  <c r="I75" i="7" s="1"/>
  <c r="G76" i="7"/>
  <c r="H76" i="7" s="1"/>
  <c r="I76" i="7" s="1"/>
  <c r="G77" i="7"/>
  <c r="H77" i="7" s="1"/>
  <c r="I77" i="7" s="1"/>
  <c r="G78" i="7"/>
  <c r="H78" i="7" s="1"/>
  <c r="I78" i="7" s="1"/>
  <c r="G79" i="7"/>
  <c r="H79" i="7" s="1"/>
  <c r="I79" i="7" s="1"/>
  <c r="G80" i="7"/>
  <c r="H80" i="7" s="1"/>
  <c r="I80" i="7" s="1"/>
  <c r="G81" i="7"/>
  <c r="H81" i="7" s="1"/>
  <c r="I81" i="7" s="1"/>
  <c r="G82" i="7"/>
  <c r="H82" i="7" s="1"/>
  <c r="I82" i="7" s="1"/>
  <c r="G83" i="7"/>
  <c r="H83" i="7" s="1"/>
  <c r="I83" i="7" s="1"/>
  <c r="G84" i="7"/>
  <c r="H84" i="7" s="1"/>
  <c r="I84" i="7" s="1"/>
  <c r="G85" i="7"/>
  <c r="H85" i="7" s="1"/>
  <c r="I85" i="7" s="1"/>
  <c r="G86" i="7"/>
  <c r="H86" i="7" s="1"/>
  <c r="I86" i="7" s="1"/>
  <c r="G87" i="7"/>
  <c r="H87" i="7" s="1"/>
  <c r="I87" i="7" s="1"/>
  <c r="G88" i="7"/>
  <c r="H88" i="7" s="1"/>
  <c r="I88" i="7" s="1"/>
  <c r="G90" i="7"/>
  <c r="H90" i="7" s="1"/>
  <c r="I90" i="7" s="1"/>
  <c r="G91" i="7"/>
  <c r="H91" i="7" s="1"/>
  <c r="I91" i="7" s="1"/>
  <c r="G92" i="7"/>
  <c r="H92" i="7" s="1"/>
  <c r="I92" i="7" s="1"/>
  <c r="G93" i="7"/>
  <c r="H93" i="7" s="1"/>
  <c r="I93" i="7" s="1"/>
  <c r="G94" i="7"/>
  <c r="H94" i="7" s="1"/>
  <c r="I94" i="7" s="1"/>
  <c r="G95" i="7"/>
  <c r="H95" i="7" s="1"/>
  <c r="I95" i="7" s="1"/>
  <c r="G96" i="7"/>
  <c r="H96" i="7" s="1"/>
  <c r="I96" i="7" s="1"/>
  <c r="G97" i="7"/>
  <c r="H97" i="7" s="1"/>
  <c r="I97" i="7" s="1"/>
  <c r="G98" i="7"/>
  <c r="H98" i="7" s="1"/>
  <c r="I98" i="7" s="1"/>
  <c r="G99" i="7"/>
  <c r="H99" i="7" s="1"/>
  <c r="I99" i="7" s="1"/>
  <c r="G100" i="7"/>
  <c r="H100" i="7" s="1"/>
  <c r="I100" i="7" s="1"/>
  <c r="G101" i="7"/>
  <c r="H101" i="7" s="1"/>
  <c r="I101" i="7" s="1"/>
  <c r="G102" i="7"/>
  <c r="H102" i="7" s="1"/>
  <c r="I102" i="7" s="1"/>
  <c r="G103" i="7"/>
  <c r="H103" i="7" s="1"/>
  <c r="I103" i="7" s="1"/>
  <c r="G104" i="7"/>
  <c r="H104" i="7" s="1"/>
  <c r="I104" i="7" s="1"/>
  <c r="G105" i="7"/>
  <c r="H105" i="7" s="1"/>
  <c r="I105" i="7" s="1"/>
  <c r="G106" i="7"/>
  <c r="H106" i="7" s="1"/>
  <c r="I106" i="7" s="1"/>
  <c r="G107" i="7"/>
  <c r="H107" i="7" s="1"/>
  <c r="I107" i="7" s="1"/>
  <c r="G108" i="7"/>
  <c r="H108" i="7" s="1"/>
  <c r="I108" i="7" s="1"/>
  <c r="G109" i="7"/>
  <c r="H109" i="7" s="1"/>
  <c r="I109" i="7" s="1"/>
  <c r="G111" i="7"/>
  <c r="H111" i="7" s="1"/>
  <c r="I111" i="7" s="1"/>
  <c r="G112" i="7"/>
  <c r="H112" i="7" s="1"/>
  <c r="I112" i="7" s="1"/>
  <c r="G113" i="7"/>
  <c r="H113" i="7" s="1"/>
  <c r="I113" i="7" s="1"/>
  <c r="G114" i="7"/>
  <c r="H114" i="7" s="1"/>
  <c r="I114" i="7" s="1"/>
  <c r="G115" i="7"/>
  <c r="H115" i="7" s="1"/>
  <c r="I115" i="7" s="1"/>
  <c r="G116" i="7"/>
  <c r="H116" i="7" s="1"/>
  <c r="I116" i="7" s="1"/>
  <c r="G117" i="7"/>
  <c r="H117" i="7" s="1"/>
  <c r="I117" i="7" s="1"/>
  <c r="G118" i="7"/>
  <c r="H118" i="7" s="1"/>
  <c r="I118" i="7" s="1"/>
  <c r="G119" i="7"/>
  <c r="H119" i="7" s="1"/>
  <c r="I119" i="7" s="1"/>
  <c r="G120" i="7"/>
  <c r="H120" i="7" s="1"/>
  <c r="I120" i="7" s="1"/>
  <c r="G121" i="7"/>
  <c r="H121" i="7" s="1"/>
  <c r="I121" i="7" s="1"/>
  <c r="G122" i="7"/>
  <c r="H122" i="7" s="1"/>
  <c r="I122" i="7" s="1"/>
  <c r="G123" i="7"/>
  <c r="H123" i="7" s="1"/>
  <c r="I123" i="7" s="1"/>
  <c r="G124" i="7"/>
  <c r="H124" i="7" s="1"/>
  <c r="I124" i="7" s="1"/>
  <c r="G125" i="7"/>
  <c r="H125" i="7" s="1"/>
  <c r="I125" i="7" s="1"/>
  <c r="G126" i="7"/>
  <c r="H126" i="7" s="1"/>
  <c r="I126" i="7" s="1"/>
  <c r="G127" i="7"/>
  <c r="H127" i="7" s="1"/>
  <c r="I127" i="7" s="1"/>
  <c r="G128" i="7"/>
  <c r="H128" i="7" s="1"/>
  <c r="I128" i="7" s="1"/>
  <c r="G129" i="7"/>
  <c r="H129" i="7" s="1"/>
  <c r="I129" i="7" s="1"/>
  <c r="G130" i="7"/>
  <c r="H130" i="7" s="1"/>
  <c r="I130" i="7" s="1"/>
  <c r="G132" i="7"/>
  <c r="H132" i="7" s="1"/>
  <c r="I132" i="7" s="1"/>
  <c r="G133" i="7"/>
  <c r="H133" i="7" s="1"/>
  <c r="I133" i="7" s="1"/>
  <c r="G134" i="7"/>
  <c r="H134" i="7" s="1"/>
  <c r="I134" i="7" s="1"/>
  <c r="G135" i="7"/>
  <c r="H135" i="7" s="1"/>
  <c r="I135" i="7" s="1"/>
  <c r="G136" i="7"/>
  <c r="H136" i="7" s="1"/>
  <c r="I136" i="7" s="1"/>
  <c r="G137" i="7"/>
  <c r="H137" i="7" s="1"/>
  <c r="I137" i="7" s="1"/>
  <c r="G138" i="7"/>
  <c r="H138" i="7" s="1"/>
  <c r="I138" i="7" s="1"/>
  <c r="G139" i="7"/>
  <c r="H139" i="7" s="1"/>
  <c r="I139" i="7" s="1"/>
  <c r="G140" i="7"/>
  <c r="H140" i="7" s="1"/>
  <c r="I140" i="7" s="1"/>
  <c r="G141" i="7"/>
  <c r="H141" i="7" s="1"/>
  <c r="I141" i="7" s="1"/>
  <c r="G142" i="7"/>
  <c r="H142" i="7" s="1"/>
  <c r="I142" i="7" s="1"/>
  <c r="G143" i="7"/>
  <c r="H143" i="7" s="1"/>
  <c r="I143" i="7" s="1"/>
  <c r="G144" i="7"/>
  <c r="H144" i="7" s="1"/>
  <c r="I144" i="7" s="1"/>
  <c r="G145" i="7"/>
  <c r="H145" i="7" s="1"/>
  <c r="I145" i="7" s="1"/>
  <c r="G146" i="7"/>
  <c r="H146" i="7" s="1"/>
  <c r="I146" i="7" s="1"/>
  <c r="G147" i="7"/>
  <c r="H147" i="7" s="1"/>
  <c r="I147" i="7" s="1"/>
  <c r="G148" i="7"/>
  <c r="H148" i="7" s="1"/>
  <c r="I148" i="7" s="1"/>
  <c r="G149" i="7"/>
  <c r="H149" i="7" s="1"/>
  <c r="I149" i="7" s="1"/>
  <c r="G150" i="7"/>
  <c r="H150" i="7" s="1"/>
  <c r="I150" i="7" s="1"/>
  <c r="G151" i="7"/>
  <c r="H151" i="7" s="1"/>
  <c r="I151" i="7" s="1"/>
  <c r="G152" i="7"/>
  <c r="H152" i="7" s="1"/>
  <c r="I152" i="7" s="1"/>
  <c r="G154" i="7"/>
  <c r="H154" i="7" s="1"/>
  <c r="I154" i="7" s="1"/>
  <c r="G155" i="7"/>
  <c r="H155" i="7" s="1"/>
  <c r="I155" i="7" s="1"/>
  <c r="G156" i="7"/>
  <c r="H156" i="7" s="1"/>
  <c r="I156" i="7" s="1"/>
  <c r="G157" i="7"/>
  <c r="H157" i="7" s="1"/>
  <c r="I157" i="7" s="1"/>
  <c r="G158" i="7"/>
  <c r="H158" i="7" s="1"/>
  <c r="I158" i="7" s="1"/>
  <c r="G159" i="7"/>
  <c r="H159" i="7" s="1"/>
  <c r="I159" i="7" s="1"/>
  <c r="G160" i="7"/>
  <c r="H160" i="7" s="1"/>
  <c r="I160" i="7" s="1"/>
  <c r="G161" i="7"/>
  <c r="H161" i="7" s="1"/>
  <c r="I161" i="7" s="1"/>
  <c r="G162" i="7"/>
  <c r="H162" i="7" s="1"/>
  <c r="I162" i="7" s="1"/>
  <c r="G163" i="7"/>
  <c r="H163" i="7" s="1"/>
  <c r="I163" i="7" s="1"/>
  <c r="G164" i="7"/>
  <c r="H164" i="7" s="1"/>
  <c r="I164" i="7" s="1"/>
  <c r="G165" i="7"/>
  <c r="H165" i="7" s="1"/>
  <c r="I165" i="7" s="1"/>
  <c r="G166" i="7"/>
  <c r="H166" i="7" s="1"/>
  <c r="I166" i="7" s="1"/>
  <c r="G167" i="7"/>
  <c r="H167" i="7" s="1"/>
  <c r="I167" i="7" s="1"/>
  <c r="G168" i="7"/>
  <c r="H168" i="7" s="1"/>
  <c r="I168" i="7" s="1"/>
  <c r="G169" i="7"/>
  <c r="H169" i="7" s="1"/>
  <c r="I169" i="7" s="1"/>
  <c r="G170" i="7"/>
  <c r="H170" i="7" s="1"/>
  <c r="I170" i="7" s="1"/>
  <c r="G171" i="7"/>
  <c r="H171" i="7" s="1"/>
  <c r="I171" i="7" s="1"/>
  <c r="G172" i="7"/>
  <c r="H172" i="7" s="1"/>
  <c r="I172" i="7" s="1"/>
  <c r="G173" i="7"/>
  <c r="H173" i="7" s="1"/>
  <c r="I173" i="7" s="1"/>
  <c r="G174" i="7"/>
  <c r="H174" i="7" s="1"/>
  <c r="I174" i="7" s="1"/>
  <c r="F138" i="2"/>
  <c r="F139" i="2"/>
  <c r="F140" i="2"/>
  <c r="F141" i="2"/>
  <c r="F142" i="2"/>
  <c r="F143" i="2"/>
  <c r="F144" i="2"/>
  <c r="F145" i="2"/>
  <c r="F146" i="2"/>
  <c r="F147" i="2"/>
  <c r="F148" i="2"/>
  <c r="F149" i="2"/>
  <c r="F150" i="2"/>
  <c r="F151" i="2"/>
  <c r="F152" i="2"/>
  <c r="F153" i="2"/>
  <c r="F154" i="2"/>
  <c r="F155" i="2"/>
  <c r="F156" i="2"/>
  <c r="F157" i="2"/>
  <c r="F158" i="2"/>
  <c r="F117" i="2"/>
  <c r="F118" i="2"/>
  <c r="F119" i="2"/>
  <c r="F120" i="2"/>
  <c r="F121" i="2"/>
  <c r="F122" i="2"/>
  <c r="F123" i="2"/>
  <c r="F124" i="2"/>
  <c r="F125" i="2"/>
  <c r="F126" i="2"/>
  <c r="F127" i="2"/>
  <c r="F128" i="2"/>
  <c r="F129" i="2"/>
  <c r="F130" i="2"/>
  <c r="F131" i="2"/>
  <c r="F132" i="2"/>
  <c r="F133" i="2"/>
  <c r="F134" i="2"/>
  <c r="F135" i="2"/>
  <c r="F136" i="2"/>
  <c r="F137" i="2"/>
  <c r="F97" i="2"/>
  <c r="F98" i="2"/>
  <c r="F99" i="2"/>
  <c r="F100" i="2"/>
  <c r="F101" i="2"/>
  <c r="F102" i="2"/>
  <c r="F103" i="2"/>
  <c r="F104" i="2"/>
  <c r="F105" i="2"/>
  <c r="F106" i="2"/>
  <c r="F107" i="2"/>
  <c r="F108" i="2"/>
  <c r="F109" i="2"/>
  <c r="F110" i="2"/>
  <c r="F111" i="2"/>
  <c r="F112" i="2"/>
  <c r="F113" i="2"/>
  <c r="F114" i="2"/>
  <c r="F115" i="2"/>
  <c r="F116" i="2"/>
  <c r="F92" i="2"/>
  <c r="F93" i="2"/>
  <c r="F94" i="2"/>
  <c r="F95" i="2"/>
  <c r="F96"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G8" i="7" l="1"/>
  <c r="H8" i="7" s="1"/>
  <c r="I8" i="7" s="1"/>
  <c r="G6" i="7" l="1"/>
  <c r="H6" i="7" l="1"/>
  <c r="I6" i="7" s="1"/>
  <c r="I175" i="7" s="1"/>
  <c r="J40" i="1"/>
  <c r="J41" i="1"/>
  <c r="I38" i="1" l="1"/>
  <c r="J38" i="1" s="1"/>
  <c r="K38" i="1" s="1"/>
  <c r="I39" i="1"/>
  <c r="J39" i="1" s="1"/>
  <c r="K39" i="1" s="1"/>
  <c r="I21" i="1" l="1"/>
  <c r="J21" i="1" s="1"/>
  <c r="K21" i="1" s="1"/>
  <c r="K41" i="1" l="1"/>
  <c r="K43" i="1" s="1"/>
  <c r="E23" i="6" l="1"/>
  <c r="E24" i="6"/>
  <c r="E25" i="6"/>
  <c r="E26" i="6"/>
  <c r="E27" i="6"/>
  <c r="E28" i="6"/>
  <c r="E29" i="6"/>
  <c r="E30" i="6"/>
  <c r="E31" i="6"/>
  <c r="E32" i="6"/>
  <c r="E33" i="6"/>
  <c r="E34" i="6"/>
  <c r="E22" i="6"/>
  <c r="E35" i="6"/>
  <c r="E36" i="6"/>
  <c r="E37" i="6"/>
  <c r="E38" i="6"/>
  <c r="E39" i="6"/>
  <c r="E40" i="6"/>
  <c r="E21" i="6"/>
  <c r="E41" i="6"/>
  <c r="E21" i="4" l="1"/>
  <c r="E22" i="4"/>
  <c r="D23" i="4" l="1"/>
  <c r="F21" i="2"/>
  <c r="F27" i="2"/>
  <c r="F28" i="2"/>
  <c r="F29" i="2"/>
  <c r="F30" i="2"/>
  <c r="F31" i="2"/>
  <c r="F32" i="2"/>
  <c r="F33" i="2"/>
  <c r="F34" i="2"/>
  <c r="F35" i="2"/>
  <c r="F36" i="2"/>
  <c r="F37" i="2"/>
  <c r="F38" i="2"/>
  <c r="F39" i="2"/>
  <c r="F40" i="2"/>
  <c r="F42" i="2"/>
  <c r="E24" i="4" l="1"/>
  <c r="E21" i="3"/>
  <c r="F54" i="2"/>
  <c r="E26" i="3"/>
  <c r="E28" i="3"/>
  <c r="E27" i="3"/>
  <c r="E25" i="3"/>
  <c r="E24" i="3"/>
  <c r="E23" i="3"/>
  <c r="E22" i="3"/>
  <c r="E25" i="4" l="1"/>
  <c r="D26" i="4"/>
  <c r="D29" i="3"/>
  <c r="E30" i="3" s="1"/>
  <c r="E31" i="3" s="1"/>
  <c r="E32" i="3"/>
  <c r="E33" i="3" s="1"/>
  <c r="F51" i="2" l="1"/>
  <c r="F52" i="2"/>
  <c r="F53" i="2"/>
  <c r="F50" i="2"/>
  <c r="D34" i="3" l="1"/>
  <c r="F43" i="2"/>
  <c r="F47" i="2"/>
  <c r="F46" i="2"/>
  <c r="F45" i="2"/>
  <c r="F44" i="2"/>
  <c r="F41" i="2"/>
  <c r="F23" i="2"/>
  <c r="F24" i="2"/>
  <c r="F25" i="2"/>
  <c r="F26" i="2"/>
  <c r="F22" i="2"/>
  <c r="F49" i="2"/>
  <c r="F55" i="2"/>
  <c r="F89" i="2"/>
  <c r="F90" i="2"/>
  <c r="F91" i="2"/>
  <c r="E159" i="2" l="1"/>
  <c r="F160" i="2" s="1"/>
  <c r="F161" i="2" l="1"/>
  <c r="F162" i="2" s="1"/>
  <c r="E163"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700-000001000000}">
      <text>
        <r>
          <rPr>
            <b/>
            <sz val="9"/>
            <color indexed="81"/>
            <rFont val="Tahoma"/>
            <family val="2"/>
          </rPr>
          <t xml:space="preserve">DIGITAR VALOR UNITARIO DEL ITEM 1
</t>
        </r>
      </text>
    </comment>
    <comment ref="G38" authorId="0" shapeId="0" xr:uid="{00000000-0006-0000-0700-000002000000}">
      <text>
        <r>
          <rPr>
            <b/>
            <sz val="9"/>
            <color indexed="81"/>
            <rFont val="Tahoma"/>
            <family val="2"/>
          </rPr>
          <t xml:space="preserve">DIGITAR VALOR UNITARIO DEL ITEM 2
</t>
        </r>
      </text>
    </comment>
    <comment ref="G39" authorId="0" shapeId="0" xr:uid="{00000000-0006-0000-07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<sst xmlns="http://schemas.openxmlformats.org/spreadsheetml/2006/main" count="727" uniqueCount="154">
  <si>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</si>
  <si>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</si>
  <si>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</si>
  <si>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</si>
  <si>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</si>
  <si>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</si>
  <si>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</si>
  <si>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</si>
  <si>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</si>
  <si>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</si>
  <si>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</si>
  <si>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</si>
  <si>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</si>
  <si>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</si>
  <si>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</si>
  <si>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</si>
  <si>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</si>
  <si>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</si>
  <si>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</si>
  <si>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</si>
  <si>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</si>
  <si>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</si>
  <si>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</si>
  <si>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</si>
  <si>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</si>
  <si>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DESCRIPCION</t>
  </si>
  <si>
    <t>CANT</t>
  </si>
  <si>
    <t>PRECIO UNITARIO ANTES IVA</t>
  </si>
  <si>
    <t>VALOR TOTAL ANTES DE IVA</t>
  </si>
  <si>
    <t>1 </t>
  </si>
  <si>
    <r>
      <t xml:space="preserve">Servicio  de  Aseo  Tiempo  Completo        </t>
    </r>
    <r>
      <rPr>
        <b/>
        <sz val="9"/>
        <color rgb="FF000000"/>
        <rFont val="Arial"/>
        <family val="2"/>
      </rPr>
      <t>48 HORAS  SEMANALES</t>
    </r>
    <r>
      <rPr>
        <sz val="9"/>
        <color rgb="FF000000"/>
        <rFont val="Arial"/>
        <family val="2"/>
      </rPr>
      <t xml:space="preserve"> de lunes a sábado</t>
    </r>
  </si>
  <si>
    <r>
      <t xml:space="preserve">Servicio  de   Aseo      Medio Tiempo            </t>
    </r>
    <r>
      <rPr>
        <b/>
        <sz val="9"/>
        <color rgb="FF000000"/>
        <rFont val="Arial"/>
        <family val="2"/>
      </rPr>
      <t>24 HORAS  SEMANALES</t>
    </r>
    <r>
      <rPr>
        <sz val="9"/>
        <color rgb="FF000000"/>
        <rFont val="Arial"/>
        <family val="2"/>
      </rPr>
      <t xml:space="preserve"> de lunes a sábado</t>
    </r>
  </si>
  <si>
    <t>COSTO DIRECTO</t>
  </si>
  <si>
    <t>ADMINISTRACION</t>
  </si>
  <si>
    <t xml:space="preserve"> IVA </t>
  </si>
  <si>
    <t xml:space="preserve"> TOTAL </t>
  </si>
  <si>
    <t>BASE GRAVABLE (% AIU) SERVICIOS</t>
  </si>
  <si>
    <t>IVA SOBRE SERVICIOS</t>
  </si>
  <si>
    <t>BASE GRAVABLE (% AIU) EQUIPOS</t>
  </si>
  <si>
    <t xml:space="preserve"> IVA (EQUIPOS) </t>
  </si>
  <si>
    <t>U. MED</t>
  </si>
  <si>
    <t xml:space="preserve">Mantenimiento general del equipo, limpieza de filtros de aire (evaporadora), desincrustación química de serpentines (evaporadora y condensadora),  elementos electromecánicos (limpieza y lubricación), lubricación de partes móviles, ajuste de borneras y  terminales electricas, evaluación de variables de voltaje, amperaje  y presiones de refrigerante. Entrega de informe de mantenimiento. </t>
  </si>
  <si>
    <t>UND</t>
  </si>
  <si>
    <t xml:space="preserve">Mantenimiento general del equipo, limpieza de filtros de aire, desincrustación química de serpentines,  elementos electromecánicos (limpieza y lubricación), lubricación de partes móviles, ajuste de borneras y  terminales electricas, evaluación de variables de voltaje, amperaje  y presiones de refrigerante. Entrega de informe de mantenimiento. </t>
  </si>
  <si>
    <t xml:space="preserve">CONDENSADORA: Mantenimiento general del equipo, limpieza de filtros de aire, desincrustación química de serpentines,  elementos electromecánicos (limpieza y lubricación), lubricación de partes móviles, ajuste de borneras y  terminales electricas, evaluación de variables de voltaje, amperaje  y presiones de refrigerante. Entrega de informe de mantenimiento. </t>
  </si>
  <si>
    <t xml:space="preserve">EVAPORADORA: Mantenimiento general del equipo, limpieza de filtros de aire, desincrustación química de serpentines,  elementos electromecánicos (limpieza y lubricación), lubricación de partes móviles, ajuste de borneras y  terminales electricas, evaluación de variables de voltaje, amperaje  y presiones de refrigerante. Entrega de informe de mantenimiento. </t>
  </si>
  <si>
    <t>Suministro y cargue de Refrigerante R22; Incluye todos los elementos necesarios para su correcta ejecución y funcionamiento.</t>
  </si>
  <si>
    <t>LIBRA</t>
  </si>
  <si>
    <t>Suministro y cargue de Refrigerante R410A; Incluye todos los elementos necesarios para su correcta ejecución y funcionamiento.</t>
  </si>
  <si>
    <t>Suministro e instalación de  KIT (Sensores de temperatura y anticongelamiento) (CONDENSADORA); Incluye todos los elementos necesarios para su correcta instalación y funcionamiento.</t>
  </si>
  <si>
    <t>Suministro e instalación de  KIT (Sensores de temperatura y anticongelamiento) (EVAPORADORA); Incluye todos los elementos necesarios para su correcta instalación y funcionamiento.</t>
  </si>
  <si>
    <t xml:space="preserve"> Suministro e instalación de Kit de arranque  bajo torque (CONDENSADORA);  Incluye todos los elementos necesarios para su correcta instalación y funcionamiento.</t>
  </si>
  <si>
    <t xml:space="preserve"> Suministro e instalación de Capacitor de marcha para compresor (CONDENSADORA);  Incluye todos los elementos necesarios para su correcta instalación y funcionamiento.</t>
  </si>
  <si>
    <t xml:space="preserve"> Suministro e instalación de Capacitor para ventilador (CONDENSADORA); Incluye todos los elementos necesarios para su correcta instalación y funcionamiento.</t>
  </si>
  <si>
    <t xml:space="preserve"> Suministro e instalación de Capacitor para ventilador (EVAPORADORA); Incluye todos los elementos necesarios para su correcta instalación y funcionamiento.</t>
  </si>
  <si>
    <t>Suministro e instalación de Motor del ventilador (CONDENSADORA); Incluye todos los elementos necesarios para su correcta instalación y funcionamiento.</t>
  </si>
  <si>
    <t>Suministro e instalación de Motor del ventilador (EVAPORADORA); Incluye todos los elementos necesarios para su correcta instalación y funcionamiento.</t>
  </si>
  <si>
    <t>Suministro e instalación de Compresor rotativo (CONDENSADORA); Incluye todos los elementos necesarios para su correcta instalación y funcionamiento.</t>
  </si>
  <si>
    <t>Suministro e instalación de Compresor rotativo Inverter (CONDENSADORA); Incluye todos los elementos necesarios para su correcta instalación y funcionamiento.</t>
  </si>
  <si>
    <t>Suministro e instalación de Tarjeta electrónica convencional ó inverter (EVAPORADORA); Incluye todos los elementos necesarios para su correcta instalación y funcionamiento.</t>
  </si>
  <si>
    <t>Suministro e instalación de Tarjeta electrónica  convencional ó inverter (CONDENSADORA); Incluye todos los elementos necesarios para su correcta instalación y funcionamiento.</t>
  </si>
  <si>
    <t>Suministro de Control remoto original (con pilas).</t>
  </si>
  <si>
    <t>Suministro e instalación de Control remoto generico (con pilas).</t>
  </si>
  <si>
    <t xml:space="preserve">Suministro e instalación de Aislamiento termico rubatex; Incluye todos los elementos necesarios para su correcta instalación y funcionamiento. </t>
  </si>
  <si>
    <t>M</t>
  </si>
  <si>
    <t xml:space="preserve">Suministro e instalación de Bomba de drenaje TIPO ORANGE;  Incluye todos los elementos necesarios para su correcta instalación y funcionamiento. </t>
  </si>
  <si>
    <t xml:space="preserve">Construcción de trampa de aceite para aire acondicionado;  Incluye todos los elementos necesarios para su correcta ejecución y funcionamiento. </t>
  </si>
  <si>
    <t xml:space="preserve">Corrección de fugas, prueba de estanqueidad (hidroestática), prueba de vacío;  Incluye todos los elementos necesarios para su correcta ejecución y funcionamiento. </t>
  </si>
  <si>
    <t>GLB</t>
  </si>
  <si>
    <t>Suministro y cargue de Refrigerante  R410A; Incluye todos los elementos necesarios para su correcta ejecución y funcionamiento.</t>
  </si>
  <si>
    <t>Suministro e instalación de Compresor scroll (CONDENSADORA); Incluye todos los elementos necesarios para su correcta instalación y funcionamiento.</t>
  </si>
  <si>
    <t>Suministro e instalación de Compresor Inverter (CONDENSADORA); Incluye todos los elementos necesarios para su correcta instalación y funcionamiento.</t>
  </si>
  <si>
    <t xml:space="preserve"> Suministro e instalación de Kit de arranque  alto  torque (CONDENSADORA);  Incluye todos los elementos necesarios para su correcta instalación y funcionamiento.</t>
  </si>
  <si>
    <t xml:space="preserve">Suministro e instalación de Bobina Solenoide (CONDENSADORA) para aires multi inverter o VRF;  Incluye todos los elementos necesarios para su correcta instalación y funcionamiento. </t>
  </si>
  <si>
    <t xml:space="preserve"> ADMINISTRACIÓN </t>
  </si>
  <si>
    <t xml:space="preserve"> UTILIDAD </t>
  </si>
  <si>
    <t xml:space="preserve"> IVA (SOBRE UTILIDAD) </t>
  </si>
  <si>
    <t>CANTIDAD</t>
  </si>
  <si>
    <t xml:space="preserve">VALOR UNIT </t>
  </si>
  <si>
    <t>%IVA</t>
  </si>
  <si>
    <t>IVA</t>
  </si>
  <si>
    <t>SUBTOTAL + IVA UNIT</t>
  </si>
  <si>
    <t>ANTIOQUIA</t>
  </si>
  <si>
    <t>AIRES ACONDICIONADOS CONVENCIONALES E  INVERTER (TIPO  MINI SPLIT , PISO TECHO Ó CASSETTE)</t>
  </si>
  <si>
    <t>AIRES ACONDICIONADOS CONVENCIONALES (TIPO  VENTANA)</t>
  </si>
  <si>
    <t>AIRES ACONDICIONADOS MULTI INVERTER o VRF (TIPO  MINI SPLIT, PISO TECHO Ó CASSETTE)</t>
  </si>
  <si>
    <t>ORIENTE</t>
  </si>
  <si>
    <t>AIRES ACONDICIONADOS CONVENCIONALES E INVERTER (TIPO MINI SPLIT , PISO TECHO Ó CASSETTE)</t>
  </si>
  <si>
    <t>BAJO CAUCA</t>
  </si>
  <si>
    <t>MAGDALENA MEDIO</t>
  </si>
  <si>
    <t>NORDESTE</t>
  </si>
  <si>
    <t>OCCIDENTE</t>
  </si>
  <si>
    <t>SUROESTE</t>
  </si>
  <si>
    <t>URABÁ</t>
  </si>
  <si>
    <t>MANTENIMIENTO CORRECTIVO (REPUESTOS)</t>
  </si>
  <si>
    <t>AIRE ACONDICIONADO CONVENCIONAL, INVERTER,  MULTI INVERTER O VRF (VENTANA, MINISPLIT, PISO TECHO Ó CASSETTE) 12000 BTU</t>
  </si>
  <si>
    <t>Suministro e instalación de Kit de arranque  bajo torque (CONDENSADORA);  Incluye todos los elementos necesarios para su correcta instalación y funcionamiento.</t>
  </si>
  <si>
    <t>Suministro e instalación de Capacitor de marcha para compresor (CONDENSADORA);  Incluye todos los elementos necesarios para su correcta instalación y funcionamiento.</t>
  </si>
  <si>
    <t>Suministro e instalación de Capacitor para ventilador (CONDENSADORA); Incluye todos los elementos necesarios para su correcta instalación y funcionamiento.</t>
  </si>
  <si>
    <t>Suministro e instalación de Capacitor para ventilador (EVAPORADORA); Incluye todos los elementos necesarios para su correcta instalación y funcionamiento.</t>
  </si>
  <si>
    <t>AIRE ACONDICIONADO CONVENCIONAL, INVERTER, MULTI INVERTER O VRF (VENTANA, MINISPLIT, PISO TECHO Ó CASSETTE) 18000 BTU</t>
  </si>
  <si>
    <t>AIRE ACONDICIONADO CONVENCIONAL, INVERTER, MULTI INVERTER O VRF (VENTANA, MINISPLIT, PISO TECHO Ó CASSETTE) 24000 BTU</t>
  </si>
  <si>
    <t>AIRE ACONDICIONADO CONVENCIONAL,  INVERTER, MULTI INVERTER O VRF (MINISPLIT, PISO TECHO Ó CASSETTE) 36000 BTU</t>
  </si>
  <si>
    <t>AIRE ACONDICIONADO CONVENCIONAL, INVERTER, MULTI INVERTER O VRF (MINISPLIT, PISO TECHO Ó CASSETTE) 48000 BTU</t>
  </si>
  <si>
    <t>Suministro e instalación de Kit de arranque  alto  torque (CONDENSADORA);  Incluye todos los elementos necesarios para su correcta instalación y funcionamiento.</t>
  </si>
  <si>
    <t>AIRE ACONDICIONADO CONVENCIONAL,  INVERTER, MULTI INVERTER O VRF (MINISPLIT, PISO TECHO Ó CASSETTE) 60000 BTU</t>
  </si>
  <si>
    <t xml:space="preserve">TOTAL </t>
  </si>
  <si>
    <t>SEDE</t>
  </si>
  <si>
    <t>MCPIO</t>
  </si>
  <si>
    <t>SEDES</t>
  </si>
  <si>
    <t>VALOR UNIT / VR POR SEDE</t>
  </si>
  <si>
    <t>SUBTOTAL + IVA UNIT2</t>
  </si>
  <si>
    <t>PRESTACIÓN DEL SERVICIO DE ÁREA PROTEGIDA EN SEDES JUDICIALES</t>
  </si>
  <si>
    <t>MES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</si>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</sst>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quot;$&quot;\ #,##0.00;\-&quot;$&quot;\ #,##0.00"/>
    <numFmt numFmtId="165" formatCode="_-&quot;$&quot;\ * #,##0.00_-;\-&quot;$&quot;\ * #,##0.00_-;_-&quot;$&quot;\ * &quot;-&quot;??_-;_-@_-"/>
    <numFmt numFmtId="166" formatCode="0.0000"/>
    <numFmt numFmtId="167" formatCode="_-* #,##0_-;\-* #,##0_-;_-* &quot;-&quot;??_-;_-@_-"/>
    <numFmt numFmtId="168" formatCode="_-* #,##0.0_-;\-* #,##0.0_-;_-* &quot;-&quot;??_-;_-@_-"/>
  </numFmts>
  <fonts count="23">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b/>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9"/>
      <color theme="1"/>
      <name val="Arial"/>
      <family val="2"/>
    </font>
    <font>
      <sz val="9"/>
      <name val="Arial"/>
      <family val="2"/>
    </font>
    <font>
      <b/>
      <sz val="11"/>
      <color theme="1"/>
      <name val="Arial"/>
      <family val="2"/>
    </font>
    <font>
      <sz val="9"/>
      <color theme="1"/>
      <name val="Arial"/>
    </font>
    <font>
      <sz val="10"/>
      <color theme="0"/>
      <name val="Arial"/>
      <family val="2"/>
    </font>
    <font>
      <b/>
      <sz val="10"/>
      <color theme="0"/>
      <name val="Arial"/>
      <family val="2"/>
    </font>
    <font>
      <sz val="10"/>
      <color theme="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cellStyleXfs>
  <cellXfs count="205">
    <xf numFmtId="0" fontId="0" fillId="0" borderId="0" xfId="0"/>
    <xf numFmtId="166"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locked="0"/>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164"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9" fontId="3" fillId="4" borderId="2" xfId="3" applyNumberFormat="1" applyFont="1" applyFill="1" applyBorder="1" applyAlignment="1" applyProtection="1">
      <alignment horizontal="right" vertical="center" wrapText="1"/>
      <protection hidden="1"/>
    </xf>
    <xf numFmtId="0" fontId="8"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8"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9" fillId="0" borderId="0" xfId="0" applyFont="1" applyAlignment="1">
      <alignment horizontal="center" vertical="center"/>
    </xf>
    <xf numFmtId="0" fontId="9" fillId="0" borderId="0" xfId="0" applyFont="1" applyAlignment="1">
      <alignment vertical="center"/>
    </xf>
    <xf numFmtId="0" fontId="13" fillId="0" borderId="0" xfId="0" applyFont="1"/>
    <xf numFmtId="0" fontId="9" fillId="0" borderId="0" xfId="0" applyFont="1" applyAlignment="1">
      <alignment horizontal="center"/>
    </xf>
    <xf numFmtId="0" fontId="9"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3" fillId="0" borderId="0" xfId="0" applyFont="1" applyAlignment="1">
      <alignment horizontal="center"/>
    </xf>
    <xf numFmtId="0" fontId="13" fillId="0" borderId="0" xfId="0" applyFont="1" applyAlignment="1">
      <alignment horizontal="center" vertical="center"/>
    </xf>
    <xf numFmtId="0" fontId="13" fillId="0" borderId="0" xfId="0" applyFont="1" applyAlignment="1">
      <alignment horizontal="center" vertical="center" wrapText="1"/>
    </xf>
    <xf numFmtId="9" fontId="13"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3" fillId="0" borderId="0" xfId="1" applyNumberFormat="1" applyFont="1"/>
    <xf numFmtId="43" fontId="13" fillId="0" borderId="0" xfId="2" applyFont="1"/>
    <xf numFmtId="2" fontId="13" fillId="0" borderId="0" xfId="0" applyNumberFormat="1" applyFont="1"/>
    <xf numFmtId="0" fontId="5" fillId="0" borderId="1" xfId="0" applyFont="1" applyBorder="1" applyAlignment="1">
      <alignment horizontal="center" vertical="center" wrapText="1"/>
    </xf>
    <xf numFmtId="0" fontId="14" fillId="0" borderId="1" xfId="0" applyFont="1" applyBorder="1" applyAlignment="1">
      <alignment horizontal="center"/>
    </xf>
    <xf numFmtId="0" fontId="10" fillId="0" borderId="7" xfId="0" applyFont="1" applyBorder="1" applyAlignment="1">
      <alignment horizontal="center" vertical="center"/>
    </xf>
    <xf numFmtId="0" fontId="11" fillId="0" borderId="3" xfId="0" applyFont="1" applyBorder="1" applyAlignment="1">
      <alignment horizontal="left" vertical="center" wrapText="1"/>
    </xf>
    <xf numFmtId="0" fontId="11" fillId="0" borderId="1" xfId="0" applyFont="1" applyBorder="1" applyAlignment="1">
      <alignment horizontal="left" vertical="center" wrapText="1"/>
    </xf>
    <xf numFmtId="0" fontId="11" fillId="2" borderId="2" xfId="0" applyFont="1" applyFill="1" applyBorder="1" applyAlignment="1">
      <alignment horizontal="left" vertical="center" wrapText="1"/>
    </xf>
    <xf numFmtId="0" fontId="11" fillId="0" borderId="0" xfId="0" applyFont="1" applyAlignment="1">
      <alignment horizontal="left" vertical="center" wrapText="1"/>
    </xf>
    <xf numFmtId="0" fontId="11" fillId="0" borderId="8" xfId="0" applyFont="1" applyBorder="1" applyAlignment="1">
      <alignment horizontal="left" vertical="center" wrapText="1"/>
    </xf>
    <xf numFmtId="0" fontId="10" fillId="0" borderId="1" xfId="0" applyFont="1" applyBorder="1" applyAlignment="1">
      <alignment horizontal="center" vertical="center"/>
    </xf>
    <xf numFmtId="0" fontId="10" fillId="0" borderId="1" xfId="0" applyFont="1" applyBorder="1" applyAlignment="1">
      <alignment horizontal="left" vertical="center" wrapText="1"/>
    </xf>
    <xf numFmtId="0" fontId="11" fillId="0" borderId="2" xfId="0" applyFont="1" applyBorder="1" applyAlignment="1">
      <alignment horizontal="left" vertical="center" wrapText="1"/>
    </xf>
    <xf numFmtId="0" fontId="5" fillId="0" borderId="0" xfId="0" applyFont="1" applyAlignment="1">
      <alignment horizontal="center" vertical="center" wrapText="1"/>
    </xf>
    <xf numFmtId="0" fontId="14" fillId="0" borderId="0" xfId="0" applyFont="1" applyAlignment="1">
      <alignment horizontal="center"/>
    </xf>
    <xf numFmtId="43" fontId="13" fillId="4" borderId="1" xfId="2" applyFont="1" applyFill="1" applyBorder="1" applyAlignment="1" applyProtection="1">
      <alignment horizontal="center" vertical="center"/>
    </xf>
    <xf numFmtId="167" fontId="13" fillId="4" borderId="1" xfId="2" applyNumberFormat="1" applyFont="1" applyFill="1" applyBorder="1" applyAlignment="1" applyProtection="1">
      <alignment horizontal="center" vertical="center"/>
    </xf>
    <xf numFmtId="168" fontId="13" fillId="4" borderId="1" xfId="2" applyNumberFormat="1" applyFont="1" applyFill="1" applyBorder="1" applyAlignment="1" applyProtection="1">
      <alignment horizontal="center" vertical="center"/>
    </xf>
    <xf numFmtId="167" fontId="11" fillId="0" borderId="1" xfId="0" applyNumberFormat="1" applyFont="1" applyBorder="1" applyAlignment="1">
      <alignment horizontal="center" vertical="center" wrapText="1"/>
    </xf>
    <xf numFmtId="167" fontId="11" fillId="0" borderId="1" xfId="2" applyNumberFormat="1" applyFont="1" applyFill="1" applyBorder="1" applyAlignment="1" applyProtection="1">
      <alignment horizontal="center" vertical="center" wrapText="1"/>
    </xf>
    <xf numFmtId="167" fontId="13" fillId="0" borderId="1" xfId="2" applyNumberFormat="1" applyFont="1" applyFill="1" applyBorder="1" applyAlignment="1" applyProtection="1">
      <alignment horizontal="center" vertical="center"/>
    </xf>
    <xf numFmtId="43" fontId="13"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9" fillId="6" borderId="2" xfId="0" applyFont="1" applyFill="1" applyBorder="1" applyAlignment="1">
      <alignment horizontal="center" vertical="center" wrapText="1"/>
    </xf>
    <xf numFmtId="0" fontId="11" fillId="6" borderId="1" xfId="0" applyFont="1" applyFill="1" applyBorder="1" applyAlignment="1">
      <alignment horizontal="center"/>
    </xf>
    <xf numFmtId="0" fontId="14" fillId="6" borderId="1" xfId="0" applyFont="1" applyFill="1" applyBorder="1" applyAlignment="1">
      <alignment horizontal="center"/>
    </xf>
    <xf numFmtId="167" fontId="13" fillId="6" borderId="1" xfId="2" applyNumberFormat="1" applyFont="1" applyFill="1" applyBorder="1" applyAlignment="1" applyProtection="1">
      <alignment horizontal="center" vertical="center"/>
      <protection locked="0"/>
    </xf>
    <xf numFmtId="9" fontId="13" fillId="6" borderId="1" xfId="1" applyFont="1" applyFill="1" applyBorder="1" applyAlignment="1" applyProtection="1">
      <alignment horizontal="center"/>
      <protection locked="0"/>
    </xf>
    <xf numFmtId="43" fontId="13" fillId="6" borderId="1" xfId="2" applyFont="1" applyFill="1" applyBorder="1" applyAlignment="1" applyProtection="1">
      <alignment horizontal="center" vertical="center"/>
    </xf>
    <xf numFmtId="167" fontId="13"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1" fillId="6" borderId="9" xfId="0" applyFont="1" applyFill="1" applyBorder="1" applyAlignment="1">
      <alignment horizontal="left" vertical="center" wrapText="1"/>
    </xf>
    <xf numFmtId="0" fontId="11" fillId="6" borderId="0" xfId="0" applyFont="1" applyFill="1" applyAlignment="1">
      <alignment horizontal="left" vertical="center" wrapText="1"/>
    </xf>
    <xf numFmtId="167" fontId="11"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16" fillId="0" borderId="1" xfId="0" applyFont="1" applyBorder="1" applyAlignment="1">
      <alignment horizontal="left" vertical="center" wrapText="1"/>
    </xf>
    <xf numFmtId="0" fontId="16" fillId="0" borderId="1" xfId="0" applyFont="1" applyBorder="1" applyAlignment="1">
      <alignment vertical="center" wrapText="1"/>
    </xf>
    <xf numFmtId="0" fontId="8" fillId="0" borderId="1" xfId="0" applyFont="1" applyBorder="1" applyAlignment="1">
      <alignment vertical="center" wrapText="1"/>
    </xf>
    <xf numFmtId="0" fontId="16" fillId="0" borderId="1" xfId="0" applyFont="1" applyBorder="1" applyAlignment="1">
      <alignment horizontal="center" vertical="center"/>
    </xf>
    <xf numFmtId="0" fontId="8" fillId="0" borderId="5" xfId="0" applyFont="1" applyBorder="1" applyAlignment="1">
      <alignment horizontal="center" vertical="center"/>
    </xf>
    <xf numFmtId="0" fontId="8" fillId="0" borderId="5" xfId="0" applyFont="1" applyBorder="1" applyAlignment="1">
      <alignment vertical="center" wrapText="1"/>
    </xf>
    <xf numFmtId="43" fontId="0" fillId="4" borderId="5" xfId="2" applyFont="1" applyFill="1" applyBorder="1" applyAlignment="1" applyProtection="1">
      <alignment horizontal="right" vertical="center"/>
      <protection locked="0"/>
    </xf>
    <xf numFmtId="43" fontId="0" fillId="4" borderId="5" xfId="2" applyFont="1" applyFill="1" applyBorder="1" applyAlignment="1" applyProtection="1">
      <alignment horizontal="right" vertical="center"/>
      <protection hidden="1"/>
    </xf>
    <xf numFmtId="0" fontId="16" fillId="0" borderId="0" xfId="0" applyFont="1" applyAlignment="1">
      <alignment horizontal="center" vertical="center"/>
    </xf>
    <xf numFmtId="0" fontId="16" fillId="0" borderId="0" xfId="0" applyFont="1" applyAlignment="1">
      <alignment horizontal="center" vertical="center" wrapText="1"/>
    </xf>
    <xf numFmtId="9" fontId="16" fillId="0" borderId="1" xfId="1" applyFont="1" applyFill="1" applyBorder="1" applyAlignment="1" applyProtection="1">
      <alignment horizontal="center" vertical="center"/>
      <protection locked="0"/>
    </xf>
    <xf numFmtId="167" fontId="16" fillId="0" borderId="1" xfId="2" applyNumberFormat="1" applyFont="1" applyFill="1" applyBorder="1" applyAlignment="1" applyProtection="1">
      <alignment horizontal="center" vertical="center"/>
      <protection locked="0"/>
    </xf>
    <xf numFmtId="167" fontId="16" fillId="0" borderId="1" xfId="2" applyNumberFormat="1" applyFont="1" applyFill="1" applyBorder="1" applyAlignment="1" applyProtection="1">
      <alignment horizontal="center" vertical="center"/>
    </xf>
    <xf numFmtId="167" fontId="16" fillId="0" borderId="1" xfId="2" applyNumberFormat="1" applyFont="1" applyFill="1" applyBorder="1" applyAlignment="1" applyProtection="1">
      <alignment vertical="center"/>
    </xf>
    <xf numFmtId="0" fontId="6" fillId="0" borderId="1" xfId="0" applyFont="1" applyBorder="1" applyAlignment="1">
      <alignment vertical="center" wrapText="1"/>
    </xf>
    <xf numFmtId="0" fontId="19" fillId="0" borderId="0" xfId="0" applyFont="1" applyAlignment="1">
      <alignment horizontal="center"/>
    </xf>
    <xf numFmtId="0" fontId="19" fillId="0" borderId="0" xfId="0" applyFont="1"/>
    <xf numFmtId="0" fontId="19" fillId="0" borderId="0" xfId="0" applyFont="1" applyAlignment="1">
      <alignment horizontal="center" vertical="center"/>
    </xf>
    <xf numFmtId="43" fontId="19" fillId="0" borderId="0" xfId="0" applyNumberFormat="1" applyFont="1" applyProtection="1">
      <protection locked="0"/>
    </xf>
    <xf numFmtId="0" fontId="19" fillId="0" borderId="0" xfId="0" applyFont="1" applyAlignment="1" applyProtection="1">
      <alignment horizontal="center"/>
      <protection locked="0"/>
    </xf>
    <xf numFmtId="167" fontId="19" fillId="0" borderId="0" xfId="0" applyNumberFormat="1" applyFont="1"/>
    <xf numFmtId="0" fontId="18" fillId="0" borderId="0" xfId="0" applyFont="1" applyAlignment="1">
      <alignment horizontal="center" vertical="center"/>
    </xf>
    <xf numFmtId="0" fontId="6" fillId="0" borderId="11" xfId="0" applyFont="1" applyBorder="1" applyAlignment="1">
      <alignment horizontal="center" vertical="center"/>
    </xf>
    <xf numFmtId="0" fontId="6" fillId="0" borderId="11" xfId="0" applyFont="1" applyBorder="1" applyAlignment="1">
      <alignment horizontal="left" vertical="center" wrapText="1"/>
    </xf>
    <xf numFmtId="167" fontId="16" fillId="0" borderId="11" xfId="2" applyNumberFormat="1" applyFont="1" applyFill="1" applyBorder="1" applyAlignment="1" applyProtection="1">
      <alignment horizontal="center" vertical="center"/>
      <protection locked="0"/>
    </xf>
    <xf numFmtId="9" fontId="16" fillId="0" borderId="11" xfId="1" applyFont="1" applyFill="1" applyBorder="1" applyAlignment="1" applyProtection="1">
      <alignment horizontal="center" vertical="center"/>
      <protection locked="0"/>
    </xf>
    <xf numFmtId="167" fontId="16" fillId="0" borderId="11" xfId="2" applyNumberFormat="1" applyFont="1" applyFill="1" applyBorder="1" applyAlignment="1" applyProtection="1">
      <alignment horizontal="center" vertical="center"/>
    </xf>
    <xf numFmtId="0" fontId="6" fillId="0" borderId="13" xfId="0" applyFont="1" applyBorder="1" applyAlignment="1">
      <alignment horizontal="center" vertical="center"/>
    </xf>
    <xf numFmtId="0" fontId="6" fillId="0" borderId="13" xfId="0" applyFont="1" applyBorder="1" applyAlignment="1">
      <alignment horizontal="left" vertical="center" wrapText="1"/>
    </xf>
    <xf numFmtId="167" fontId="16" fillId="0" borderId="13" xfId="2" applyNumberFormat="1" applyFont="1" applyFill="1" applyBorder="1" applyAlignment="1" applyProtection="1">
      <alignment horizontal="center" vertical="center"/>
      <protection locked="0"/>
    </xf>
    <xf numFmtId="9" fontId="16" fillId="0" borderId="13" xfId="1" applyFont="1" applyFill="1" applyBorder="1" applyAlignment="1" applyProtection="1">
      <alignment horizontal="center" vertical="center"/>
      <protection locked="0"/>
    </xf>
    <xf numFmtId="167" fontId="16" fillId="0" borderId="13" xfId="2" applyNumberFormat="1" applyFont="1" applyFill="1" applyBorder="1" applyAlignment="1" applyProtection="1">
      <alignment horizontal="center" vertical="center"/>
    </xf>
    <xf numFmtId="167" fontId="16" fillId="0" borderId="11" xfId="2" applyNumberFormat="1" applyFont="1" applyFill="1" applyBorder="1" applyAlignment="1" applyProtection="1">
      <alignment vertical="center"/>
    </xf>
    <xf numFmtId="0" fontId="16" fillId="0" borderId="0" xfId="0" applyFont="1" applyAlignment="1">
      <alignment vertical="center" wrapText="1"/>
    </xf>
    <xf numFmtId="0" fontId="6" fillId="0" borderId="0" xfId="0" applyFont="1" applyAlignment="1">
      <alignment horizontal="center" vertical="center"/>
    </xf>
    <xf numFmtId="167" fontId="17" fillId="0" borderId="0" xfId="2" applyNumberFormat="1" applyFont="1" applyFill="1" applyBorder="1" applyAlignment="1" applyProtection="1">
      <alignment horizontal="center" vertical="center" wrapText="1"/>
      <protection locked="0"/>
    </xf>
    <xf numFmtId="9" fontId="16" fillId="0" borderId="0" xfId="1" applyFont="1" applyFill="1" applyBorder="1" applyAlignment="1" applyProtection="1">
      <alignment horizontal="center" vertical="center"/>
      <protection locked="0"/>
    </xf>
    <xf numFmtId="167" fontId="16" fillId="0" borderId="0" xfId="2" applyNumberFormat="1" applyFont="1" applyFill="1" applyBorder="1" applyAlignment="1" applyProtection="1">
      <alignment horizontal="center" vertical="center"/>
    </xf>
    <xf numFmtId="167" fontId="16" fillId="0" borderId="0" xfId="2" applyNumberFormat="1" applyFont="1" applyFill="1" applyBorder="1" applyAlignment="1" applyProtection="1">
      <alignment horizontal="center"/>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167" fontId="16" fillId="0" borderId="5" xfId="2" applyNumberFormat="1" applyFont="1" applyFill="1" applyBorder="1" applyAlignment="1" applyProtection="1">
      <alignment horizontal="center" vertical="center"/>
      <protection locked="0"/>
    </xf>
    <xf numFmtId="9" fontId="16" fillId="0" borderId="5" xfId="1" applyFont="1" applyFill="1" applyBorder="1" applyAlignment="1" applyProtection="1">
      <alignment horizontal="center" vertical="center"/>
      <protection locked="0"/>
    </xf>
    <xf numFmtId="167" fontId="16" fillId="0" borderId="5" xfId="2" applyNumberFormat="1" applyFont="1" applyFill="1" applyBorder="1" applyAlignment="1" applyProtection="1">
      <alignment vertical="center"/>
    </xf>
    <xf numFmtId="167" fontId="16" fillId="0" borderId="5" xfId="2" applyNumberFormat="1" applyFont="1" applyFill="1" applyBorder="1" applyAlignment="1" applyProtection="1">
      <alignment horizontal="center" vertical="center"/>
    </xf>
    <xf numFmtId="0" fontId="17" fillId="0" borderId="11" xfId="0" applyFont="1" applyBorder="1" applyAlignment="1">
      <alignment horizontal="center" vertical="center"/>
    </xf>
    <xf numFmtId="0" fontId="17" fillId="0" borderId="11" xfId="0" applyFont="1" applyBorder="1" applyAlignment="1">
      <alignment horizontal="left" vertical="center" wrapText="1"/>
    </xf>
    <xf numFmtId="43" fontId="16" fillId="0" borderId="11" xfId="2" applyFont="1" applyFill="1" applyBorder="1" applyAlignment="1" applyProtection="1">
      <alignment vertical="center"/>
    </xf>
    <xf numFmtId="43" fontId="16" fillId="0" borderId="11" xfId="2" applyFont="1" applyFill="1" applyBorder="1" applyAlignment="1" applyProtection="1">
      <alignment horizontal="center"/>
    </xf>
    <xf numFmtId="43" fontId="16" fillId="0" borderId="11" xfId="2" applyFont="1" applyFill="1" applyBorder="1" applyAlignment="1" applyProtection="1"/>
    <xf numFmtId="0" fontId="17" fillId="0" borderId="5" xfId="0" applyFont="1" applyBorder="1" applyAlignment="1">
      <alignment horizontal="center" vertical="center"/>
    </xf>
    <xf numFmtId="0" fontId="17" fillId="0" borderId="5" xfId="0" applyFont="1" applyBorder="1" applyAlignment="1">
      <alignment horizontal="left" vertical="center" wrapText="1"/>
    </xf>
    <xf numFmtId="43" fontId="16" fillId="0" borderId="5" xfId="2" applyFont="1" applyFill="1" applyBorder="1" applyAlignment="1" applyProtection="1">
      <alignment vertical="center"/>
    </xf>
    <xf numFmtId="43" fontId="16" fillId="0" borderId="5" xfId="2" applyFont="1" applyFill="1" applyBorder="1" applyAlignment="1" applyProtection="1">
      <alignment horizontal="center"/>
    </xf>
    <xf numFmtId="43" fontId="16" fillId="0" borderId="5" xfId="2" applyFont="1" applyFill="1" applyBorder="1" applyAlignment="1" applyProtection="1"/>
    <xf numFmtId="167" fontId="16" fillId="0" borderId="13" xfId="2" applyNumberFormat="1" applyFont="1" applyFill="1" applyBorder="1" applyAlignment="1" applyProtection="1">
      <alignment vertical="center"/>
    </xf>
    <xf numFmtId="0" fontId="6" fillId="0" borderId="11" xfId="0" applyFont="1" applyBorder="1" applyAlignment="1">
      <alignment vertical="center" wrapText="1"/>
    </xf>
    <xf numFmtId="0" fontId="6" fillId="0" borderId="5" xfId="0" applyFont="1" applyBorder="1" applyAlignment="1">
      <alignment vertical="center" wrapText="1"/>
    </xf>
    <xf numFmtId="0" fontId="20" fillId="7" borderId="10" xfId="0" applyFont="1" applyFill="1" applyBorder="1" applyAlignment="1">
      <alignment horizontal="center" vertical="center"/>
    </xf>
    <xf numFmtId="0" fontId="20" fillId="7" borderId="8" xfId="0" applyFont="1" applyFill="1" applyBorder="1" applyAlignment="1">
      <alignment horizontal="center" vertical="center" wrapText="1"/>
    </xf>
    <xf numFmtId="0" fontId="20" fillId="7" borderId="8" xfId="0" applyFont="1" applyFill="1" applyBorder="1" applyAlignment="1">
      <alignment horizontal="center" vertical="center"/>
    </xf>
    <xf numFmtId="0" fontId="21" fillId="7" borderId="8" xfId="0" applyFont="1" applyFill="1" applyBorder="1" applyAlignment="1">
      <alignment horizontal="center" vertical="center"/>
    </xf>
    <xf numFmtId="43" fontId="20" fillId="7" borderId="8" xfId="2" applyFont="1" applyFill="1" applyBorder="1" applyAlignment="1" applyProtection="1">
      <alignment horizontal="center" vertical="center" wrapText="1"/>
      <protection locked="0"/>
    </xf>
    <xf numFmtId="9" fontId="20" fillId="7" borderId="8" xfId="1" applyFont="1" applyFill="1" applyBorder="1" applyAlignment="1" applyProtection="1">
      <alignment horizontal="center" vertical="center"/>
      <protection locked="0"/>
    </xf>
    <xf numFmtId="43" fontId="20" fillId="7" borderId="8" xfId="2" applyFont="1" applyFill="1" applyBorder="1" applyAlignment="1" applyProtection="1">
      <alignment horizontal="center" vertical="center"/>
    </xf>
    <xf numFmtId="43" fontId="20" fillId="7" borderId="12" xfId="2" applyFont="1" applyFill="1" applyBorder="1" applyAlignment="1" applyProtection="1">
      <alignment horizontal="center" vertical="center"/>
    </xf>
    <xf numFmtId="0" fontId="20" fillId="7" borderId="2" xfId="0" applyFont="1" applyFill="1" applyBorder="1" applyAlignment="1">
      <alignment horizontal="center" vertical="center"/>
    </xf>
    <xf numFmtId="0" fontId="21" fillId="7" borderId="3" xfId="0" applyFont="1" applyFill="1" applyBorder="1" applyAlignment="1">
      <alignment horizontal="center" vertical="center"/>
    </xf>
    <xf numFmtId="0" fontId="20" fillId="7" borderId="3" xfId="0" applyFont="1" applyFill="1" applyBorder="1" applyAlignment="1">
      <alignment horizontal="center" vertical="center"/>
    </xf>
    <xf numFmtId="43" fontId="20" fillId="7" borderId="3" xfId="2" applyFont="1" applyFill="1" applyBorder="1" applyAlignment="1" applyProtection="1">
      <alignment horizontal="center" vertical="center" wrapText="1"/>
      <protection locked="0"/>
    </xf>
    <xf numFmtId="9" fontId="20" fillId="7" borderId="3" xfId="1" applyFont="1" applyFill="1" applyBorder="1" applyAlignment="1" applyProtection="1">
      <alignment horizontal="center" vertical="center"/>
      <protection locked="0"/>
    </xf>
    <xf numFmtId="43" fontId="20" fillId="7" borderId="3" xfId="2" applyFont="1" applyFill="1" applyBorder="1" applyAlignment="1" applyProtection="1">
      <alignment horizontal="center" vertical="center"/>
    </xf>
    <xf numFmtId="43" fontId="20" fillId="7" borderId="4" xfId="2" applyFont="1" applyFill="1" applyBorder="1" applyAlignment="1" applyProtection="1">
      <alignment horizontal="center" vertical="center"/>
    </xf>
    <xf numFmtId="0" fontId="20" fillId="7" borderId="0" xfId="0" applyFont="1" applyFill="1" applyAlignment="1">
      <alignment horizontal="center" vertical="center"/>
    </xf>
    <xf numFmtId="0" fontId="20" fillId="7" borderId="0" xfId="0" applyFont="1" applyFill="1" applyAlignment="1">
      <alignment horizontal="center" vertical="center" wrapText="1"/>
    </xf>
    <xf numFmtId="0" fontId="21" fillId="7" borderId="0" xfId="0" applyFont="1" applyFill="1" applyAlignment="1">
      <alignment horizontal="center" vertical="center"/>
    </xf>
    <xf numFmtId="167" fontId="20" fillId="7" borderId="0" xfId="2" applyNumberFormat="1" applyFont="1" applyFill="1" applyBorder="1" applyAlignment="1" applyProtection="1">
      <alignment horizontal="center" vertical="center"/>
      <protection locked="0"/>
    </xf>
    <xf numFmtId="9" fontId="20" fillId="7" borderId="0" xfId="1" applyFont="1" applyFill="1" applyBorder="1" applyAlignment="1" applyProtection="1">
      <alignment horizontal="center" vertical="center"/>
      <protection locked="0"/>
    </xf>
    <xf numFmtId="167" fontId="20" fillId="7" borderId="0" xfId="2" applyNumberFormat="1" applyFont="1" applyFill="1" applyBorder="1" applyAlignment="1" applyProtection="1">
      <alignment horizontal="center" vertical="center"/>
    </xf>
    <xf numFmtId="43" fontId="20" fillId="7" borderId="0" xfId="2" applyFont="1" applyFill="1" applyBorder="1" applyAlignment="1" applyProtection="1">
      <alignment horizontal="center" vertical="center"/>
      <protection locked="0"/>
    </xf>
    <xf numFmtId="43" fontId="20" fillId="7" borderId="0" xfId="2" applyFont="1" applyFill="1" applyBorder="1" applyAlignment="1" applyProtection="1">
      <alignment horizontal="center" vertical="center"/>
    </xf>
    <xf numFmtId="0" fontId="20" fillId="7" borderId="0" xfId="0" applyFont="1" applyFill="1" applyAlignment="1">
      <alignment vertical="center" wrapText="1"/>
    </xf>
    <xf numFmtId="167" fontId="20" fillId="7" borderId="0" xfId="2" applyNumberFormat="1" applyFont="1" applyFill="1" applyBorder="1" applyAlignment="1" applyProtection="1">
      <alignment vertical="center"/>
      <protection locked="0"/>
    </xf>
    <xf numFmtId="167" fontId="20" fillId="7" borderId="0" xfId="2" applyNumberFormat="1" applyFont="1" applyFill="1" applyBorder="1" applyAlignment="1" applyProtection="1">
      <alignment vertical="center"/>
    </xf>
    <xf numFmtId="167" fontId="20" fillId="7" borderId="0" xfId="2" applyNumberFormat="1" applyFont="1" applyFill="1" applyBorder="1" applyAlignment="1" applyProtection="1">
      <alignment horizontal="center"/>
    </xf>
    <xf numFmtId="167" fontId="20" fillId="7" borderId="0" xfId="2" applyNumberFormat="1" applyFont="1" applyFill="1" applyBorder="1" applyAlignment="1" applyProtection="1"/>
    <xf numFmtId="167" fontId="21" fillId="7" borderId="0" xfId="2" applyNumberFormat="1" applyFont="1" applyFill="1" applyBorder="1" applyAlignment="1" applyProtection="1">
      <alignment horizontal="center" vertical="center"/>
    </xf>
    <xf numFmtId="0" fontId="22" fillId="0" borderId="0" xfId="0" applyFont="1" applyAlignment="1">
      <alignment horizontal="center" vertical="center"/>
    </xf>
    <xf numFmtId="0" fontId="22" fillId="0" borderId="0" xfId="0" applyFont="1"/>
    <xf numFmtId="10" fontId="13" fillId="0" borderId="0" xfId="1" applyNumberFormat="1" applyFont="1" applyFill="1"/>
    <xf numFmtId="43" fontId="13" fillId="0" borderId="0" xfId="2" applyFont="1" applyFill="1"/>
    <xf numFmtId="10" fontId="22" fillId="0" borderId="0" xfId="1" applyNumberFormat="1" applyFont="1" applyFill="1" applyAlignment="1">
      <alignment horizontal="center" vertical="center"/>
    </xf>
    <xf numFmtId="43" fontId="22" fillId="0" borderId="0" xfId="2" applyFont="1" applyFill="1" applyAlignment="1">
      <alignment horizontal="center" vertical="center"/>
    </xf>
    <xf numFmtId="2" fontId="22" fillId="0" borderId="0" xfId="0" applyNumberFormat="1" applyFont="1" applyAlignment="1">
      <alignment horizontal="center" vertical="center"/>
    </xf>
    <xf numFmtId="10" fontId="22" fillId="0" borderId="0" xfId="1" applyNumberFormat="1" applyFont="1" applyFill="1"/>
    <xf numFmtId="43" fontId="22" fillId="0" borderId="0" xfId="2" applyFont="1" applyFill="1"/>
    <xf numFmtId="2" fontId="22" fillId="0" borderId="0" xfId="0" applyNumberFormat="1" applyFont="1"/>
    <xf numFmtId="0" fontId="2" fillId="0" borderId="1" xfId="0" applyFont="1" applyBorder="1" applyAlignment="1">
      <alignment horizontal="center" vertical="center"/>
    </xf>
    <xf numFmtId="0" fontId="16" fillId="0" borderId="2" xfId="0" applyFont="1" applyBorder="1" applyAlignment="1">
      <alignment horizontal="center" vertical="center"/>
    </xf>
    <xf numFmtId="0" fontId="2" fillId="0" borderId="5" xfId="0" applyFont="1" applyBorder="1" applyAlignment="1">
      <alignment horizontal="center" vertical="center"/>
    </xf>
    <xf numFmtId="0" fontId="16" fillId="0" borderId="10" xfId="0" applyFont="1" applyBorder="1" applyAlignment="1">
      <alignment horizontal="center" vertical="center"/>
    </xf>
    <xf numFmtId="0" fontId="10" fillId="0" borderId="0" xfId="0" applyFont="1"/>
    <xf numFmtId="43" fontId="13" fillId="0" borderId="0" xfId="0" applyNumberFormat="1" applyFont="1" applyProtection="1">
      <protection locked="0"/>
    </xf>
    <xf numFmtId="0" fontId="13" fillId="0" borderId="0" xfId="0" applyFont="1" applyAlignment="1" applyProtection="1">
      <alignment horizontal="center"/>
      <protection locked="0"/>
    </xf>
    <xf numFmtId="167" fontId="13" fillId="4" borderId="0" xfId="0" applyNumberFormat="1" applyFont="1" applyFill="1"/>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164" fontId="3" fillId="4" borderId="2" xfId="3" applyNumberFormat="1" applyFont="1" applyFill="1" applyBorder="1" applyAlignment="1" applyProtection="1">
      <alignment horizontal="right" vertical="center" wrapText="1"/>
      <protection hidden="1"/>
    </xf>
    <xf numFmtId="164"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0" fontId="12" fillId="0" borderId="0" xfId="0" applyFont="1" applyAlignment="1">
      <alignment horizontal="left" vertical="center"/>
    </xf>
    <xf numFmtId="0" fontId="5" fillId="0" borderId="0" xfId="0" applyFont="1" applyAlignment="1">
      <alignment wrapText="1"/>
    </xf>
    <xf numFmtId="0" fontId="9" fillId="0" borderId="0" xfId="0" applyFont="1" applyAlignment="1">
      <alignment horizontal="left" vertical="center" wrapText="1"/>
    </xf>
    <xf numFmtId="0" fontId="5" fillId="0" borderId="0" xfId="0" applyFont="1" applyAlignment="1">
      <alignment horizontal="left" vertical="center" wrapText="1"/>
    </xf>
  </cellXfs>
  <cellStyles count="4">
    <cellStyle name="Millares" xfId="2" builtinId="3"/>
    <cellStyle name="Moneda 2" xfId="3" xr:uid="{00000000-0005-0000-0000-000001000000}"/>
    <cellStyle name="Normal" xfId="0" builtinId="0"/>
    <cellStyle name="Porcentaje" xfId="1" builtinId="5"/>
  </cellStyles>
  <dxfs count="80">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_-* #,##0_-;\-* #,##0_-;_-* &quot;-&quot;??_-;_-@_-"/>
      <fill>
        <patternFill patternType="solid">
          <fgColor indexed="64"/>
          <bgColor theme="4" tint="0.79998168889431442"/>
        </patternFill>
      </fill>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9"/>
        <name val="Arial"/>
        <scheme val="none"/>
      </font>
      <fill>
        <patternFill patternType="none">
          <fgColor indexed="64"/>
          <bgColor auto="1"/>
        </patternFill>
      </fill>
      <alignmen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9"/>
        <color theme="1"/>
        <name val="Arial"/>
        <scheme val="none"/>
      </font>
      <numFmt numFmtId="167" formatCode="_-* #,##0_-;\-* #,##0_-;_-* &quot;-&quot;??_-;_-@_-"/>
    </dxf>
    <dxf>
      <font>
        <b val="0"/>
        <i val="0"/>
        <strike val="0"/>
        <condense val="0"/>
        <extend val="0"/>
        <outline val="0"/>
        <shadow val="0"/>
        <u val="none"/>
        <vertAlign val="baseline"/>
        <sz val="9"/>
        <color theme="1"/>
        <name val="Arial"/>
        <scheme val="none"/>
      </font>
      <numFmt numFmtId="35" formatCode="_-* #,##0.00_-;\-* #,##0.00_-;_-* &quot;-&quot;??_-;_-@_-"/>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9"/>
        <color theme="1"/>
        <name val="Arial"/>
        <scheme val="none"/>
      </font>
      <numFmt numFmtId="167" formatCode="_-* #,##0_-;\-* #,##0_-;_-* &quot;-&quot;??_-;_-@_-"/>
    </dxf>
    <dxf>
      <font>
        <strike val="0"/>
        <outline val="0"/>
        <shadow val="0"/>
        <u val="none"/>
        <vertAlign val="baseline"/>
        <sz val="9"/>
        <name val="Arial"/>
        <scheme val="none"/>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9"/>
        <color theme="1"/>
        <name val="Arial"/>
        <scheme val="none"/>
      </font>
      <numFmt numFmtId="167" formatCode="_-* #,##0_-;\-* #,##0_-;_-* &quot;-&quot;??_-;_-@_-"/>
    </dxf>
    <dxf>
      <font>
        <strike val="0"/>
        <outline val="0"/>
        <shadow val="0"/>
        <u val="none"/>
        <vertAlign val="baseline"/>
        <sz val="9"/>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scheme val="none"/>
      </font>
      <alignment horizontal="center" vertical="bottom" textRotation="0" wrapText="0" indent="0" justifyLastLine="0" shrinkToFit="0" readingOrder="0"/>
      <protection locked="0" hidden="0"/>
    </dxf>
    <dxf>
      <font>
        <strike val="0"/>
        <outline val="0"/>
        <shadow val="0"/>
        <u val="none"/>
        <vertAlign val="baseline"/>
        <sz val="9"/>
        <name val="Arial"/>
        <scheme val="none"/>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9"/>
        <color theme="1"/>
        <name val="Arial"/>
        <scheme val="none"/>
      </font>
      <numFmt numFmtId="35" formatCode="_-* #,##0.00_-;\-* #,##0.00_-;_-* &quot;-&quot;??_-;_-@_-"/>
      <protection locked="0" hidden="0"/>
    </dxf>
    <dxf>
      <font>
        <b val="0"/>
        <i val="0"/>
        <strike val="0"/>
        <condense val="0"/>
        <extend val="0"/>
        <outline val="0"/>
        <shadow val="0"/>
        <u val="none"/>
        <vertAlign val="baseline"/>
        <sz val="9"/>
        <color theme="1"/>
        <name val="Arial"/>
        <scheme val="none"/>
      </font>
      <fill>
        <patternFill patternType="none">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0" indent="0" justifyLastLine="0" shrinkToFit="0" readingOrder="0"/>
    </dxf>
    <dxf>
      <font>
        <strike val="0"/>
        <outline val="0"/>
        <shadow val="0"/>
        <u val="none"/>
        <vertAlign val="baseline"/>
        <sz val="9"/>
        <color rgb="FF000000"/>
        <name val="Arial"/>
        <scheme val="none"/>
      </font>
      <fill>
        <patternFill patternType="none">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dxf>
    <dxf>
      <font>
        <strike val="0"/>
        <outline val="0"/>
        <shadow val="0"/>
        <u val="none"/>
        <vertAlign val="baseline"/>
        <sz val="9"/>
        <name val="Arial"/>
        <scheme val="none"/>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9"/>
        <color theme="1"/>
        <name val="Arial"/>
        <scheme val="none"/>
      </font>
    </dxf>
    <dxf>
      <font>
        <strike val="0"/>
        <outline val="0"/>
        <shadow val="0"/>
        <u val="none"/>
        <vertAlign val="baseline"/>
        <sz val="9"/>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9"/>
        <color theme="1"/>
        <name val="Arial"/>
        <scheme val="none"/>
      </font>
      <alignment horizontal="center" vertical="bottom" textRotation="0" wrapText="0" indent="0" justifyLastLine="0" shrinkToFit="0" readingOrder="0"/>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9"/>
        <name val="Arial"/>
        <scheme val="none"/>
      </font>
    </dxf>
    <dxf>
      <font>
        <strike val="0"/>
        <outline val="0"/>
        <shadow val="0"/>
        <u val="none"/>
        <vertAlign val="baseline"/>
        <sz val="9"/>
        <name val="Arial"/>
        <scheme val="none"/>
      </font>
    </dxf>
    <dxf>
      <font>
        <strike val="0"/>
        <outline val="0"/>
        <shadow val="0"/>
        <u val="none"/>
        <vertAlign val="baseline"/>
        <sz val="9"/>
        <name val="Arial"/>
        <scheme val="none"/>
      </font>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name val="Arial"/>
        <scheme val="none"/>
      </font>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0" indent="0" justifyLastLine="0" shrinkToFit="0" readingOrder="0"/>
    </dxf>
    <dxf>
      <font>
        <b val="0"/>
        <i val="0"/>
        <strike val="0"/>
        <condense val="0"/>
        <extend val="0"/>
        <outline val="0"/>
        <shadow val="0"/>
        <u val="none"/>
        <vertAlign val="baseline"/>
        <sz val="11"/>
        <color rgb="FF000000"/>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4" formatCode="0.00%"/>
      <border outline="0">
        <left style="thin">
          <color indexed="64"/>
        </left>
      </border>
    </dxf>
    <dxf>
      <alignment horizontal="center" vertical="center" textRotation="0" wrapText="0" indent="0" justifyLastLine="0" shrinkToFit="0" readingOrder="0"/>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1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27</xdr:row>
      <xdr:rowOff>66676</xdr:rowOff>
    </xdr:from>
    <xdr:to>
      <xdr:col>4</xdr:col>
      <xdr:colOff>1095375</xdr:colOff>
      <xdr:row>70</xdr:row>
      <xdr:rowOff>152401</xdr:rowOff>
    </xdr:to>
    <xdr:sp macro="" textlink="">
      <xdr:nvSpPr>
        <xdr:cNvPr id="4" name="CuadroTexto 3">
          <a:extLst>
            <a:ext uri="{FF2B5EF4-FFF2-40B4-BE49-F238E27FC236}">
              <a16:creationId xmlns:a16="http://schemas.microsoft.com/office/drawing/2014/main" id="{00000000-0008-0000-01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En todo caso el valor ofertado más el impuesto al valor agregado a que haya lugar dependiendo del régimen aplicable, no podrá superar el presupuesto oficial (Precio Estimado) establecido para la contratación.  </a:t>
          </a:r>
        </a:p>
        <a:p>
          <a:pPr rtl="0" fontAlgn="base"/>
          <a:endParaRPr lang="es-CO" sz="1100" b="0" i="0">
            <a:solidFill>
              <a:schemeClr val="dk1"/>
            </a:solidFill>
            <a:effectLst/>
            <a:latin typeface="+mn-lt"/>
            <a:ea typeface="+mn-ea"/>
            <a:cs typeface="+mn-cs"/>
          </a:endParaRP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El contrato se celebrará teniendo en cuenta el valor mensual de la oferta ganadora, incluido el valor del IVA y las demás contribuciones de ley. </a:t>
          </a:r>
        </a:p>
        <a:p>
          <a:pPr rtl="0" fontAlgn="base"/>
          <a:endParaRPr lang="es-CO" sz="1100" b="1" i="0">
            <a:solidFill>
              <a:schemeClr val="dk1"/>
            </a:solidFill>
            <a:effectLst/>
            <a:latin typeface="+mn-lt"/>
            <a:ea typeface="+mn-ea"/>
            <a:cs typeface="+mn-cs"/>
          </a:endParaRP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endParaRPr lang="es-CO" sz="1100" b="1" i="0">
            <a:solidFill>
              <a:schemeClr val="dk1"/>
            </a:solidFill>
            <a:effectLst/>
            <a:latin typeface="+mn-lt"/>
            <a:ea typeface="+mn-ea"/>
            <a:cs typeface="+mn-cs"/>
          </a:endParaRP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endParaRPr lang="es-CO" sz="1100" b="0" i="0">
            <a:solidFill>
              <a:schemeClr val="dk1"/>
            </a:solidFill>
            <a:effectLst/>
            <a:latin typeface="+mn-lt"/>
            <a:ea typeface="+mn-ea"/>
            <a:cs typeface="+mn-cs"/>
          </a:endParaRP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4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164</xdr:row>
      <xdr:rowOff>66675</xdr:rowOff>
    </xdr:from>
    <xdr:to>
      <xdr:col>5</xdr:col>
      <xdr:colOff>1095375</xdr:colOff>
      <xdr:row>204</xdr:row>
      <xdr:rowOff>142875</xdr:rowOff>
    </xdr:to>
    <xdr:sp macro="" textlink="">
      <xdr:nvSpPr>
        <xdr:cNvPr id="5" name="CuadroTexto 4">
          <a:extLst>
            <a:ext uri="{FF2B5EF4-FFF2-40B4-BE49-F238E27FC236}">
              <a16:creationId xmlns:a16="http://schemas.microsoft.com/office/drawing/2014/main" id="{00000000-0008-0000-0400-000005000000}"/>
            </a:ext>
          </a:extLst>
        </xdr:cNvPr>
        <xdr:cNvSpPr txBox="1"/>
      </xdr:nvSpPr>
      <xdr:spPr>
        <a:xfrm>
          <a:off x="76200" y="24336375"/>
          <a:ext cx="8858250" cy="7696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El contrato se celebrará por el valor total del presupuesto oficial, incluido el valor del IVA y las demás contribuciones de ley y s</a:t>
          </a:r>
          <a:r>
            <a:rPr lang="es-CO" sz="1100" b="1" i="0" u="sng">
              <a:solidFill>
                <a:schemeClr val="dk1"/>
              </a:solidFill>
              <a:effectLst/>
              <a:latin typeface="+mn-lt"/>
              <a:ea typeface="+mn-ea"/>
              <a:cs typeface="+mn-cs"/>
            </a:rPr>
            <a:t>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0</xdr:colOff>
      <xdr:row>1</xdr:row>
      <xdr:rowOff>0</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0" y="0"/>
          <a:ext cx="9877425" cy="3324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a:effectLst/>
            <a:latin typeface="Arial" panose="020B0604020202020204" pitchFamily="34" charset="0"/>
            <a:cs typeface="Arial" panose="020B0604020202020204" pitchFamily="34" charset="0"/>
          </a:endParaRPr>
        </a:p>
        <a:p>
          <a:pPr algn="ctr"/>
          <a:r>
            <a:rPr lang="es-CO" sz="1100" b="1" i="0">
              <a:solidFill>
                <a:schemeClr val="dk1"/>
              </a:solidFill>
              <a:effectLst/>
              <a:latin typeface="Arial" panose="020B0604020202020204" pitchFamily="34" charset="0"/>
              <a:ea typeface="+mn-ea"/>
              <a:cs typeface="Arial" panose="020B0604020202020204" pitchFamily="34" charset="0"/>
            </a:rPr>
            <a:t>FORMATO 5 – ANEXO DE PROPUESTA ECONÓMICA</a:t>
          </a:r>
          <a:endParaRPr lang="es-CO">
            <a:effectLst/>
            <a:latin typeface="Arial" panose="020B0604020202020204" pitchFamily="34" charset="0"/>
            <a:cs typeface="Arial" panose="020B0604020202020204" pitchFamily="34" charset="0"/>
          </a:endParaRPr>
        </a:p>
        <a:p>
          <a:endParaRPr lang="es-CO" sz="1100" b="0" i="0">
            <a:solidFill>
              <a:schemeClr val="dk1"/>
            </a:solidFill>
            <a:effectLst/>
            <a:latin typeface="Arial" panose="020B0604020202020204" pitchFamily="34" charset="0"/>
            <a:ea typeface="+mn-ea"/>
            <a:cs typeface="Arial" panose="020B0604020202020204" pitchFamily="34" charset="0"/>
          </a:endParaRPr>
        </a:p>
        <a:p>
          <a:endParaRPr lang="es-CO" sz="1100" b="0" i="0">
            <a:solidFill>
              <a:schemeClr val="dk1"/>
            </a:solidFill>
            <a:effectLst/>
            <a:latin typeface="Arial" panose="020B0604020202020204" pitchFamily="34" charset="0"/>
            <a:ea typeface="+mn-ea"/>
            <a:cs typeface="Arial" panose="020B0604020202020204" pitchFamily="34" charset="0"/>
          </a:endParaRPr>
        </a:p>
        <a:p>
          <a:endParaRPr lang="es-CO" sz="1100" b="0" i="0">
            <a:solidFill>
              <a:schemeClr val="dk1"/>
            </a:solidFill>
            <a:effectLst/>
            <a:latin typeface="Arial" panose="020B0604020202020204" pitchFamily="34" charset="0"/>
            <a:ea typeface="+mn-ea"/>
            <a:cs typeface="Arial" panose="020B0604020202020204" pitchFamily="34" charset="0"/>
          </a:endParaRPr>
        </a:p>
        <a:p>
          <a:r>
            <a:rPr lang="es-ES" sz="1100">
              <a:solidFill>
                <a:srgbClr val="FF0000"/>
              </a:solidFill>
              <a:effectLst/>
              <a:latin typeface="Arial" panose="020B0604020202020204" pitchFamily="34" charset="0"/>
              <a:ea typeface="+mn-ea"/>
              <a:cs typeface="Arial" panose="020B0604020202020204" pitchFamily="34" charset="0"/>
            </a:rPr>
            <a:t>Lugar</a:t>
          </a:r>
          <a:r>
            <a:rPr lang="es-ES" sz="1100">
              <a:solidFill>
                <a:schemeClr val="dk1"/>
              </a:solidFill>
              <a:effectLst/>
              <a:latin typeface="Arial" panose="020B0604020202020204" pitchFamily="34" charset="0"/>
              <a:ea typeface="+mn-ea"/>
              <a:cs typeface="Arial" panose="020B0604020202020204" pitchFamily="34" charset="0"/>
            </a:rPr>
            <a:t>, </a:t>
          </a:r>
          <a:r>
            <a:rPr lang="es-ES" sz="1100">
              <a:solidFill>
                <a:srgbClr val="FF0000"/>
              </a:solidFill>
              <a:effectLst/>
              <a:latin typeface="Arial" panose="020B0604020202020204" pitchFamily="34" charset="0"/>
              <a:ea typeface="+mn-ea"/>
              <a:cs typeface="Arial" panose="020B0604020202020204" pitchFamily="34" charset="0"/>
            </a:rPr>
            <a:t>día</a:t>
          </a:r>
          <a:r>
            <a:rPr lang="es-ES" sz="1100">
              <a:solidFill>
                <a:schemeClr val="dk1"/>
              </a:solidFill>
              <a:effectLst/>
              <a:latin typeface="Arial" panose="020B0604020202020204" pitchFamily="34" charset="0"/>
              <a:ea typeface="+mn-ea"/>
              <a:cs typeface="Arial" panose="020B0604020202020204" pitchFamily="34" charset="0"/>
            </a:rPr>
            <a:t> de </a:t>
          </a:r>
          <a:r>
            <a:rPr lang="es-ES" sz="1100">
              <a:solidFill>
                <a:srgbClr val="FF0000"/>
              </a:solidFill>
              <a:effectLst/>
              <a:latin typeface="Arial" panose="020B0604020202020204" pitchFamily="34" charset="0"/>
              <a:ea typeface="+mn-ea"/>
              <a:cs typeface="Arial" panose="020B0604020202020204" pitchFamily="34" charset="0"/>
            </a:rPr>
            <a:t>mes</a:t>
          </a:r>
          <a:r>
            <a:rPr lang="es-ES" sz="1100" baseline="0">
              <a:solidFill>
                <a:schemeClr val="dk1"/>
              </a:solidFill>
              <a:effectLst/>
              <a:latin typeface="Arial" panose="020B0604020202020204" pitchFamily="34" charset="0"/>
              <a:ea typeface="+mn-ea"/>
              <a:cs typeface="Arial" panose="020B0604020202020204" pitchFamily="34" charset="0"/>
            </a:rPr>
            <a:t> de 2024</a:t>
          </a:r>
          <a:endParaRPr lang="es-CO">
            <a:effectLst/>
            <a:latin typeface="Arial" panose="020B0604020202020204" pitchFamily="34" charset="0"/>
            <a:cs typeface="Arial" panose="020B0604020202020204" pitchFamily="34" charset="0"/>
          </a:endParaRPr>
        </a:p>
        <a:p>
          <a:endParaRPr lang="es-ES" sz="1100">
            <a:solidFill>
              <a:schemeClr val="dk1"/>
            </a:solidFill>
            <a:effectLst/>
            <a:latin typeface="Arial" panose="020B0604020202020204" pitchFamily="34" charset="0"/>
            <a:ea typeface="+mn-ea"/>
            <a:cs typeface="Arial" panose="020B0604020202020204" pitchFamily="34" charset="0"/>
          </a:endParaRPr>
        </a:p>
        <a:p>
          <a:r>
            <a:rPr lang="es-ES" sz="1100">
              <a:solidFill>
                <a:schemeClr val="dk1"/>
              </a:solidFill>
              <a:effectLst/>
              <a:latin typeface="Arial" panose="020B0604020202020204" pitchFamily="34" charset="0"/>
              <a:ea typeface="+mn-ea"/>
              <a:cs typeface="Arial" panose="020B0604020202020204" pitchFamily="34" charset="0"/>
            </a:rPr>
            <a:t>Señores</a:t>
          </a:r>
          <a:endParaRPr lang="es-CO">
            <a:effectLst/>
            <a:latin typeface="Arial" panose="020B0604020202020204" pitchFamily="34" charset="0"/>
            <a:cs typeface="Arial" panose="020B0604020202020204" pitchFamily="34" charset="0"/>
          </a:endParaRPr>
        </a:p>
        <a:p>
          <a:r>
            <a:rPr lang="es-ES" sz="1100" b="1">
              <a:solidFill>
                <a:schemeClr val="dk1"/>
              </a:solidFill>
              <a:effectLst/>
              <a:latin typeface="Arial" panose="020B0604020202020204" pitchFamily="34" charset="0"/>
              <a:ea typeface="+mn-ea"/>
              <a:cs typeface="Arial" panose="020B0604020202020204" pitchFamily="34" charset="0"/>
            </a:rPr>
            <a:t>Dirección Seccional de Administración Judicial de Medellín</a:t>
          </a:r>
          <a:br>
            <a:rPr lang="es-ES" sz="1100">
              <a:solidFill>
                <a:schemeClr val="dk1"/>
              </a:solidFill>
              <a:effectLst/>
              <a:latin typeface="Arial" panose="020B0604020202020204" pitchFamily="34" charset="0"/>
              <a:ea typeface="+mn-ea"/>
              <a:cs typeface="Arial" panose="020B0604020202020204" pitchFamily="34" charset="0"/>
            </a:rPr>
          </a:br>
          <a:r>
            <a:rPr lang="es-ES" sz="1100">
              <a:solidFill>
                <a:schemeClr val="dk1"/>
              </a:solidFill>
              <a:effectLst/>
              <a:latin typeface="Arial" panose="020B0604020202020204" pitchFamily="34" charset="0"/>
              <a:ea typeface="+mn-ea"/>
              <a:cs typeface="Arial" panose="020B0604020202020204" pitchFamily="34" charset="0"/>
            </a:rPr>
            <a:t>Carrera 52 No. 42 – 73. Despachos Judiciales “José Félix de Restrepo”</a:t>
          </a:r>
          <a:endParaRPr lang="es-CO">
            <a:effectLst/>
            <a:latin typeface="Arial" panose="020B0604020202020204" pitchFamily="34" charset="0"/>
            <a:cs typeface="Arial" panose="020B0604020202020204" pitchFamily="34" charset="0"/>
          </a:endParaRPr>
        </a:p>
        <a:p>
          <a:r>
            <a:rPr lang="es-ES" sz="1100">
              <a:solidFill>
                <a:schemeClr val="dk1"/>
              </a:solidFill>
              <a:effectLst/>
              <a:latin typeface="Arial" panose="020B0604020202020204" pitchFamily="34" charset="0"/>
              <a:ea typeface="+mn-ea"/>
              <a:cs typeface="Arial" panose="020B0604020202020204" pitchFamily="34" charset="0"/>
            </a:rPr>
            <a:t>Medellín (Ant.)</a:t>
          </a:r>
          <a:endParaRPr lang="es-CO">
            <a:effectLst/>
            <a:latin typeface="Arial" panose="020B0604020202020204" pitchFamily="34" charset="0"/>
            <a:cs typeface="Arial" panose="020B0604020202020204" pitchFamily="34" charset="0"/>
          </a:endParaRPr>
        </a:p>
        <a:p>
          <a:r>
            <a:rPr lang="es-ES" sz="1100">
              <a:solidFill>
                <a:schemeClr val="dk1"/>
              </a:solidFill>
              <a:effectLst/>
              <a:latin typeface="Arial" panose="020B0604020202020204" pitchFamily="34" charset="0"/>
              <a:ea typeface="+mn-ea"/>
              <a:cs typeface="Arial" panose="020B0604020202020204" pitchFamily="34" charset="0"/>
            </a:rPr>
            <a:t> </a:t>
          </a:r>
          <a:endParaRPr lang="es-CO">
            <a:effectLst/>
            <a:latin typeface="Arial" panose="020B0604020202020204" pitchFamily="34" charset="0"/>
            <a:cs typeface="Arial" panose="020B0604020202020204" pitchFamily="34" charset="0"/>
          </a:endParaRPr>
        </a:p>
        <a:p>
          <a:r>
            <a:rPr lang="es-ES" sz="1100" b="1">
              <a:solidFill>
                <a:schemeClr val="dk1"/>
              </a:solidFill>
              <a:effectLst/>
              <a:latin typeface="Arial" panose="020B0604020202020204" pitchFamily="34" charset="0"/>
              <a:ea typeface="+mn-ea"/>
              <a:cs typeface="Arial" panose="020B0604020202020204" pitchFamily="34" charset="0"/>
            </a:rPr>
            <a:t>Referencia: </a:t>
          </a:r>
          <a:r>
            <a:rPr lang="es-ES" sz="1100" b="0">
              <a:solidFill>
                <a:schemeClr val="dk1"/>
              </a:solidFill>
              <a:effectLst/>
              <a:latin typeface="Arial" panose="020B0604020202020204" pitchFamily="34" charset="0"/>
              <a:ea typeface="+mn-ea"/>
              <a:cs typeface="Arial" panose="020B0604020202020204" pitchFamily="34" charset="0"/>
            </a:rPr>
            <a:t>Proceso de Mínima Cuantía MC009-2024</a:t>
          </a:r>
          <a:endParaRPr lang="es-CO">
            <a:effectLst/>
            <a:latin typeface="Arial" panose="020B0604020202020204" pitchFamily="34" charset="0"/>
            <a:cs typeface="Arial" panose="020B0604020202020204" pitchFamily="34" charset="0"/>
          </a:endParaRPr>
        </a:p>
        <a:p>
          <a:r>
            <a:rPr lang="es-ES" sz="1100" b="1">
              <a:solidFill>
                <a:schemeClr val="dk1"/>
              </a:solidFill>
              <a:effectLst/>
              <a:latin typeface="Arial" panose="020B0604020202020204" pitchFamily="34" charset="0"/>
              <a:ea typeface="+mn-ea"/>
              <a:cs typeface="Arial" panose="020B0604020202020204" pitchFamily="34" charset="0"/>
            </a:rPr>
            <a:t>Objeto: </a:t>
          </a:r>
          <a:r>
            <a:rPr lang="es-ES" sz="1100">
              <a:solidFill>
                <a:schemeClr val="dk1"/>
              </a:solidFill>
              <a:effectLst/>
              <a:latin typeface="Arial" panose="020B0604020202020204" pitchFamily="34" charset="0"/>
              <a:ea typeface="+mn-ea"/>
              <a:cs typeface="Arial" panose="020B0604020202020204" pitchFamily="34" charset="0"/>
            </a:rPr>
            <a:t>Prestación del servicio de mantenimiento preventivo y/o correctivo de los equipos de aire acondicionado instalados en las sedes judiciales y/o dependencias administrativas a cargo de la Dirección Seccional de Administración Judicial de Medellín en del Departamento de Antioquia.</a:t>
          </a:r>
          <a:endParaRPr lang="es-CO">
            <a:effectLst/>
            <a:latin typeface="Arial" panose="020B0604020202020204" pitchFamily="34" charset="0"/>
            <a:cs typeface="Arial" panose="020B0604020202020204" pitchFamily="34" charset="0"/>
          </a:endParaRPr>
        </a:p>
        <a:p>
          <a:endParaRPr lang="es-CO" sz="1100" b="0" i="0">
            <a:solidFill>
              <a:schemeClr val="dk1"/>
            </a:solidFill>
            <a:effectLst/>
            <a:latin typeface="Arial" panose="020B0604020202020204" pitchFamily="34" charset="0"/>
            <a:ea typeface="+mn-ea"/>
            <a:cs typeface="Arial" panose="020B0604020202020204" pitchFamily="34" charset="0"/>
          </a:endParaRPr>
        </a:p>
        <a:p>
          <a:r>
            <a:rPr lang="es-CO" sz="1100" b="0" i="0">
              <a:solidFill>
                <a:schemeClr val="dk1"/>
              </a:solidFill>
              <a:effectLst/>
              <a:latin typeface="Arial" panose="020B0604020202020204" pitchFamily="34" charset="0"/>
              <a:ea typeface="+mn-ea"/>
              <a:cs typeface="Arial" panose="020B0604020202020204" pitchFamily="34" charset="0"/>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sz="1100">
              <a:solidFill>
                <a:schemeClr val="dk1"/>
              </a:solidFill>
              <a:effectLst/>
              <a:latin typeface="Arial" panose="020B0604020202020204" pitchFamily="34" charset="0"/>
              <a:ea typeface="+mn-ea"/>
              <a:cs typeface="Arial" panose="020B0604020202020204" pitchFamily="34" charset="0"/>
            </a:rPr>
            <a:t> </a:t>
          </a:r>
          <a:endParaRPr lang="es-CO">
            <a:effectLst/>
            <a:latin typeface="Arial" panose="020B0604020202020204" pitchFamily="34" charset="0"/>
            <a:cs typeface="Arial" panose="020B0604020202020204" pitchFamily="34" charset="0"/>
          </a:endParaRPr>
        </a:p>
      </xdr:txBody>
    </xdr:sp>
    <xdr:clientData/>
  </xdr:twoCellAnchor>
  <xdr:twoCellAnchor editAs="oneCell">
    <xdr:from>
      <xdr:col>0</xdr:col>
      <xdr:colOff>0</xdr:colOff>
      <xdr:row>0</xdr:row>
      <xdr:rowOff>0</xdr:rowOff>
    </xdr:from>
    <xdr:to>
      <xdr:col>1</xdr:col>
      <xdr:colOff>1885950</xdr:colOff>
      <xdr:row>0</xdr:row>
      <xdr:rowOff>789305</xdr:rowOff>
    </xdr:to>
    <xdr:pic>
      <xdr:nvPicPr>
        <xdr:cNvPr id="3" name="Imagen 2" descr="Logo CSJ RGB_0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390775" cy="789305"/>
        </a:xfrm>
        <a:prstGeom prst="rect">
          <a:avLst/>
        </a:prstGeom>
        <a:noFill/>
        <a:ln>
          <a:noFill/>
        </a:ln>
      </xdr:spPr>
    </xdr:pic>
    <xdr:clientData/>
  </xdr:twoCellAnchor>
  <xdr:twoCellAnchor>
    <xdr:from>
      <xdr:col>0</xdr:col>
      <xdr:colOff>0</xdr:colOff>
      <xdr:row>176</xdr:row>
      <xdr:rowOff>9529</xdr:rowOff>
    </xdr:from>
    <xdr:to>
      <xdr:col>9</xdr:col>
      <xdr:colOff>0</xdr:colOff>
      <xdr:row>177</xdr:row>
      <xdr:rowOff>1295401</xdr:rowOff>
    </xdr:to>
    <xdr:sp macro="" textlink="">
      <xdr:nvSpPr>
        <xdr:cNvPr id="4" name="CuadroTexto 3">
          <a:extLst>
            <a:ext uri="{FF2B5EF4-FFF2-40B4-BE49-F238E27FC236}">
              <a16:creationId xmlns:a16="http://schemas.microsoft.com/office/drawing/2014/main" id="{00000000-0008-0000-0500-000004000000}"/>
            </a:ext>
            <a:ext uri="{147F2762-F138-4A5C-976F-8EAC2B608ADB}">
              <a16:predDERef xmlns:a16="http://schemas.microsoft.com/office/drawing/2014/main" pred="{00000000-0008-0000-0500-000003000000}"/>
            </a:ext>
          </a:extLst>
        </xdr:cNvPr>
        <xdr:cNvSpPr txBox="1"/>
      </xdr:nvSpPr>
      <xdr:spPr>
        <a:xfrm>
          <a:off x="0" y="77114404"/>
          <a:ext cx="10763250" cy="64865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Arial" panose="020B0604020202020204" pitchFamily="34" charset="0"/>
              <a:ea typeface="+mn-ea"/>
              <a:cs typeface="Arial" panose="020B0604020202020204" pitchFamily="34" charset="0"/>
            </a:rPr>
            <a:t>Nota 1: </a:t>
          </a:r>
          <a:r>
            <a:rPr lang="es-CO" sz="1100" b="0" i="0">
              <a:solidFill>
                <a:schemeClr val="dk1"/>
              </a:solidFill>
              <a:effectLst/>
              <a:latin typeface="Arial" panose="020B0604020202020204" pitchFamily="34" charset="0"/>
              <a:ea typeface="+mn-ea"/>
              <a:cs typeface="Arial" panose="020B0604020202020204" pitchFamily="34" charset="0"/>
            </a:rPr>
            <a:t>Los proponentes no podrán exceder el </a:t>
          </a:r>
          <a:r>
            <a:rPr lang="es-CO" sz="1100" b="1" i="0">
              <a:solidFill>
                <a:schemeClr val="dk1"/>
              </a:solidFill>
              <a:effectLst/>
              <a:latin typeface="Arial" panose="020B0604020202020204" pitchFamily="34" charset="0"/>
              <a:ea typeface="+mn-ea"/>
              <a:cs typeface="Arial" panose="020B0604020202020204" pitchFamily="34" charset="0"/>
            </a:rPr>
            <a:t>PRECIO UNITARIO PROMEDIO (ANTES DE IVA) </a:t>
          </a:r>
          <a:r>
            <a:rPr lang="es-CO" sz="1100" b="0" i="0">
              <a:solidFill>
                <a:schemeClr val="dk1"/>
              </a:solidFill>
              <a:effectLst/>
              <a:latin typeface="Arial" panose="020B0604020202020204" pitchFamily="34" charset="0"/>
              <a:ea typeface="+mn-ea"/>
              <a:cs typeface="Arial" panose="020B0604020202020204" pitchFamily="34" charset="0"/>
            </a:rPr>
            <a:t>de cada ítem, ni el valor del presupuesto oficial establecido en el estudio de mercado, so pena de rechazo</a:t>
          </a:r>
          <a:r>
            <a:rPr lang="es-CO" sz="1100" b="1" i="0">
              <a:solidFill>
                <a:schemeClr val="dk1"/>
              </a:solidFill>
              <a:effectLst/>
              <a:latin typeface="Arial" panose="020B0604020202020204" pitchFamily="34" charset="0"/>
              <a:ea typeface="+mn-ea"/>
              <a:cs typeface="Arial" panose="020B0604020202020204" pitchFamily="34" charset="0"/>
            </a:rPr>
            <a:t>. </a:t>
          </a:r>
          <a:r>
            <a:rPr lang="es-CO" sz="1100" b="0" i="0">
              <a:solidFill>
                <a:schemeClr val="dk1"/>
              </a:solidFill>
              <a:effectLst/>
              <a:latin typeface="Arial" panose="020B0604020202020204" pitchFamily="34" charset="0"/>
              <a:ea typeface="+mn-ea"/>
              <a:cs typeface="Arial" panose="020B0604020202020204" pitchFamily="34" charset="0"/>
            </a:rPr>
            <a:t>En todo caso la propuesta será evaluada con el valor total ofertado (antes de IVA).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1" i="0">
              <a:solidFill>
                <a:schemeClr val="dk1"/>
              </a:solidFill>
              <a:effectLst/>
              <a:latin typeface="Arial" panose="020B0604020202020204" pitchFamily="34" charset="0"/>
              <a:ea typeface="+mn-ea"/>
              <a:cs typeface="Arial" panose="020B0604020202020204" pitchFamily="34" charset="0"/>
            </a:rPr>
            <a:t>Nota 2: </a:t>
          </a:r>
          <a:r>
            <a:rPr lang="es-CO" sz="1100" b="0" i="0">
              <a:solidFill>
                <a:schemeClr val="dk1"/>
              </a:solidFill>
              <a:effectLst/>
              <a:latin typeface="Arial" panose="020B0604020202020204" pitchFamily="34" charset="0"/>
              <a:ea typeface="+mn-ea"/>
              <a:cs typeface="Arial" panose="020B0604020202020204" pitchFamily="34" charset="0"/>
            </a:rPr>
            <a:t>El contrato se celebrará por el valor total del presupuesto oficial, incluido el valor del IVA y las demás contribuciones de ley que asciende a la suma de</a:t>
          </a:r>
          <a:r>
            <a:rPr lang="es-CO" sz="1100" b="0" i="1">
              <a:solidFill>
                <a:schemeClr val="dk1"/>
              </a:solidFill>
              <a:effectLst/>
              <a:latin typeface="Arial" panose="020B0604020202020204" pitchFamily="34" charset="0"/>
              <a:ea typeface="+mn-ea"/>
              <a:cs typeface="Arial" panose="020B0604020202020204" pitchFamily="34" charset="0"/>
            </a:rPr>
            <a:t> </a:t>
          </a:r>
          <a:r>
            <a:rPr lang="es-CO" sz="1100" b="1" i="0">
              <a:solidFill>
                <a:schemeClr val="dk1"/>
              </a:solidFill>
              <a:effectLst/>
              <a:latin typeface="Arial" panose="020B0604020202020204" pitchFamily="34" charset="0"/>
              <a:ea typeface="+mn-ea"/>
              <a:cs typeface="Arial" panose="020B0604020202020204" pitchFamily="34" charset="0"/>
            </a:rPr>
            <a:t>CIEN TREINTA MILLONES DE PESOS M.L.C.</a:t>
          </a:r>
          <a:r>
            <a:rPr lang="es-CO" sz="1100" b="0" i="0">
              <a:solidFill>
                <a:schemeClr val="dk1"/>
              </a:solidFill>
              <a:effectLst/>
              <a:latin typeface="Arial" panose="020B0604020202020204" pitchFamily="34" charset="0"/>
              <a:ea typeface="+mn-ea"/>
              <a:cs typeface="Arial" panose="020B0604020202020204" pitchFamily="34" charset="0"/>
            </a:rPr>
            <a:t> </a:t>
          </a:r>
          <a:r>
            <a:rPr lang="es-CO" sz="1100" b="1" i="0">
              <a:solidFill>
                <a:schemeClr val="dk1"/>
              </a:solidFill>
              <a:effectLst/>
              <a:latin typeface="Arial" panose="020B0604020202020204" pitchFamily="34" charset="0"/>
              <a:ea typeface="+mn-ea"/>
              <a:cs typeface="Arial" panose="020B0604020202020204" pitchFamily="34" charset="0"/>
            </a:rPr>
            <a:t>($130.000.000)</a:t>
          </a:r>
          <a:r>
            <a:rPr lang="es-CO" sz="1100" b="0" i="0">
              <a:solidFill>
                <a:schemeClr val="dk1"/>
              </a:solidFill>
              <a:effectLst/>
              <a:latin typeface="Arial" panose="020B0604020202020204" pitchFamily="34" charset="0"/>
              <a:ea typeface="+mn-ea"/>
              <a:cs typeface="Arial" panose="020B0604020202020204" pitchFamily="34" charset="0"/>
            </a:rPr>
            <a:t> y se ejecutará de acuerdo a las necesidades del servicio, según los precios de la propuesta económica presentada por el contratista.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La propuesta deberá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La diferencia entre el valor de la menor oferta ganadora y el presupuesto oficial será utilizado para el pago de imprevistos dados en la ejecución del contrato, una vez se hagan los respectivos diagnósticos e incremente las necesidades de los repuestos, siempre y cuando aplique.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1" i="0">
              <a:solidFill>
                <a:schemeClr val="dk1"/>
              </a:solidFill>
              <a:effectLst/>
              <a:latin typeface="Arial" panose="020B0604020202020204" pitchFamily="34" charset="0"/>
              <a:ea typeface="+mn-ea"/>
              <a:cs typeface="Arial" panose="020B0604020202020204" pitchFamily="34" charset="0"/>
            </a:rPr>
            <a:t>Nota 3:</a:t>
          </a:r>
          <a:r>
            <a:rPr lang="es-CO" sz="1100" b="0" i="0">
              <a:solidFill>
                <a:schemeClr val="dk1"/>
              </a:solidFill>
              <a:effectLst/>
              <a:latin typeface="Arial" panose="020B0604020202020204" pitchFamily="34" charset="0"/>
              <a:ea typeface="+mn-ea"/>
              <a:cs typeface="Arial" panose="020B0604020202020204" pitchFamily="34" charset="0"/>
            </a:rPr>
            <a:t> SECOP II, será parametrizado con un solo artículo, en el deberá expresar el valor total de su propuesta incluido el IVA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1" i="0">
              <a:solidFill>
                <a:schemeClr val="dk1"/>
              </a:solidFill>
              <a:effectLst/>
              <a:latin typeface="Arial" panose="020B0604020202020204" pitchFamily="34" charset="0"/>
              <a:ea typeface="+mn-ea"/>
              <a:cs typeface="Arial" panose="020B0604020202020204" pitchFamily="34" charset="0"/>
            </a:rPr>
            <a:t>Nota 4:</a:t>
          </a:r>
          <a:r>
            <a:rPr lang="es-CO" sz="1100" b="0" i="0">
              <a:solidFill>
                <a:schemeClr val="dk1"/>
              </a:solidFill>
              <a:effectLst/>
              <a:latin typeface="Arial" panose="020B0604020202020204" pitchFamily="34" charset="0"/>
              <a:ea typeface="+mn-ea"/>
              <a:cs typeface="Arial" panose="020B0604020202020204" pitchFamily="34" charset="0"/>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1" i="0">
              <a:solidFill>
                <a:schemeClr val="dk1"/>
              </a:solidFill>
              <a:effectLst/>
              <a:latin typeface="Arial" panose="020B0604020202020204" pitchFamily="34" charset="0"/>
              <a:ea typeface="+mn-ea"/>
              <a:cs typeface="Arial" panose="020B0604020202020204" pitchFamily="34" charset="0"/>
            </a:rPr>
            <a:t>Nota 5:</a:t>
          </a:r>
          <a:r>
            <a:rPr lang="es-CO" sz="1100" b="0" i="0">
              <a:solidFill>
                <a:schemeClr val="dk1"/>
              </a:solidFill>
              <a:effectLst/>
              <a:latin typeface="Arial" panose="020B0604020202020204" pitchFamily="34" charset="0"/>
              <a:ea typeface="+mn-ea"/>
              <a:cs typeface="Arial" panose="020B0604020202020204" pitchFamily="34" charset="0"/>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endParaRPr lang="es-CO" sz="1100" b="0" i="0">
            <a:solidFill>
              <a:schemeClr val="dk1"/>
            </a:solidFill>
            <a:effectLst/>
            <a:latin typeface="Arial" panose="020B0604020202020204" pitchFamily="34" charset="0"/>
            <a:ea typeface="+mn-ea"/>
            <a:cs typeface="Arial" panose="020B0604020202020204" pitchFamily="34" charset="0"/>
          </a:endParaRP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Para constancia se firma en _____________ a los____ días del mes de _______ de 2024.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__________________________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Nombre del Representante Legal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C.C. No. _______________ expedida en _______________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NIT______________ </a:t>
          </a:r>
        </a:p>
        <a:p>
          <a:pPr rtl="0" fontAlgn="base"/>
          <a:endParaRPr lang="es-CO" sz="1100" b="0" i="0">
            <a:solidFill>
              <a:schemeClr val="dk1"/>
            </a:solidFill>
            <a:effectLst/>
            <a:latin typeface="Arial" panose="020B0604020202020204" pitchFamily="34" charset="0"/>
            <a:ea typeface="+mn-ea"/>
            <a:cs typeface="Arial" panose="020B0604020202020204" pitchFamily="34" charset="0"/>
          </a:endParaRPr>
        </a:p>
        <a:p>
          <a:pPr rtl="0" fontAlgn="base"/>
          <a:r>
            <a:rPr lang="es-CO" sz="1100" b="0" i="0">
              <a:solidFill>
                <a:schemeClr val="dk1"/>
              </a:solidFill>
              <a:effectLst/>
              <a:latin typeface="Arial" panose="020B0604020202020204" pitchFamily="34" charset="0"/>
              <a:ea typeface="+mn-ea"/>
              <a:cs typeface="Arial" panose="020B0604020202020204" pitchFamily="34" charset="0"/>
            </a:rPr>
            <a:t>__________________________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Nombre del Oferente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Dirección ___________________________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Teléfono ____________________________</a:t>
          </a:r>
        </a:p>
        <a:p>
          <a:endParaRPr lang="es-CO" sz="1100"/>
        </a:p>
      </xdr:txBody>
    </xdr:sp>
    <xdr:clientData/>
  </xdr:twoCellAnchor>
  <xdr:oneCellAnchor>
    <xdr:from>
      <xdr:col>2</xdr:col>
      <xdr:colOff>0</xdr:colOff>
      <xdr:row>174</xdr:row>
      <xdr:rowOff>0</xdr:rowOff>
    </xdr:from>
    <xdr:ext cx="123825" cy="291353"/>
    <xdr:sp macro="" textlink="">
      <xdr:nvSpPr>
        <xdr:cNvPr id="5" name="Text Box 3118">
          <a:extLst>
            <a:ext uri="{FF2B5EF4-FFF2-40B4-BE49-F238E27FC236}">
              <a16:creationId xmlns:a16="http://schemas.microsoft.com/office/drawing/2014/main" id="{00000000-0008-0000-05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6" name="Text Box 3118">
          <a:extLst>
            <a:ext uri="{FF2B5EF4-FFF2-40B4-BE49-F238E27FC236}">
              <a16:creationId xmlns:a16="http://schemas.microsoft.com/office/drawing/2014/main" id="{00000000-0008-0000-05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7" name="Text Box 3118">
          <a:extLst>
            <a:ext uri="{FF2B5EF4-FFF2-40B4-BE49-F238E27FC236}">
              <a16:creationId xmlns:a16="http://schemas.microsoft.com/office/drawing/2014/main" id="{00000000-0008-0000-05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8" name="Text Box 3118">
          <a:extLst>
            <a:ext uri="{FF2B5EF4-FFF2-40B4-BE49-F238E27FC236}">
              <a16:creationId xmlns:a16="http://schemas.microsoft.com/office/drawing/2014/main" id="{00000000-0008-0000-05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9" name="Text Box 3118">
          <a:extLst>
            <a:ext uri="{FF2B5EF4-FFF2-40B4-BE49-F238E27FC236}">
              <a16:creationId xmlns:a16="http://schemas.microsoft.com/office/drawing/2014/main" id="{00000000-0008-0000-05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10" name="Text Box 3118">
          <a:extLst>
            <a:ext uri="{FF2B5EF4-FFF2-40B4-BE49-F238E27FC236}">
              <a16:creationId xmlns:a16="http://schemas.microsoft.com/office/drawing/2014/main" id="{00000000-0008-0000-05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11" name="Text Box 3118">
          <a:extLst>
            <a:ext uri="{FF2B5EF4-FFF2-40B4-BE49-F238E27FC236}">
              <a16:creationId xmlns:a16="http://schemas.microsoft.com/office/drawing/2014/main" id="{00000000-0008-0000-05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12" name="Text Box 3118">
          <a:extLst>
            <a:ext uri="{FF2B5EF4-FFF2-40B4-BE49-F238E27FC236}">
              <a16:creationId xmlns:a16="http://schemas.microsoft.com/office/drawing/2014/main" id="{00000000-0008-0000-05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13" name="Text Box 3118">
          <a:extLst>
            <a:ext uri="{FF2B5EF4-FFF2-40B4-BE49-F238E27FC236}">
              <a16:creationId xmlns:a16="http://schemas.microsoft.com/office/drawing/2014/main" id="{00000000-0008-0000-05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14" name="Text Box 3118">
          <a:extLst>
            <a:ext uri="{FF2B5EF4-FFF2-40B4-BE49-F238E27FC236}">
              <a16:creationId xmlns:a16="http://schemas.microsoft.com/office/drawing/2014/main" id="{00000000-0008-0000-05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15" name="Text Box 3118">
          <a:extLst>
            <a:ext uri="{FF2B5EF4-FFF2-40B4-BE49-F238E27FC236}">
              <a16:creationId xmlns:a16="http://schemas.microsoft.com/office/drawing/2014/main" id="{00000000-0008-0000-05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16" name="Text Box 3118">
          <a:extLst>
            <a:ext uri="{FF2B5EF4-FFF2-40B4-BE49-F238E27FC236}">
              <a16:creationId xmlns:a16="http://schemas.microsoft.com/office/drawing/2014/main" id="{00000000-0008-0000-05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17" name="Text Box 3118">
          <a:extLst>
            <a:ext uri="{FF2B5EF4-FFF2-40B4-BE49-F238E27FC236}">
              <a16:creationId xmlns:a16="http://schemas.microsoft.com/office/drawing/2014/main" id="{00000000-0008-0000-05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18" name="Text Box 3118">
          <a:extLst>
            <a:ext uri="{FF2B5EF4-FFF2-40B4-BE49-F238E27FC236}">
              <a16:creationId xmlns:a16="http://schemas.microsoft.com/office/drawing/2014/main" id="{00000000-0008-0000-05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19" name="Text Box 3118">
          <a:extLst>
            <a:ext uri="{FF2B5EF4-FFF2-40B4-BE49-F238E27FC236}">
              <a16:creationId xmlns:a16="http://schemas.microsoft.com/office/drawing/2014/main" id="{00000000-0008-0000-05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20" name="Text Box 3118">
          <a:extLst>
            <a:ext uri="{FF2B5EF4-FFF2-40B4-BE49-F238E27FC236}">
              <a16:creationId xmlns:a16="http://schemas.microsoft.com/office/drawing/2014/main" id="{00000000-0008-0000-05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21" name="Text Box 3118">
          <a:extLst>
            <a:ext uri="{FF2B5EF4-FFF2-40B4-BE49-F238E27FC236}">
              <a16:creationId xmlns:a16="http://schemas.microsoft.com/office/drawing/2014/main" id="{00000000-0008-0000-05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22" name="Text Box 3118">
          <a:extLst>
            <a:ext uri="{FF2B5EF4-FFF2-40B4-BE49-F238E27FC236}">
              <a16:creationId xmlns:a16="http://schemas.microsoft.com/office/drawing/2014/main" id="{00000000-0008-0000-05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23" name="Text Box 3118">
          <a:extLst>
            <a:ext uri="{FF2B5EF4-FFF2-40B4-BE49-F238E27FC236}">
              <a16:creationId xmlns:a16="http://schemas.microsoft.com/office/drawing/2014/main" id="{00000000-0008-0000-05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24" name="Text Box 3118">
          <a:extLst>
            <a:ext uri="{FF2B5EF4-FFF2-40B4-BE49-F238E27FC236}">
              <a16:creationId xmlns:a16="http://schemas.microsoft.com/office/drawing/2014/main" id="{00000000-0008-0000-05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25" name="Text Box 3118">
          <a:extLst>
            <a:ext uri="{FF2B5EF4-FFF2-40B4-BE49-F238E27FC236}">
              <a16:creationId xmlns:a16="http://schemas.microsoft.com/office/drawing/2014/main" id="{00000000-0008-0000-05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26" name="Text Box 3118">
          <a:extLst>
            <a:ext uri="{FF2B5EF4-FFF2-40B4-BE49-F238E27FC236}">
              <a16:creationId xmlns:a16="http://schemas.microsoft.com/office/drawing/2014/main" id="{00000000-0008-0000-05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27" name="Text Box 3118">
          <a:extLst>
            <a:ext uri="{FF2B5EF4-FFF2-40B4-BE49-F238E27FC236}">
              <a16:creationId xmlns:a16="http://schemas.microsoft.com/office/drawing/2014/main" id="{00000000-0008-0000-05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28" name="Text Box 3118">
          <a:extLst>
            <a:ext uri="{FF2B5EF4-FFF2-40B4-BE49-F238E27FC236}">
              <a16:creationId xmlns:a16="http://schemas.microsoft.com/office/drawing/2014/main" id="{00000000-0008-0000-05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29" name="Text Box 3118">
          <a:extLst>
            <a:ext uri="{FF2B5EF4-FFF2-40B4-BE49-F238E27FC236}">
              <a16:creationId xmlns:a16="http://schemas.microsoft.com/office/drawing/2014/main" id="{00000000-0008-0000-05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30" name="Text Box 3118">
          <a:extLst>
            <a:ext uri="{FF2B5EF4-FFF2-40B4-BE49-F238E27FC236}">
              <a16:creationId xmlns:a16="http://schemas.microsoft.com/office/drawing/2014/main" id="{00000000-0008-0000-05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31" name="Text Box 3118">
          <a:extLst>
            <a:ext uri="{FF2B5EF4-FFF2-40B4-BE49-F238E27FC236}">
              <a16:creationId xmlns:a16="http://schemas.microsoft.com/office/drawing/2014/main" id="{00000000-0008-0000-05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32" name="Text Box 3118">
          <a:extLst>
            <a:ext uri="{FF2B5EF4-FFF2-40B4-BE49-F238E27FC236}">
              <a16:creationId xmlns:a16="http://schemas.microsoft.com/office/drawing/2014/main" id="{00000000-0008-0000-05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33" name="Text Box 3118">
          <a:extLst>
            <a:ext uri="{FF2B5EF4-FFF2-40B4-BE49-F238E27FC236}">
              <a16:creationId xmlns:a16="http://schemas.microsoft.com/office/drawing/2014/main" id="{00000000-0008-0000-05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34" name="Text Box 3118">
          <a:extLst>
            <a:ext uri="{FF2B5EF4-FFF2-40B4-BE49-F238E27FC236}">
              <a16:creationId xmlns:a16="http://schemas.microsoft.com/office/drawing/2014/main" id="{00000000-0008-0000-05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35" name="Text Box 3118">
          <a:extLst>
            <a:ext uri="{FF2B5EF4-FFF2-40B4-BE49-F238E27FC236}">
              <a16:creationId xmlns:a16="http://schemas.microsoft.com/office/drawing/2014/main" id="{00000000-0008-0000-05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36" name="Text Box 3118">
          <a:extLst>
            <a:ext uri="{FF2B5EF4-FFF2-40B4-BE49-F238E27FC236}">
              <a16:creationId xmlns:a16="http://schemas.microsoft.com/office/drawing/2014/main" id="{00000000-0008-0000-05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37" name="Text Box 3118">
          <a:extLst>
            <a:ext uri="{FF2B5EF4-FFF2-40B4-BE49-F238E27FC236}">
              <a16:creationId xmlns:a16="http://schemas.microsoft.com/office/drawing/2014/main" id="{00000000-0008-0000-05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38" name="Text Box 3118">
          <a:extLst>
            <a:ext uri="{FF2B5EF4-FFF2-40B4-BE49-F238E27FC236}">
              <a16:creationId xmlns:a16="http://schemas.microsoft.com/office/drawing/2014/main" id="{00000000-0008-0000-05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39" name="Text Box 3118">
          <a:extLst>
            <a:ext uri="{FF2B5EF4-FFF2-40B4-BE49-F238E27FC236}">
              <a16:creationId xmlns:a16="http://schemas.microsoft.com/office/drawing/2014/main" id="{00000000-0008-0000-05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40" name="Text Box 3118">
          <a:extLst>
            <a:ext uri="{FF2B5EF4-FFF2-40B4-BE49-F238E27FC236}">
              <a16:creationId xmlns:a16="http://schemas.microsoft.com/office/drawing/2014/main" id="{00000000-0008-0000-05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41" name="Text Box 3118">
          <a:extLst>
            <a:ext uri="{FF2B5EF4-FFF2-40B4-BE49-F238E27FC236}">
              <a16:creationId xmlns:a16="http://schemas.microsoft.com/office/drawing/2014/main" id="{00000000-0008-0000-05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42" name="Text Box 3118">
          <a:extLst>
            <a:ext uri="{FF2B5EF4-FFF2-40B4-BE49-F238E27FC236}">
              <a16:creationId xmlns:a16="http://schemas.microsoft.com/office/drawing/2014/main" id="{00000000-0008-0000-05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43" name="Text Box 3118">
          <a:extLst>
            <a:ext uri="{FF2B5EF4-FFF2-40B4-BE49-F238E27FC236}">
              <a16:creationId xmlns:a16="http://schemas.microsoft.com/office/drawing/2014/main" id="{00000000-0008-0000-05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44" name="Text Box 3118">
          <a:extLst>
            <a:ext uri="{FF2B5EF4-FFF2-40B4-BE49-F238E27FC236}">
              <a16:creationId xmlns:a16="http://schemas.microsoft.com/office/drawing/2014/main" id="{00000000-0008-0000-05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45" name="Text Box 3118">
          <a:extLst>
            <a:ext uri="{FF2B5EF4-FFF2-40B4-BE49-F238E27FC236}">
              <a16:creationId xmlns:a16="http://schemas.microsoft.com/office/drawing/2014/main" id="{00000000-0008-0000-05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46" name="Text Box 3118">
          <a:extLst>
            <a:ext uri="{FF2B5EF4-FFF2-40B4-BE49-F238E27FC236}">
              <a16:creationId xmlns:a16="http://schemas.microsoft.com/office/drawing/2014/main" id="{00000000-0008-0000-05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47" name="Text Box 3118">
          <a:extLst>
            <a:ext uri="{FF2B5EF4-FFF2-40B4-BE49-F238E27FC236}">
              <a16:creationId xmlns:a16="http://schemas.microsoft.com/office/drawing/2014/main" id="{00000000-0008-0000-05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48" name="Text Box 3118">
          <a:extLst>
            <a:ext uri="{FF2B5EF4-FFF2-40B4-BE49-F238E27FC236}">
              <a16:creationId xmlns:a16="http://schemas.microsoft.com/office/drawing/2014/main" id="{00000000-0008-0000-05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49" name="Text Box 3118">
          <a:extLst>
            <a:ext uri="{FF2B5EF4-FFF2-40B4-BE49-F238E27FC236}">
              <a16:creationId xmlns:a16="http://schemas.microsoft.com/office/drawing/2014/main" id="{00000000-0008-0000-05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50" name="Text Box 3118">
          <a:extLst>
            <a:ext uri="{FF2B5EF4-FFF2-40B4-BE49-F238E27FC236}">
              <a16:creationId xmlns:a16="http://schemas.microsoft.com/office/drawing/2014/main" id="{00000000-0008-0000-05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51" name="Text Box 3118">
          <a:extLst>
            <a:ext uri="{FF2B5EF4-FFF2-40B4-BE49-F238E27FC236}">
              <a16:creationId xmlns:a16="http://schemas.microsoft.com/office/drawing/2014/main" id="{00000000-0008-0000-05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52" name="Text Box 3118">
          <a:extLst>
            <a:ext uri="{FF2B5EF4-FFF2-40B4-BE49-F238E27FC236}">
              <a16:creationId xmlns:a16="http://schemas.microsoft.com/office/drawing/2014/main" id="{00000000-0008-0000-05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53" name="Text Box 3118">
          <a:extLst>
            <a:ext uri="{FF2B5EF4-FFF2-40B4-BE49-F238E27FC236}">
              <a16:creationId xmlns:a16="http://schemas.microsoft.com/office/drawing/2014/main" id="{00000000-0008-0000-05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54" name="Text Box 3118">
          <a:extLst>
            <a:ext uri="{FF2B5EF4-FFF2-40B4-BE49-F238E27FC236}">
              <a16:creationId xmlns:a16="http://schemas.microsoft.com/office/drawing/2014/main" id="{00000000-0008-0000-05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55" name="Text Box 3118">
          <a:extLst>
            <a:ext uri="{FF2B5EF4-FFF2-40B4-BE49-F238E27FC236}">
              <a16:creationId xmlns:a16="http://schemas.microsoft.com/office/drawing/2014/main" id="{00000000-0008-0000-05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56" name="Text Box 3118">
          <a:extLst>
            <a:ext uri="{FF2B5EF4-FFF2-40B4-BE49-F238E27FC236}">
              <a16:creationId xmlns:a16="http://schemas.microsoft.com/office/drawing/2014/main" id="{00000000-0008-0000-05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57" name="Text Box 3118">
          <a:extLst>
            <a:ext uri="{FF2B5EF4-FFF2-40B4-BE49-F238E27FC236}">
              <a16:creationId xmlns:a16="http://schemas.microsoft.com/office/drawing/2014/main" id="{00000000-0008-0000-05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58" name="Text Box 3118">
          <a:extLst>
            <a:ext uri="{FF2B5EF4-FFF2-40B4-BE49-F238E27FC236}">
              <a16:creationId xmlns:a16="http://schemas.microsoft.com/office/drawing/2014/main" id="{00000000-0008-0000-05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59" name="Text Box 3118">
          <a:extLst>
            <a:ext uri="{FF2B5EF4-FFF2-40B4-BE49-F238E27FC236}">
              <a16:creationId xmlns:a16="http://schemas.microsoft.com/office/drawing/2014/main" id="{00000000-0008-0000-05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60" name="Text Box 3118">
          <a:extLst>
            <a:ext uri="{FF2B5EF4-FFF2-40B4-BE49-F238E27FC236}">
              <a16:creationId xmlns:a16="http://schemas.microsoft.com/office/drawing/2014/main" id="{00000000-0008-0000-05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61" name="Text Box 3118">
          <a:extLst>
            <a:ext uri="{FF2B5EF4-FFF2-40B4-BE49-F238E27FC236}">
              <a16:creationId xmlns:a16="http://schemas.microsoft.com/office/drawing/2014/main" id="{00000000-0008-0000-05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62" name="Text Box 3118">
          <a:extLst>
            <a:ext uri="{FF2B5EF4-FFF2-40B4-BE49-F238E27FC236}">
              <a16:creationId xmlns:a16="http://schemas.microsoft.com/office/drawing/2014/main" id="{00000000-0008-0000-05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63" name="Text Box 3118">
          <a:extLst>
            <a:ext uri="{FF2B5EF4-FFF2-40B4-BE49-F238E27FC236}">
              <a16:creationId xmlns:a16="http://schemas.microsoft.com/office/drawing/2014/main" id="{00000000-0008-0000-05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64" name="Text Box 3118">
          <a:extLst>
            <a:ext uri="{FF2B5EF4-FFF2-40B4-BE49-F238E27FC236}">
              <a16:creationId xmlns:a16="http://schemas.microsoft.com/office/drawing/2014/main" id="{00000000-0008-0000-05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65" name="Text Box 3118">
          <a:extLst>
            <a:ext uri="{FF2B5EF4-FFF2-40B4-BE49-F238E27FC236}">
              <a16:creationId xmlns:a16="http://schemas.microsoft.com/office/drawing/2014/main" id="{00000000-0008-0000-05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66" name="Text Box 3118">
          <a:extLst>
            <a:ext uri="{FF2B5EF4-FFF2-40B4-BE49-F238E27FC236}">
              <a16:creationId xmlns:a16="http://schemas.microsoft.com/office/drawing/2014/main" id="{00000000-0008-0000-05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67" name="Text Box 3118">
          <a:extLst>
            <a:ext uri="{FF2B5EF4-FFF2-40B4-BE49-F238E27FC236}">
              <a16:creationId xmlns:a16="http://schemas.microsoft.com/office/drawing/2014/main" id="{00000000-0008-0000-05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68" name="Text Box 3118">
          <a:extLst>
            <a:ext uri="{FF2B5EF4-FFF2-40B4-BE49-F238E27FC236}">
              <a16:creationId xmlns:a16="http://schemas.microsoft.com/office/drawing/2014/main" id="{00000000-0008-0000-05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69" name="Text Box 3118">
          <a:extLst>
            <a:ext uri="{FF2B5EF4-FFF2-40B4-BE49-F238E27FC236}">
              <a16:creationId xmlns:a16="http://schemas.microsoft.com/office/drawing/2014/main" id="{00000000-0008-0000-05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70" name="Text Box 3118">
          <a:extLst>
            <a:ext uri="{FF2B5EF4-FFF2-40B4-BE49-F238E27FC236}">
              <a16:creationId xmlns:a16="http://schemas.microsoft.com/office/drawing/2014/main" id="{00000000-0008-0000-05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71" name="Text Box 3118">
          <a:extLst>
            <a:ext uri="{FF2B5EF4-FFF2-40B4-BE49-F238E27FC236}">
              <a16:creationId xmlns:a16="http://schemas.microsoft.com/office/drawing/2014/main" id="{00000000-0008-0000-05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72" name="Text Box 3118">
          <a:extLst>
            <a:ext uri="{FF2B5EF4-FFF2-40B4-BE49-F238E27FC236}">
              <a16:creationId xmlns:a16="http://schemas.microsoft.com/office/drawing/2014/main" id="{00000000-0008-0000-05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73" name="Text Box 3118">
          <a:extLst>
            <a:ext uri="{FF2B5EF4-FFF2-40B4-BE49-F238E27FC236}">
              <a16:creationId xmlns:a16="http://schemas.microsoft.com/office/drawing/2014/main" id="{00000000-0008-0000-05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74" name="Text Box 3118">
          <a:extLst>
            <a:ext uri="{FF2B5EF4-FFF2-40B4-BE49-F238E27FC236}">
              <a16:creationId xmlns:a16="http://schemas.microsoft.com/office/drawing/2014/main" id="{00000000-0008-0000-05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75" name="Text Box 3118">
          <a:extLst>
            <a:ext uri="{FF2B5EF4-FFF2-40B4-BE49-F238E27FC236}">
              <a16:creationId xmlns:a16="http://schemas.microsoft.com/office/drawing/2014/main" id="{00000000-0008-0000-05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76" name="Text Box 3118">
          <a:extLst>
            <a:ext uri="{FF2B5EF4-FFF2-40B4-BE49-F238E27FC236}">
              <a16:creationId xmlns:a16="http://schemas.microsoft.com/office/drawing/2014/main" id="{00000000-0008-0000-05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77" name="Text Box 3118">
          <a:extLst>
            <a:ext uri="{FF2B5EF4-FFF2-40B4-BE49-F238E27FC236}">
              <a16:creationId xmlns:a16="http://schemas.microsoft.com/office/drawing/2014/main" id="{00000000-0008-0000-05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78" name="Text Box 3118">
          <a:extLst>
            <a:ext uri="{FF2B5EF4-FFF2-40B4-BE49-F238E27FC236}">
              <a16:creationId xmlns:a16="http://schemas.microsoft.com/office/drawing/2014/main" id="{00000000-0008-0000-05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32410"/>
    <xdr:sp macro="" textlink="">
      <xdr:nvSpPr>
        <xdr:cNvPr id="79" name="Text Box 3118">
          <a:extLst>
            <a:ext uri="{FF2B5EF4-FFF2-40B4-BE49-F238E27FC236}">
              <a16:creationId xmlns:a16="http://schemas.microsoft.com/office/drawing/2014/main" id="{00000000-0008-0000-05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174</xdr:row>
      <xdr:rowOff>0</xdr:rowOff>
    </xdr:from>
    <xdr:ext cx="123825" cy="232410"/>
    <xdr:sp macro="" textlink="">
      <xdr:nvSpPr>
        <xdr:cNvPr id="80" name="Text Box 3118">
          <a:extLst>
            <a:ext uri="{FF2B5EF4-FFF2-40B4-BE49-F238E27FC236}">
              <a16:creationId xmlns:a16="http://schemas.microsoft.com/office/drawing/2014/main" id="{00000000-0008-0000-05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81" name="Text Box 3118">
          <a:extLst>
            <a:ext uri="{FF2B5EF4-FFF2-40B4-BE49-F238E27FC236}">
              <a16:creationId xmlns:a16="http://schemas.microsoft.com/office/drawing/2014/main" id="{00000000-0008-0000-05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174</xdr:row>
      <xdr:rowOff>0</xdr:rowOff>
    </xdr:from>
    <xdr:ext cx="123825" cy="291353"/>
    <xdr:sp macro="" textlink="">
      <xdr:nvSpPr>
        <xdr:cNvPr id="82" name="Text Box 3118">
          <a:extLst>
            <a:ext uri="{FF2B5EF4-FFF2-40B4-BE49-F238E27FC236}">
              <a16:creationId xmlns:a16="http://schemas.microsoft.com/office/drawing/2014/main" id="{00000000-0008-0000-05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6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6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6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6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6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6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6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6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6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6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6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6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6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6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6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6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6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6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6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6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6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6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6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6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6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6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6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6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6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6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6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6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6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6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6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6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6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6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6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6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6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6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6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6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6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6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6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6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6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6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6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6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6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6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6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6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6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6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6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6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6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6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6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6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6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6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6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6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6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6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6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6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6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6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6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6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6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6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6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6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6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79" headerRowBorderDxfId="78">
  <autoFilter ref="A20:E41" xr:uid="{00000000-0009-0000-0100-000005000000}"/>
  <tableColumns count="5">
    <tableColumn id="1" xr3:uid="{00000000-0010-0000-0000-000001000000}" name="ITEM" totalsRowLabel="COSTO DIRECTO" dataDxfId="77"/>
    <tableColumn id="2" xr3:uid="{00000000-0010-0000-0000-000002000000}" name="CUADRO DE CONSTRUCCION DE PRECIOS" dataDxfId="76"/>
    <tableColumn id="3" xr3:uid="{00000000-0010-0000-0000-000003000000}" name="%" dataDxfId="74" totalsRowDxfId="75" dataCellStyle="Porcentaje"/>
    <tableColumn id="5" xr3:uid="{00000000-0010-0000-0000-000005000000}" name="PRECIO 48 HORAS SEMANALES" dataDxfId="73" dataCellStyle="Millares"/>
    <tableColumn id="8" xr3:uid="{00000000-0010-0000-0000-000008000000}" name="PRECIO 24 HORAS SEMANALES" totalsRowFunction="sum" dataDxfId="72"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_A_45" displayName="S_A_45" ref="A20:E22" headerRowDxfId="71" headerRowBorderDxfId="70">
  <autoFilter ref="A20:E22" xr:uid="{00000000-0009-0000-0100-000004000000}"/>
  <tableColumns count="5">
    <tableColumn id="1" xr3:uid="{00000000-0010-0000-0100-000001000000}" name="ITEM" totalsRowLabel="COSTO DIRECTO" dataDxfId="69"/>
    <tableColumn id="2" xr3:uid="{00000000-0010-0000-0100-000002000000}" name="DESCRIPCION" dataDxfId="68"/>
    <tableColumn id="3" xr3:uid="{00000000-0010-0000-0100-000003000000}" name="CANT" totalsRowDxfId="67"/>
    <tableColumn id="5" xr3:uid="{00000000-0010-0000-0100-000005000000}" name="PRECIO UNITARIO ANTES IVA" dataDxfId="66" dataCellStyle="Millares"/>
    <tableColumn id="8" xr3:uid="{00000000-0010-0000-01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S_A_4" displayName="S_A_4" ref="A20:E28" headerRowDxfId="64" headerRowBorderDxfId="63">
  <autoFilter ref="A20:E28" xr:uid="{00000000-0009-0000-0100-000003000000}"/>
  <tableColumns count="5">
    <tableColumn id="1" xr3:uid="{00000000-0010-0000-0200-000001000000}" name="ITEM" totalsRowLabel="COSTO DIRECTO" dataDxfId="62"/>
    <tableColumn id="2" xr3:uid="{00000000-0010-0000-0200-000002000000}" name="DESCRIPCION" dataDxfId="61"/>
    <tableColumn id="3" xr3:uid="{00000000-0010-0000-0200-000003000000}" name="CANT" dataDxfId="59" totalsRowDxfId="60"/>
    <tableColumn id="5" xr3:uid="{00000000-0010-0000-0200-000005000000}" name="PRECIO UNITARIO ANTES IVA" dataDxfId="58" dataCellStyle="Millares"/>
    <tableColumn id="8" xr3:uid="{00000000-0010-0000-02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S_A" displayName="S_A" ref="A20:F158" headerRowDxfId="56" headerRowBorderDxfId="55">
  <autoFilter ref="A20:F158" xr:uid="{00000000-0009-0000-0100-000002000000}"/>
  <tableColumns count="6">
    <tableColumn id="1" xr3:uid="{00000000-0010-0000-0300-000001000000}" name="ITEM" totalsRowLabel="COSTO DIRECTO" dataDxfId="54"/>
    <tableColumn id="2" xr3:uid="{00000000-0010-0000-0300-000002000000}" name="DESCRIPCION" dataDxfId="53"/>
    <tableColumn id="4" xr3:uid="{00000000-0010-0000-0300-000004000000}" name="U. MED" dataDxfId="52"/>
    <tableColumn id="3" xr3:uid="{00000000-0010-0000-0300-000003000000}" name="CANT" dataDxfId="50" totalsRowDxfId="51"/>
    <tableColumn id="5" xr3:uid="{00000000-0010-0000-0300-000005000000}" name="PRECIO UNITARIO ANTES IVA" dataDxfId="49" dataCellStyle="Millares"/>
    <tableColumn id="8" xr3:uid="{00000000-0010-0000-03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C_7" displayName="MC_7" ref="A3:I175" totalsRowCount="1" headerRowDxfId="47" dataDxfId="46" totalsRowDxfId="45" tableBorderDxfId="44">
  <autoFilter ref="A3:I174" xr:uid="{00000000-0009-0000-0100-000006000000}"/>
  <tableColumns count="9">
    <tableColumn id="1" xr3:uid="{00000000-0010-0000-0400-000001000000}" name="ITEM" dataDxfId="42" totalsRowDxfId="43"/>
    <tableColumn id="2" xr3:uid="{00000000-0010-0000-0400-000002000000}" name="DESCRIPCION" totalsRowLabel="TOTAL " dataDxfId="40" totalsRowDxfId="41"/>
    <tableColumn id="4" xr3:uid="{00000000-0010-0000-0400-000004000000}" name="U. MED" dataDxfId="38" totalsRowDxfId="39"/>
    <tableColumn id="3" xr3:uid="{00000000-0010-0000-0400-000003000000}" name="CANTIDAD" dataDxfId="36" totalsRowDxfId="37"/>
    <tableColumn id="5" xr3:uid="{00000000-0010-0000-0400-000005000000}" name="VALOR UNIT " dataDxfId="34" totalsRowDxfId="35" dataCellStyle="Millares"/>
    <tableColumn id="9" xr3:uid="{00000000-0010-0000-0400-000009000000}" name="%IVA" dataDxfId="32" totalsRowDxfId="33" dataCellStyle="Porcentaje"/>
    <tableColumn id="6" xr3:uid="{00000000-0010-0000-0400-000006000000}" name="IVA" dataDxfId="30" totalsRowDxfId="31" dataCellStyle="Millares">
      <calculatedColumnFormula>MC_7[[#This Row],[VALOR UNIT ]]*MC_7[[#This Row],[%IVA]]</calculatedColumnFormula>
    </tableColumn>
    <tableColumn id="11" xr3:uid="{00000000-0010-0000-0400-00000B000000}" name="SUBTOTAL + IVA UNIT" dataDxfId="28" totalsRowDxfId="29" dataCellStyle="Millares">
      <calculatedColumnFormula>+MC_7[[#This Row],[VALOR UNIT ]]+MC_7[[#This Row],[IVA]]</calculatedColumnFormula>
    </tableColumn>
    <tableColumn id="7" xr3:uid="{00000000-0010-0000-0400-000007000000}" name="TOTAL" totalsRowFunction="sum" dataDxfId="26" totalsRowDxfId="27"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MC" displayName="MC" ref="A20:K43" totalsRowCount="1" headerRowDxfId="25" dataDxfId="24" totalsRowDxfId="23" tableBorderDxfId="22">
  <autoFilter ref="A20:K42" xr:uid="{00000000-0009-0000-0100-000001000000}"/>
  <tableColumns count="11">
    <tableColumn id="1" xr3:uid="{00000000-0010-0000-0500-000001000000}" name="ITEM" dataDxfId="20" totalsRowDxfId="21"/>
    <tableColumn id="2" xr3:uid="{00000000-0010-0000-0500-000002000000}" name="DESCRIPCION" totalsRowLabel="TOTAL " dataDxfId="18" totalsRowDxfId="19"/>
    <tableColumn id="8" xr3:uid="{00000000-0010-0000-0500-000008000000}" name="SEDE" dataDxfId="16" totalsRowDxfId="17"/>
    <tableColumn id="12" xr3:uid="{00000000-0010-0000-0500-00000C000000}" name="MCPIO" dataDxfId="14" totalsRowDxfId="15"/>
    <tableColumn id="4" xr3:uid="{00000000-0010-0000-0500-000004000000}" name="U. MED" dataDxfId="12" totalsRowDxfId="13"/>
    <tableColumn id="3" xr3:uid="{00000000-0010-0000-0500-000003000000}" name="SEDES" dataDxfId="10" totalsRowDxfId="11"/>
    <tableColumn id="5" xr3:uid="{00000000-0010-0000-0500-000005000000}" name="VALOR UNIT / VR POR SEDE" dataDxfId="8" totalsRowDxfId="9" dataCellStyle="Millares"/>
    <tableColumn id="9" xr3:uid="{00000000-0010-0000-0500-000009000000}" name="%IVA" dataDxfId="6" totalsRowDxfId="7" dataCellStyle="Porcentaje"/>
    <tableColumn id="6" xr3:uid="{00000000-0010-0000-0500-000006000000}" name="IVA" dataDxfId="4" totalsRowDxfId="5" dataCellStyle="Millares">
      <calculatedColumnFormula>MC[[#This Row],[VALOR UNIT / VR POR SEDE]]*MC[[#This Row],[%IVA]]</calculatedColumnFormula>
    </tableColumn>
    <tableColumn id="11" xr3:uid="{00000000-0010-0000-0500-00000B000000}" name="SUBTOTAL + IVA UNIT" dataDxfId="2" totalsRowDxfId="3" dataCellStyle="Millares">
      <calculatedColumnFormula>+MC[[#This Row],[VALOR UNIT / VR POR SEDE]]+MC[[#This Row],[IVA]]</calculatedColumnFormula>
    </tableColumn>
    <tableColumn id="7" xr3:uid="{00000000-0010-0000-0500-000007000000}" name="SUBTOTAL + IVA UNIT2" totalsRowFunction="custom" dataDxfId="0" totalsRowDxfId="1"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comments" Target="../comments1.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defaultColWidth="11.42578125" defaultRowHeight="1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c r="A1" s="192"/>
      <c r="B1" s="192"/>
      <c r="C1" s="192"/>
      <c r="D1" s="192"/>
      <c r="E1" s="192"/>
    </row>
    <row r="2" spans="1:5">
      <c r="A2" s="193"/>
      <c r="B2" s="193"/>
      <c r="C2" s="193"/>
      <c r="D2" s="193"/>
      <c r="E2" s="193"/>
    </row>
    <row r="4" spans="1:5">
      <c r="A4" s="3"/>
    </row>
    <row r="6" spans="1:5" ht="28.5" customHeight="1">
      <c r="A6" s="194"/>
      <c r="B6" s="194"/>
    </row>
    <row r="7" spans="1:5" ht="44.25" customHeight="1">
      <c r="A7" s="195"/>
      <c r="B7" s="195"/>
      <c r="C7" s="195"/>
      <c r="D7" s="195"/>
    </row>
    <row r="8" spans="1:5" ht="23.25" customHeight="1">
      <c r="A8" s="194"/>
      <c r="B8" s="194"/>
    </row>
    <row r="11" spans="1:5">
      <c r="A11" s="2"/>
    </row>
    <row r="14" spans="1:5" ht="15" customHeight="1">
      <c r="A14" s="191"/>
      <c r="B14" s="191"/>
      <c r="C14" s="191"/>
      <c r="D14" s="191"/>
      <c r="E14" s="191"/>
    </row>
    <row r="15" spans="1:5">
      <c r="A15" s="191"/>
      <c r="B15" s="191"/>
      <c r="C15" s="191"/>
      <c r="D15" s="191"/>
      <c r="E15" s="191"/>
    </row>
    <row r="16" spans="1:5" ht="18" customHeight="1">
      <c r="A16" s="191"/>
      <c r="B16" s="191"/>
      <c r="C16" s="191"/>
      <c r="D16" s="191"/>
      <c r="E16" s="191"/>
    </row>
    <row r="17" spans="1:5" ht="29.25" customHeight="1">
      <c r="A17" s="191"/>
      <c r="B17" s="191"/>
      <c r="C17" s="191"/>
      <c r="D17" s="191"/>
      <c r="E17" s="191"/>
    </row>
    <row r="18" spans="1:5">
      <c r="A18" s="191"/>
      <c r="B18" s="191"/>
      <c r="C18" s="191"/>
      <c r="D18" s="191"/>
      <c r="E18" s="191"/>
    </row>
    <row r="19" spans="1:5" ht="30" customHeight="1"/>
    <row r="20" spans="1:5" ht="45.75" customHeight="1">
      <c r="A20" s="5" t="s">
        <v>0</v>
      </c>
      <c r="B20" s="14" t="s">
        <v>1</v>
      </c>
      <c r="C20" s="14" t="s">
        <v>2</v>
      </c>
      <c r="D20" s="6" t="s">
        <v>3</v>
      </c>
      <c r="E20" s="6" t="s">
        <v>4</v>
      </c>
    </row>
    <row r="21" spans="1:5" ht="15.75" customHeight="1">
      <c r="A21" s="24">
        <v>1</v>
      </c>
      <c r="B21" s="27" t="s">
        <v>5</v>
      </c>
      <c r="C21" s="29"/>
      <c r="D21" s="25"/>
      <c r="E21" s="26">
        <f>S_A_456[[#This Row],[%]]*S_A_456[[#This Row],[PRECIO 48 HORAS SEMANALES]]</f>
        <v>0</v>
      </c>
    </row>
    <row r="22" spans="1:5" ht="15.75" customHeight="1">
      <c r="A22" s="24">
        <v>2</v>
      </c>
      <c r="B22" s="27" t="s">
        <v>6</v>
      </c>
      <c r="C22" s="29"/>
      <c r="D22" s="25"/>
      <c r="E22" s="26">
        <f>S_A_456[[#This Row],[%]]*S_A_456[[#This Row],[PRECIO 48 HORAS SEMANALES]]</f>
        <v>0</v>
      </c>
    </row>
    <row r="23" spans="1:5" ht="15.75" customHeight="1">
      <c r="A23" s="24">
        <v>3</v>
      </c>
      <c r="B23" s="27" t="s">
        <v>7</v>
      </c>
      <c r="C23" s="29"/>
      <c r="D23" s="25"/>
      <c r="E23" s="26">
        <f>S_A_456[[#This Row],[%]]*S_A_456[[#This Row],[PRECIO 48 HORAS SEMANALES]]</f>
        <v>0</v>
      </c>
    </row>
    <row r="24" spans="1:5" ht="15.75" customHeight="1">
      <c r="A24" s="24">
        <v>4</v>
      </c>
      <c r="B24" s="27" t="s">
        <v>8</v>
      </c>
      <c r="C24" s="29"/>
      <c r="D24" s="25"/>
      <c r="E24" s="26">
        <f>S_A_456[[#This Row],[%]]*S_A_456[[#This Row],[PRECIO 48 HORAS SEMANALES]]</f>
        <v>0</v>
      </c>
    </row>
    <row r="25" spans="1:5" ht="15" customHeight="1">
      <c r="A25" s="24"/>
      <c r="B25" s="28" t="s">
        <v>9</v>
      </c>
      <c r="C25" s="29"/>
      <c r="D25" s="25"/>
      <c r="E25" s="26">
        <f>S_A_456[[#This Row],[%]]*S_A_456[[#This Row],[PRECIO 48 HORAS SEMANALES]]</f>
        <v>0</v>
      </c>
    </row>
    <row r="26" spans="1:5">
      <c r="A26" s="24">
        <v>5</v>
      </c>
      <c r="B26" s="27" t="s">
        <v>10</v>
      </c>
      <c r="C26" s="29">
        <v>8.3299999999999999E-2</v>
      </c>
      <c r="D26" s="25"/>
      <c r="E26" s="26">
        <f>S_A_456[[#This Row],[%]]*S_A_456[[#This Row],[PRECIO 48 HORAS SEMANALES]]</f>
        <v>0</v>
      </c>
    </row>
    <row r="27" spans="1:5">
      <c r="A27" s="24">
        <v>6</v>
      </c>
      <c r="B27" s="27" t="s">
        <v>11</v>
      </c>
      <c r="C27" s="29">
        <v>8.3299999999999999E-2</v>
      </c>
      <c r="D27" s="25"/>
      <c r="E27" s="26">
        <f>S_A_456[[#This Row],[%]]*S_A_456[[#This Row],[PRECIO 48 HORAS SEMANALES]]</f>
        <v>0</v>
      </c>
    </row>
    <row r="28" spans="1:5">
      <c r="A28" s="24">
        <v>7</v>
      </c>
      <c r="B28" s="27" t="s">
        <v>12</v>
      </c>
      <c r="C28" s="29">
        <v>0.01</v>
      </c>
      <c r="D28" s="25"/>
      <c r="E28" s="26">
        <f>S_A_456[[#This Row],[%]]*S_A_456[[#This Row],[PRECIO 48 HORAS SEMANALES]]</f>
        <v>0</v>
      </c>
    </row>
    <row r="29" spans="1:5">
      <c r="A29" s="24"/>
      <c r="B29" s="28" t="s">
        <v>13</v>
      </c>
      <c r="C29" s="29"/>
      <c r="D29" s="25"/>
      <c r="E29" s="26">
        <f>S_A_456[[#This Row],[%]]*S_A_456[[#This Row],[PRECIO 48 HORAS SEMANALES]]</f>
        <v>0</v>
      </c>
    </row>
    <row r="30" spans="1:5">
      <c r="A30" s="24">
        <v>8</v>
      </c>
      <c r="B30" s="27" t="s">
        <v>14</v>
      </c>
      <c r="C30" s="29">
        <v>8.5000000000000006E-2</v>
      </c>
      <c r="D30" s="25"/>
      <c r="E30" s="26">
        <f>S_A_456[[#This Row],[%]]*S_A_456[[#This Row],[PRECIO 48 HORAS SEMANALES]]</f>
        <v>0</v>
      </c>
    </row>
    <row r="31" spans="1:5">
      <c r="A31" s="24">
        <v>9</v>
      </c>
      <c r="B31" s="27" t="s">
        <v>15</v>
      </c>
      <c r="C31" s="29">
        <v>0.12</v>
      </c>
      <c r="D31" s="25"/>
      <c r="E31" s="26">
        <f>S_A_456[[#This Row],[%]]*S_A_456[[#This Row],[PRECIO 48 HORAS SEMANALES]]</f>
        <v>0</v>
      </c>
    </row>
    <row r="32" spans="1:5">
      <c r="A32" s="24">
        <v>10</v>
      </c>
      <c r="B32" s="27" t="s">
        <v>16</v>
      </c>
      <c r="C32" s="29">
        <v>1.04E-2</v>
      </c>
      <c r="D32" s="25"/>
      <c r="E32" s="26">
        <f>S_A_456[[#This Row],[%]]*S_A_456[[#This Row],[PRECIO 48 HORAS SEMANALES]]</f>
        <v>0</v>
      </c>
    </row>
    <row r="33" spans="1:5">
      <c r="A33" s="24">
        <v>11</v>
      </c>
      <c r="B33" s="27" t="s">
        <v>17</v>
      </c>
      <c r="C33" s="29">
        <v>0.04</v>
      </c>
      <c r="D33" s="25"/>
      <c r="E33" s="26">
        <f>S_A_456[[#This Row],[%]]*S_A_456[[#This Row],[PRECIO 48 HORAS SEMANALES]]</f>
        <v>0</v>
      </c>
    </row>
    <row r="34" spans="1:5">
      <c r="A34" s="24">
        <v>12</v>
      </c>
      <c r="B34" s="27" t="s">
        <v>18</v>
      </c>
      <c r="C34" s="29">
        <v>0.03</v>
      </c>
      <c r="D34" s="25"/>
      <c r="E34" s="26">
        <f>S_A_456[[#This Row],[%]]*S_A_456[[#This Row],[PRECIO 48 HORAS SEMANALES]]</f>
        <v>0</v>
      </c>
    </row>
    <row r="35" spans="1:5">
      <c r="A35" s="24">
        <v>13</v>
      </c>
      <c r="B35" s="27" t="s">
        <v>19</v>
      </c>
      <c r="C35" s="29">
        <v>0.02</v>
      </c>
      <c r="D35" s="25"/>
      <c r="E35" s="26">
        <f>S_A_456[[#This Row],[%]]*S_A_456[[#This Row],[PRECIO 48 HORAS SEMANALES]]</f>
        <v>0</v>
      </c>
    </row>
    <row r="36" spans="1:5">
      <c r="A36" s="24">
        <v>14</v>
      </c>
      <c r="B36" s="27" t="s">
        <v>20</v>
      </c>
      <c r="C36" s="29">
        <v>4.1700000000000001E-2</v>
      </c>
      <c r="D36" s="25"/>
      <c r="E36" s="26">
        <f>S_A_456[[#This Row],[%]]*S_A_456[[#This Row],[PRECIO 48 HORAS SEMANALES]]</f>
        <v>0</v>
      </c>
    </row>
    <row r="37" spans="1:5">
      <c r="A37" s="24">
        <v>15</v>
      </c>
      <c r="B37" s="27" t="s">
        <v>21</v>
      </c>
      <c r="C37" s="29">
        <v>0.05</v>
      </c>
      <c r="D37" s="25"/>
      <c r="E37" s="26">
        <f>S_A_456[[#This Row],[%]]*S_A_456[[#This Row],[PRECIO 48 HORAS SEMANALES]]</f>
        <v>0</v>
      </c>
    </row>
    <row r="38" spans="1:5">
      <c r="A38" s="24"/>
      <c r="B38" s="28" t="s">
        <v>13</v>
      </c>
      <c r="C38" s="29"/>
      <c r="D38" s="25"/>
      <c r="E38" s="26">
        <f>S_A_456[[#This Row],[%]]*S_A_456[[#This Row],[PRECIO 48 HORAS SEMANALES]]</f>
        <v>0</v>
      </c>
    </row>
    <row r="39" spans="1:5">
      <c r="A39" s="24"/>
      <c r="B39" s="27" t="s">
        <v>22</v>
      </c>
      <c r="C39" s="29"/>
      <c r="D39" s="25"/>
      <c r="E39" s="26">
        <f>S_A_456[[#This Row],[%]]*S_A_456[[#This Row],[PRECIO 48 HORAS SEMANALES]]</f>
        <v>0</v>
      </c>
    </row>
    <row r="40" spans="1:5">
      <c r="A40" s="24"/>
      <c r="B40" s="27" t="s">
        <v>23</v>
      </c>
      <c r="C40" s="29"/>
      <c r="D40" s="25"/>
      <c r="E40" s="26">
        <f>S_A_456[[#This Row],[%]]*S_A_456[[#This Row],[PRECIO 48 HORAS SEMANALES]]</f>
        <v>0</v>
      </c>
    </row>
    <row r="41" spans="1:5">
      <c r="A41" s="30"/>
      <c r="B41" s="31" t="s">
        <v>24</v>
      </c>
      <c r="C41" s="32"/>
      <c r="D41" s="33"/>
      <c r="E41" s="34">
        <f>S_A_456[[#This Row],[%]]*S_A_456[[#This Row],[PRECIO 48 HORAS SEMANALES]]</f>
        <v>0</v>
      </c>
    </row>
    <row r="66" ht="15.75" customHeight="1"/>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51"/>
  <sheetViews>
    <sheetView showGridLines="0" topLeftCell="A7" zoomScaleNormal="100" workbookViewId="0">
      <selection activeCell="C22" sqref="C22"/>
    </sheetView>
  </sheetViews>
  <sheetFormatPr defaultColWidth="11.42578125" defaultRowHeight="1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c r="A1" s="192"/>
      <c r="B1" s="192"/>
      <c r="C1" s="192"/>
      <c r="D1" s="192"/>
      <c r="E1" s="192"/>
    </row>
    <row r="2" spans="1:5">
      <c r="A2" s="193"/>
      <c r="B2" s="193"/>
      <c r="C2" s="193"/>
      <c r="D2" s="193"/>
      <c r="E2" s="193"/>
    </row>
    <row r="4" spans="1:5">
      <c r="A4" s="3"/>
    </row>
    <row r="6" spans="1:5" ht="28.5" customHeight="1">
      <c r="A6" s="194"/>
      <c r="B6" s="194"/>
    </row>
    <row r="7" spans="1:5" ht="44.25" customHeight="1">
      <c r="A7" s="195"/>
      <c r="B7" s="195"/>
      <c r="C7" s="195"/>
      <c r="D7" s="195"/>
    </row>
    <row r="8" spans="1:5" ht="23.25" customHeight="1">
      <c r="A8" s="194"/>
      <c r="B8" s="194"/>
    </row>
    <row r="11" spans="1:5">
      <c r="A11" s="2"/>
    </row>
    <row r="14" spans="1:5" ht="15" customHeight="1">
      <c r="A14" s="191"/>
      <c r="B14" s="191"/>
      <c r="C14" s="191"/>
      <c r="D14" s="191"/>
      <c r="E14" s="191"/>
    </row>
    <row r="15" spans="1:5">
      <c r="A15" s="191"/>
      <c r="B15" s="191"/>
      <c r="C15" s="191"/>
      <c r="D15" s="191"/>
      <c r="E15" s="191"/>
    </row>
    <row r="16" spans="1:5" ht="18" customHeight="1">
      <c r="A16" s="191"/>
      <c r="B16" s="191"/>
      <c r="C16" s="191"/>
      <c r="D16" s="191"/>
      <c r="E16" s="191"/>
    </row>
    <row r="17" spans="1:5" ht="29.25" customHeight="1">
      <c r="A17" s="191"/>
      <c r="B17" s="191"/>
      <c r="C17" s="191"/>
      <c r="D17" s="191"/>
      <c r="E17" s="191"/>
    </row>
    <row r="18" spans="1:5">
      <c r="A18" s="191"/>
      <c r="B18" s="191"/>
      <c r="C18" s="191"/>
      <c r="D18" s="191"/>
      <c r="E18" s="191"/>
    </row>
    <row r="19" spans="1:5" ht="30" customHeight="1"/>
    <row r="20" spans="1:5" ht="45">
      <c r="A20" s="5" t="s">
        <v>0</v>
      </c>
      <c r="B20" s="14" t="s">
        <v>25</v>
      </c>
      <c r="C20" s="14" t="s">
        <v>26</v>
      </c>
      <c r="D20" s="6" t="s">
        <v>27</v>
      </c>
      <c r="E20" s="6" t="s">
        <v>28</v>
      </c>
    </row>
    <row r="21" spans="1:5" ht="24.75" customHeight="1">
      <c r="A21" s="20" t="s">
        <v>29</v>
      </c>
      <c r="B21" s="21" t="s">
        <v>30</v>
      </c>
      <c r="C21" s="22">
        <v>155</v>
      </c>
      <c r="D21" s="13">
        <v>0</v>
      </c>
      <c r="E21" s="8">
        <f>S_A_45[[#This Row],[CANT]]*S_A_45[[#This Row],[PRECIO UNITARIO ANTES IVA]]</f>
        <v>0</v>
      </c>
    </row>
    <row r="22" spans="1:5" ht="27" customHeight="1">
      <c r="A22" s="20">
        <v>2</v>
      </c>
      <c r="B22" s="21" t="s">
        <v>31</v>
      </c>
      <c r="C22" s="22">
        <v>44</v>
      </c>
      <c r="D22" s="13">
        <v>0</v>
      </c>
      <c r="E22" s="8">
        <f>S_A_45[[#This Row],[CANT]]*S_A_45[[#This Row],[PRECIO UNITARIO ANTES IVA]]</f>
        <v>0</v>
      </c>
    </row>
    <row r="23" spans="1:5" ht="15" customHeight="1">
      <c r="A23" s="196" t="s">
        <v>32</v>
      </c>
      <c r="B23" s="200"/>
      <c r="C23" s="200"/>
      <c r="D23" s="198">
        <f>SUBTOTAL(109,S_A_45[VALOR TOTAL ANTES DE IVA])</f>
        <v>0</v>
      </c>
      <c r="E23" s="199"/>
    </row>
    <row r="24" spans="1:5" ht="15" customHeight="1">
      <c r="A24" s="196" t="s">
        <v>33</v>
      </c>
      <c r="B24" s="200"/>
      <c r="C24" s="200"/>
      <c r="D24" s="23">
        <v>0.1</v>
      </c>
      <c r="E24" s="10">
        <f>+D23*D24</f>
        <v>0</v>
      </c>
    </row>
    <row r="25" spans="1:5" ht="15" customHeight="1">
      <c r="A25" s="196" t="s">
        <v>34</v>
      </c>
      <c r="B25" s="197"/>
      <c r="C25" s="197"/>
      <c r="D25" s="11">
        <v>0.19</v>
      </c>
      <c r="E25" s="10">
        <f>+E24*D25</f>
        <v>0</v>
      </c>
    </row>
    <row r="26" spans="1:5" ht="15" customHeight="1">
      <c r="A26" s="196" t="s">
        <v>35</v>
      </c>
      <c r="B26" s="197"/>
      <c r="C26" s="197"/>
      <c r="D26" s="198">
        <f>+D23+E24+E25</f>
        <v>0</v>
      </c>
      <c r="E26" s="199"/>
    </row>
    <row r="51" ht="15.75" customHeight="1"/>
  </sheetData>
  <mergeCells count="12">
    <mergeCell ref="A14:E18"/>
    <mergeCell ref="A24:C24"/>
    <mergeCell ref="A1:E1"/>
    <mergeCell ref="A2:E2"/>
    <mergeCell ref="A6:B6"/>
    <mergeCell ref="A7:D7"/>
    <mergeCell ref="A8:B8"/>
    <mergeCell ref="A26:C26"/>
    <mergeCell ref="D26:E26"/>
    <mergeCell ref="A23:C23"/>
    <mergeCell ref="D23:E23"/>
    <mergeCell ref="A25:C25"/>
  </mergeCells>
  <pageMargins left="0.7" right="0.7" top="0.75" bottom="0.75" header="0.3" footer="0.3"/>
  <pageSetup orientation="portrait" horizontalDpi="4294967293" verticalDpi="0"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showGridLines="0" topLeftCell="A7" zoomScaleNormal="100" workbookViewId="0">
      <selection activeCell="D29" sqref="D29:E29"/>
    </sheetView>
  </sheetViews>
  <sheetFormatPr defaultColWidth="11.42578125" defaultRowHeight="1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c r="A1" s="192"/>
      <c r="B1" s="192"/>
      <c r="C1" s="192"/>
      <c r="D1" s="192"/>
      <c r="E1" s="192"/>
    </row>
    <row r="2" spans="1:5">
      <c r="A2" s="193"/>
      <c r="B2" s="193"/>
      <c r="C2" s="193"/>
      <c r="D2" s="193"/>
      <c r="E2" s="193"/>
    </row>
    <row r="4" spans="1:5">
      <c r="A4" s="3"/>
    </row>
    <row r="6" spans="1:5" ht="28.5" customHeight="1">
      <c r="A6" s="194"/>
      <c r="B6" s="194"/>
    </row>
    <row r="7" spans="1:5" ht="44.25" customHeight="1">
      <c r="A7" s="195"/>
      <c r="B7" s="195"/>
      <c r="C7" s="195"/>
      <c r="D7" s="195"/>
    </row>
    <row r="8" spans="1:5" ht="23.25" customHeight="1">
      <c r="A8" s="194"/>
      <c r="B8" s="194"/>
    </row>
    <row r="11" spans="1:5">
      <c r="A11" s="2"/>
    </row>
    <row r="14" spans="1:5" ht="15" customHeight="1">
      <c r="A14" s="191"/>
      <c r="B14" s="191"/>
      <c r="C14" s="191"/>
      <c r="D14" s="191"/>
      <c r="E14" s="191"/>
    </row>
    <row r="15" spans="1:5">
      <c r="A15" s="191"/>
      <c r="B15" s="191"/>
      <c r="C15" s="191"/>
      <c r="D15" s="191"/>
      <c r="E15" s="191"/>
    </row>
    <row r="16" spans="1:5" ht="18" customHeight="1">
      <c r="A16" s="191"/>
      <c r="B16" s="191"/>
      <c r="C16" s="191"/>
      <c r="D16" s="191"/>
      <c r="E16" s="191"/>
    </row>
    <row r="17" spans="1:7" ht="29.25" customHeight="1">
      <c r="A17" s="191"/>
      <c r="B17" s="191"/>
      <c r="C17" s="191"/>
      <c r="D17" s="191"/>
      <c r="E17" s="191"/>
    </row>
    <row r="18" spans="1:7">
      <c r="A18" s="191"/>
      <c r="B18" s="191"/>
      <c r="C18" s="191"/>
      <c r="D18" s="191"/>
      <c r="E18" s="191"/>
    </row>
    <row r="19" spans="1:7" ht="30" customHeight="1"/>
    <row r="20" spans="1:7" ht="45">
      <c r="A20" s="5" t="s">
        <v>0</v>
      </c>
      <c r="B20" s="14" t="s">
        <v>25</v>
      </c>
      <c r="C20" s="14" t="s">
        <v>26</v>
      </c>
      <c r="D20" s="6" t="s">
        <v>27</v>
      </c>
      <c r="E20" s="6" t="s">
        <v>28</v>
      </c>
    </row>
    <row r="21" spans="1:7">
      <c r="A21" s="15"/>
      <c r="B21" s="16"/>
      <c r="C21" s="17"/>
      <c r="D21" s="13">
        <v>0</v>
      </c>
      <c r="E21" s="8">
        <f>S_A_4[[#This Row],[CANT]]*S_A_4[[#This Row],[PRECIO UNITARIO ANTES IVA]]</f>
        <v>0</v>
      </c>
    </row>
    <row r="22" spans="1:7">
      <c r="A22" s="12"/>
      <c r="B22" s="16"/>
      <c r="C22" s="17"/>
      <c r="D22" s="13">
        <v>0</v>
      </c>
      <c r="E22" s="8">
        <f>S_A_4[[#This Row],[CANT]]*S_A_4[[#This Row],[PRECIO UNITARIO ANTES IVA]]</f>
        <v>0</v>
      </c>
    </row>
    <row r="23" spans="1:7">
      <c r="A23" s="12"/>
      <c r="B23" s="16"/>
      <c r="C23" s="17"/>
      <c r="D23" s="13">
        <v>0</v>
      </c>
      <c r="E23" s="8">
        <f>S_A_4[[#This Row],[CANT]]*S_A_4[[#This Row],[PRECIO UNITARIO ANTES IVA]]</f>
        <v>0</v>
      </c>
      <c r="G23" s="1"/>
    </row>
    <row r="24" spans="1:7">
      <c r="A24" s="12"/>
      <c r="B24" s="16"/>
      <c r="C24" s="17"/>
      <c r="D24" s="13">
        <v>0</v>
      </c>
      <c r="E24" s="8">
        <f>S_A_4[[#This Row],[CANT]]*S_A_4[[#This Row],[PRECIO UNITARIO ANTES IVA]]</f>
        <v>0</v>
      </c>
    </row>
    <row r="25" spans="1:7">
      <c r="A25" s="12"/>
      <c r="B25" s="16"/>
      <c r="C25" s="17"/>
      <c r="D25" s="13">
        <v>0</v>
      </c>
      <c r="E25" s="8">
        <f>S_A_4[[#This Row],[CANT]]*S_A_4[[#This Row],[PRECIO UNITARIO ANTES IVA]]</f>
        <v>0</v>
      </c>
    </row>
    <row r="26" spans="1:7">
      <c r="A26" s="12"/>
      <c r="B26" s="16"/>
      <c r="C26" s="17"/>
      <c r="D26" s="13">
        <v>0</v>
      </c>
      <c r="E26" s="8">
        <f>S_A_4[[#This Row],[CANT]]*S_A_4[[#This Row],[PRECIO UNITARIO ANTES IVA]]</f>
        <v>0</v>
      </c>
    </row>
    <row r="27" spans="1:7">
      <c r="A27" s="12"/>
      <c r="B27" s="16"/>
      <c r="C27" s="17"/>
      <c r="D27" s="13">
        <v>0</v>
      </c>
      <c r="E27" s="8">
        <f>S_A_4[[#This Row],[CANT]]*S_A_4[[#This Row],[PRECIO UNITARIO ANTES IVA]]</f>
        <v>0</v>
      </c>
    </row>
    <row r="28" spans="1:7">
      <c r="A28" s="12"/>
      <c r="B28" s="16"/>
      <c r="C28" s="17"/>
      <c r="D28" s="13">
        <v>0</v>
      </c>
      <c r="E28" s="8">
        <f>S_A_4[[#This Row],[CANT]]*S_A_4[[#This Row],[PRECIO UNITARIO ANTES IVA]]</f>
        <v>0</v>
      </c>
    </row>
    <row r="29" spans="1:7" ht="15" customHeight="1">
      <c r="A29" s="196" t="s">
        <v>32</v>
      </c>
      <c r="B29" s="200"/>
      <c r="C29" s="200"/>
      <c r="D29" s="198">
        <f>SUBTOTAL(109,S_A_4[VALOR TOTAL ANTES DE IVA])</f>
        <v>0</v>
      </c>
      <c r="E29" s="199"/>
    </row>
    <row r="30" spans="1:7" ht="15" customHeight="1">
      <c r="A30" s="196" t="s">
        <v>36</v>
      </c>
      <c r="B30" s="197"/>
      <c r="C30" s="197"/>
      <c r="D30" s="9">
        <v>0.12</v>
      </c>
      <c r="E30" s="10">
        <f>D29*D30</f>
        <v>0</v>
      </c>
    </row>
    <row r="31" spans="1:7" ht="15" customHeight="1">
      <c r="A31" s="196" t="s">
        <v>37</v>
      </c>
      <c r="B31" s="197"/>
      <c r="C31" s="197"/>
      <c r="D31" s="9">
        <v>0.05</v>
      </c>
      <c r="E31" s="10">
        <f>E30*D31</f>
        <v>0</v>
      </c>
    </row>
    <row r="32" spans="1:7" ht="15" customHeight="1">
      <c r="A32" s="196" t="s">
        <v>38</v>
      </c>
      <c r="B32" s="197"/>
      <c r="C32" s="197"/>
      <c r="D32" s="19"/>
      <c r="E32" s="18">
        <f>SUM(E26:E28)</f>
        <v>0</v>
      </c>
    </row>
    <row r="33" spans="1:5" ht="15" customHeight="1">
      <c r="A33" s="196" t="s">
        <v>39</v>
      </c>
      <c r="B33" s="197"/>
      <c r="C33" s="197"/>
      <c r="D33" s="11">
        <v>0.19</v>
      </c>
      <c r="E33" s="10">
        <f>+E32*D33</f>
        <v>0</v>
      </c>
    </row>
    <row r="34" spans="1:5" ht="15" customHeight="1">
      <c r="A34" s="196" t="s">
        <v>35</v>
      </c>
      <c r="B34" s="197"/>
      <c r="C34" s="197"/>
      <c r="D34" s="198">
        <f>SUM(E29:E33)</f>
        <v>0</v>
      </c>
      <c r="E34" s="199"/>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63"/>
  <sheetViews>
    <sheetView showGridLines="0" topLeftCell="A28" zoomScaleNormal="100" workbookViewId="0">
      <selection activeCell="A21" sqref="A21:D158"/>
    </sheetView>
  </sheetViews>
  <sheetFormatPr defaultColWidth="11.42578125" defaultRowHeight="15"/>
  <cols>
    <col min="1" max="1" width="8.5703125" customWidth="1"/>
    <col min="2" max="2" width="71.710937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c r="A1" s="192"/>
      <c r="B1" s="192"/>
      <c r="C1" s="192"/>
      <c r="D1" s="192"/>
      <c r="E1" s="192"/>
      <c r="F1" s="192"/>
    </row>
    <row r="2" spans="1:6">
      <c r="A2" s="193"/>
      <c r="B2" s="193"/>
      <c r="C2" s="193"/>
      <c r="D2" s="193"/>
      <c r="E2" s="193"/>
      <c r="F2" s="193"/>
    </row>
    <row r="4" spans="1:6">
      <c r="A4" s="3"/>
    </row>
    <row r="6" spans="1:6" ht="28.5" customHeight="1">
      <c r="A6" s="194"/>
      <c r="B6" s="194"/>
    </row>
    <row r="7" spans="1:6" ht="44.25" customHeight="1">
      <c r="A7" s="195"/>
      <c r="B7" s="195"/>
      <c r="C7" s="195"/>
      <c r="D7" s="195"/>
      <c r="E7" s="195"/>
    </row>
    <row r="8" spans="1:6" ht="23.25" customHeight="1">
      <c r="A8" s="194"/>
      <c r="B8" s="194"/>
    </row>
    <row r="11" spans="1:6">
      <c r="A11" s="2"/>
    </row>
    <row r="14" spans="1:6" ht="15" customHeight="1">
      <c r="A14" s="191"/>
      <c r="B14" s="191"/>
      <c r="C14" s="191"/>
      <c r="D14" s="191"/>
      <c r="E14" s="191"/>
      <c r="F14" s="191"/>
    </row>
    <row r="15" spans="1:6">
      <c r="A15" s="191"/>
      <c r="B15" s="191"/>
      <c r="C15" s="191"/>
      <c r="D15" s="191"/>
      <c r="E15" s="191"/>
      <c r="F15" s="191"/>
    </row>
    <row r="16" spans="1:6" ht="18" customHeight="1">
      <c r="A16" s="191"/>
      <c r="B16" s="191"/>
      <c r="C16" s="191"/>
      <c r="D16" s="191"/>
      <c r="E16" s="191"/>
      <c r="F16" s="191"/>
    </row>
    <row r="17" spans="1:8" ht="29.25" customHeight="1">
      <c r="A17" s="191"/>
      <c r="B17" s="191"/>
      <c r="C17" s="191"/>
      <c r="D17" s="191"/>
      <c r="E17" s="191"/>
      <c r="F17" s="191"/>
    </row>
    <row r="18" spans="1:8">
      <c r="A18" s="191"/>
      <c r="B18" s="191"/>
      <c r="C18" s="191"/>
      <c r="D18" s="191"/>
      <c r="E18" s="191"/>
      <c r="F18" s="191"/>
    </row>
    <row r="19" spans="1:8" ht="30" customHeight="1"/>
    <row r="20" spans="1:8" ht="45">
      <c r="A20" s="5" t="s">
        <v>0</v>
      </c>
      <c r="B20" s="5" t="s">
        <v>25</v>
      </c>
      <c r="C20" s="5" t="s">
        <v>40</v>
      </c>
      <c r="D20" s="5" t="s">
        <v>26</v>
      </c>
      <c r="E20" s="6" t="s">
        <v>27</v>
      </c>
      <c r="F20" s="6" t="s">
        <v>28</v>
      </c>
    </row>
    <row r="21" spans="1:8" ht="60">
      <c r="A21" s="89">
        <v>1</v>
      </c>
      <c r="B21" s="86" t="s">
        <v>41</v>
      </c>
      <c r="C21" s="89" t="s">
        <v>42</v>
      </c>
      <c r="D21" s="89">
        <v>1</v>
      </c>
      <c r="E21" s="7">
        <v>0</v>
      </c>
      <c r="F21" s="8">
        <f>S_A[[#This Row],[CANT]]*S_A[[#This Row],[PRECIO UNITARIO ANTES IVA]]</f>
        <v>0</v>
      </c>
    </row>
    <row r="22" spans="1:8" ht="48">
      <c r="A22" s="89">
        <v>2</v>
      </c>
      <c r="B22" s="86" t="s">
        <v>43</v>
      </c>
      <c r="C22" s="89" t="s">
        <v>42</v>
      </c>
      <c r="D22" s="89">
        <v>1</v>
      </c>
      <c r="E22" s="7">
        <v>0</v>
      </c>
      <c r="F22" s="8">
        <f>S_A[[#This Row],[CANT]]*S_A[[#This Row],[PRECIO UNITARIO ANTES IVA]]</f>
        <v>0</v>
      </c>
    </row>
    <row r="23" spans="1:8" ht="60">
      <c r="A23" s="89">
        <v>3</v>
      </c>
      <c r="B23" s="86" t="s">
        <v>44</v>
      </c>
      <c r="C23" s="89" t="s">
        <v>42</v>
      </c>
      <c r="D23" s="89">
        <v>1</v>
      </c>
      <c r="E23" s="7">
        <v>0</v>
      </c>
      <c r="F23" s="8">
        <f>S_A[[#This Row],[CANT]]*S_A[[#This Row],[PRECIO UNITARIO ANTES IVA]]</f>
        <v>0</v>
      </c>
    </row>
    <row r="24" spans="1:8" ht="60">
      <c r="A24" s="89">
        <v>4</v>
      </c>
      <c r="B24" s="86" t="s">
        <v>45</v>
      </c>
      <c r="C24" s="89" t="s">
        <v>42</v>
      </c>
      <c r="D24" s="89">
        <v>1</v>
      </c>
      <c r="E24" s="7">
        <v>0</v>
      </c>
      <c r="F24" s="8">
        <f>S_A[[#This Row],[CANT]]*S_A[[#This Row],[PRECIO UNITARIO ANTES IVA]]</f>
        <v>0</v>
      </c>
      <c r="H24" s="1"/>
    </row>
    <row r="25" spans="1:8" ht="60">
      <c r="A25" s="89">
        <v>5</v>
      </c>
      <c r="B25" s="86" t="s">
        <v>41</v>
      </c>
      <c r="C25" s="89" t="s">
        <v>42</v>
      </c>
      <c r="D25" s="89">
        <v>1</v>
      </c>
      <c r="E25" s="7">
        <v>0</v>
      </c>
      <c r="F25" s="8">
        <f>S_A[[#This Row],[CANT]]*S_A[[#This Row],[PRECIO UNITARIO ANTES IVA]]</f>
        <v>0</v>
      </c>
    </row>
    <row r="26" spans="1:8" ht="48">
      <c r="A26" s="89">
        <v>6</v>
      </c>
      <c r="B26" s="86" t="s">
        <v>43</v>
      </c>
      <c r="C26" s="89" t="s">
        <v>42</v>
      </c>
      <c r="D26" s="89">
        <v>1</v>
      </c>
      <c r="E26" s="7">
        <v>0</v>
      </c>
      <c r="F26" s="8">
        <f>S_A[[#This Row],[CANT]]*S_A[[#This Row],[PRECIO UNITARIO ANTES IVA]]</f>
        <v>0</v>
      </c>
    </row>
    <row r="27" spans="1:8" ht="60">
      <c r="A27" s="89">
        <v>7</v>
      </c>
      <c r="B27" s="86" t="s">
        <v>41</v>
      </c>
      <c r="C27" s="89" t="s">
        <v>42</v>
      </c>
      <c r="D27" s="89">
        <v>1</v>
      </c>
      <c r="E27" s="7"/>
      <c r="F27" s="8">
        <f>S_A[[#This Row],[CANT]]*S_A[[#This Row],[PRECIO UNITARIO ANTES IVA]]</f>
        <v>0</v>
      </c>
    </row>
    <row r="28" spans="1:8" ht="48">
      <c r="A28" s="89">
        <v>8</v>
      </c>
      <c r="B28" s="86" t="s">
        <v>43</v>
      </c>
      <c r="C28" s="89" t="s">
        <v>42</v>
      </c>
      <c r="D28" s="89">
        <v>1</v>
      </c>
      <c r="E28" s="7">
        <v>0</v>
      </c>
      <c r="F28" s="8">
        <f>S_A[[#This Row],[CANT]]*S_A[[#This Row],[PRECIO UNITARIO ANTES IVA]]</f>
        <v>0</v>
      </c>
    </row>
    <row r="29" spans="1:8" ht="60">
      <c r="A29" s="89">
        <v>9</v>
      </c>
      <c r="B29" s="86" t="s">
        <v>41</v>
      </c>
      <c r="C29" s="89" t="s">
        <v>42</v>
      </c>
      <c r="D29" s="89">
        <v>1</v>
      </c>
      <c r="E29" s="7">
        <v>0</v>
      </c>
      <c r="F29" s="8">
        <f>S_A[[#This Row],[CANT]]*S_A[[#This Row],[PRECIO UNITARIO ANTES IVA]]</f>
        <v>0</v>
      </c>
    </row>
    <row r="30" spans="1:8" ht="48">
      <c r="A30" s="89">
        <v>10</v>
      </c>
      <c r="B30" s="86" t="s">
        <v>43</v>
      </c>
      <c r="C30" s="89" t="s">
        <v>42</v>
      </c>
      <c r="D30" s="89">
        <v>1</v>
      </c>
      <c r="E30" s="7"/>
      <c r="F30" s="8">
        <f>S_A[[#This Row],[CANT]]*S_A[[#This Row],[PRECIO UNITARIO ANTES IVA]]</f>
        <v>0</v>
      </c>
    </row>
    <row r="31" spans="1:8" ht="60">
      <c r="A31" s="89">
        <v>11</v>
      </c>
      <c r="B31" s="86" t="s">
        <v>41</v>
      </c>
      <c r="C31" s="89" t="s">
        <v>42</v>
      </c>
      <c r="D31" s="89">
        <v>1</v>
      </c>
      <c r="E31" s="7">
        <v>0</v>
      </c>
      <c r="F31" s="8">
        <f>S_A[[#This Row],[CANT]]*S_A[[#This Row],[PRECIO UNITARIO ANTES IVA]]</f>
        <v>0</v>
      </c>
    </row>
    <row r="32" spans="1:8" ht="48">
      <c r="A32" s="89">
        <v>12</v>
      </c>
      <c r="B32" s="86" t="s">
        <v>43</v>
      </c>
      <c r="C32" s="89" t="s">
        <v>42</v>
      </c>
      <c r="D32" s="89">
        <v>1</v>
      </c>
      <c r="E32" s="7">
        <v>0</v>
      </c>
      <c r="F32" s="8">
        <f>S_A[[#This Row],[CANT]]*S_A[[#This Row],[PRECIO UNITARIO ANTES IVA]]</f>
        <v>0</v>
      </c>
    </row>
    <row r="33" spans="1:6" ht="60">
      <c r="A33" s="89">
        <v>13</v>
      </c>
      <c r="B33" s="86" t="s">
        <v>41</v>
      </c>
      <c r="C33" s="89" t="s">
        <v>42</v>
      </c>
      <c r="D33" s="89">
        <v>1</v>
      </c>
      <c r="E33" s="7">
        <v>0</v>
      </c>
      <c r="F33" s="8">
        <f>S_A[[#This Row],[CANT]]*S_A[[#This Row],[PRECIO UNITARIO ANTES IVA]]</f>
        <v>0</v>
      </c>
    </row>
    <row r="34" spans="1:6" ht="48">
      <c r="A34" s="89">
        <v>14</v>
      </c>
      <c r="B34" s="86" t="s">
        <v>43</v>
      </c>
      <c r="C34" s="89" t="s">
        <v>42</v>
      </c>
      <c r="D34" s="89">
        <v>1</v>
      </c>
      <c r="E34" s="7"/>
      <c r="F34" s="8">
        <f>S_A[[#This Row],[CANT]]*S_A[[#This Row],[PRECIO UNITARIO ANTES IVA]]</f>
        <v>0</v>
      </c>
    </row>
    <row r="35" spans="1:6" ht="60">
      <c r="A35" s="89">
        <v>15</v>
      </c>
      <c r="B35" s="86" t="s">
        <v>41</v>
      </c>
      <c r="C35" s="89" t="s">
        <v>42</v>
      </c>
      <c r="D35" s="89">
        <v>1</v>
      </c>
      <c r="E35" s="7">
        <v>0</v>
      </c>
      <c r="F35" s="8">
        <f>S_A[[#This Row],[CANT]]*S_A[[#This Row],[PRECIO UNITARIO ANTES IVA]]</f>
        <v>0</v>
      </c>
    </row>
    <row r="36" spans="1:6" ht="48">
      <c r="A36" s="89">
        <v>16</v>
      </c>
      <c r="B36" s="86" t="s">
        <v>43</v>
      </c>
      <c r="C36" s="89" t="s">
        <v>42</v>
      </c>
      <c r="D36" s="89">
        <v>1</v>
      </c>
      <c r="E36" s="7">
        <v>0</v>
      </c>
      <c r="F36" s="8">
        <f>S_A[[#This Row],[CANT]]*S_A[[#This Row],[PRECIO UNITARIO ANTES IVA]]</f>
        <v>0</v>
      </c>
    </row>
    <row r="37" spans="1:6" ht="24">
      <c r="A37" s="89">
        <v>17</v>
      </c>
      <c r="B37" s="87" t="s">
        <v>46</v>
      </c>
      <c r="C37" s="89" t="s">
        <v>47</v>
      </c>
      <c r="D37" s="89">
        <v>1</v>
      </c>
      <c r="E37" s="7">
        <v>0</v>
      </c>
      <c r="F37" s="8">
        <f>S_A[[#This Row],[CANT]]*S_A[[#This Row],[PRECIO UNITARIO ANTES IVA]]</f>
        <v>0</v>
      </c>
    </row>
    <row r="38" spans="1:6" ht="24">
      <c r="A38" s="89">
        <v>18</v>
      </c>
      <c r="B38" s="87" t="s">
        <v>48</v>
      </c>
      <c r="C38" s="89" t="s">
        <v>47</v>
      </c>
      <c r="D38" s="89">
        <v>1</v>
      </c>
      <c r="E38" s="7"/>
      <c r="F38" s="8">
        <f>S_A[[#This Row],[CANT]]*S_A[[#This Row],[PRECIO UNITARIO ANTES IVA]]</f>
        <v>0</v>
      </c>
    </row>
    <row r="39" spans="1:6" ht="36">
      <c r="A39" s="89">
        <v>19</v>
      </c>
      <c r="B39" s="87" t="s">
        <v>49</v>
      </c>
      <c r="C39" s="89" t="s">
        <v>42</v>
      </c>
      <c r="D39" s="89">
        <v>1</v>
      </c>
      <c r="E39" s="7">
        <v>0</v>
      </c>
      <c r="F39" s="8">
        <f>S_A[[#This Row],[CANT]]*S_A[[#This Row],[PRECIO UNITARIO ANTES IVA]]</f>
        <v>0</v>
      </c>
    </row>
    <row r="40" spans="1:6" ht="36">
      <c r="A40" s="89">
        <v>20</v>
      </c>
      <c r="B40" s="87" t="s">
        <v>50</v>
      </c>
      <c r="C40" s="89" t="s">
        <v>42</v>
      </c>
      <c r="D40" s="89">
        <v>1</v>
      </c>
      <c r="E40" s="7">
        <v>0</v>
      </c>
      <c r="F40" s="8">
        <f>S_A[[#This Row],[CANT]]*S_A[[#This Row],[PRECIO UNITARIO ANTES IVA]]</f>
        <v>0</v>
      </c>
    </row>
    <row r="41" spans="1:6" ht="24">
      <c r="A41" s="89">
        <v>21</v>
      </c>
      <c r="B41" s="87" t="s">
        <v>51</v>
      </c>
      <c r="C41" s="89" t="s">
        <v>42</v>
      </c>
      <c r="D41" s="89">
        <v>1</v>
      </c>
      <c r="E41" s="7">
        <v>0</v>
      </c>
      <c r="F41" s="8">
        <f>S_A[[#This Row],[CANT]]*S_A[[#This Row],[PRECIO UNITARIO ANTES IVA]]</f>
        <v>0</v>
      </c>
    </row>
    <row r="42" spans="1:6" ht="24">
      <c r="A42" s="89">
        <v>22</v>
      </c>
      <c r="B42" s="87" t="s">
        <v>52</v>
      </c>
      <c r="C42" s="89" t="s">
        <v>42</v>
      </c>
      <c r="D42" s="89">
        <v>1</v>
      </c>
      <c r="E42" s="7">
        <v>0</v>
      </c>
      <c r="F42" s="8">
        <f>S_A[[#This Row],[CANT]]*S_A[[#This Row],[PRECIO UNITARIO ANTES IVA]]</f>
        <v>0</v>
      </c>
    </row>
    <row r="43" spans="1:6" ht="24">
      <c r="A43" s="89">
        <v>23</v>
      </c>
      <c r="B43" s="87" t="s">
        <v>53</v>
      </c>
      <c r="C43" s="89" t="s">
        <v>42</v>
      </c>
      <c r="D43" s="89">
        <v>1</v>
      </c>
      <c r="E43" s="7">
        <v>0</v>
      </c>
      <c r="F43" s="8">
        <f>S_A[[#This Row],[CANT]]*S_A[[#This Row],[PRECIO UNITARIO ANTES IVA]]</f>
        <v>0</v>
      </c>
    </row>
    <row r="44" spans="1:6" ht="24">
      <c r="A44" s="89">
        <v>24</v>
      </c>
      <c r="B44" s="87" t="s">
        <v>54</v>
      </c>
      <c r="C44" s="89" t="s">
        <v>42</v>
      </c>
      <c r="D44" s="89">
        <v>1</v>
      </c>
      <c r="E44" s="7">
        <v>0</v>
      </c>
      <c r="F44" s="8">
        <f>S_A[[#This Row],[CANT]]*S_A[[#This Row],[PRECIO UNITARIO ANTES IVA]]</f>
        <v>0</v>
      </c>
    </row>
    <row r="45" spans="1:6" ht="24">
      <c r="A45" s="89">
        <v>25</v>
      </c>
      <c r="B45" s="87" t="s">
        <v>55</v>
      </c>
      <c r="C45" s="89" t="s">
        <v>42</v>
      </c>
      <c r="D45" s="89">
        <v>1</v>
      </c>
      <c r="E45" s="7">
        <v>0</v>
      </c>
      <c r="F45" s="8">
        <f>S_A[[#This Row],[CANT]]*S_A[[#This Row],[PRECIO UNITARIO ANTES IVA]]</f>
        <v>0</v>
      </c>
    </row>
    <row r="46" spans="1:6" ht="24">
      <c r="A46" s="89">
        <v>26</v>
      </c>
      <c r="B46" s="87" t="s">
        <v>56</v>
      </c>
      <c r="C46" s="89" t="s">
        <v>42</v>
      </c>
      <c r="D46" s="89">
        <v>1</v>
      </c>
      <c r="E46" s="7">
        <v>0</v>
      </c>
      <c r="F46" s="8">
        <f>S_A[[#This Row],[CANT]]*S_A[[#This Row],[PRECIO UNITARIO ANTES IVA]]</f>
        <v>0</v>
      </c>
    </row>
    <row r="47" spans="1:6" ht="24">
      <c r="A47" s="89">
        <v>27</v>
      </c>
      <c r="B47" s="87" t="s">
        <v>57</v>
      </c>
      <c r="C47" s="89" t="s">
        <v>42</v>
      </c>
      <c r="D47" s="89">
        <v>1</v>
      </c>
      <c r="E47" s="7">
        <v>0</v>
      </c>
      <c r="F47" s="8">
        <f>S_A[[#This Row],[CANT]]*S_A[[#This Row],[PRECIO UNITARIO ANTES IVA]]</f>
        <v>0</v>
      </c>
    </row>
    <row r="48" spans="1:6" ht="24">
      <c r="A48" s="89">
        <v>28</v>
      </c>
      <c r="B48" s="87" t="s">
        <v>58</v>
      </c>
      <c r="C48" s="89" t="s">
        <v>42</v>
      </c>
      <c r="D48" s="89">
        <v>1</v>
      </c>
      <c r="E48" s="7"/>
      <c r="F48" s="8"/>
    </row>
    <row r="49" spans="1:6" ht="36">
      <c r="A49" s="89">
        <v>29</v>
      </c>
      <c r="B49" s="87" t="s">
        <v>59</v>
      </c>
      <c r="C49" s="89" t="s">
        <v>42</v>
      </c>
      <c r="D49" s="89">
        <v>1</v>
      </c>
      <c r="E49" s="7">
        <v>0</v>
      </c>
      <c r="F49" s="8">
        <f>+S_A[[#This Row],[CANT]]*S_A[[#This Row],[PRECIO UNITARIO ANTES IVA]]</f>
        <v>0</v>
      </c>
    </row>
    <row r="50" spans="1:6" ht="36">
      <c r="A50" s="89">
        <v>30</v>
      </c>
      <c r="B50" s="87" t="s">
        <v>60</v>
      </c>
      <c r="C50" s="89" t="s">
        <v>42</v>
      </c>
      <c r="D50" s="89">
        <v>1</v>
      </c>
      <c r="E50" s="7">
        <v>0</v>
      </c>
      <c r="F50" s="8">
        <f>+S_A[[#This Row],[CANT]]*S_A[[#This Row],[PRECIO UNITARIO ANTES IVA]]</f>
        <v>0</v>
      </c>
    </row>
    <row r="51" spans="1:6">
      <c r="A51" s="89">
        <v>31</v>
      </c>
      <c r="B51" s="87" t="s">
        <v>61</v>
      </c>
      <c r="C51" s="89" t="s">
        <v>42</v>
      </c>
      <c r="D51" s="89">
        <v>1</v>
      </c>
      <c r="E51" s="7">
        <v>0</v>
      </c>
      <c r="F51" s="8">
        <f>+S_A[[#This Row],[CANT]]*S_A[[#This Row],[PRECIO UNITARIO ANTES IVA]]</f>
        <v>0</v>
      </c>
    </row>
    <row r="52" spans="1:6">
      <c r="A52" s="89">
        <v>32</v>
      </c>
      <c r="B52" s="87" t="s">
        <v>62</v>
      </c>
      <c r="C52" s="89" t="s">
        <v>42</v>
      </c>
      <c r="D52" s="89">
        <v>1</v>
      </c>
      <c r="E52" s="7">
        <v>0</v>
      </c>
      <c r="F52" s="8">
        <f>+S_A[[#This Row],[CANT]]*S_A[[#This Row],[PRECIO UNITARIO ANTES IVA]]</f>
        <v>0</v>
      </c>
    </row>
    <row r="53" spans="1:6" ht="24">
      <c r="A53" s="89">
        <v>33</v>
      </c>
      <c r="B53" s="87" t="s">
        <v>63</v>
      </c>
      <c r="C53" s="89" t="s">
        <v>64</v>
      </c>
      <c r="D53" s="89">
        <v>1</v>
      </c>
      <c r="E53" s="7">
        <v>0</v>
      </c>
      <c r="F53" s="8">
        <f>+S_A[[#This Row],[CANT]]*S_A[[#This Row],[PRECIO UNITARIO ANTES IVA]]</f>
        <v>0</v>
      </c>
    </row>
    <row r="54" spans="1:6" ht="24">
      <c r="A54" s="89">
        <v>34</v>
      </c>
      <c r="B54" s="87" t="s">
        <v>65</v>
      </c>
      <c r="C54" s="89" t="s">
        <v>42</v>
      </c>
      <c r="D54" s="89">
        <v>1</v>
      </c>
      <c r="E54" s="7">
        <v>0</v>
      </c>
      <c r="F54" s="8">
        <f>+S_A[[#This Row],[CANT]]*S_A[[#This Row],[PRECIO UNITARIO ANTES IVA]]</f>
        <v>0</v>
      </c>
    </row>
    <row r="55" spans="1:6" ht="24">
      <c r="A55" s="89">
        <v>35</v>
      </c>
      <c r="B55" s="87" t="s">
        <v>66</v>
      </c>
      <c r="C55" s="89" t="s">
        <v>42</v>
      </c>
      <c r="D55" s="89">
        <v>1</v>
      </c>
      <c r="E55" s="7">
        <v>0</v>
      </c>
      <c r="F55" s="8">
        <f>S_A[[#This Row],[CANT]]*S_A[[#This Row],[PRECIO UNITARIO ANTES IVA]]</f>
        <v>0</v>
      </c>
    </row>
    <row r="56" spans="1:6" ht="24">
      <c r="A56" s="89">
        <v>36</v>
      </c>
      <c r="B56" s="87" t="s">
        <v>67</v>
      </c>
      <c r="C56" s="89" t="s">
        <v>68</v>
      </c>
      <c r="D56" s="89">
        <v>1</v>
      </c>
      <c r="E56" s="7"/>
      <c r="F56" s="8">
        <f>S_A[[#This Row],[CANT]]*S_A[[#This Row],[PRECIO UNITARIO ANTES IVA]]</f>
        <v>0</v>
      </c>
    </row>
    <row r="57" spans="1:6" ht="24">
      <c r="A57" s="89">
        <v>37</v>
      </c>
      <c r="B57" s="87" t="s">
        <v>46</v>
      </c>
      <c r="C57" s="89" t="s">
        <v>47</v>
      </c>
      <c r="D57" s="89">
        <v>1</v>
      </c>
      <c r="E57" s="7"/>
      <c r="F57" s="8">
        <f>S_A[[#This Row],[CANT]]*S_A[[#This Row],[PRECIO UNITARIO ANTES IVA]]</f>
        <v>0</v>
      </c>
    </row>
    <row r="58" spans="1:6" ht="24">
      <c r="A58" s="89">
        <v>38</v>
      </c>
      <c r="B58" s="87" t="s">
        <v>48</v>
      </c>
      <c r="C58" s="89" t="s">
        <v>47</v>
      </c>
      <c r="D58" s="89">
        <v>1</v>
      </c>
      <c r="E58" s="7"/>
      <c r="F58" s="8">
        <f>S_A[[#This Row],[CANT]]*S_A[[#This Row],[PRECIO UNITARIO ANTES IVA]]</f>
        <v>0</v>
      </c>
    </row>
    <row r="59" spans="1:6" ht="36">
      <c r="A59" s="89">
        <v>39</v>
      </c>
      <c r="B59" s="87" t="s">
        <v>49</v>
      </c>
      <c r="C59" s="89" t="s">
        <v>42</v>
      </c>
      <c r="D59" s="89">
        <v>1</v>
      </c>
      <c r="E59" s="7"/>
      <c r="F59" s="8">
        <f>S_A[[#This Row],[CANT]]*S_A[[#This Row],[PRECIO UNITARIO ANTES IVA]]</f>
        <v>0</v>
      </c>
    </row>
    <row r="60" spans="1:6" ht="36">
      <c r="A60" s="89">
        <v>40</v>
      </c>
      <c r="B60" s="87" t="s">
        <v>50</v>
      </c>
      <c r="C60" s="89" t="s">
        <v>42</v>
      </c>
      <c r="D60" s="89">
        <v>1</v>
      </c>
      <c r="E60" s="7"/>
      <c r="F60" s="8">
        <f>S_A[[#This Row],[CANT]]*S_A[[#This Row],[PRECIO UNITARIO ANTES IVA]]</f>
        <v>0</v>
      </c>
    </row>
    <row r="61" spans="1:6" ht="24">
      <c r="A61" s="89">
        <v>41</v>
      </c>
      <c r="B61" s="87" t="s">
        <v>51</v>
      </c>
      <c r="C61" s="89" t="s">
        <v>42</v>
      </c>
      <c r="D61" s="89">
        <v>1</v>
      </c>
      <c r="E61" s="7"/>
      <c r="F61" s="8">
        <f>S_A[[#This Row],[CANT]]*S_A[[#This Row],[PRECIO UNITARIO ANTES IVA]]</f>
        <v>0</v>
      </c>
    </row>
    <row r="62" spans="1:6" ht="24">
      <c r="A62" s="89">
        <v>42</v>
      </c>
      <c r="B62" s="87" t="s">
        <v>52</v>
      </c>
      <c r="C62" s="89" t="s">
        <v>42</v>
      </c>
      <c r="D62" s="89">
        <v>1</v>
      </c>
      <c r="E62" s="7"/>
      <c r="F62" s="8">
        <f>S_A[[#This Row],[CANT]]*S_A[[#This Row],[PRECIO UNITARIO ANTES IVA]]</f>
        <v>0</v>
      </c>
    </row>
    <row r="63" spans="1:6" ht="24">
      <c r="A63" s="89">
        <v>43</v>
      </c>
      <c r="B63" s="87" t="s">
        <v>53</v>
      </c>
      <c r="C63" s="89" t="s">
        <v>42</v>
      </c>
      <c r="D63" s="89">
        <v>1</v>
      </c>
      <c r="E63" s="7"/>
      <c r="F63" s="8">
        <f>S_A[[#This Row],[CANT]]*S_A[[#This Row],[PRECIO UNITARIO ANTES IVA]]</f>
        <v>0</v>
      </c>
    </row>
    <row r="64" spans="1:6" ht="24">
      <c r="A64" s="89">
        <v>44</v>
      </c>
      <c r="B64" s="87" t="s">
        <v>54</v>
      </c>
      <c r="C64" s="89" t="s">
        <v>42</v>
      </c>
      <c r="D64" s="89">
        <v>1</v>
      </c>
      <c r="E64" s="7"/>
      <c r="F64" s="8">
        <f>S_A[[#This Row],[CANT]]*S_A[[#This Row],[PRECIO UNITARIO ANTES IVA]]</f>
        <v>0</v>
      </c>
    </row>
    <row r="65" spans="1:6" ht="24">
      <c r="A65" s="89">
        <v>45</v>
      </c>
      <c r="B65" s="87" t="s">
        <v>55</v>
      </c>
      <c r="C65" s="89" t="s">
        <v>42</v>
      </c>
      <c r="D65" s="89">
        <v>1</v>
      </c>
      <c r="E65" s="7"/>
      <c r="F65" s="8">
        <f>S_A[[#This Row],[CANT]]*S_A[[#This Row],[PRECIO UNITARIO ANTES IVA]]</f>
        <v>0</v>
      </c>
    </row>
    <row r="66" spans="1:6" ht="24">
      <c r="A66" s="89">
        <v>46</v>
      </c>
      <c r="B66" s="87" t="s">
        <v>56</v>
      </c>
      <c r="C66" s="89" t="s">
        <v>42</v>
      </c>
      <c r="D66" s="89">
        <v>1</v>
      </c>
      <c r="E66" s="7"/>
      <c r="F66" s="8">
        <f>S_A[[#This Row],[CANT]]*S_A[[#This Row],[PRECIO UNITARIO ANTES IVA]]</f>
        <v>0</v>
      </c>
    </row>
    <row r="67" spans="1:6" ht="24">
      <c r="A67" s="89">
        <v>47</v>
      </c>
      <c r="B67" s="87" t="s">
        <v>57</v>
      </c>
      <c r="C67" s="89" t="s">
        <v>42</v>
      </c>
      <c r="D67" s="89">
        <v>1</v>
      </c>
      <c r="E67" s="7"/>
      <c r="F67" s="8">
        <f>S_A[[#This Row],[CANT]]*S_A[[#This Row],[PRECIO UNITARIO ANTES IVA]]</f>
        <v>0</v>
      </c>
    </row>
    <row r="68" spans="1:6" ht="24">
      <c r="A68" s="89">
        <v>48</v>
      </c>
      <c r="B68" s="87" t="s">
        <v>58</v>
      </c>
      <c r="C68" s="89" t="s">
        <v>42</v>
      </c>
      <c r="D68" s="89">
        <v>1</v>
      </c>
      <c r="E68" s="7"/>
      <c r="F68" s="8">
        <f>S_A[[#This Row],[CANT]]*S_A[[#This Row],[PRECIO UNITARIO ANTES IVA]]</f>
        <v>0</v>
      </c>
    </row>
    <row r="69" spans="1:6" ht="36">
      <c r="A69" s="89">
        <v>49</v>
      </c>
      <c r="B69" s="87" t="s">
        <v>59</v>
      </c>
      <c r="C69" s="89" t="s">
        <v>42</v>
      </c>
      <c r="D69" s="89">
        <v>1</v>
      </c>
      <c r="E69" s="7"/>
      <c r="F69" s="8">
        <f>S_A[[#This Row],[CANT]]*S_A[[#This Row],[PRECIO UNITARIO ANTES IVA]]</f>
        <v>0</v>
      </c>
    </row>
    <row r="70" spans="1:6" ht="36">
      <c r="A70" s="89">
        <v>50</v>
      </c>
      <c r="B70" s="87" t="s">
        <v>60</v>
      </c>
      <c r="C70" s="89" t="s">
        <v>42</v>
      </c>
      <c r="D70" s="89">
        <v>1</v>
      </c>
      <c r="E70" s="7"/>
      <c r="F70" s="8">
        <f>S_A[[#This Row],[CANT]]*S_A[[#This Row],[PRECIO UNITARIO ANTES IVA]]</f>
        <v>0</v>
      </c>
    </row>
    <row r="71" spans="1:6">
      <c r="A71" s="89">
        <v>51</v>
      </c>
      <c r="B71" s="87" t="s">
        <v>61</v>
      </c>
      <c r="C71" s="89" t="s">
        <v>42</v>
      </c>
      <c r="D71" s="89">
        <v>1</v>
      </c>
      <c r="E71" s="7"/>
      <c r="F71" s="8">
        <f>S_A[[#This Row],[CANT]]*S_A[[#This Row],[PRECIO UNITARIO ANTES IVA]]</f>
        <v>0</v>
      </c>
    </row>
    <row r="72" spans="1:6">
      <c r="A72" s="89">
        <v>52</v>
      </c>
      <c r="B72" s="87" t="s">
        <v>62</v>
      </c>
      <c r="C72" s="89" t="s">
        <v>42</v>
      </c>
      <c r="D72" s="89">
        <v>1</v>
      </c>
      <c r="E72" s="7"/>
      <c r="F72" s="8">
        <f>S_A[[#This Row],[CANT]]*S_A[[#This Row],[PRECIO UNITARIO ANTES IVA]]</f>
        <v>0</v>
      </c>
    </row>
    <row r="73" spans="1:6" ht="24">
      <c r="A73" s="89">
        <v>53</v>
      </c>
      <c r="B73" s="87" t="s">
        <v>63</v>
      </c>
      <c r="C73" s="89" t="s">
        <v>64</v>
      </c>
      <c r="D73" s="89">
        <v>1</v>
      </c>
      <c r="E73" s="7"/>
      <c r="F73" s="8">
        <f>S_A[[#This Row],[CANT]]*S_A[[#This Row],[PRECIO UNITARIO ANTES IVA]]</f>
        <v>0</v>
      </c>
    </row>
    <row r="74" spans="1:6" ht="24">
      <c r="A74" s="89">
        <v>54</v>
      </c>
      <c r="B74" s="87" t="s">
        <v>65</v>
      </c>
      <c r="C74" s="89" t="s">
        <v>42</v>
      </c>
      <c r="D74" s="89">
        <v>1</v>
      </c>
      <c r="E74" s="7"/>
      <c r="F74" s="8">
        <f>S_A[[#This Row],[CANT]]*S_A[[#This Row],[PRECIO UNITARIO ANTES IVA]]</f>
        <v>0</v>
      </c>
    </row>
    <row r="75" spans="1:6" ht="24">
      <c r="A75" s="89">
        <v>55</v>
      </c>
      <c r="B75" s="87" t="s">
        <v>66</v>
      </c>
      <c r="C75" s="89" t="s">
        <v>42</v>
      </c>
      <c r="D75" s="89">
        <v>1</v>
      </c>
      <c r="E75" s="7"/>
      <c r="F75" s="8">
        <f>S_A[[#This Row],[CANT]]*S_A[[#This Row],[PRECIO UNITARIO ANTES IVA]]</f>
        <v>0</v>
      </c>
    </row>
    <row r="76" spans="1:6" ht="24">
      <c r="A76" s="89">
        <v>56</v>
      </c>
      <c r="B76" s="87" t="s">
        <v>67</v>
      </c>
      <c r="C76" s="89" t="s">
        <v>68</v>
      </c>
      <c r="D76" s="89">
        <v>1</v>
      </c>
      <c r="E76" s="7"/>
      <c r="F76" s="8">
        <f>S_A[[#This Row],[CANT]]*S_A[[#This Row],[PRECIO UNITARIO ANTES IVA]]</f>
        <v>0</v>
      </c>
    </row>
    <row r="77" spans="1:6" ht="24">
      <c r="A77" s="89">
        <v>57</v>
      </c>
      <c r="B77" s="87" t="s">
        <v>46</v>
      </c>
      <c r="C77" s="89" t="s">
        <v>47</v>
      </c>
      <c r="D77" s="89">
        <v>1</v>
      </c>
      <c r="E77" s="7"/>
      <c r="F77" s="8">
        <f>S_A[[#This Row],[CANT]]*S_A[[#This Row],[PRECIO UNITARIO ANTES IVA]]</f>
        <v>0</v>
      </c>
    </row>
    <row r="78" spans="1:6" ht="24">
      <c r="A78" s="89">
        <v>58</v>
      </c>
      <c r="B78" s="87" t="s">
        <v>48</v>
      </c>
      <c r="C78" s="89" t="s">
        <v>47</v>
      </c>
      <c r="D78" s="89">
        <v>1</v>
      </c>
      <c r="E78" s="7"/>
      <c r="F78" s="8">
        <f>S_A[[#This Row],[CANT]]*S_A[[#This Row],[PRECIO UNITARIO ANTES IVA]]</f>
        <v>0</v>
      </c>
    </row>
    <row r="79" spans="1:6" ht="36">
      <c r="A79" s="89">
        <v>59</v>
      </c>
      <c r="B79" s="87" t="s">
        <v>49</v>
      </c>
      <c r="C79" s="89" t="s">
        <v>42</v>
      </c>
      <c r="D79" s="89">
        <v>1</v>
      </c>
      <c r="E79" s="7"/>
      <c r="F79" s="8">
        <f>S_A[[#This Row],[CANT]]*S_A[[#This Row],[PRECIO UNITARIO ANTES IVA]]</f>
        <v>0</v>
      </c>
    </row>
    <row r="80" spans="1:6" ht="36">
      <c r="A80" s="89">
        <v>60</v>
      </c>
      <c r="B80" s="87" t="s">
        <v>50</v>
      </c>
      <c r="C80" s="89" t="s">
        <v>42</v>
      </c>
      <c r="D80" s="89">
        <v>1</v>
      </c>
      <c r="E80" s="7"/>
      <c r="F80" s="8">
        <f>S_A[[#This Row],[CANT]]*S_A[[#This Row],[PRECIO UNITARIO ANTES IVA]]</f>
        <v>0</v>
      </c>
    </row>
    <row r="81" spans="1:6" ht="24">
      <c r="A81" s="89">
        <v>61</v>
      </c>
      <c r="B81" s="87" t="s">
        <v>51</v>
      </c>
      <c r="C81" s="89" t="s">
        <v>42</v>
      </c>
      <c r="D81" s="89">
        <v>1</v>
      </c>
      <c r="E81" s="7"/>
      <c r="F81" s="8">
        <f>S_A[[#This Row],[CANT]]*S_A[[#This Row],[PRECIO UNITARIO ANTES IVA]]</f>
        <v>0</v>
      </c>
    </row>
    <row r="82" spans="1:6" ht="24">
      <c r="A82" s="89">
        <v>62</v>
      </c>
      <c r="B82" s="87" t="s">
        <v>52</v>
      </c>
      <c r="C82" s="89" t="s">
        <v>42</v>
      </c>
      <c r="D82" s="89">
        <v>1</v>
      </c>
      <c r="E82" s="7"/>
      <c r="F82" s="8">
        <f>S_A[[#This Row],[CANT]]*S_A[[#This Row],[PRECIO UNITARIO ANTES IVA]]</f>
        <v>0</v>
      </c>
    </row>
    <row r="83" spans="1:6" ht="24">
      <c r="A83" s="89">
        <v>63</v>
      </c>
      <c r="B83" s="87" t="s">
        <v>53</v>
      </c>
      <c r="C83" s="89" t="s">
        <v>42</v>
      </c>
      <c r="D83" s="89">
        <v>1</v>
      </c>
      <c r="E83" s="7"/>
      <c r="F83" s="8">
        <f>S_A[[#This Row],[CANT]]*S_A[[#This Row],[PRECIO UNITARIO ANTES IVA]]</f>
        <v>0</v>
      </c>
    </row>
    <row r="84" spans="1:6" ht="24">
      <c r="A84" s="89">
        <v>64</v>
      </c>
      <c r="B84" s="87" t="s">
        <v>54</v>
      </c>
      <c r="C84" s="89" t="s">
        <v>42</v>
      </c>
      <c r="D84" s="89">
        <v>1</v>
      </c>
      <c r="E84" s="7"/>
      <c r="F84" s="8">
        <f>S_A[[#This Row],[CANT]]*S_A[[#This Row],[PRECIO UNITARIO ANTES IVA]]</f>
        <v>0</v>
      </c>
    </row>
    <row r="85" spans="1:6" ht="24">
      <c r="A85" s="89">
        <v>65</v>
      </c>
      <c r="B85" s="87" t="s">
        <v>55</v>
      </c>
      <c r="C85" s="89" t="s">
        <v>42</v>
      </c>
      <c r="D85" s="89">
        <v>1</v>
      </c>
      <c r="E85" s="7"/>
      <c r="F85" s="8">
        <f>S_A[[#This Row],[CANT]]*S_A[[#This Row],[PRECIO UNITARIO ANTES IVA]]</f>
        <v>0</v>
      </c>
    </row>
    <row r="86" spans="1:6" ht="24">
      <c r="A86" s="89">
        <v>66</v>
      </c>
      <c r="B86" s="87" t="s">
        <v>56</v>
      </c>
      <c r="C86" s="89" t="s">
        <v>42</v>
      </c>
      <c r="D86" s="89">
        <v>1</v>
      </c>
      <c r="E86" s="7"/>
      <c r="F86" s="8">
        <f>S_A[[#This Row],[CANT]]*S_A[[#This Row],[PRECIO UNITARIO ANTES IVA]]</f>
        <v>0</v>
      </c>
    </row>
    <row r="87" spans="1:6" ht="24">
      <c r="A87" s="89">
        <v>67</v>
      </c>
      <c r="B87" s="87" t="s">
        <v>57</v>
      </c>
      <c r="C87" s="89" t="s">
        <v>42</v>
      </c>
      <c r="D87" s="89">
        <v>1</v>
      </c>
      <c r="E87" s="7"/>
      <c r="F87" s="8">
        <f>S_A[[#This Row],[CANT]]*S_A[[#This Row],[PRECIO UNITARIO ANTES IVA]]</f>
        <v>0</v>
      </c>
    </row>
    <row r="88" spans="1:6" ht="24">
      <c r="A88" s="89">
        <v>68</v>
      </c>
      <c r="B88" s="87" t="s">
        <v>58</v>
      </c>
      <c r="C88" s="89" t="s">
        <v>42</v>
      </c>
      <c r="D88" s="89">
        <v>1</v>
      </c>
      <c r="E88" s="7"/>
      <c r="F88" s="8">
        <f>S_A[[#This Row],[CANT]]*S_A[[#This Row],[PRECIO UNITARIO ANTES IVA]]</f>
        <v>0</v>
      </c>
    </row>
    <row r="89" spans="1:6" ht="36">
      <c r="A89" s="89">
        <v>69</v>
      </c>
      <c r="B89" s="87" t="s">
        <v>59</v>
      </c>
      <c r="C89" s="89" t="s">
        <v>42</v>
      </c>
      <c r="D89" s="89">
        <v>1</v>
      </c>
      <c r="E89" s="7">
        <v>0</v>
      </c>
      <c r="F89" s="8">
        <f>S_A[[#This Row],[CANT]]*S_A[[#This Row],[PRECIO UNITARIO ANTES IVA]]</f>
        <v>0</v>
      </c>
    </row>
    <row r="90" spans="1:6" ht="36">
      <c r="A90" s="89">
        <v>70</v>
      </c>
      <c r="B90" s="87" t="s">
        <v>60</v>
      </c>
      <c r="C90" s="89" t="s">
        <v>42</v>
      </c>
      <c r="D90" s="89">
        <v>1</v>
      </c>
      <c r="E90" s="7">
        <v>0</v>
      </c>
      <c r="F90" s="8">
        <f>S_A[[#This Row],[CANT]]*S_A[[#This Row],[PRECIO UNITARIO ANTES IVA]]</f>
        <v>0</v>
      </c>
    </row>
    <row r="91" spans="1:6">
      <c r="A91" s="89">
        <v>71</v>
      </c>
      <c r="B91" s="87" t="s">
        <v>61</v>
      </c>
      <c r="C91" s="89" t="s">
        <v>42</v>
      </c>
      <c r="D91" s="89">
        <v>1</v>
      </c>
      <c r="E91" s="7">
        <v>0</v>
      </c>
      <c r="F91" s="8">
        <f>S_A[[#This Row],[CANT]]*S_A[[#This Row],[PRECIO UNITARIO ANTES IVA]]</f>
        <v>0</v>
      </c>
    </row>
    <row r="92" spans="1:6" ht="21.75" customHeight="1">
      <c r="A92" s="89">
        <v>72</v>
      </c>
      <c r="B92" s="87" t="s">
        <v>62</v>
      </c>
      <c r="C92" s="89" t="s">
        <v>42</v>
      </c>
      <c r="D92" s="89">
        <v>1</v>
      </c>
      <c r="E92" s="7"/>
      <c r="F92" s="8">
        <f>S_A[[#This Row],[CANT]]*S_A[[#This Row],[PRECIO UNITARIO ANTES IVA]]</f>
        <v>0</v>
      </c>
    </row>
    <row r="93" spans="1:6" ht="27.75" customHeight="1">
      <c r="A93" s="89">
        <v>73</v>
      </c>
      <c r="B93" s="87" t="s">
        <v>63</v>
      </c>
      <c r="C93" s="89" t="s">
        <v>64</v>
      </c>
      <c r="D93" s="89">
        <v>1</v>
      </c>
      <c r="E93" s="7"/>
      <c r="F93" s="8">
        <f>S_A[[#This Row],[CANT]]*S_A[[#This Row],[PRECIO UNITARIO ANTES IVA]]</f>
        <v>0</v>
      </c>
    </row>
    <row r="94" spans="1:6" ht="29.25" customHeight="1">
      <c r="A94" s="89">
        <v>74</v>
      </c>
      <c r="B94" s="87" t="s">
        <v>65</v>
      </c>
      <c r="C94" s="89" t="s">
        <v>42</v>
      </c>
      <c r="D94" s="89">
        <v>1</v>
      </c>
      <c r="E94" s="7"/>
      <c r="F94" s="8">
        <f>S_A[[#This Row],[CANT]]*S_A[[#This Row],[PRECIO UNITARIO ANTES IVA]]</f>
        <v>0</v>
      </c>
    </row>
    <row r="95" spans="1:6" ht="30" customHeight="1">
      <c r="A95" s="89">
        <v>75</v>
      </c>
      <c r="B95" s="87" t="s">
        <v>66</v>
      </c>
      <c r="C95" s="89" t="s">
        <v>42</v>
      </c>
      <c r="D95" s="89">
        <v>1</v>
      </c>
      <c r="E95" s="7"/>
      <c r="F95" s="8">
        <f>S_A[[#This Row],[CANT]]*S_A[[#This Row],[PRECIO UNITARIO ANTES IVA]]</f>
        <v>0</v>
      </c>
    </row>
    <row r="96" spans="1:6" ht="34.5" customHeight="1">
      <c r="A96" s="89">
        <v>76</v>
      </c>
      <c r="B96" s="87" t="s">
        <v>67</v>
      </c>
      <c r="C96" s="89" t="s">
        <v>68</v>
      </c>
      <c r="D96" s="89">
        <v>1</v>
      </c>
      <c r="E96" s="7"/>
      <c r="F96" s="8">
        <f>S_A[[#This Row],[CANT]]*S_A[[#This Row],[PRECIO UNITARIO ANTES IVA]]</f>
        <v>0</v>
      </c>
    </row>
    <row r="97" spans="1:6" ht="34.5" customHeight="1">
      <c r="A97" s="24">
        <v>77</v>
      </c>
      <c r="B97" s="88" t="s">
        <v>46</v>
      </c>
      <c r="C97" s="183" t="s">
        <v>47</v>
      </c>
      <c r="D97" s="184">
        <v>1</v>
      </c>
      <c r="E97" s="7"/>
      <c r="F97" s="8">
        <f>S_A[[#This Row],[CANT]]*S_A[[#This Row],[PRECIO UNITARIO ANTES IVA]]</f>
        <v>0</v>
      </c>
    </row>
    <row r="98" spans="1:6" ht="34.5" customHeight="1">
      <c r="A98" s="24">
        <v>78</v>
      </c>
      <c r="B98" s="88" t="s">
        <v>69</v>
      </c>
      <c r="C98" s="183" t="s">
        <v>47</v>
      </c>
      <c r="D98" s="184">
        <v>1</v>
      </c>
      <c r="E98" s="7"/>
      <c r="F98" s="8">
        <f>S_A[[#This Row],[CANT]]*S_A[[#This Row],[PRECIO UNITARIO ANTES IVA]]</f>
        <v>0</v>
      </c>
    </row>
    <row r="99" spans="1:6" ht="34.5" customHeight="1">
      <c r="A99" s="24">
        <v>79</v>
      </c>
      <c r="B99" s="88" t="s">
        <v>49</v>
      </c>
      <c r="C99" s="183" t="s">
        <v>42</v>
      </c>
      <c r="D99" s="184">
        <v>1</v>
      </c>
      <c r="E99" s="7"/>
      <c r="F99" s="8">
        <f>S_A[[#This Row],[CANT]]*S_A[[#This Row],[PRECIO UNITARIO ANTES IVA]]</f>
        <v>0</v>
      </c>
    </row>
    <row r="100" spans="1:6" ht="34.5" customHeight="1">
      <c r="A100" s="24">
        <v>80</v>
      </c>
      <c r="B100" s="88" t="s">
        <v>50</v>
      </c>
      <c r="C100" s="183" t="s">
        <v>42</v>
      </c>
      <c r="D100" s="184">
        <v>1</v>
      </c>
      <c r="E100" s="7"/>
      <c r="F100" s="8">
        <f>S_A[[#This Row],[CANT]]*S_A[[#This Row],[PRECIO UNITARIO ANTES IVA]]</f>
        <v>0</v>
      </c>
    </row>
    <row r="101" spans="1:6" ht="34.5" customHeight="1">
      <c r="A101" s="24">
        <v>81</v>
      </c>
      <c r="B101" s="88" t="s">
        <v>51</v>
      </c>
      <c r="C101" s="183" t="s">
        <v>42</v>
      </c>
      <c r="D101" s="184">
        <v>1</v>
      </c>
      <c r="E101" s="7"/>
      <c r="F101" s="8">
        <f>S_A[[#This Row],[CANT]]*S_A[[#This Row],[PRECIO UNITARIO ANTES IVA]]</f>
        <v>0</v>
      </c>
    </row>
    <row r="102" spans="1:6" ht="34.5" customHeight="1">
      <c r="A102" s="24">
        <v>82</v>
      </c>
      <c r="B102" s="88" t="s">
        <v>52</v>
      </c>
      <c r="C102" s="183" t="s">
        <v>42</v>
      </c>
      <c r="D102" s="184">
        <v>1</v>
      </c>
      <c r="E102" s="7"/>
      <c r="F102" s="8">
        <f>S_A[[#This Row],[CANT]]*S_A[[#This Row],[PRECIO UNITARIO ANTES IVA]]</f>
        <v>0</v>
      </c>
    </row>
    <row r="103" spans="1:6" ht="34.5" customHeight="1">
      <c r="A103" s="24">
        <v>83</v>
      </c>
      <c r="B103" s="88" t="s">
        <v>53</v>
      </c>
      <c r="C103" s="183" t="s">
        <v>42</v>
      </c>
      <c r="D103" s="184">
        <v>1</v>
      </c>
      <c r="E103" s="7"/>
      <c r="F103" s="8">
        <f>S_A[[#This Row],[CANT]]*S_A[[#This Row],[PRECIO UNITARIO ANTES IVA]]</f>
        <v>0</v>
      </c>
    </row>
    <row r="104" spans="1:6" ht="34.5" customHeight="1">
      <c r="A104" s="24">
        <v>84</v>
      </c>
      <c r="B104" s="88" t="s">
        <v>54</v>
      </c>
      <c r="C104" s="183" t="s">
        <v>42</v>
      </c>
      <c r="D104" s="184">
        <v>1</v>
      </c>
      <c r="E104" s="7"/>
      <c r="F104" s="8">
        <f>S_A[[#This Row],[CANT]]*S_A[[#This Row],[PRECIO UNITARIO ANTES IVA]]</f>
        <v>0</v>
      </c>
    </row>
    <row r="105" spans="1:6" ht="34.5" customHeight="1">
      <c r="A105" s="24">
        <v>85</v>
      </c>
      <c r="B105" s="88" t="s">
        <v>55</v>
      </c>
      <c r="C105" s="183" t="s">
        <v>42</v>
      </c>
      <c r="D105" s="184">
        <v>1</v>
      </c>
      <c r="E105" s="7"/>
      <c r="F105" s="8">
        <f>S_A[[#This Row],[CANT]]*S_A[[#This Row],[PRECIO UNITARIO ANTES IVA]]</f>
        <v>0</v>
      </c>
    </row>
    <row r="106" spans="1:6" ht="34.5" customHeight="1">
      <c r="A106" s="24">
        <v>86</v>
      </c>
      <c r="B106" s="88" t="s">
        <v>56</v>
      </c>
      <c r="C106" s="183" t="s">
        <v>42</v>
      </c>
      <c r="D106" s="184">
        <v>1</v>
      </c>
      <c r="E106" s="7"/>
      <c r="F106" s="8">
        <f>S_A[[#This Row],[CANT]]*S_A[[#This Row],[PRECIO UNITARIO ANTES IVA]]</f>
        <v>0</v>
      </c>
    </row>
    <row r="107" spans="1:6" ht="34.5" customHeight="1">
      <c r="A107" s="24">
        <v>87</v>
      </c>
      <c r="B107" s="88" t="s">
        <v>70</v>
      </c>
      <c r="C107" s="183" t="s">
        <v>42</v>
      </c>
      <c r="D107" s="184">
        <v>1</v>
      </c>
      <c r="E107" s="7"/>
      <c r="F107" s="8">
        <f>S_A[[#This Row],[CANT]]*S_A[[#This Row],[PRECIO UNITARIO ANTES IVA]]</f>
        <v>0</v>
      </c>
    </row>
    <row r="108" spans="1:6" ht="34.5" customHeight="1">
      <c r="A108" s="24">
        <v>88</v>
      </c>
      <c r="B108" s="88" t="s">
        <v>71</v>
      </c>
      <c r="C108" s="183" t="s">
        <v>42</v>
      </c>
      <c r="D108" s="184">
        <v>1</v>
      </c>
      <c r="E108" s="7"/>
      <c r="F108" s="8">
        <f>S_A[[#This Row],[CANT]]*S_A[[#This Row],[PRECIO UNITARIO ANTES IVA]]</f>
        <v>0</v>
      </c>
    </row>
    <row r="109" spans="1:6" ht="34.5" customHeight="1">
      <c r="A109" s="24">
        <v>89</v>
      </c>
      <c r="B109" s="88" t="s">
        <v>59</v>
      </c>
      <c r="C109" s="183" t="s">
        <v>42</v>
      </c>
      <c r="D109" s="184">
        <v>1</v>
      </c>
      <c r="E109" s="7"/>
      <c r="F109" s="8">
        <f>S_A[[#This Row],[CANT]]*S_A[[#This Row],[PRECIO UNITARIO ANTES IVA]]</f>
        <v>0</v>
      </c>
    </row>
    <row r="110" spans="1:6" ht="34.5" customHeight="1">
      <c r="A110" s="24">
        <v>90</v>
      </c>
      <c r="B110" s="88" t="s">
        <v>60</v>
      </c>
      <c r="C110" s="183" t="s">
        <v>42</v>
      </c>
      <c r="D110" s="184">
        <v>1</v>
      </c>
      <c r="E110" s="7"/>
      <c r="F110" s="8">
        <f>S_A[[#This Row],[CANT]]*S_A[[#This Row],[PRECIO UNITARIO ANTES IVA]]</f>
        <v>0</v>
      </c>
    </row>
    <row r="111" spans="1:6" ht="34.5" customHeight="1">
      <c r="A111" s="24">
        <v>91</v>
      </c>
      <c r="B111" s="88" t="s">
        <v>61</v>
      </c>
      <c r="C111" s="183" t="s">
        <v>42</v>
      </c>
      <c r="D111" s="184">
        <v>1</v>
      </c>
      <c r="E111" s="7"/>
      <c r="F111" s="8">
        <f>S_A[[#This Row],[CANT]]*S_A[[#This Row],[PRECIO UNITARIO ANTES IVA]]</f>
        <v>0</v>
      </c>
    </row>
    <row r="112" spans="1:6" ht="34.5" customHeight="1">
      <c r="A112" s="24">
        <v>92</v>
      </c>
      <c r="B112" s="88" t="s">
        <v>62</v>
      </c>
      <c r="C112" s="183" t="s">
        <v>42</v>
      </c>
      <c r="D112" s="184">
        <v>1</v>
      </c>
      <c r="E112" s="7"/>
      <c r="F112" s="8">
        <f>S_A[[#This Row],[CANT]]*S_A[[#This Row],[PRECIO UNITARIO ANTES IVA]]</f>
        <v>0</v>
      </c>
    </row>
    <row r="113" spans="1:6" ht="34.5" customHeight="1">
      <c r="A113" s="24">
        <v>93</v>
      </c>
      <c r="B113" s="88" t="s">
        <v>63</v>
      </c>
      <c r="C113" s="183" t="s">
        <v>64</v>
      </c>
      <c r="D113" s="184">
        <v>1</v>
      </c>
      <c r="E113" s="7"/>
      <c r="F113" s="8">
        <f>S_A[[#This Row],[CANT]]*S_A[[#This Row],[PRECIO UNITARIO ANTES IVA]]</f>
        <v>0</v>
      </c>
    </row>
    <row r="114" spans="1:6" ht="49.5" customHeight="1">
      <c r="A114" s="24">
        <v>94</v>
      </c>
      <c r="B114" s="88" t="s">
        <v>65</v>
      </c>
      <c r="C114" s="183" t="s">
        <v>42</v>
      </c>
      <c r="D114" s="184">
        <v>1</v>
      </c>
      <c r="E114" s="7"/>
      <c r="F114" s="8">
        <f>S_A[[#This Row],[CANT]]*S_A[[#This Row],[PRECIO UNITARIO ANTES IVA]]</f>
        <v>0</v>
      </c>
    </row>
    <row r="115" spans="1:6" ht="34.5" customHeight="1">
      <c r="A115" s="24">
        <v>95</v>
      </c>
      <c r="B115" s="88" t="s">
        <v>66</v>
      </c>
      <c r="C115" s="183" t="s">
        <v>42</v>
      </c>
      <c r="D115" s="184">
        <v>1</v>
      </c>
      <c r="E115" s="7"/>
      <c r="F115" s="8">
        <f>S_A[[#This Row],[CANT]]*S_A[[#This Row],[PRECIO UNITARIO ANTES IVA]]</f>
        <v>0</v>
      </c>
    </row>
    <row r="116" spans="1:6" ht="41.25" customHeight="1">
      <c r="A116" s="90">
        <v>96</v>
      </c>
      <c r="B116" s="91" t="s">
        <v>67</v>
      </c>
      <c r="C116" s="185" t="s">
        <v>68</v>
      </c>
      <c r="D116" s="186">
        <v>1</v>
      </c>
      <c r="E116" s="92"/>
      <c r="F116" s="93">
        <f>S_A[[#This Row],[CANT]]*S_A[[#This Row],[PRECIO UNITARIO ANTES IVA]]</f>
        <v>0</v>
      </c>
    </row>
    <row r="117" spans="1:6" ht="41.25" customHeight="1">
      <c r="A117" s="24">
        <v>97</v>
      </c>
      <c r="B117" s="88" t="s">
        <v>46</v>
      </c>
      <c r="C117" s="183" t="s">
        <v>47</v>
      </c>
      <c r="D117" s="184">
        <v>1</v>
      </c>
      <c r="E117" s="7"/>
      <c r="F117" s="8">
        <f>S_A[[#This Row],[CANT]]*S_A[[#This Row],[PRECIO UNITARIO ANTES IVA]]</f>
        <v>0</v>
      </c>
    </row>
    <row r="118" spans="1:6" ht="41.25" customHeight="1">
      <c r="A118" s="24">
        <v>98</v>
      </c>
      <c r="B118" s="88" t="s">
        <v>48</v>
      </c>
      <c r="C118" s="183" t="s">
        <v>47</v>
      </c>
      <c r="D118" s="184">
        <v>1</v>
      </c>
      <c r="E118" s="7"/>
      <c r="F118" s="8">
        <f>S_A[[#This Row],[CANT]]*S_A[[#This Row],[PRECIO UNITARIO ANTES IVA]]</f>
        <v>0</v>
      </c>
    </row>
    <row r="119" spans="1:6" ht="41.25" customHeight="1">
      <c r="A119" s="24">
        <v>99</v>
      </c>
      <c r="B119" s="88" t="s">
        <v>49</v>
      </c>
      <c r="C119" s="183" t="s">
        <v>42</v>
      </c>
      <c r="D119" s="184">
        <v>1</v>
      </c>
      <c r="E119" s="7"/>
      <c r="F119" s="8">
        <f>S_A[[#This Row],[CANT]]*S_A[[#This Row],[PRECIO UNITARIO ANTES IVA]]</f>
        <v>0</v>
      </c>
    </row>
    <row r="120" spans="1:6" ht="41.25" customHeight="1">
      <c r="A120" s="24">
        <v>100</v>
      </c>
      <c r="B120" s="88" t="s">
        <v>50</v>
      </c>
      <c r="C120" s="183" t="s">
        <v>42</v>
      </c>
      <c r="D120" s="184">
        <v>1</v>
      </c>
      <c r="E120" s="7"/>
      <c r="F120" s="8">
        <f>S_A[[#This Row],[CANT]]*S_A[[#This Row],[PRECIO UNITARIO ANTES IVA]]</f>
        <v>0</v>
      </c>
    </row>
    <row r="121" spans="1:6" ht="41.25" customHeight="1">
      <c r="A121" s="24">
        <v>101</v>
      </c>
      <c r="B121" s="88" t="s">
        <v>72</v>
      </c>
      <c r="C121" s="183" t="s">
        <v>42</v>
      </c>
      <c r="D121" s="184">
        <v>1</v>
      </c>
      <c r="E121" s="7"/>
      <c r="F121" s="8">
        <f>S_A[[#This Row],[CANT]]*S_A[[#This Row],[PRECIO UNITARIO ANTES IVA]]</f>
        <v>0</v>
      </c>
    </row>
    <row r="122" spans="1:6" ht="41.25" customHeight="1">
      <c r="A122" s="24">
        <v>102</v>
      </c>
      <c r="B122" s="88" t="s">
        <v>52</v>
      </c>
      <c r="C122" s="183" t="s">
        <v>42</v>
      </c>
      <c r="D122" s="184">
        <v>1</v>
      </c>
      <c r="E122" s="7"/>
      <c r="F122" s="8">
        <f>S_A[[#This Row],[CANT]]*S_A[[#This Row],[PRECIO UNITARIO ANTES IVA]]</f>
        <v>0</v>
      </c>
    </row>
    <row r="123" spans="1:6" ht="41.25" customHeight="1">
      <c r="A123" s="24">
        <v>103</v>
      </c>
      <c r="B123" s="88" t="s">
        <v>53</v>
      </c>
      <c r="C123" s="183" t="s">
        <v>42</v>
      </c>
      <c r="D123" s="184">
        <v>1</v>
      </c>
      <c r="E123" s="7"/>
      <c r="F123" s="8">
        <f>S_A[[#This Row],[CANT]]*S_A[[#This Row],[PRECIO UNITARIO ANTES IVA]]</f>
        <v>0</v>
      </c>
    </row>
    <row r="124" spans="1:6" ht="41.25" customHeight="1">
      <c r="A124" s="24">
        <v>104</v>
      </c>
      <c r="B124" s="88" t="s">
        <v>54</v>
      </c>
      <c r="C124" s="183" t="s">
        <v>42</v>
      </c>
      <c r="D124" s="184">
        <v>1</v>
      </c>
      <c r="E124" s="7"/>
      <c r="F124" s="8">
        <f>S_A[[#This Row],[CANT]]*S_A[[#This Row],[PRECIO UNITARIO ANTES IVA]]</f>
        <v>0</v>
      </c>
    </row>
    <row r="125" spans="1:6" ht="41.25" customHeight="1">
      <c r="A125" s="24">
        <v>105</v>
      </c>
      <c r="B125" s="88" t="s">
        <v>55</v>
      </c>
      <c r="C125" s="183" t="s">
        <v>42</v>
      </c>
      <c r="D125" s="184">
        <v>1</v>
      </c>
      <c r="E125" s="7"/>
      <c r="F125" s="8">
        <f>S_A[[#This Row],[CANT]]*S_A[[#This Row],[PRECIO UNITARIO ANTES IVA]]</f>
        <v>0</v>
      </c>
    </row>
    <row r="126" spans="1:6" ht="41.25" customHeight="1">
      <c r="A126" s="24">
        <v>106</v>
      </c>
      <c r="B126" s="88" t="s">
        <v>56</v>
      </c>
      <c r="C126" s="183" t="s">
        <v>42</v>
      </c>
      <c r="D126" s="184">
        <v>1</v>
      </c>
      <c r="E126" s="7"/>
      <c r="F126" s="8">
        <f>S_A[[#This Row],[CANT]]*S_A[[#This Row],[PRECIO UNITARIO ANTES IVA]]</f>
        <v>0</v>
      </c>
    </row>
    <row r="127" spans="1:6" ht="41.25" customHeight="1">
      <c r="A127" s="24">
        <v>107</v>
      </c>
      <c r="B127" s="88" t="s">
        <v>70</v>
      </c>
      <c r="C127" s="183" t="s">
        <v>42</v>
      </c>
      <c r="D127" s="184">
        <v>1</v>
      </c>
      <c r="E127" s="7"/>
      <c r="F127" s="8">
        <f>S_A[[#This Row],[CANT]]*S_A[[#This Row],[PRECIO UNITARIO ANTES IVA]]</f>
        <v>0</v>
      </c>
    </row>
    <row r="128" spans="1:6" ht="41.25" customHeight="1">
      <c r="A128" s="24">
        <v>108</v>
      </c>
      <c r="B128" s="88" t="s">
        <v>71</v>
      </c>
      <c r="C128" s="183" t="s">
        <v>42</v>
      </c>
      <c r="D128" s="184">
        <v>1</v>
      </c>
      <c r="E128" s="7"/>
      <c r="F128" s="8">
        <f>S_A[[#This Row],[CANT]]*S_A[[#This Row],[PRECIO UNITARIO ANTES IVA]]</f>
        <v>0</v>
      </c>
    </row>
    <row r="129" spans="1:6" ht="41.25" customHeight="1">
      <c r="A129" s="24">
        <v>109</v>
      </c>
      <c r="B129" s="88" t="s">
        <v>59</v>
      </c>
      <c r="C129" s="183" t="s">
        <v>42</v>
      </c>
      <c r="D129" s="184">
        <v>1</v>
      </c>
      <c r="E129" s="7"/>
      <c r="F129" s="8">
        <f>S_A[[#This Row],[CANT]]*S_A[[#This Row],[PRECIO UNITARIO ANTES IVA]]</f>
        <v>0</v>
      </c>
    </row>
    <row r="130" spans="1:6" ht="34.5" customHeight="1">
      <c r="A130" s="24">
        <v>110</v>
      </c>
      <c r="B130" s="88" t="s">
        <v>60</v>
      </c>
      <c r="C130" s="183" t="s">
        <v>42</v>
      </c>
      <c r="D130" s="184">
        <v>1</v>
      </c>
      <c r="E130" s="7"/>
      <c r="F130" s="8">
        <f>S_A[[#This Row],[CANT]]*S_A[[#This Row],[PRECIO UNITARIO ANTES IVA]]</f>
        <v>0</v>
      </c>
    </row>
    <row r="131" spans="1:6" ht="34.5" customHeight="1">
      <c r="A131" s="24">
        <v>111</v>
      </c>
      <c r="B131" s="88" t="s">
        <v>61</v>
      </c>
      <c r="C131" s="183" t="s">
        <v>42</v>
      </c>
      <c r="D131" s="184">
        <v>1</v>
      </c>
      <c r="E131" s="7"/>
      <c r="F131" s="8">
        <f>S_A[[#This Row],[CANT]]*S_A[[#This Row],[PRECIO UNITARIO ANTES IVA]]</f>
        <v>0</v>
      </c>
    </row>
    <row r="132" spans="1:6" ht="34.5" customHeight="1">
      <c r="A132" s="24">
        <v>112</v>
      </c>
      <c r="B132" s="88" t="s">
        <v>62</v>
      </c>
      <c r="C132" s="183" t="s">
        <v>42</v>
      </c>
      <c r="D132" s="184">
        <v>1</v>
      </c>
      <c r="E132" s="7"/>
      <c r="F132" s="8">
        <f>S_A[[#This Row],[CANT]]*S_A[[#This Row],[PRECIO UNITARIO ANTES IVA]]</f>
        <v>0</v>
      </c>
    </row>
    <row r="133" spans="1:6" ht="34.5" customHeight="1">
      <c r="A133" s="24">
        <v>113</v>
      </c>
      <c r="B133" s="88" t="s">
        <v>63</v>
      </c>
      <c r="C133" s="183" t="s">
        <v>64</v>
      </c>
      <c r="D133" s="184">
        <v>1</v>
      </c>
      <c r="E133" s="7"/>
      <c r="F133" s="8">
        <f>S_A[[#This Row],[CANT]]*S_A[[#This Row],[PRECIO UNITARIO ANTES IVA]]</f>
        <v>0</v>
      </c>
    </row>
    <row r="134" spans="1:6" ht="34.5" customHeight="1">
      <c r="A134" s="24">
        <v>114</v>
      </c>
      <c r="B134" s="88" t="s">
        <v>65</v>
      </c>
      <c r="C134" s="183" t="s">
        <v>42</v>
      </c>
      <c r="D134" s="184">
        <v>1</v>
      </c>
      <c r="E134" s="7"/>
      <c r="F134" s="8">
        <f>S_A[[#This Row],[CANT]]*S_A[[#This Row],[PRECIO UNITARIO ANTES IVA]]</f>
        <v>0</v>
      </c>
    </row>
    <row r="135" spans="1:6" ht="34.5" customHeight="1">
      <c r="A135" s="24">
        <v>115</v>
      </c>
      <c r="B135" s="88" t="s">
        <v>66</v>
      </c>
      <c r="C135" s="183" t="s">
        <v>42</v>
      </c>
      <c r="D135" s="184">
        <v>1</v>
      </c>
      <c r="E135" s="7"/>
      <c r="F135" s="8">
        <f>S_A[[#This Row],[CANT]]*S_A[[#This Row],[PRECIO UNITARIO ANTES IVA]]</f>
        <v>0</v>
      </c>
    </row>
    <row r="136" spans="1:6" ht="34.5" customHeight="1">
      <c r="A136" s="24">
        <v>116</v>
      </c>
      <c r="B136" s="88" t="s">
        <v>67</v>
      </c>
      <c r="C136" s="183" t="s">
        <v>68</v>
      </c>
      <c r="D136" s="184">
        <v>1</v>
      </c>
      <c r="E136" s="7"/>
      <c r="F136" s="8">
        <f>S_A[[#This Row],[CANT]]*S_A[[#This Row],[PRECIO UNITARIO ANTES IVA]]</f>
        <v>0</v>
      </c>
    </row>
    <row r="137" spans="1:6" ht="34.5" customHeight="1">
      <c r="A137" s="90">
        <v>117</v>
      </c>
      <c r="B137" s="91" t="s">
        <v>73</v>
      </c>
      <c r="C137" s="185" t="s">
        <v>42</v>
      </c>
      <c r="D137" s="186">
        <v>1</v>
      </c>
      <c r="E137" s="92"/>
      <c r="F137" s="93">
        <f>S_A[[#This Row],[CANT]]*S_A[[#This Row],[PRECIO UNITARIO ANTES IVA]]</f>
        <v>0</v>
      </c>
    </row>
    <row r="138" spans="1:6" ht="34.5" customHeight="1">
      <c r="A138" s="24">
        <v>118</v>
      </c>
      <c r="B138" s="88" t="s">
        <v>46</v>
      </c>
      <c r="C138" s="183" t="s">
        <v>47</v>
      </c>
      <c r="D138" s="184">
        <v>1</v>
      </c>
      <c r="E138" s="7"/>
      <c r="F138" s="8">
        <f>S_A[[#This Row],[CANT]]*S_A[[#This Row],[PRECIO UNITARIO ANTES IVA]]</f>
        <v>0</v>
      </c>
    </row>
    <row r="139" spans="1:6" ht="34.5" customHeight="1">
      <c r="A139" s="24">
        <v>119</v>
      </c>
      <c r="B139" s="88" t="s">
        <v>48</v>
      </c>
      <c r="C139" s="183" t="s">
        <v>47</v>
      </c>
      <c r="D139" s="184">
        <v>1</v>
      </c>
      <c r="E139" s="7"/>
      <c r="F139" s="8">
        <f>S_A[[#This Row],[CANT]]*S_A[[#This Row],[PRECIO UNITARIO ANTES IVA]]</f>
        <v>0</v>
      </c>
    </row>
    <row r="140" spans="1:6" ht="34.5" customHeight="1">
      <c r="A140" s="24">
        <v>120</v>
      </c>
      <c r="B140" s="88" t="s">
        <v>49</v>
      </c>
      <c r="C140" s="183" t="s">
        <v>42</v>
      </c>
      <c r="D140" s="184">
        <v>1</v>
      </c>
      <c r="E140" s="7"/>
      <c r="F140" s="8">
        <f>S_A[[#This Row],[CANT]]*S_A[[#This Row],[PRECIO UNITARIO ANTES IVA]]</f>
        <v>0</v>
      </c>
    </row>
    <row r="141" spans="1:6" ht="34.5" customHeight="1">
      <c r="A141" s="24">
        <v>121</v>
      </c>
      <c r="B141" s="88" t="s">
        <v>50</v>
      </c>
      <c r="C141" s="183" t="s">
        <v>42</v>
      </c>
      <c r="D141" s="184">
        <v>1</v>
      </c>
      <c r="E141" s="7"/>
      <c r="F141" s="8">
        <f>S_A[[#This Row],[CANT]]*S_A[[#This Row],[PRECIO UNITARIO ANTES IVA]]</f>
        <v>0</v>
      </c>
    </row>
    <row r="142" spans="1:6" ht="34.5" customHeight="1">
      <c r="A142" s="24">
        <v>122</v>
      </c>
      <c r="B142" s="88" t="s">
        <v>72</v>
      </c>
      <c r="C142" s="183" t="s">
        <v>42</v>
      </c>
      <c r="D142" s="184">
        <v>1</v>
      </c>
      <c r="E142" s="7"/>
      <c r="F142" s="8">
        <f>S_A[[#This Row],[CANT]]*S_A[[#This Row],[PRECIO UNITARIO ANTES IVA]]</f>
        <v>0</v>
      </c>
    </row>
    <row r="143" spans="1:6" ht="34.5" customHeight="1">
      <c r="A143" s="24">
        <v>123</v>
      </c>
      <c r="B143" s="88" t="s">
        <v>52</v>
      </c>
      <c r="C143" s="183" t="s">
        <v>42</v>
      </c>
      <c r="D143" s="184">
        <v>1</v>
      </c>
      <c r="E143" s="7"/>
      <c r="F143" s="8">
        <f>S_A[[#This Row],[CANT]]*S_A[[#This Row],[PRECIO UNITARIO ANTES IVA]]</f>
        <v>0</v>
      </c>
    </row>
    <row r="144" spans="1:6" ht="34.5" customHeight="1">
      <c r="A144" s="24">
        <v>124</v>
      </c>
      <c r="B144" s="88" t="s">
        <v>53</v>
      </c>
      <c r="C144" s="183" t="s">
        <v>42</v>
      </c>
      <c r="D144" s="184">
        <v>1</v>
      </c>
      <c r="E144" s="7"/>
      <c r="F144" s="8">
        <f>S_A[[#This Row],[CANT]]*S_A[[#This Row],[PRECIO UNITARIO ANTES IVA]]</f>
        <v>0</v>
      </c>
    </row>
    <row r="145" spans="1:6" ht="34.5" customHeight="1">
      <c r="A145" s="24">
        <v>125</v>
      </c>
      <c r="B145" s="88" t="s">
        <v>54</v>
      </c>
      <c r="C145" s="183" t="s">
        <v>42</v>
      </c>
      <c r="D145" s="184">
        <v>1</v>
      </c>
      <c r="E145" s="7"/>
      <c r="F145" s="8">
        <f>S_A[[#This Row],[CANT]]*S_A[[#This Row],[PRECIO UNITARIO ANTES IVA]]</f>
        <v>0</v>
      </c>
    </row>
    <row r="146" spans="1:6" ht="34.5" customHeight="1">
      <c r="A146" s="24">
        <v>126</v>
      </c>
      <c r="B146" s="88" t="s">
        <v>55</v>
      </c>
      <c r="C146" s="183" t="s">
        <v>42</v>
      </c>
      <c r="D146" s="184">
        <v>1</v>
      </c>
      <c r="E146" s="7"/>
      <c r="F146" s="8">
        <f>S_A[[#This Row],[CANT]]*S_A[[#This Row],[PRECIO UNITARIO ANTES IVA]]</f>
        <v>0</v>
      </c>
    </row>
    <row r="147" spans="1:6" ht="34.5" customHeight="1">
      <c r="A147" s="24">
        <v>127</v>
      </c>
      <c r="B147" s="88" t="s">
        <v>56</v>
      </c>
      <c r="C147" s="183" t="s">
        <v>42</v>
      </c>
      <c r="D147" s="184">
        <v>1</v>
      </c>
      <c r="E147" s="7"/>
      <c r="F147" s="8">
        <f>S_A[[#This Row],[CANT]]*S_A[[#This Row],[PRECIO UNITARIO ANTES IVA]]</f>
        <v>0</v>
      </c>
    </row>
    <row r="148" spans="1:6" ht="34.5" customHeight="1">
      <c r="A148" s="24">
        <v>128</v>
      </c>
      <c r="B148" s="88" t="s">
        <v>70</v>
      </c>
      <c r="C148" s="183" t="s">
        <v>42</v>
      </c>
      <c r="D148" s="184">
        <v>1</v>
      </c>
      <c r="E148" s="7"/>
      <c r="F148" s="8">
        <f>S_A[[#This Row],[CANT]]*S_A[[#This Row],[PRECIO UNITARIO ANTES IVA]]</f>
        <v>0</v>
      </c>
    </row>
    <row r="149" spans="1:6" ht="34.5" customHeight="1">
      <c r="A149" s="24">
        <v>129</v>
      </c>
      <c r="B149" s="88" t="s">
        <v>71</v>
      </c>
      <c r="C149" s="183" t="s">
        <v>42</v>
      </c>
      <c r="D149" s="184">
        <v>1</v>
      </c>
      <c r="E149" s="7"/>
      <c r="F149" s="8">
        <f>S_A[[#This Row],[CANT]]*S_A[[#This Row],[PRECIO UNITARIO ANTES IVA]]</f>
        <v>0</v>
      </c>
    </row>
    <row r="150" spans="1:6" ht="34.5" customHeight="1">
      <c r="A150" s="24">
        <v>130</v>
      </c>
      <c r="B150" s="88" t="s">
        <v>59</v>
      </c>
      <c r="C150" s="183" t="s">
        <v>42</v>
      </c>
      <c r="D150" s="184">
        <v>1</v>
      </c>
      <c r="E150" s="7"/>
      <c r="F150" s="8">
        <f>S_A[[#This Row],[CANT]]*S_A[[#This Row],[PRECIO UNITARIO ANTES IVA]]</f>
        <v>0</v>
      </c>
    </row>
    <row r="151" spans="1:6" ht="34.5" customHeight="1">
      <c r="A151" s="24">
        <v>131</v>
      </c>
      <c r="B151" s="88" t="s">
        <v>60</v>
      </c>
      <c r="C151" s="183" t="s">
        <v>42</v>
      </c>
      <c r="D151" s="184">
        <v>1</v>
      </c>
      <c r="E151" s="7"/>
      <c r="F151" s="8">
        <f>S_A[[#This Row],[CANT]]*S_A[[#This Row],[PRECIO UNITARIO ANTES IVA]]</f>
        <v>0</v>
      </c>
    </row>
    <row r="152" spans="1:6" ht="34.5" customHeight="1">
      <c r="A152" s="24">
        <v>132</v>
      </c>
      <c r="B152" s="88" t="s">
        <v>61</v>
      </c>
      <c r="C152" s="183" t="s">
        <v>42</v>
      </c>
      <c r="D152" s="184">
        <v>1</v>
      </c>
      <c r="E152" s="7"/>
      <c r="F152" s="8">
        <f>S_A[[#This Row],[CANT]]*S_A[[#This Row],[PRECIO UNITARIO ANTES IVA]]</f>
        <v>0</v>
      </c>
    </row>
    <row r="153" spans="1:6" ht="34.5" customHeight="1">
      <c r="A153" s="24">
        <v>133</v>
      </c>
      <c r="B153" s="88" t="s">
        <v>62</v>
      </c>
      <c r="C153" s="183" t="s">
        <v>42</v>
      </c>
      <c r="D153" s="184">
        <v>1</v>
      </c>
      <c r="E153" s="7"/>
      <c r="F153" s="8">
        <f>S_A[[#This Row],[CANT]]*S_A[[#This Row],[PRECIO UNITARIO ANTES IVA]]</f>
        <v>0</v>
      </c>
    </row>
    <row r="154" spans="1:6" ht="34.5" customHeight="1">
      <c r="A154" s="24">
        <v>134</v>
      </c>
      <c r="B154" s="88" t="s">
        <v>63</v>
      </c>
      <c r="C154" s="183" t="s">
        <v>64</v>
      </c>
      <c r="D154" s="184">
        <v>1</v>
      </c>
      <c r="E154" s="7"/>
      <c r="F154" s="8">
        <f>S_A[[#This Row],[CANT]]*S_A[[#This Row],[PRECIO UNITARIO ANTES IVA]]</f>
        <v>0</v>
      </c>
    </row>
    <row r="155" spans="1:6" ht="34.5" customHeight="1">
      <c r="A155" s="24">
        <v>135</v>
      </c>
      <c r="B155" s="88" t="s">
        <v>65</v>
      </c>
      <c r="C155" s="183" t="s">
        <v>42</v>
      </c>
      <c r="D155" s="184">
        <v>1</v>
      </c>
      <c r="E155" s="7"/>
      <c r="F155" s="8">
        <f>S_A[[#This Row],[CANT]]*S_A[[#This Row],[PRECIO UNITARIO ANTES IVA]]</f>
        <v>0</v>
      </c>
    </row>
    <row r="156" spans="1:6" ht="34.5" customHeight="1">
      <c r="A156" s="24">
        <v>136</v>
      </c>
      <c r="B156" s="88" t="s">
        <v>66</v>
      </c>
      <c r="C156" s="183" t="s">
        <v>42</v>
      </c>
      <c r="D156" s="184">
        <v>1</v>
      </c>
      <c r="E156" s="7"/>
      <c r="F156" s="8">
        <f>S_A[[#This Row],[CANT]]*S_A[[#This Row],[PRECIO UNITARIO ANTES IVA]]</f>
        <v>0</v>
      </c>
    </row>
    <row r="157" spans="1:6" ht="34.5" customHeight="1">
      <c r="A157" s="24">
        <v>137</v>
      </c>
      <c r="B157" s="88" t="s">
        <v>67</v>
      </c>
      <c r="C157" s="183" t="s">
        <v>68</v>
      </c>
      <c r="D157" s="184">
        <v>1</v>
      </c>
      <c r="E157" s="7"/>
      <c r="F157" s="8">
        <f>S_A[[#This Row],[CANT]]*S_A[[#This Row],[PRECIO UNITARIO ANTES IVA]]</f>
        <v>0</v>
      </c>
    </row>
    <row r="158" spans="1:6" ht="34.5" customHeight="1">
      <c r="A158" s="90">
        <v>138</v>
      </c>
      <c r="B158" s="91" t="s">
        <v>73</v>
      </c>
      <c r="C158" s="185" t="s">
        <v>42</v>
      </c>
      <c r="D158" s="186">
        <v>1</v>
      </c>
      <c r="E158" s="92"/>
      <c r="F158" s="93">
        <f>S_A[[#This Row],[CANT]]*S_A[[#This Row],[PRECIO UNITARIO ANTES IVA]]</f>
        <v>0</v>
      </c>
    </row>
    <row r="159" spans="1:6">
      <c r="A159" s="196" t="s">
        <v>32</v>
      </c>
      <c r="B159" s="197"/>
      <c r="C159" s="197"/>
      <c r="D159" s="197"/>
      <c r="E159" s="198">
        <f>SUBTOTAL(109,S_A[VALOR TOTAL ANTES DE IVA])</f>
        <v>0</v>
      </c>
      <c r="F159" s="199"/>
    </row>
    <row r="160" spans="1:6">
      <c r="A160" s="196" t="s">
        <v>74</v>
      </c>
      <c r="B160" s="197"/>
      <c r="C160" s="197"/>
      <c r="D160" s="197"/>
      <c r="E160" s="9">
        <v>0.1</v>
      </c>
      <c r="F160" s="10">
        <f>E159*E160</f>
        <v>0</v>
      </c>
    </row>
    <row r="161" spans="1:6">
      <c r="A161" s="196" t="s">
        <v>75</v>
      </c>
      <c r="B161" s="197"/>
      <c r="C161" s="197"/>
      <c r="D161" s="197"/>
      <c r="E161" s="9">
        <v>0.05</v>
      </c>
      <c r="F161" s="10">
        <f>E159*E161</f>
        <v>0</v>
      </c>
    </row>
    <row r="162" spans="1:6">
      <c r="A162" s="196" t="s">
        <v>76</v>
      </c>
      <c r="B162" s="197"/>
      <c r="C162" s="197"/>
      <c r="D162" s="197"/>
      <c r="E162" s="11">
        <v>0.19</v>
      </c>
      <c r="F162" s="10">
        <f>F161*E162</f>
        <v>0</v>
      </c>
    </row>
    <row r="163" spans="1:6">
      <c r="A163" s="196" t="s">
        <v>35</v>
      </c>
      <c r="B163" s="197"/>
      <c r="C163" s="197"/>
      <c r="D163" s="197"/>
      <c r="E163" s="198">
        <f>SUM(F159:F162)</f>
        <v>0</v>
      </c>
      <c r="F163" s="199"/>
    </row>
  </sheetData>
  <mergeCells count="13">
    <mergeCell ref="A163:D163"/>
    <mergeCell ref="E163:F163"/>
    <mergeCell ref="E159:F159"/>
    <mergeCell ref="A1:F1"/>
    <mergeCell ref="A14:F18"/>
    <mergeCell ref="A160:D160"/>
    <mergeCell ref="A161:D161"/>
    <mergeCell ref="A162:D162"/>
    <mergeCell ref="A159:D1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178"/>
  <sheetViews>
    <sheetView tabSelected="1" workbookViewId="0">
      <selection activeCell="H11" sqref="H11"/>
    </sheetView>
  </sheetViews>
  <sheetFormatPr defaultColWidth="11.42578125" defaultRowHeight="12.75"/>
  <cols>
    <col min="1" max="1" width="7.5703125" style="42" customWidth="1"/>
    <col min="2" max="2" width="61.42578125" style="37" customWidth="1"/>
    <col min="3" max="3" width="18.42578125" style="37" customWidth="1"/>
    <col min="4" max="4" width="11" style="37" customWidth="1"/>
    <col min="5" max="5" width="14.140625" style="37" bestFit="1" customWidth="1"/>
    <col min="6" max="6" width="7.85546875" style="37" customWidth="1"/>
    <col min="7" max="7" width="8.7109375" style="37" customWidth="1"/>
    <col min="8" max="8" width="17" style="37" customWidth="1"/>
    <col min="9" max="9" width="15.28515625" style="37" customWidth="1"/>
    <col min="10" max="10" width="11.42578125" style="37"/>
    <col min="11" max="11" width="14.140625" style="37" customWidth="1"/>
    <col min="12" max="12" width="26.5703125" style="37" customWidth="1"/>
    <col min="13" max="13" width="13.7109375" style="37" customWidth="1"/>
    <col min="14" max="14" width="14.140625" style="37" bestFit="1" customWidth="1"/>
    <col min="15" max="16384" width="11.42578125" style="37"/>
  </cols>
  <sheetData>
    <row r="1" spans="1:9" ht="261.75" customHeight="1">
      <c r="A1" s="35"/>
      <c r="B1" s="36"/>
      <c r="C1" s="36"/>
      <c r="D1" s="36"/>
      <c r="E1" s="201"/>
      <c r="F1" s="201"/>
      <c r="G1" s="201"/>
      <c r="H1" s="201"/>
      <c r="I1" s="201"/>
    </row>
    <row r="2" spans="1:9" ht="11.25" customHeight="1"/>
    <row r="3" spans="1:9" ht="45.75" customHeight="1">
      <c r="A3" s="94" t="s">
        <v>0</v>
      </c>
      <c r="B3" s="94" t="s">
        <v>25</v>
      </c>
      <c r="C3" s="94" t="s">
        <v>40</v>
      </c>
      <c r="D3" s="94" t="s">
        <v>77</v>
      </c>
      <c r="E3" s="95" t="s">
        <v>78</v>
      </c>
      <c r="F3" s="94" t="s">
        <v>79</v>
      </c>
      <c r="G3" s="94" t="s">
        <v>80</v>
      </c>
      <c r="H3" s="95" t="s">
        <v>81</v>
      </c>
      <c r="I3" s="95" t="s">
        <v>24</v>
      </c>
    </row>
    <row r="4" spans="1:9" s="173" customFormat="1" ht="22.5" customHeight="1">
      <c r="A4" s="144"/>
      <c r="B4" s="145"/>
      <c r="C4" s="146"/>
      <c r="D4" s="147" t="s">
        <v>82</v>
      </c>
      <c r="E4" s="148"/>
      <c r="F4" s="149"/>
      <c r="G4" s="150"/>
      <c r="H4" s="150"/>
      <c r="I4" s="151"/>
    </row>
    <row r="5" spans="1:9" s="173" customFormat="1" ht="22.5" customHeight="1">
      <c r="A5" s="152"/>
      <c r="B5" s="153"/>
      <c r="C5" s="154"/>
      <c r="D5" s="153" t="s">
        <v>83</v>
      </c>
      <c r="E5" s="155"/>
      <c r="F5" s="156"/>
      <c r="G5" s="157"/>
      <c r="H5" s="157"/>
      <c r="I5" s="158"/>
    </row>
    <row r="6" spans="1:9" ht="72">
      <c r="A6" s="113">
        <v>1</v>
      </c>
      <c r="B6" s="114" t="s">
        <v>41</v>
      </c>
      <c r="C6" s="113" t="s">
        <v>42</v>
      </c>
      <c r="D6" s="113">
        <v>1</v>
      </c>
      <c r="E6" s="115"/>
      <c r="F6" s="116"/>
      <c r="G6" s="117">
        <f>MC_7[[#This Row],[VALOR UNIT ]]*MC_7[[#This Row],[%IVA]]</f>
        <v>0</v>
      </c>
      <c r="H6" s="117">
        <f>+MC_7[[#This Row],[VALOR UNIT ]]+MC_7[[#This Row],[IVA]]</f>
        <v>0</v>
      </c>
      <c r="I6" s="117">
        <f>+MC_7[[#This Row],[SUBTOTAL + IVA UNIT]]*MC_7[[#This Row],[CANTIDAD]]</f>
        <v>0</v>
      </c>
    </row>
    <row r="7" spans="1:9" s="173" customFormat="1" ht="22.5" customHeight="1">
      <c r="A7" s="159"/>
      <c r="B7" s="160"/>
      <c r="C7" s="159"/>
      <c r="D7" s="161" t="s">
        <v>84</v>
      </c>
      <c r="E7" s="162"/>
      <c r="F7" s="163"/>
      <c r="G7" s="164"/>
      <c r="H7" s="164"/>
      <c r="I7" s="164"/>
    </row>
    <row r="8" spans="1:9" ht="60">
      <c r="A8" s="113">
        <v>2</v>
      </c>
      <c r="B8" s="114" t="s">
        <v>43</v>
      </c>
      <c r="C8" s="113" t="s">
        <v>42</v>
      </c>
      <c r="D8" s="113">
        <v>1</v>
      </c>
      <c r="E8" s="115"/>
      <c r="F8" s="116"/>
      <c r="G8" s="117">
        <f>MC_7[[#This Row],[VALOR UNIT ]]*MC_7[[#This Row],[%IVA]]</f>
        <v>0</v>
      </c>
      <c r="H8" s="117">
        <f>+MC_7[[#This Row],[VALOR UNIT ]]+MC_7[[#This Row],[IVA]]</f>
        <v>0</v>
      </c>
      <c r="I8" s="117">
        <f>+MC_7[[#This Row],[SUBTOTAL + IVA UNIT]]*MC_7[[#This Row],[CANTIDAD]]</f>
        <v>0</v>
      </c>
    </row>
    <row r="9" spans="1:9" ht="27" customHeight="1">
      <c r="A9" s="94"/>
      <c r="B9" s="119"/>
      <c r="C9" s="120"/>
      <c r="D9" s="107" t="s">
        <v>85</v>
      </c>
      <c r="E9" s="121"/>
      <c r="F9" s="122"/>
      <c r="G9" s="123"/>
      <c r="H9" s="124"/>
      <c r="I9" s="124"/>
    </row>
    <row r="10" spans="1:9" ht="72">
      <c r="A10" s="108">
        <v>3</v>
      </c>
      <c r="B10" s="109" t="s">
        <v>44</v>
      </c>
      <c r="C10" s="108" t="s">
        <v>42</v>
      </c>
      <c r="D10" s="108">
        <v>1</v>
      </c>
      <c r="E10" s="110"/>
      <c r="F10" s="111"/>
      <c r="G10" s="118">
        <f>MC_7[[#This Row],[VALOR UNIT ]]*MC_7[[#This Row],[%IVA]]</f>
        <v>0</v>
      </c>
      <c r="H10" s="112">
        <f>+MC_7[[#This Row],[VALOR UNIT ]]+MC_7[[#This Row],[IVA]]</f>
        <v>0</v>
      </c>
      <c r="I10" s="118">
        <f>+MC_7[[#This Row],[SUBTOTAL + IVA UNIT]]*MC_7[[#This Row],[CANTIDAD]]</f>
        <v>0</v>
      </c>
    </row>
    <row r="11" spans="1:9" ht="72">
      <c r="A11" s="125">
        <v>4</v>
      </c>
      <c r="B11" s="126" t="s">
        <v>45</v>
      </c>
      <c r="C11" s="125" t="s">
        <v>42</v>
      </c>
      <c r="D11" s="125">
        <v>1</v>
      </c>
      <c r="E11" s="127"/>
      <c r="F11" s="128"/>
      <c r="G11" s="129">
        <f>MC_7[[#This Row],[VALOR UNIT ]]*MC_7[[#This Row],[%IVA]]</f>
        <v>0</v>
      </c>
      <c r="H11" s="130">
        <f>+MC_7[[#This Row],[VALOR UNIT ]]+MC_7[[#This Row],[IVA]]</f>
        <v>0</v>
      </c>
      <c r="I11" s="129">
        <f>+MC_7[[#This Row],[SUBTOTAL + IVA UNIT]]*MC_7[[#This Row],[CANTIDAD]]</f>
        <v>0</v>
      </c>
    </row>
    <row r="12" spans="1:9" s="173" customFormat="1" ht="22.5" customHeight="1">
      <c r="A12" s="159"/>
      <c r="B12" s="160"/>
      <c r="C12" s="159"/>
      <c r="D12" s="161" t="s">
        <v>86</v>
      </c>
      <c r="E12" s="165"/>
      <c r="F12" s="163"/>
      <c r="G12" s="166"/>
      <c r="H12" s="166"/>
      <c r="I12" s="166"/>
    </row>
    <row r="13" spans="1:9" s="173" customFormat="1" ht="22.5" customHeight="1">
      <c r="A13" s="159"/>
      <c r="B13" s="167"/>
      <c r="C13" s="159"/>
      <c r="D13" s="161" t="s">
        <v>87</v>
      </c>
      <c r="E13" s="165"/>
      <c r="F13" s="163"/>
      <c r="G13" s="166"/>
      <c r="H13" s="166"/>
      <c r="I13" s="166"/>
    </row>
    <row r="14" spans="1:9" ht="72">
      <c r="A14" s="131">
        <v>5</v>
      </c>
      <c r="B14" s="132" t="s">
        <v>41</v>
      </c>
      <c r="C14" s="131" t="s">
        <v>42</v>
      </c>
      <c r="D14" s="131">
        <v>1</v>
      </c>
      <c r="E14" s="110"/>
      <c r="F14" s="111"/>
      <c r="G14" s="133">
        <f>MC_7[[#This Row],[VALOR UNIT ]]*MC_7[[#This Row],[%IVA]]</f>
        <v>0</v>
      </c>
      <c r="H14" s="134">
        <f>+MC_7[[#This Row],[VALOR UNIT ]]+MC_7[[#This Row],[IVA]]</f>
        <v>0</v>
      </c>
      <c r="I14" s="135">
        <f>+MC_7[[#This Row],[SUBTOTAL + IVA UNIT]]*MC_7[[#This Row],[CANTIDAD]]</f>
        <v>0</v>
      </c>
    </row>
    <row r="15" spans="1:9" ht="60">
      <c r="A15" s="136">
        <v>6</v>
      </c>
      <c r="B15" s="137" t="s">
        <v>43</v>
      </c>
      <c r="C15" s="136" t="s">
        <v>42</v>
      </c>
      <c r="D15" s="136">
        <v>1</v>
      </c>
      <c r="E15" s="127"/>
      <c r="F15" s="128"/>
      <c r="G15" s="138">
        <f>MC_7[[#This Row],[VALOR UNIT ]]*MC_7[[#This Row],[%IVA]]</f>
        <v>0</v>
      </c>
      <c r="H15" s="139">
        <f>+MC_7[[#This Row],[VALOR UNIT ]]+MC_7[[#This Row],[IVA]]</f>
        <v>0</v>
      </c>
      <c r="I15" s="140">
        <f>+MC_7[[#This Row],[SUBTOTAL + IVA UNIT]]*MC_7[[#This Row],[CANTIDAD]]</f>
        <v>0</v>
      </c>
    </row>
    <row r="16" spans="1:9" s="173" customFormat="1" ht="22.5" customHeight="1">
      <c r="A16" s="159"/>
      <c r="B16" s="160"/>
      <c r="C16" s="159"/>
      <c r="D16" s="161" t="s">
        <v>88</v>
      </c>
      <c r="E16" s="162"/>
      <c r="F16" s="163"/>
      <c r="G16" s="164"/>
      <c r="H16" s="164"/>
      <c r="I16" s="164"/>
    </row>
    <row r="17" spans="1:15" s="174" customFormat="1" ht="22.5" customHeight="1">
      <c r="A17" s="159"/>
      <c r="B17" s="167"/>
      <c r="C17" s="159"/>
      <c r="D17" s="161" t="s">
        <v>83</v>
      </c>
      <c r="E17" s="168"/>
      <c r="F17" s="163"/>
      <c r="G17" s="169"/>
      <c r="H17" s="170"/>
      <c r="I17" s="171"/>
    </row>
    <row r="18" spans="1:15" ht="72">
      <c r="A18" s="113">
        <v>7</v>
      </c>
      <c r="B18" s="114" t="s">
        <v>41</v>
      </c>
      <c r="C18" s="113" t="s">
        <v>42</v>
      </c>
      <c r="D18" s="113">
        <v>1</v>
      </c>
      <c r="E18" s="115"/>
      <c r="F18" s="116"/>
      <c r="G18" s="141">
        <f>MC_7[[#This Row],[VALOR UNIT ]]*MC_7[[#This Row],[%IVA]]</f>
        <v>0</v>
      </c>
      <c r="H18" s="117">
        <f>+MC_7[[#This Row],[VALOR UNIT ]]+MC_7[[#This Row],[IVA]]</f>
        <v>0</v>
      </c>
      <c r="I18" s="141">
        <f>+MC_7[[#This Row],[SUBTOTAL + IVA UNIT]]*MC_7[[#This Row],[CANTIDAD]]</f>
        <v>0</v>
      </c>
    </row>
    <row r="19" spans="1:15" s="173" customFormat="1" ht="22.5" customHeight="1">
      <c r="A19" s="159"/>
      <c r="B19" s="160"/>
      <c r="C19" s="159"/>
      <c r="D19" s="161" t="s">
        <v>84</v>
      </c>
      <c r="E19" s="162"/>
      <c r="F19" s="163"/>
      <c r="G19" s="164"/>
      <c r="H19" s="164"/>
      <c r="I19" s="164"/>
    </row>
    <row r="20" spans="1:15" ht="60">
      <c r="A20" s="113">
        <v>8</v>
      </c>
      <c r="B20" s="114" t="s">
        <v>43</v>
      </c>
      <c r="C20" s="113" t="s">
        <v>42</v>
      </c>
      <c r="D20" s="113">
        <v>1</v>
      </c>
      <c r="E20" s="115"/>
      <c r="F20" s="116"/>
      <c r="G20" s="141">
        <f>MC_7[[#This Row],[VALOR UNIT ]]*MC_7[[#This Row],[%IVA]]</f>
        <v>0</v>
      </c>
      <c r="H20" s="117">
        <f>+MC_7[[#This Row],[VALOR UNIT ]]+MC_7[[#This Row],[IVA]]</f>
        <v>0</v>
      </c>
      <c r="I20" s="141">
        <f>+MC_7[[#This Row],[SUBTOTAL + IVA UNIT]]*MC_7[[#This Row],[CANTIDAD]]</f>
        <v>0</v>
      </c>
    </row>
    <row r="21" spans="1:15" s="173" customFormat="1" ht="22.5" customHeight="1">
      <c r="A21" s="159"/>
      <c r="B21" s="160"/>
      <c r="C21" s="159"/>
      <c r="D21" s="161" t="s">
        <v>89</v>
      </c>
      <c r="E21" s="162"/>
      <c r="F21" s="163"/>
      <c r="G21" s="172"/>
      <c r="H21" s="172"/>
      <c r="I21" s="172"/>
    </row>
    <row r="22" spans="1:15" s="173" customFormat="1" ht="22.5" customHeight="1">
      <c r="A22" s="159"/>
      <c r="B22" s="160"/>
      <c r="C22" s="159"/>
      <c r="D22" s="161" t="s">
        <v>83</v>
      </c>
      <c r="E22" s="162"/>
      <c r="F22" s="163"/>
      <c r="G22" s="164"/>
      <c r="H22" s="164"/>
      <c r="I22" s="164"/>
    </row>
    <row r="23" spans="1:15" ht="72">
      <c r="A23" s="113">
        <v>9</v>
      </c>
      <c r="B23" s="114" t="s">
        <v>41</v>
      </c>
      <c r="C23" s="113" t="s">
        <v>42</v>
      </c>
      <c r="D23" s="113">
        <v>1</v>
      </c>
      <c r="E23" s="115"/>
      <c r="F23" s="116"/>
      <c r="G23" s="141">
        <f>MC_7[[#This Row],[VALOR UNIT ]]*MC_7[[#This Row],[%IVA]]</f>
        <v>0</v>
      </c>
      <c r="H23" s="117">
        <f>+MC_7[[#This Row],[VALOR UNIT ]]+MC_7[[#This Row],[IVA]]</f>
        <v>0</v>
      </c>
      <c r="I23" s="141">
        <f>+MC_7[[#This Row],[SUBTOTAL + IVA UNIT]]*MC_7[[#This Row],[CANTIDAD]]</f>
        <v>0</v>
      </c>
      <c r="M23" s="175"/>
      <c r="N23" s="176"/>
    </row>
    <row r="24" spans="1:15" s="173" customFormat="1" ht="22.5" customHeight="1">
      <c r="A24" s="159"/>
      <c r="B24" s="160"/>
      <c r="C24" s="159"/>
      <c r="D24" s="161" t="s">
        <v>84</v>
      </c>
      <c r="E24" s="162"/>
      <c r="F24" s="163"/>
      <c r="G24" s="164"/>
      <c r="H24" s="164"/>
      <c r="I24" s="164"/>
      <c r="M24" s="177"/>
      <c r="N24" s="178"/>
    </row>
    <row r="25" spans="1:15" ht="60">
      <c r="A25" s="113">
        <v>10</v>
      </c>
      <c r="B25" s="114" t="s">
        <v>43</v>
      </c>
      <c r="C25" s="113" t="s">
        <v>42</v>
      </c>
      <c r="D25" s="113">
        <v>1</v>
      </c>
      <c r="E25" s="115"/>
      <c r="F25" s="116"/>
      <c r="G25" s="141">
        <f>MC_7[[#This Row],[VALOR UNIT ]]*MC_7[[#This Row],[%IVA]]</f>
        <v>0</v>
      </c>
      <c r="H25" s="117">
        <f>+MC_7[[#This Row],[VALOR UNIT ]]+MC_7[[#This Row],[IVA]]</f>
        <v>0</v>
      </c>
      <c r="I25" s="141">
        <f>+MC_7[[#This Row],[SUBTOTAL + IVA UNIT]]*MC_7[[#This Row],[CANTIDAD]]</f>
        <v>0</v>
      </c>
      <c r="M25" s="175"/>
      <c r="N25" s="176"/>
      <c r="O25" s="50"/>
    </row>
    <row r="26" spans="1:15" s="173" customFormat="1" ht="22.5" customHeight="1">
      <c r="A26" s="159"/>
      <c r="B26" s="160"/>
      <c r="C26" s="159"/>
      <c r="D26" s="161" t="s">
        <v>90</v>
      </c>
      <c r="E26" s="162"/>
      <c r="F26" s="163"/>
      <c r="G26" s="164"/>
      <c r="H26" s="164"/>
      <c r="I26" s="164"/>
      <c r="M26" s="177"/>
      <c r="N26" s="178"/>
      <c r="O26" s="179"/>
    </row>
    <row r="27" spans="1:15" s="174" customFormat="1" ht="22.5" customHeight="1">
      <c r="A27" s="159"/>
      <c r="B27" s="167"/>
      <c r="C27" s="159"/>
      <c r="D27" s="161" t="s">
        <v>83</v>
      </c>
      <c r="E27" s="168"/>
      <c r="F27" s="163"/>
      <c r="G27" s="169"/>
      <c r="H27" s="170"/>
      <c r="I27" s="171"/>
      <c r="M27" s="180"/>
      <c r="N27" s="181"/>
      <c r="O27" s="182"/>
    </row>
    <row r="28" spans="1:15" ht="72">
      <c r="A28" s="113">
        <v>11</v>
      </c>
      <c r="B28" s="114" t="s">
        <v>41</v>
      </c>
      <c r="C28" s="113" t="s">
        <v>42</v>
      </c>
      <c r="D28" s="113">
        <v>1</v>
      </c>
      <c r="E28" s="115"/>
      <c r="F28" s="116"/>
      <c r="G28" s="141">
        <f>MC_7[[#This Row],[VALOR UNIT ]]*MC_7[[#This Row],[%IVA]]</f>
        <v>0</v>
      </c>
      <c r="H28" s="117">
        <f>+MC_7[[#This Row],[VALOR UNIT ]]+MC_7[[#This Row],[IVA]]</f>
        <v>0</v>
      </c>
      <c r="I28" s="141">
        <f>+MC_7[[#This Row],[SUBTOTAL + IVA UNIT]]*MC_7[[#This Row],[CANTIDAD]]</f>
        <v>0</v>
      </c>
      <c r="M28" s="175"/>
      <c r="N28" s="176"/>
    </row>
    <row r="29" spans="1:15" s="174" customFormat="1" ht="22.5" customHeight="1">
      <c r="A29" s="159"/>
      <c r="B29" s="167"/>
      <c r="C29" s="159"/>
      <c r="D29" s="161" t="s">
        <v>84</v>
      </c>
      <c r="E29" s="168"/>
      <c r="F29" s="163"/>
      <c r="G29" s="169"/>
      <c r="H29" s="170"/>
      <c r="I29" s="171"/>
      <c r="M29" s="180"/>
      <c r="N29" s="181"/>
    </row>
    <row r="30" spans="1:15" ht="60">
      <c r="A30" s="113">
        <v>12</v>
      </c>
      <c r="B30" s="114" t="s">
        <v>43</v>
      </c>
      <c r="C30" s="113" t="s">
        <v>42</v>
      </c>
      <c r="D30" s="113">
        <v>1</v>
      </c>
      <c r="E30" s="115"/>
      <c r="F30" s="116"/>
      <c r="G30" s="141">
        <f>MC_7[[#This Row],[VALOR UNIT ]]*MC_7[[#This Row],[%IVA]]</f>
        <v>0</v>
      </c>
      <c r="H30" s="117">
        <f>+MC_7[[#This Row],[VALOR UNIT ]]+MC_7[[#This Row],[IVA]]</f>
        <v>0</v>
      </c>
      <c r="I30" s="141">
        <f>+MC_7[[#This Row],[SUBTOTAL + IVA UNIT]]*MC_7[[#This Row],[CANTIDAD]]</f>
        <v>0</v>
      </c>
      <c r="M30" s="175"/>
      <c r="N30" s="176"/>
    </row>
    <row r="31" spans="1:15" s="173" customFormat="1" ht="22.5" customHeight="1">
      <c r="A31" s="159"/>
      <c r="B31" s="160"/>
      <c r="C31" s="159"/>
      <c r="D31" s="161" t="s">
        <v>91</v>
      </c>
      <c r="E31" s="162"/>
      <c r="F31" s="163"/>
      <c r="G31" s="164"/>
      <c r="H31" s="164"/>
      <c r="I31" s="164"/>
      <c r="M31" s="177"/>
      <c r="N31" s="178"/>
    </row>
    <row r="32" spans="1:15" s="173" customFormat="1" ht="22.5" customHeight="1">
      <c r="A32" s="159"/>
      <c r="B32" s="160"/>
      <c r="C32" s="159"/>
      <c r="D32" s="161" t="s">
        <v>83</v>
      </c>
      <c r="E32" s="162"/>
      <c r="F32" s="163"/>
      <c r="G32" s="164"/>
      <c r="H32" s="164"/>
      <c r="I32" s="164"/>
      <c r="M32" s="177"/>
      <c r="N32" s="178"/>
    </row>
    <row r="33" spans="1:14" ht="72">
      <c r="A33" s="113">
        <v>13</v>
      </c>
      <c r="B33" s="114" t="s">
        <v>41</v>
      </c>
      <c r="C33" s="113" t="s">
        <v>42</v>
      </c>
      <c r="D33" s="113">
        <v>1</v>
      </c>
      <c r="E33" s="115"/>
      <c r="F33" s="116"/>
      <c r="G33" s="141">
        <f>MC_7[[#This Row],[VALOR UNIT ]]*MC_7[[#This Row],[%IVA]]</f>
        <v>0</v>
      </c>
      <c r="H33" s="117">
        <f>+MC_7[[#This Row],[VALOR UNIT ]]+MC_7[[#This Row],[IVA]]</f>
        <v>0</v>
      </c>
      <c r="I33" s="141">
        <f>+MC_7[[#This Row],[SUBTOTAL + IVA UNIT]]*MC_7[[#This Row],[CANTIDAD]]</f>
        <v>0</v>
      </c>
      <c r="M33" s="175"/>
      <c r="N33" s="176"/>
    </row>
    <row r="34" spans="1:14" s="173" customFormat="1" ht="22.5" customHeight="1">
      <c r="A34" s="159"/>
      <c r="B34" s="160"/>
      <c r="C34" s="159"/>
      <c r="D34" s="161" t="s">
        <v>84</v>
      </c>
      <c r="E34" s="162"/>
      <c r="F34" s="163"/>
      <c r="G34" s="164"/>
      <c r="H34" s="164"/>
      <c r="I34" s="164"/>
      <c r="M34" s="177"/>
      <c r="N34" s="178"/>
    </row>
    <row r="35" spans="1:14" ht="60">
      <c r="A35" s="113">
        <v>14</v>
      </c>
      <c r="B35" s="114" t="s">
        <v>43</v>
      </c>
      <c r="C35" s="113" t="s">
        <v>42</v>
      </c>
      <c r="D35" s="113">
        <v>1</v>
      </c>
      <c r="E35" s="115"/>
      <c r="F35" s="116"/>
      <c r="G35" s="141">
        <f>MC_7[[#This Row],[VALOR UNIT ]]*MC_7[[#This Row],[%IVA]]</f>
        <v>0</v>
      </c>
      <c r="H35" s="117">
        <f>+MC_7[[#This Row],[VALOR UNIT ]]+MC_7[[#This Row],[IVA]]</f>
        <v>0</v>
      </c>
      <c r="I35" s="141">
        <f>+MC_7[[#This Row],[SUBTOTAL + IVA UNIT]]*MC_7[[#This Row],[CANTIDAD]]</f>
        <v>0</v>
      </c>
      <c r="M35" s="175"/>
      <c r="N35" s="176"/>
    </row>
    <row r="36" spans="1:14" s="173" customFormat="1" ht="22.5" customHeight="1">
      <c r="A36" s="159"/>
      <c r="B36" s="160"/>
      <c r="C36" s="159"/>
      <c r="D36" s="161" t="s">
        <v>92</v>
      </c>
      <c r="E36" s="162"/>
      <c r="F36" s="163"/>
      <c r="G36" s="164"/>
      <c r="H36" s="164"/>
      <c r="I36" s="164"/>
      <c r="M36" s="177"/>
      <c r="N36" s="178"/>
    </row>
    <row r="37" spans="1:14" s="174" customFormat="1" ht="22.5" customHeight="1">
      <c r="A37" s="159"/>
      <c r="B37" s="167"/>
      <c r="C37" s="159"/>
      <c r="D37" s="161" t="s">
        <v>83</v>
      </c>
      <c r="E37" s="168"/>
      <c r="F37" s="163"/>
      <c r="G37" s="169"/>
      <c r="H37" s="170"/>
      <c r="I37" s="171"/>
      <c r="M37" s="180"/>
      <c r="N37" s="181"/>
    </row>
    <row r="38" spans="1:14" ht="72">
      <c r="A38" s="113">
        <v>15</v>
      </c>
      <c r="B38" s="114" t="s">
        <v>41</v>
      </c>
      <c r="C38" s="113" t="s">
        <v>42</v>
      </c>
      <c r="D38" s="113">
        <v>1</v>
      </c>
      <c r="E38" s="115"/>
      <c r="F38" s="116"/>
      <c r="G38" s="141">
        <f>MC_7[[#This Row],[VALOR UNIT ]]*MC_7[[#This Row],[%IVA]]</f>
        <v>0</v>
      </c>
      <c r="H38" s="117">
        <f>+MC_7[[#This Row],[VALOR UNIT ]]+MC_7[[#This Row],[IVA]]</f>
        <v>0</v>
      </c>
      <c r="I38" s="141">
        <f>+MC_7[[#This Row],[SUBTOTAL + IVA UNIT]]*MC_7[[#This Row],[CANTIDAD]]</f>
        <v>0</v>
      </c>
    </row>
    <row r="39" spans="1:14" s="174" customFormat="1" ht="22.5" customHeight="1">
      <c r="A39" s="159"/>
      <c r="B39" s="167"/>
      <c r="C39" s="159"/>
      <c r="D39" s="161" t="s">
        <v>84</v>
      </c>
      <c r="E39" s="168"/>
      <c r="F39" s="163"/>
      <c r="G39" s="169"/>
      <c r="H39" s="170"/>
      <c r="I39" s="171"/>
    </row>
    <row r="40" spans="1:14" ht="60">
      <c r="A40" s="113">
        <v>16</v>
      </c>
      <c r="B40" s="114" t="s">
        <v>43</v>
      </c>
      <c r="C40" s="113" t="s">
        <v>42</v>
      </c>
      <c r="D40" s="113">
        <v>1</v>
      </c>
      <c r="E40" s="115"/>
      <c r="F40" s="116"/>
      <c r="G40" s="141">
        <f>MC_7[[#This Row],[VALOR UNIT ]]*MC_7[[#This Row],[%IVA]]</f>
        <v>0</v>
      </c>
      <c r="H40" s="117">
        <f>+MC_7[[#This Row],[VALOR UNIT ]]+MC_7[[#This Row],[IVA]]</f>
        <v>0</v>
      </c>
      <c r="I40" s="141">
        <f>+MC_7[[#This Row],[SUBTOTAL + IVA UNIT]]*MC_7[[#This Row],[CANTIDAD]]</f>
        <v>0</v>
      </c>
    </row>
    <row r="41" spans="1:14" s="173" customFormat="1" ht="22.5" customHeight="1">
      <c r="A41" s="159"/>
      <c r="B41" s="160"/>
      <c r="C41" s="159"/>
      <c r="D41" s="161" t="s">
        <v>93</v>
      </c>
      <c r="E41" s="162"/>
      <c r="F41" s="163"/>
      <c r="G41" s="164"/>
      <c r="H41" s="164"/>
      <c r="I41" s="164"/>
    </row>
    <row r="42" spans="1:14" s="173" customFormat="1" ht="22.5" customHeight="1">
      <c r="A42" s="159"/>
      <c r="B42" s="160"/>
      <c r="C42" s="159"/>
      <c r="D42" s="161" t="s">
        <v>83</v>
      </c>
      <c r="E42" s="162"/>
      <c r="F42" s="163"/>
      <c r="G42" s="164"/>
      <c r="H42" s="164"/>
      <c r="I42" s="164"/>
    </row>
    <row r="43" spans="1:14" ht="72">
      <c r="A43" s="113">
        <v>17</v>
      </c>
      <c r="B43" s="114" t="s">
        <v>41</v>
      </c>
      <c r="C43" s="113" t="s">
        <v>42</v>
      </c>
      <c r="D43" s="113">
        <v>1</v>
      </c>
      <c r="E43" s="115"/>
      <c r="F43" s="116"/>
      <c r="G43" s="141">
        <f>MC_7[[#This Row],[VALOR UNIT ]]*MC_7[[#This Row],[%IVA]]</f>
        <v>0</v>
      </c>
      <c r="H43" s="117">
        <f>+MC_7[[#This Row],[VALOR UNIT ]]+MC_7[[#This Row],[IVA]]</f>
        <v>0</v>
      </c>
      <c r="I43" s="141">
        <f>+MC_7[[#This Row],[SUBTOTAL + IVA UNIT]]*MC_7[[#This Row],[CANTIDAD]]</f>
        <v>0</v>
      </c>
    </row>
    <row r="44" spans="1:14" s="173" customFormat="1" ht="22.5" customHeight="1">
      <c r="A44" s="159"/>
      <c r="B44" s="160"/>
      <c r="C44" s="159"/>
      <c r="D44" s="161" t="s">
        <v>84</v>
      </c>
      <c r="E44" s="162"/>
      <c r="F44" s="163"/>
      <c r="G44" s="164"/>
      <c r="H44" s="164"/>
      <c r="I44" s="164"/>
    </row>
    <row r="45" spans="1:14" ht="60">
      <c r="A45" s="113">
        <v>18</v>
      </c>
      <c r="B45" s="114" t="s">
        <v>43</v>
      </c>
      <c r="C45" s="113" t="s">
        <v>42</v>
      </c>
      <c r="D45" s="113">
        <v>1</v>
      </c>
      <c r="E45" s="115"/>
      <c r="F45" s="116"/>
      <c r="G45" s="141">
        <f>MC_7[[#This Row],[VALOR UNIT ]]*MC_7[[#This Row],[%IVA]]</f>
        <v>0</v>
      </c>
      <c r="H45" s="117">
        <f>+MC_7[[#This Row],[VALOR UNIT ]]+MC_7[[#This Row],[IVA]]</f>
        <v>0</v>
      </c>
      <c r="I45" s="141">
        <f>+MC_7[[#This Row],[SUBTOTAL + IVA UNIT]]*MC_7[[#This Row],[CANTIDAD]]</f>
        <v>0</v>
      </c>
    </row>
    <row r="46" spans="1:14" s="173" customFormat="1" ht="22.5" customHeight="1">
      <c r="A46" s="159"/>
      <c r="B46" s="160"/>
      <c r="C46" s="159"/>
      <c r="D46" s="161" t="s">
        <v>94</v>
      </c>
      <c r="E46" s="162"/>
      <c r="F46" s="163"/>
      <c r="G46" s="164"/>
      <c r="H46" s="164"/>
      <c r="I46" s="164"/>
    </row>
    <row r="47" spans="1:14" s="173" customFormat="1" ht="22.5" customHeight="1">
      <c r="A47" s="159"/>
      <c r="B47" s="160"/>
      <c r="C47" s="159"/>
      <c r="D47" s="161" t="s">
        <v>95</v>
      </c>
      <c r="E47" s="162"/>
      <c r="F47" s="163"/>
      <c r="G47" s="164"/>
      <c r="H47" s="164"/>
      <c r="I47" s="164"/>
    </row>
    <row r="48" spans="1:14" ht="24">
      <c r="A48" s="108">
        <v>19</v>
      </c>
      <c r="B48" s="142" t="s">
        <v>46</v>
      </c>
      <c r="C48" s="108" t="s">
        <v>47</v>
      </c>
      <c r="D48" s="108">
        <v>1</v>
      </c>
      <c r="E48" s="110"/>
      <c r="F48" s="111"/>
      <c r="G48" s="118">
        <f>MC_7[[#This Row],[VALOR UNIT ]]*MC_7[[#This Row],[%IVA]]</f>
        <v>0</v>
      </c>
      <c r="H48" s="112">
        <f>+MC_7[[#This Row],[VALOR UNIT ]]+MC_7[[#This Row],[IVA]]</f>
        <v>0</v>
      </c>
      <c r="I48" s="118">
        <f>+MC_7[[#This Row],[SUBTOTAL + IVA UNIT]]*MC_7[[#This Row],[CANTIDAD]]</f>
        <v>0</v>
      </c>
    </row>
    <row r="49" spans="1:9" ht="24">
      <c r="A49" s="22">
        <v>20</v>
      </c>
      <c r="B49" s="100" t="s">
        <v>48</v>
      </c>
      <c r="C49" s="22" t="s">
        <v>47</v>
      </c>
      <c r="D49" s="22">
        <v>1</v>
      </c>
      <c r="E49" s="97"/>
      <c r="F49" s="96"/>
      <c r="G49" s="99">
        <f>MC_7[[#This Row],[VALOR UNIT ]]*MC_7[[#This Row],[%IVA]]</f>
        <v>0</v>
      </c>
      <c r="H49" s="98">
        <f>+MC_7[[#This Row],[VALOR UNIT ]]+MC_7[[#This Row],[IVA]]</f>
        <v>0</v>
      </c>
      <c r="I49" s="99">
        <f>+MC_7[[#This Row],[SUBTOTAL + IVA UNIT]]*MC_7[[#This Row],[CANTIDAD]]</f>
        <v>0</v>
      </c>
    </row>
    <row r="50" spans="1:9" ht="36">
      <c r="A50" s="22">
        <v>21</v>
      </c>
      <c r="B50" s="100" t="s">
        <v>49</v>
      </c>
      <c r="C50" s="22" t="s">
        <v>42</v>
      </c>
      <c r="D50" s="22">
        <v>1</v>
      </c>
      <c r="E50" s="97"/>
      <c r="F50" s="96"/>
      <c r="G50" s="99">
        <f>MC_7[[#This Row],[VALOR UNIT ]]*MC_7[[#This Row],[%IVA]]</f>
        <v>0</v>
      </c>
      <c r="H50" s="98">
        <f>+MC_7[[#This Row],[VALOR UNIT ]]+MC_7[[#This Row],[IVA]]</f>
        <v>0</v>
      </c>
      <c r="I50" s="99">
        <f>+MC_7[[#This Row],[SUBTOTAL + IVA UNIT]]*MC_7[[#This Row],[CANTIDAD]]</f>
        <v>0</v>
      </c>
    </row>
    <row r="51" spans="1:9" ht="36">
      <c r="A51" s="22">
        <v>22</v>
      </c>
      <c r="B51" s="100" t="s">
        <v>50</v>
      </c>
      <c r="C51" s="22" t="s">
        <v>42</v>
      </c>
      <c r="D51" s="22">
        <v>1</v>
      </c>
      <c r="E51" s="97"/>
      <c r="F51" s="96"/>
      <c r="G51" s="99">
        <f>MC_7[[#This Row],[VALOR UNIT ]]*MC_7[[#This Row],[%IVA]]</f>
        <v>0</v>
      </c>
      <c r="H51" s="98">
        <f>+MC_7[[#This Row],[VALOR UNIT ]]+MC_7[[#This Row],[IVA]]</f>
        <v>0</v>
      </c>
      <c r="I51" s="99">
        <f>+MC_7[[#This Row],[SUBTOTAL + IVA UNIT]]*MC_7[[#This Row],[CANTIDAD]]</f>
        <v>0</v>
      </c>
    </row>
    <row r="52" spans="1:9" ht="36">
      <c r="A52" s="22">
        <v>23</v>
      </c>
      <c r="B52" s="100" t="s">
        <v>96</v>
      </c>
      <c r="C52" s="22" t="s">
        <v>42</v>
      </c>
      <c r="D52" s="22">
        <v>1</v>
      </c>
      <c r="E52" s="97"/>
      <c r="F52" s="96"/>
      <c r="G52" s="99">
        <f>MC_7[[#This Row],[VALOR UNIT ]]*MC_7[[#This Row],[%IVA]]</f>
        <v>0</v>
      </c>
      <c r="H52" s="98">
        <f>+MC_7[[#This Row],[VALOR UNIT ]]+MC_7[[#This Row],[IVA]]</f>
        <v>0</v>
      </c>
      <c r="I52" s="99">
        <f>+MC_7[[#This Row],[SUBTOTAL + IVA UNIT]]*MC_7[[#This Row],[CANTIDAD]]</f>
        <v>0</v>
      </c>
    </row>
    <row r="53" spans="1:9" ht="36">
      <c r="A53" s="22">
        <v>24</v>
      </c>
      <c r="B53" s="100" t="s">
        <v>97</v>
      </c>
      <c r="C53" s="22" t="s">
        <v>42</v>
      </c>
      <c r="D53" s="22">
        <v>1</v>
      </c>
      <c r="E53" s="97"/>
      <c r="F53" s="96"/>
      <c r="G53" s="99">
        <f>MC_7[[#This Row],[VALOR UNIT ]]*MC_7[[#This Row],[%IVA]]</f>
        <v>0</v>
      </c>
      <c r="H53" s="98">
        <f>+MC_7[[#This Row],[VALOR UNIT ]]+MC_7[[#This Row],[IVA]]</f>
        <v>0</v>
      </c>
      <c r="I53" s="99">
        <f>+MC_7[[#This Row],[SUBTOTAL + IVA UNIT]]*MC_7[[#This Row],[CANTIDAD]]</f>
        <v>0</v>
      </c>
    </row>
    <row r="54" spans="1:9" ht="36">
      <c r="A54" s="22">
        <v>25</v>
      </c>
      <c r="B54" s="100" t="s">
        <v>98</v>
      </c>
      <c r="C54" s="22" t="s">
        <v>42</v>
      </c>
      <c r="D54" s="22">
        <v>1</v>
      </c>
      <c r="E54" s="97"/>
      <c r="F54" s="96"/>
      <c r="G54" s="99">
        <f>MC_7[[#This Row],[VALOR UNIT ]]*MC_7[[#This Row],[%IVA]]</f>
        <v>0</v>
      </c>
      <c r="H54" s="98">
        <f>+MC_7[[#This Row],[VALOR UNIT ]]+MC_7[[#This Row],[IVA]]</f>
        <v>0</v>
      </c>
      <c r="I54" s="99">
        <f>+MC_7[[#This Row],[SUBTOTAL + IVA UNIT]]*MC_7[[#This Row],[CANTIDAD]]</f>
        <v>0</v>
      </c>
    </row>
    <row r="55" spans="1:9" ht="36">
      <c r="A55" s="22">
        <v>26</v>
      </c>
      <c r="B55" s="100" t="s">
        <v>99</v>
      </c>
      <c r="C55" s="22" t="s">
        <v>42</v>
      </c>
      <c r="D55" s="22">
        <v>1</v>
      </c>
      <c r="E55" s="97"/>
      <c r="F55" s="96"/>
      <c r="G55" s="99">
        <f>MC_7[[#This Row],[VALOR UNIT ]]*MC_7[[#This Row],[%IVA]]</f>
        <v>0</v>
      </c>
      <c r="H55" s="98">
        <f>+MC_7[[#This Row],[VALOR UNIT ]]+MC_7[[#This Row],[IVA]]</f>
        <v>0</v>
      </c>
      <c r="I55" s="99">
        <f>+MC_7[[#This Row],[SUBTOTAL + IVA UNIT]]*MC_7[[#This Row],[CANTIDAD]]</f>
        <v>0</v>
      </c>
    </row>
    <row r="56" spans="1:9" ht="36">
      <c r="A56" s="22">
        <v>27</v>
      </c>
      <c r="B56" s="100" t="s">
        <v>55</v>
      </c>
      <c r="C56" s="22" t="s">
        <v>42</v>
      </c>
      <c r="D56" s="22">
        <v>1</v>
      </c>
      <c r="E56" s="97"/>
      <c r="F56" s="96"/>
      <c r="G56" s="99">
        <f>MC_7[[#This Row],[VALOR UNIT ]]*MC_7[[#This Row],[%IVA]]</f>
        <v>0</v>
      </c>
      <c r="H56" s="98">
        <f>+MC_7[[#This Row],[VALOR UNIT ]]+MC_7[[#This Row],[IVA]]</f>
        <v>0</v>
      </c>
      <c r="I56" s="99">
        <f>+MC_7[[#This Row],[SUBTOTAL + IVA UNIT]]*MC_7[[#This Row],[CANTIDAD]]</f>
        <v>0</v>
      </c>
    </row>
    <row r="57" spans="1:9" ht="36">
      <c r="A57" s="22">
        <v>28</v>
      </c>
      <c r="B57" s="100" t="s">
        <v>56</v>
      </c>
      <c r="C57" s="22" t="s">
        <v>42</v>
      </c>
      <c r="D57" s="22">
        <v>1</v>
      </c>
      <c r="E57" s="97"/>
      <c r="F57" s="96"/>
      <c r="G57" s="99">
        <f>MC_7[[#This Row],[VALOR UNIT ]]*MC_7[[#This Row],[%IVA]]</f>
        <v>0</v>
      </c>
      <c r="H57" s="98">
        <f>+MC_7[[#This Row],[VALOR UNIT ]]+MC_7[[#This Row],[IVA]]</f>
        <v>0</v>
      </c>
      <c r="I57" s="99">
        <f>+MC_7[[#This Row],[SUBTOTAL + IVA UNIT]]*MC_7[[#This Row],[CANTIDAD]]</f>
        <v>0</v>
      </c>
    </row>
    <row r="58" spans="1:9" ht="36">
      <c r="A58" s="22">
        <v>29</v>
      </c>
      <c r="B58" s="100" t="s">
        <v>57</v>
      </c>
      <c r="C58" s="22" t="s">
        <v>42</v>
      </c>
      <c r="D58" s="22">
        <v>1</v>
      </c>
      <c r="E58" s="97"/>
      <c r="F58" s="96"/>
      <c r="G58" s="99">
        <f>MC_7[[#This Row],[VALOR UNIT ]]*MC_7[[#This Row],[%IVA]]</f>
        <v>0</v>
      </c>
      <c r="H58" s="98">
        <f>+MC_7[[#This Row],[VALOR UNIT ]]+MC_7[[#This Row],[IVA]]</f>
        <v>0</v>
      </c>
      <c r="I58" s="99">
        <f>+MC_7[[#This Row],[SUBTOTAL + IVA UNIT]]*MC_7[[#This Row],[CANTIDAD]]</f>
        <v>0</v>
      </c>
    </row>
    <row r="59" spans="1:9" ht="36">
      <c r="A59" s="22">
        <v>30</v>
      </c>
      <c r="B59" s="100" t="s">
        <v>58</v>
      </c>
      <c r="C59" s="22" t="s">
        <v>42</v>
      </c>
      <c r="D59" s="22">
        <v>1</v>
      </c>
      <c r="E59" s="97"/>
      <c r="F59" s="96"/>
      <c r="G59" s="99">
        <f>MC_7[[#This Row],[VALOR UNIT ]]*MC_7[[#This Row],[%IVA]]</f>
        <v>0</v>
      </c>
      <c r="H59" s="98">
        <f>+MC_7[[#This Row],[VALOR UNIT ]]+MC_7[[#This Row],[IVA]]</f>
        <v>0</v>
      </c>
      <c r="I59" s="99">
        <f>+MC_7[[#This Row],[SUBTOTAL + IVA UNIT]]*MC_7[[#This Row],[CANTIDAD]]</f>
        <v>0</v>
      </c>
    </row>
    <row r="60" spans="1:9" ht="36">
      <c r="A60" s="22">
        <v>31</v>
      </c>
      <c r="B60" s="100" t="s">
        <v>59</v>
      </c>
      <c r="C60" s="22" t="s">
        <v>42</v>
      </c>
      <c r="D60" s="22">
        <v>1</v>
      </c>
      <c r="E60" s="97"/>
      <c r="F60" s="96"/>
      <c r="G60" s="99">
        <f>MC_7[[#This Row],[VALOR UNIT ]]*MC_7[[#This Row],[%IVA]]</f>
        <v>0</v>
      </c>
      <c r="H60" s="98">
        <f>+MC_7[[#This Row],[VALOR UNIT ]]+MC_7[[#This Row],[IVA]]</f>
        <v>0</v>
      </c>
      <c r="I60" s="99">
        <f>+MC_7[[#This Row],[SUBTOTAL + IVA UNIT]]*MC_7[[#This Row],[CANTIDAD]]</f>
        <v>0</v>
      </c>
    </row>
    <row r="61" spans="1:9" ht="36">
      <c r="A61" s="22">
        <v>32</v>
      </c>
      <c r="B61" s="100" t="s">
        <v>60</v>
      </c>
      <c r="C61" s="22" t="s">
        <v>42</v>
      </c>
      <c r="D61" s="22">
        <v>1</v>
      </c>
      <c r="E61" s="97"/>
      <c r="F61" s="96"/>
      <c r="G61" s="99">
        <f>MC_7[[#This Row],[VALOR UNIT ]]*MC_7[[#This Row],[%IVA]]</f>
        <v>0</v>
      </c>
      <c r="H61" s="98">
        <f>+MC_7[[#This Row],[VALOR UNIT ]]+MC_7[[#This Row],[IVA]]</f>
        <v>0</v>
      </c>
      <c r="I61" s="99">
        <f>+MC_7[[#This Row],[SUBTOTAL + IVA UNIT]]*MC_7[[#This Row],[CANTIDAD]]</f>
        <v>0</v>
      </c>
    </row>
    <row r="62" spans="1:9">
      <c r="A62" s="22">
        <v>33</v>
      </c>
      <c r="B62" s="100" t="s">
        <v>61</v>
      </c>
      <c r="C62" s="22" t="s">
        <v>42</v>
      </c>
      <c r="D62" s="22">
        <v>1</v>
      </c>
      <c r="E62" s="97"/>
      <c r="F62" s="96"/>
      <c r="G62" s="99">
        <f>MC_7[[#This Row],[VALOR UNIT ]]*MC_7[[#This Row],[%IVA]]</f>
        <v>0</v>
      </c>
      <c r="H62" s="98">
        <f>+MC_7[[#This Row],[VALOR UNIT ]]+MC_7[[#This Row],[IVA]]</f>
        <v>0</v>
      </c>
      <c r="I62" s="99">
        <f>+MC_7[[#This Row],[SUBTOTAL + IVA UNIT]]*MC_7[[#This Row],[CANTIDAD]]</f>
        <v>0</v>
      </c>
    </row>
    <row r="63" spans="1:9">
      <c r="A63" s="22">
        <v>34</v>
      </c>
      <c r="B63" s="100" t="s">
        <v>62</v>
      </c>
      <c r="C63" s="22" t="s">
        <v>42</v>
      </c>
      <c r="D63" s="22">
        <v>1</v>
      </c>
      <c r="E63" s="97"/>
      <c r="F63" s="96"/>
      <c r="G63" s="99">
        <f>MC_7[[#This Row],[VALOR UNIT ]]*MC_7[[#This Row],[%IVA]]</f>
        <v>0</v>
      </c>
      <c r="H63" s="98">
        <f>+MC_7[[#This Row],[VALOR UNIT ]]+MC_7[[#This Row],[IVA]]</f>
        <v>0</v>
      </c>
      <c r="I63" s="99">
        <f>+MC_7[[#This Row],[SUBTOTAL + IVA UNIT]]*MC_7[[#This Row],[CANTIDAD]]</f>
        <v>0</v>
      </c>
    </row>
    <row r="64" spans="1:9" ht="24">
      <c r="A64" s="22">
        <v>35</v>
      </c>
      <c r="B64" s="100" t="s">
        <v>63</v>
      </c>
      <c r="C64" s="22" t="s">
        <v>64</v>
      </c>
      <c r="D64" s="22">
        <v>1</v>
      </c>
      <c r="E64" s="97"/>
      <c r="F64" s="96"/>
      <c r="G64" s="99">
        <f>MC_7[[#This Row],[VALOR UNIT ]]*MC_7[[#This Row],[%IVA]]</f>
        <v>0</v>
      </c>
      <c r="H64" s="98">
        <f>+MC_7[[#This Row],[VALOR UNIT ]]+MC_7[[#This Row],[IVA]]</f>
        <v>0</v>
      </c>
      <c r="I64" s="99">
        <f>+MC_7[[#This Row],[SUBTOTAL + IVA UNIT]]*MC_7[[#This Row],[CANTIDAD]]</f>
        <v>0</v>
      </c>
    </row>
    <row r="65" spans="1:9" ht="36">
      <c r="A65" s="22">
        <v>36</v>
      </c>
      <c r="B65" s="100" t="s">
        <v>65</v>
      </c>
      <c r="C65" s="22" t="s">
        <v>42</v>
      </c>
      <c r="D65" s="22">
        <v>1</v>
      </c>
      <c r="E65" s="97"/>
      <c r="F65" s="96"/>
      <c r="G65" s="99">
        <f>MC_7[[#This Row],[VALOR UNIT ]]*MC_7[[#This Row],[%IVA]]</f>
        <v>0</v>
      </c>
      <c r="H65" s="98">
        <f>+MC_7[[#This Row],[VALOR UNIT ]]+MC_7[[#This Row],[IVA]]</f>
        <v>0</v>
      </c>
      <c r="I65" s="99">
        <f>+MC_7[[#This Row],[SUBTOTAL + IVA UNIT]]*MC_7[[#This Row],[CANTIDAD]]</f>
        <v>0</v>
      </c>
    </row>
    <row r="66" spans="1:9" ht="24">
      <c r="A66" s="22">
        <v>37</v>
      </c>
      <c r="B66" s="100" t="s">
        <v>66</v>
      </c>
      <c r="C66" s="22" t="s">
        <v>42</v>
      </c>
      <c r="D66" s="22">
        <v>1</v>
      </c>
      <c r="E66" s="97"/>
      <c r="F66" s="96"/>
      <c r="G66" s="99">
        <f>MC_7[[#This Row],[VALOR UNIT ]]*MC_7[[#This Row],[%IVA]]</f>
        <v>0</v>
      </c>
      <c r="H66" s="98">
        <f>+MC_7[[#This Row],[VALOR UNIT ]]+MC_7[[#This Row],[IVA]]</f>
        <v>0</v>
      </c>
      <c r="I66" s="99">
        <f>+MC_7[[#This Row],[SUBTOTAL + IVA UNIT]]*MC_7[[#This Row],[CANTIDAD]]</f>
        <v>0</v>
      </c>
    </row>
    <row r="67" spans="1:9" ht="36">
      <c r="A67" s="125">
        <v>38</v>
      </c>
      <c r="B67" s="143" t="s">
        <v>67</v>
      </c>
      <c r="C67" s="125" t="s">
        <v>68</v>
      </c>
      <c r="D67" s="125">
        <v>1</v>
      </c>
      <c r="E67" s="127"/>
      <c r="F67" s="128"/>
      <c r="G67" s="129">
        <f>MC_7[[#This Row],[VALOR UNIT ]]*MC_7[[#This Row],[%IVA]]</f>
        <v>0</v>
      </c>
      <c r="H67" s="130">
        <f>+MC_7[[#This Row],[VALOR UNIT ]]+MC_7[[#This Row],[IVA]]</f>
        <v>0</v>
      </c>
      <c r="I67" s="129">
        <f>+MC_7[[#This Row],[SUBTOTAL + IVA UNIT]]*MC_7[[#This Row],[CANTIDAD]]</f>
        <v>0</v>
      </c>
    </row>
    <row r="68" spans="1:9" s="173" customFormat="1" ht="22.5" customHeight="1">
      <c r="A68" s="159"/>
      <c r="B68" s="160"/>
      <c r="C68" s="159"/>
      <c r="D68" s="161" t="s">
        <v>100</v>
      </c>
      <c r="E68" s="162"/>
      <c r="F68" s="163"/>
      <c r="G68" s="164"/>
      <c r="H68" s="164"/>
      <c r="I68" s="164"/>
    </row>
    <row r="69" spans="1:9" ht="24">
      <c r="A69" s="108">
        <v>39</v>
      </c>
      <c r="B69" s="142" t="s">
        <v>46</v>
      </c>
      <c r="C69" s="108" t="s">
        <v>47</v>
      </c>
      <c r="D69" s="108">
        <v>1</v>
      </c>
      <c r="E69" s="110"/>
      <c r="F69" s="111"/>
      <c r="G69" s="118">
        <f>MC_7[[#This Row],[VALOR UNIT ]]*MC_7[[#This Row],[%IVA]]</f>
        <v>0</v>
      </c>
      <c r="H69" s="112">
        <f>+MC_7[[#This Row],[VALOR UNIT ]]+MC_7[[#This Row],[IVA]]</f>
        <v>0</v>
      </c>
      <c r="I69" s="118">
        <f>+MC_7[[#This Row],[SUBTOTAL + IVA UNIT]]*MC_7[[#This Row],[CANTIDAD]]</f>
        <v>0</v>
      </c>
    </row>
    <row r="70" spans="1:9" ht="24">
      <c r="A70" s="22">
        <v>40</v>
      </c>
      <c r="B70" s="100" t="s">
        <v>48</v>
      </c>
      <c r="C70" s="22" t="s">
        <v>47</v>
      </c>
      <c r="D70" s="22">
        <v>1</v>
      </c>
      <c r="E70" s="97"/>
      <c r="F70" s="96"/>
      <c r="G70" s="99">
        <f>MC_7[[#This Row],[VALOR UNIT ]]*MC_7[[#This Row],[%IVA]]</f>
        <v>0</v>
      </c>
      <c r="H70" s="98">
        <f>+MC_7[[#This Row],[VALOR UNIT ]]+MC_7[[#This Row],[IVA]]</f>
        <v>0</v>
      </c>
      <c r="I70" s="99">
        <f>+MC_7[[#This Row],[SUBTOTAL + IVA UNIT]]*MC_7[[#This Row],[CANTIDAD]]</f>
        <v>0</v>
      </c>
    </row>
    <row r="71" spans="1:9" ht="36">
      <c r="A71" s="22">
        <v>41</v>
      </c>
      <c r="B71" s="100" t="s">
        <v>49</v>
      </c>
      <c r="C71" s="22" t="s">
        <v>42</v>
      </c>
      <c r="D71" s="22">
        <v>1</v>
      </c>
      <c r="E71" s="97"/>
      <c r="F71" s="96"/>
      <c r="G71" s="99">
        <f>MC_7[[#This Row],[VALOR UNIT ]]*MC_7[[#This Row],[%IVA]]</f>
        <v>0</v>
      </c>
      <c r="H71" s="98">
        <f>+MC_7[[#This Row],[VALOR UNIT ]]+MC_7[[#This Row],[IVA]]</f>
        <v>0</v>
      </c>
      <c r="I71" s="99">
        <f>+MC_7[[#This Row],[SUBTOTAL + IVA UNIT]]*MC_7[[#This Row],[CANTIDAD]]</f>
        <v>0</v>
      </c>
    </row>
    <row r="72" spans="1:9" ht="36">
      <c r="A72" s="22">
        <v>42</v>
      </c>
      <c r="B72" s="100" t="s">
        <v>50</v>
      </c>
      <c r="C72" s="22" t="s">
        <v>42</v>
      </c>
      <c r="D72" s="22">
        <v>1</v>
      </c>
      <c r="E72" s="97"/>
      <c r="F72" s="96"/>
      <c r="G72" s="99">
        <f>MC_7[[#This Row],[VALOR UNIT ]]*MC_7[[#This Row],[%IVA]]</f>
        <v>0</v>
      </c>
      <c r="H72" s="98">
        <f>+MC_7[[#This Row],[VALOR UNIT ]]+MC_7[[#This Row],[IVA]]</f>
        <v>0</v>
      </c>
      <c r="I72" s="99">
        <f>+MC_7[[#This Row],[SUBTOTAL + IVA UNIT]]*MC_7[[#This Row],[CANTIDAD]]</f>
        <v>0</v>
      </c>
    </row>
    <row r="73" spans="1:9" ht="36">
      <c r="A73" s="22">
        <v>43</v>
      </c>
      <c r="B73" s="100" t="s">
        <v>96</v>
      </c>
      <c r="C73" s="22" t="s">
        <v>42</v>
      </c>
      <c r="D73" s="22">
        <v>1</v>
      </c>
      <c r="E73" s="97"/>
      <c r="F73" s="96"/>
      <c r="G73" s="99">
        <f>MC_7[[#This Row],[VALOR UNIT ]]*MC_7[[#This Row],[%IVA]]</f>
        <v>0</v>
      </c>
      <c r="H73" s="98">
        <f>+MC_7[[#This Row],[VALOR UNIT ]]+MC_7[[#This Row],[IVA]]</f>
        <v>0</v>
      </c>
      <c r="I73" s="99">
        <f>+MC_7[[#This Row],[SUBTOTAL + IVA UNIT]]*MC_7[[#This Row],[CANTIDAD]]</f>
        <v>0</v>
      </c>
    </row>
    <row r="74" spans="1:9" ht="36">
      <c r="A74" s="22">
        <v>44</v>
      </c>
      <c r="B74" s="100" t="s">
        <v>97</v>
      </c>
      <c r="C74" s="22" t="s">
        <v>42</v>
      </c>
      <c r="D74" s="22">
        <v>1</v>
      </c>
      <c r="E74" s="97"/>
      <c r="F74" s="96"/>
      <c r="G74" s="99">
        <f>MC_7[[#This Row],[VALOR UNIT ]]*MC_7[[#This Row],[%IVA]]</f>
        <v>0</v>
      </c>
      <c r="H74" s="98">
        <f>+MC_7[[#This Row],[VALOR UNIT ]]+MC_7[[#This Row],[IVA]]</f>
        <v>0</v>
      </c>
      <c r="I74" s="99">
        <f>+MC_7[[#This Row],[SUBTOTAL + IVA UNIT]]*MC_7[[#This Row],[CANTIDAD]]</f>
        <v>0</v>
      </c>
    </row>
    <row r="75" spans="1:9" ht="36">
      <c r="A75" s="22">
        <v>45</v>
      </c>
      <c r="B75" s="100" t="s">
        <v>98</v>
      </c>
      <c r="C75" s="22" t="s">
        <v>42</v>
      </c>
      <c r="D75" s="22">
        <v>1</v>
      </c>
      <c r="E75" s="97"/>
      <c r="F75" s="96"/>
      <c r="G75" s="99">
        <f>MC_7[[#This Row],[VALOR UNIT ]]*MC_7[[#This Row],[%IVA]]</f>
        <v>0</v>
      </c>
      <c r="H75" s="98">
        <f>+MC_7[[#This Row],[VALOR UNIT ]]+MC_7[[#This Row],[IVA]]</f>
        <v>0</v>
      </c>
      <c r="I75" s="99">
        <f>+MC_7[[#This Row],[SUBTOTAL + IVA UNIT]]*MC_7[[#This Row],[CANTIDAD]]</f>
        <v>0</v>
      </c>
    </row>
    <row r="76" spans="1:9" ht="36">
      <c r="A76" s="22">
        <v>46</v>
      </c>
      <c r="B76" s="100" t="s">
        <v>99</v>
      </c>
      <c r="C76" s="22" t="s">
        <v>42</v>
      </c>
      <c r="D76" s="22">
        <v>1</v>
      </c>
      <c r="E76" s="97"/>
      <c r="F76" s="96"/>
      <c r="G76" s="99">
        <f>MC_7[[#This Row],[VALOR UNIT ]]*MC_7[[#This Row],[%IVA]]</f>
        <v>0</v>
      </c>
      <c r="H76" s="98">
        <f>+MC_7[[#This Row],[VALOR UNIT ]]+MC_7[[#This Row],[IVA]]</f>
        <v>0</v>
      </c>
      <c r="I76" s="99">
        <f>+MC_7[[#This Row],[SUBTOTAL + IVA UNIT]]*MC_7[[#This Row],[CANTIDAD]]</f>
        <v>0</v>
      </c>
    </row>
    <row r="77" spans="1:9" ht="36">
      <c r="A77" s="22">
        <v>47</v>
      </c>
      <c r="B77" s="100" t="s">
        <v>55</v>
      </c>
      <c r="C77" s="22" t="s">
        <v>42</v>
      </c>
      <c r="D77" s="22">
        <v>1</v>
      </c>
      <c r="E77" s="97"/>
      <c r="F77" s="96"/>
      <c r="G77" s="99">
        <f>MC_7[[#This Row],[VALOR UNIT ]]*MC_7[[#This Row],[%IVA]]</f>
        <v>0</v>
      </c>
      <c r="H77" s="98">
        <f>+MC_7[[#This Row],[VALOR UNIT ]]+MC_7[[#This Row],[IVA]]</f>
        <v>0</v>
      </c>
      <c r="I77" s="99">
        <f>+MC_7[[#This Row],[SUBTOTAL + IVA UNIT]]*MC_7[[#This Row],[CANTIDAD]]</f>
        <v>0</v>
      </c>
    </row>
    <row r="78" spans="1:9" ht="36">
      <c r="A78" s="22">
        <v>48</v>
      </c>
      <c r="B78" s="100" t="s">
        <v>56</v>
      </c>
      <c r="C78" s="22" t="s">
        <v>42</v>
      </c>
      <c r="D78" s="22">
        <v>1</v>
      </c>
      <c r="E78" s="97"/>
      <c r="F78" s="96"/>
      <c r="G78" s="99">
        <f>MC_7[[#This Row],[VALOR UNIT ]]*MC_7[[#This Row],[%IVA]]</f>
        <v>0</v>
      </c>
      <c r="H78" s="98">
        <f>+MC_7[[#This Row],[VALOR UNIT ]]+MC_7[[#This Row],[IVA]]</f>
        <v>0</v>
      </c>
      <c r="I78" s="99">
        <f>+MC_7[[#This Row],[SUBTOTAL + IVA UNIT]]*MC_7[[#This Row],[CANTIDAD]]</f>
        <v>0</v>
      </c>
    </row>
    <row r="79" spans="1:9" ht="36">
      <c r="A79" s="22">
        <v>49</v>
      </c>
      <c r="B79" s="100" t="s">
        <v>57</v>
      </c>
      <c r="C79" s="22" t="s">
        <v>42</v>
      </c>
      <c r="D79" s="22">
        <v>1</v>
      </c>
      <c r="E79" s="97"/>
      <c r="F79" s="96"/>
      <c r="G79" s="99">
        <f>MC_7[[#This Row],[VALOR UNIT ]]*MC_7[[#This Row],[%IVA]]</f>
        <v>0</v>
      </c>
      <c r="H79" s="98">
        <f>+MC_7[[#This Row],[VALOR UNIT ]]+MC_7[[#This Row],[IVA]]</f>
        <v>0</v>
      </c>
      <c r="I79" s="99">
        <f>+MC_7[[#This Row],[SUBTOTAL + IVA UNIT]]*MC_7[[#This Row],[CANTIDAD]]</f>
        <v>0</v>
      </c>
    </row>
    <row r="80" spans="1:9" ht="36">
      <c r="A80" s="22">
        <v>50</v>
      </c>
      <c r="B80" s="100" t="s">
        <v>58</v>
      </c>
      <c r="C80" s="22" t="s">
        <v>42</v>
      </c>
      <c r="D80" s="22">
        <v>1</v>
      </c>
      <c r="E80" s="97"/>
      <c r="F80" s="96"/>
      <c r="G80" s="99">
        <f>MC_7[[#This Row],[VALOR UNIT ]]*MC_7[[#This Row],[%IVA]]</f>
        <v>0</v>
      </c>
      <c r="H80" s="98">
        <f>+MC_7[[#This Row],[VALOR UNIT ]]+MC_7[[#This Row],[IVA]]</f>
        <v>0</v>
      </c>
      <c r="I80" s="99">
        <f>+MC_7[[#This Row],[SUBTOTAL + IVA UNIT]]*MC_7[[#This Row],[CANTIDAD]]</f>
        <v>0</v>
      </c>
    </row>
    <row r="81" spans="1:9" ht="36">
      <c r="A81" s="22">
        <v>51</v>
      </c>
      <c r="B81" s="100" t="s">
        <v>59</v>
      </c>
      <c r="C81" s="22" t="s">
        <v>42</v>
      </c>
      <c r="D81" s="22">
        <v>1</v>
      </c>
      <c r="E81" s="97"/>
      <c r="F81" s="96"/>
      <c r="G81" s="99">
        <f>MC_7[[#This Row],[VALOR UNIT ]]*MC_7[[#This Row],[%IVA]]</f>
        <v>0</v>
      </c>
      <c r="H81" s="98">
        <f>+MC_7[[#This Row],[VALOR UNIT ]]+MC_7[[#This Row],[IVA]]</f>
        <v>0</v>
      </c>
      <c r="I81" s="99">
        <f>+MC_7[[#This Row],[SUBTOTAL + IVA UNIT]]*MC_7[[#This Row],[CANTIDAD]]</f>
        <v>0</v>
      </c>
    </row>
    <row r="82" spans="1:9" ht="36">
      <c r="A82" s="22">
        <v>52</v>
      </c>
      <c r="B82" s="100" t="s">
        <v>60</v>
      </c>
      <c r="C82" s="22" t="s">
        <v>42</v>
      </c>
      <c r="D82" s="22">
        <v>1</v>
      </c>
      <c r="E82" s="97"/>
      <c r="F82" s="96"/>
      <c r="G82" s="99">
        <f>MC_7[[#This Row],[VALOR UNIT ]]*MC_7[[#This Row],[%IVA]]</f>
        <v>0</v>
      </c>
      <c r="H82" s="98">
        <f>+MC_7[[#This Row],[VALOR UNIT ]]+MC_7[[#This Row],[IVA]]</f>
        <v>0</v>
      </c>
      <c r="I82" s="99">
        <f>+MC_7[[#This Row],[SUBTOTAL + IVA UNIT]]*MC_7[[#This Row],[CANTIDAD]]</f>
        <v>0</v>
      </c>
    </row>
    <row r="83" spans="1:9">
      <c r="A83" s="22">
        <v>53</v>
      </c>
      <c r="B83" s="100" t="s">
        <v>61</v>
      </c>
      <c r="C83" s="22" t="s">
        <v>42</v>
      </c>
      <c r="D83" s="22">
        <v>1</v>
      </c>
      <c r="E83" s="97"/>
      <c r="F83" s="96"/>
      <c r="G83" s="99">
        <f>MC_7[[#This Row],[VALOR UNIT ]]*MC_7[[#This Row],[%IVA]]</f>
        <v>0</v>
      </c>
      <c r="H83" s="98">
        <f>+MC_7[[#This Row],[VALOR UNIT ]]+MC_7[[#This Row],[IVA]]</f>
        <v>0</v>
      </c>
      <c r="I83" s="99">
        <f>+MC_7[[#This Row],[SUBTOTAL + IVA UNIT]]*MC_7[[#This Row],[CANTIDAD]]</f>
        <v>0</v>
      </c>
    </row>
    <row r="84" spans="1:9">
      <c r="A84" s="22">
        <v>54</v>
      </c>
      <c r="B84" s="100" t="s">
        <v>62</v>
      </c>
      <c r="C84" s="22" t="s">
        <v>42</v>
      </c>
      <c r="D84" s="22">
        <v>1</v>
      </c>
      <c r="E84" s="97"/>
      <c r="F84" s="96"/>
      <c r="G84" s="99">
        <f>MC_7[[#This Row],[VALOR UNIT ]]*MC_7[[#This Row],[%IVA]]</f>
        <v>0</v>
      </c>
      <c r="H84" s="98">
        <f>+MC_7[[#This Row],[VALOR UNIT ]]+MC_7[[#This Row],[IVA]]</f>
        <v>0</v>
      </c>
      <c r="I84" s="99">
        <f>+MC_7[[#This Row],[SUBTOTAL + IVA UNIT]]*MC_7[[#This Row],[CANTIDAD]]</f>
        <v>0</v>
      </c>
    </row>
    <row r="85" spans="1:9" ht="24">
      <c r="A85" s="22">
        <v>55</v>
      </c>
      <c r="B85" s="100" t="s">
        <v>63</v>
      </c>
      <c r="C85" s="22" t="s">
        <v>64</v>
      </c>
      <c r="D85" s="22">
        <v>1</v>
      </c>
      <c r="E85" s="97"/>
      <c r="F85" s="96"/>
      <c r="G85" s="99">
        <f>MC_7[[#This Row],[VALOR UNIT ]]*MC_7[[#This Row],[%IVA]]</f>
        <v>0</v>
      </c>
      <c r="H85" s="98">
        <f>+MC_7[[#This Row],[VALOR UNIT ]]+MC_7[[#This Row],[IVA]]</f>
        <v>0</v>
      </c>
      <c r="I85" s="99">
        <f>+MC_7[[#This Row],[SUBTOTAL + IVA UNIT]]*MC_7[[#This Row],[CANTIDAD]]</f>
        <v>0</v>
      </c>
    </row>
    <row r="86" spans="1:9" ht="36">
      <c r="A86" s="22">
        <v>56</v>
      </c>
      <c r="B86" s="100" t="s">
        <v>65</v>
      </c>
      <c r="C86" s="22" t="s">
        <v>42</v>
      </c>
      <c r="D86" s="22">
        <v>1</v>
      </c>
      <c r="E86" s="97"/>
      <c r="F86" s="96"/>
      <c r="G86" s="99">
        <f>MC_7[[#This Row],[VALOR UNIT ]]*MC_7[[#This Row],[%IVA]]</f>
        <v>0</v>
      </c>
      <c r="H86" s="98">
        <f>+MC_7[[#This Row],[VALOR UNIT ]]+MC_7[[#This Row],[IVA]]</f>
        <v>0</v>
      </c>
      <c r="I86" s="99">
        <f>+MC_7[[#This Row],[SUBTOTAL + IVA UNIT]]*MC_7[[#This Row],[CANTIDAD]]</f>
        <v>0</v>
      </c>
    </row>
    <row r="87" spans="1:9" ht="24">
      <c r="A87" s="22">
        <v>57</v>
      </c>
      <c r="B87" s="100" t="s">
        <v>66</v>
      </c>
      <c r="C87" s="22" t="s">
        <v>42</v>
      </c>
      <c r="D87" s="22">
        <v>1</v>
      </c>
      <c r="E87" s="97"/>
      <c r="F87" s="96"/>
      <c r="G87" s="99">
        <f>MC_7[[#This Row],[VALOR UNIT ]]*MC_7[[#This Row],[%IVA]]</f>
        <v>0</v>
      </c>
      <c r="H87" s="98">
        <f>+MC_7[[#This Row],[VALOR UNIT ]]+MC_7[[#This Row],[IVA]]</f>
        <v>0</v>
      </c>
      <c r="I87" s="99">
        <f>+MC_7[[#This Row],[SUBTOTAL + IVA UNIT]]*MC_7[[#This Row],[CANTIDAD]]</f>
        <v>0</v>
      </c>
    </row>
    <row r="88" spans="1:9" ht="36">
      <c r="A88" s="125">
        <v>58</v>
      </c>
      <c r="B88" s="143" t="s">
        <v>67</v>
      </c>
      <c r="C88" s="125" t="s">
        <v>68</v>
      </c>
      <c r="D88" s="125">
        <v>1</v>
      </c>
      <c r="E88" s="127"/>
      <c r="F88" s="128"/>
      <c r="G88" s="129">
        <f>MC_7[[#This Row],[VALOR UNIT ]]*MC_7[[#This Row],[%IVA]]</f>
        <v>0</v>
      </c>
      <c r="H88" s="130">
        <f>+MC_7[[#This Row],[VALOR UNIT ]]+MC_7[[#This Row],[IVA]]</f>
        <v>0</v>
      </c>
      <c r="I88" s="129">
        <f>+MC_7[[#This Row],[SUBTOTAL + IVA UNIT]]*MC_7[[#This Row],[CANTIDAD]]</f>
        <v>0</v>
      </c>
    </row>
    <row r="89" spans="1:9" s="173" customFormat="1" ht="22.5" customHeight="1">
      <c r="A89" s="159"/>
      <c r="B89" s="160"/>
      <c r="C89" s="159"/>
      <c r="D89" s="161" t="s">
        <v>101</v>
      </c>
      <c r="E89" s="162"/>
      <c r="F89" s="163"/>
      <c r="G89" s="164"/>
      <c r="H89" s="164"/>
      <c r="I89" s="164"/>
    </row>
    <row r="90" spans="1:9" ht="24">
      <c r="A90" s="108">
        <v>59</v>
      </c>
      <c r="B90" s="142" t="s">
        <v>46</v>
      </c>
      <c r="C90" s="108" t="s">
        <v>47</v>
      </c>
      <c r="D90" s="108">
        <v>1</v>
      </c>
      <c r="E90" s="110"/>
      <c r="F90" s="111"/>
      <c r="G90" s="118">
        <f>MC_7[[#This Row],[VALOR UNIT ]]*MC_7[[#This Row],[%IVA]]</f>
        <v>0</v>
      </c>
      <c r="H90" s="112">
        <f>+MC_7[[#This Row],[VALOR UNIT ]]+MC_7[[#This Row],[IVA]]</f>
        <v>0</v>
      </c>
      <c r="I90" s="118">
        <f>+MC_7[[#This Row],[SUBTOTAL + IVA UNIT]]*MC_7[[#This Row],[CANTIDAD]]</f>
        <v>0</v>
      </c>
    </row>
    <row r="91" spans="1:9" ht="24">
      <c r="A91" s="22">
        <v>60</v>
      </c>
      <c r="B91" s="100" t="s">
        <v>48</v>
      </c>
      <c r="C91" s="22" t="s">
        <v>47</v>
      </c>
      <c r="D91" s="22">
        <v>1</v>
      </c>
      <c r="E91" s="97"/>
      <c r="F91" s="96"/>
      <c r="G91" s="99">
        <f>MC_7[[#This Row],[VALOR UNIT ]]*MC_7[[#This Row],[%IVA]]</f>
        <v>0</v>
      </c>
      <c r="H91" s="98">
        <f>+MC_7[[#This Row],[VALOR UNIT ]]+MC_7[[#This Row],[IVA]]</f>
        <v>0</v>
      </c>
      <c r="I91" s="99">
        <f>+MC_7[[#This Row],[SUBTOTAL + IVA UNIT]]*MC_7[[#This Row],[CANTIDAD]]</f>
        <v>0</v>
      </c>
    </row>
    <row r="92" spans="1:9" ht="36">
      <c r="A92" s="22">
        <v>61</v>
      </c>
      <c r="B92" s="100" t="s">
        <v>49</v>
      </c>
      <c r="C92" s="22" t="s">
        <v>42</v>
      </c>
      <c r="D92" s="22">
        <v>1</v>
      </c>
      <c r="E92" s="97"/>
      <c r="F92" s="96"/>
      <c r="G92" s="99">
        <f>MC_7[[#This Row],[VALOR UNIT ]]*MC_7[[#This Row],[%IVA]]</f>
        <v>0</v>
      </c>
      <c r="H92" s="98">
        <f>+MC_7[[#This Row],[VALOR UNIT ]]+MC_7[[#This Row],[IVA]]</f>
        <v>0</v>
      </c>
      <c r="I92" s="99">
        <f>+MC_7[[#This Row],[SUBTOTAL + IVA UNIT]]*MC_7[[#This Row],[CANTIDAD]]</f>
        <v>0</v>
      </c>
    </row>
    <row r="93" spans="1:9" ht="36">
      <c r="A93" s="22">
        <v>62</v>
      </c>
      <c r="B93" s="100" t="s">
        <v>50</v>
      </c>
      <c r="C93" s="22" t="s">
        <v>42</v>
      </c>
      <c r="D93" s="22">
        <v>1</v>
      </c>
      <c r="E93" s="97"/>
      <c r="F93" s="96"/>
      <c r="G93" s="99">
        <f>MC_7[[#This Row],[VALOR UNIT ]]*MC_7[[#This Row],[%IVA]]</f>
        <v>0</v>
      </c>
      <c r="H93" s="98">
        <f>+MC_7[[#This Row],[VALOR UNIT ]]+MC_7[[#This Row],[IVA]]</f>
        <v>0</v>
      </c>
      <c r="I93" s="99">
        <f>+MC_7[[#This Row],[SUBTOTAL + IVA UNIT]]*MC_7[[#This Row],[CANTIDAD]]</f>
        <v>0</v>
      </c>
    </row>
    <row r="94" spans="1:9" ht="36">
      <c r="A94" s="22">
        <v>63</v>
      </c>
      <c r="B94" s="100" t="s">
        <v>96</v>
      </c>
      <c r="C94" s="22" t="s">
        <v>42</v>
      </c>
      <c r="D94" s="22">
        <v>1</v>
      </c>
      <c r="E94" s="97"/>
      <c r="F94" s="96"/>
      <c r="G94" s="99">
        <f>MC_7[[#This Row],[VALOR UNIT ]]*MC_7[[#This Row],[%IVA]]</f>
        <v>0</v>
      </c>
      <c r="H94" s="98">
        <f>+MC_7[[#This Row],[VALOR UNIT ]]+MC_7[[#This Row],[IVA]]</f>
        <v>0</v>
      </c>
      <c r="I94" s="99">
        <f>+MC_7[[#This Row],[SUBTOTAL + IVA UNIT]]*MC_7[[#This Row],[CANTIDAD]]</f>
        <v>0</v>
      </c>
    </row>
    <row r="95" spans="1:9" ht="36">
      <c r="A95" s="22">
        <v>64</v>
      </c>
      <c r="B95" s="100" t="s">
        <v>97</v>
      </c>
      <c r="C95" s="22" t="s">
        <v>42</v>
      </c>
      <c r="D95" s="22">
        <v>1</v>
      </c>
      <c r="E95" s="97"/>
      <c r="F95" s="96"/>
      <c r="G95" s="99">
        <f>MC_7[[#This Row],[VALOR UNIT ]]*MC_7[[#This Row],[%IVA]]</f>
        <v>0</v>
      </c>
      <c r="H95" s="98">
        <f>+MC_7[[#This Row],[VALOR UNIT ]]+MC_7[[#This Row],[IVA]]</f>
        <v>0</v>
      </c>
      <c r="I95" s="99">
        <f>+MC_7[[#This Row],[SUBTOTAL + IVA UNIT]]*MC_7[[#This Row],[CANTIDAD]]</f>
        <v>0</v>
      </c>
    </row>
    <row r="96" spans="1:9" ht="36">
      <c r="A96" s="22">
        <v>65</v>
      </c>
      <c r="B96" s="100" t="s">
        <v>98</v>
      </c>
      <c r="C96" s="22" t="s">
        <v>42</v>
      </c>
      <c r="D96" s="22">
        <v>1</v>
      </c>
      <c r="E96" s="97"/>
      <c r="F96" s="96"/>
      <c r="G96" s="99">
        <f>MC_7[[#This Row],[VALOR UNIT ]]*MC_7[[#This Row],[%IVA]]</f>
        <v>0</v>
      </c>
      <c r="H96" s="98">
        <f>+MC_7[[#This Row],[VALOR UNIT ]]+MC_7[[#This Row],[IVA]]</f>
        <v>0</v>
      </c>
      <c r="I96" s="99">
        <f>+MC_7[[#This Row],[SUBTOTAL + IVA UNIT]]*MC_7[[#This Row],[CANTIDAD]]</f>
        <v>0</v>
      </c>
    </row>
    <row r="97" spans="1:9" ht="36">
      <c r="A97" s="22">
        <v>66</v>
      </c>
      <c r="B97" s="100" t="s">
        <v>99</v>
      </c>
      <c r="C97" s="22" t="s">
        <v>42</v>
      </c>
      <c r="D97" s="22">
        <v>1</v>
      </c>
      <c r="E97" s="97"/>
      <c r="F97" s="96"/>
      <c r="G97" s="99">
        <f>MC_7[[#This Row],[VALOR UNIT ]]*MC_7[[#This Row],[%IVA]]</f>
        <v>0</v>
      </c>
      <c r="H97" s="98">
        <f>+MC_7[[#This Row],[VALOR UNIT ]]+MC_7[[#This Row],[IVA]]</f>
        <v>0</v>
      </c>
      <c r="I97" s="99">
        <f>+MC_7[[#This Row],[SUBTOTAL + IVA UNIT]]*MC_7[[#This Row],[CANTIDAD]]</f>
        <v>0</v>
      </c>
    </row>
    <row r="98" spans="1:9" ht="36">
      <c r="A98" s="22">
        <v>67</v>
      </c>
      <c r="B98" s="100" t="s">
        <v>55</v>
      </c>
      <c r="C98" s="22" t="s">
        <v>42</v>
      </c>
      <c r="D98" s="22">
        <v>1</v>
      </c>
      <c r="E98" s="97"/>
      <c r="F98" s="96"/>
      <c r="G98" s="99">
        <f>MC_7[[#This Row],[VALOR UNIT ]]*MC_7[[#This Row],[%IVA]]</f>
        <v>0</v>
      </c>
      <c r="H98" s="98">
        <f>+MC_7[[#This Row],[VALOR UNIT ]]+MC_7[[#This Row],[IVA]]</f>
        <v>0</v>
      </c>
      <c r="I98" s="99">
        <f>+MC_7[[#This Row],[SUBTOTAL + IVA UNIT]]*MC_7[[#This Row],[CANTIDAD]]</f>
        <v>0</v>
      </c>
    </row>
    <row r="99" spans="1:9" ht="36">
      <c r="A99" s="22">
        <v>68</v>
      </c>
      <c r="B99" s="100" t="s">
        <v>56</v>
      </c>
      <c r="C99" s="22" t="s">
        <v>42</v>
      </c>
      <c r="D99" s="22">
        <v>1</v>
      </c>
      <c r="E99" s="97"/>
      <c r="F99" s="96"/>
      <c r="G99" s="99">
        <f>MC_7[[#This Row],[VALOR UNIT ]]*MC_7[[#This Row],[%IVA]]</f>
        <v>0</v>
      </c>
      <c r="H99" s="98">
        <f>+MC_7[[#This Row],[VALOR UNIT ]]+MC_7[[#This Row],[IVA]]</f>
        <v>0</v>
      </c>
      <c r="I99" s="99">
        <f>+MC_7[[#This Row],[SUBTOTAL + IVA UNIT]]*MC_7[[#This Row],[CANTIDAD]]</f>
        <v>0</v>
      </c>
    </row>
    <row r="100" spans="1:9" ht="36">
      <c r="A100" s="22">
        <v>69</v>
      </c>
      <c r="B100" s="100" t="s">
        <v>57</v>
      </c>
      <c r="C100" s="22" t="s">
        <v>42</v>
      </c>
      <c r="D100" s="22">
        <v>1</v>
      </c>
      <c r="E100" s="97"/>
      <c r="F100" s="96"/>
      <c r="G100" s="99">
        <f>MC_7[[#This Row],[VALOR UNIT ]]*MC_7[[#This Row],[%IVA]]</f>
        <v>0</v>
      </c>
      <c r="H100" s="98">
        <f>+MC_7[[#This Row],[VALOR UNIT ]]+MC_7[[#This Row],[IVA]]</f>
        <v>0</v>
      </c>
      <c r="I100" s="99">
        <f>+MC_7[[#This Row],[SUBTOTAL + IVA UNIT]]*MC_7[[#This Row],[CANTIDAD]]</f>
        <v>0</v>
      </c>
    </row>
    <row r="101" spans="1:9" ht="36">
      <c r="A101" s="22">
        <v>70</v>
      </c>
      <c r="B101" s="100" t="s">
        <v>58</v>
      </c>
      <c r="C101" s="22" t="s">
        <v>42</v>
      </c>
      <c r="D101" s="22">
        <v>1</v>
      </c>
      <c r="E101" s="97"/>
      <c r="F101" s="96"/>
      <c r="G101" s="99">
        <f>MC_7[[#This Row],[VALOR UNIT ]]*MC_7[[#This Row],[%IVA]]</f>
        <v>0</v>
      </c>
      <c r="H101" s="98">
        <f>+MC_7[[#This Row],[VALOR UNIT ]]+MC_7[[#This Row],[IVA]]</f>
        <v>0</v>
      </c>
      <c r="I101" s="99">
        <f>+MC_7[[#This Row],[SUBTOTAL + IVA UNIT]]*MC_7[[#This Row],[CANTIDAD]]</f>
        <v>0</v>
      </c>
    </row>
    <row r="102" spans="1:9" ht="36">
      <c r="A102" s="22">
        <v>71</v>
      </c>
      <c r="B102" s="100" t="s">
        <v>59</v>
      </c>
      <c r="C102" s="22" t="s">
        <v>42</v>
      </c>
      <c r="D102" s="22">
        <v>1</v>
      </c>
      <c r="E102" s="97"/>
      <c r="F102" s="96"/>
      <c r="G102" s="99">
        <f>MC_7[[#This Row],[VALOR UNIT ]]*MC_7[[#This Row],[%IVA]]</f>
        <v>0</v>
      </c>
      <c r="H102" s="98">
        <f>+MC_7[[#This Row],[VALOR UNIT ]]+MC_7[[#This Row],[IVA]]</f>
        <v>0</v>
      </c>
      <c r="I102" s="99">
        <f>+MC_7[[#This Row],[SUBTOTAL + IVA UNIT]]*MC_7[[#This Row],[CANTIDAD]]</f>
        <v>0</v>
      </c>
    </row>
    <row r="103" spans="1:9" ht="36">
      <c r="A103" s="22">
        <v>72</v>
      </c>
      <c r="B103" s="100" t="s">
        <v>60</v>
      </c>
      <c r="C103" s="22" t="s">
        <v>42</v>
      </c>
      <c r="D103" s="22">
        <v>1</v>
      </c>
      <c r="E103" s="97"/>
      <c r="F103" s="96"/>
      <c r="G103" s="99">
        <f>MC_7[[#This Row],[VALOR UNIT ]]*MC_7[[#This Row],[%IVA]]</f>
        <v>0</v>
      </c>
      <c r="H103" s="98">
        <f>+MC_7[[#This Row],[VALOR UNIT ]]+MC_7[[#This Row],[IVA]]</f>
        <v>0</v>
      </c>
      <c r="I103" s="99">
        <f>+MC_7[[#This Row],[SUBTOTAL + IVA UNIT]]*MC_7[[#This Row],[CANTIDAD]]</f>
        <v>0</v>
      </c>
    </row>
    <row r="104" spans="1:9">
      <c r="A104" s="22">
        <v>73</v>
      </c>
      <c r="B104" s="100" t="s">
        <v>61</v>
      </c>
      <c r="C104" s="22" t="s">
        <v>42</v>
      </c>
      <c r="D104" s="22">
        <v>1</v>
      </c>
      <c r="E104" s="97"/>
      <c r="F104" s="96"/>
      <c r="G104" s="99">
        <f>MC_7[[#This Row],[VALOR UNIT ]]*MC_7[[#This Row],[%IVA]]</f>
        <v>0</v>
      </c>
      <c r="H104" s="98">
        <f>+MC_7[[#This Row],[VALOR UNIT ]]+MC_7[[#This Row],[IVA]]</f>
        <v>0</v>
      </c>
      <c r="I104" s="99">
        <f>+MC_7[[#This Row],[SUBTOTAL + IVA UNIT]]*MC_7[[#This Row],[CANTIDAD]]</f>
        <v>0</v>
      </c>
    </row>
    <row r="105" spans="1:9">
      <c r="A105" s="22">
        <v>74</v>
      </c>
      <c r="B105" s="100" t="s">
        <v>62</v>
      </c>
      <c r="C105" s="22" t="s">
        <v>42</v>
      </c>
      <c r="D105" s="22">
        <v>1</v>
      </c>
      <c r="E105" s="97"/>
      <c r="F105" s="96"/>
      <c r="G105" s="99">
        <f>MC_7[[#This Row],[VALOR UNIT ]]*MC_7[[#This Row],[%IVA]]</f>
        <v>0</v>
      </c>
      <c r="H105" s="98">
        <f>+MC_7[[#This Row],[VALOR UNIT ]]+MC_7[[#This Row],[IVA]]</f>
        <v>0</v>
      </c>
      <c r="I105" s="99">
        <f>+MC_7[[#This Row],[SUBTOTAL + IVA UNIT]]*MC_7[[#This Row],[CANTIDAD]]</f>
        <v>0</v>
      </c>
    </row>
    <row r="106" spans="1:9" ht="24">
      <c r="A106" s="22">
        <v>75</v>
      </c>
      <c r="B106" s="100" t="s">
        <v>63</v>
      </c>
      <c r="C106" s="22" t="s">
        <v>64</v>
      </c>
      <c r="D106" s="22">
        <v>1</v>
      </c>
      <c r="E106" s="97"/>
      <c r="F106" s="96"/>
      <c r="G106" s="99">
        <f>MC_7[[#This Row],[VALOR UNIT ]]*MC_7[[#This Row],[%IVA]]</f>
        <v>0</v>
      </c>
      <c r="H106" s="98">
        <f>+MC_7[[#This Row],[VALOR UNIT ]]+MC_7[[#This Row],[IVA]]</f>
        <v>0</v>
      </c>
      <c r="I106" s="99">
        <f>+MC_7[[#This Row],[SUBTOTAL + IVA UNIT]]*MC_7[[#This Row],[CANTIDAD]]</f>
        <v>0</v>
      </c>
    </row>
    <row r="107" spans="1:9" ht="36">
      <c r="A107" s="22">
        <v>76</v>
      </c>
      <c r="B107" s="100" t="s">
        <v>65</v>
      </c>
      <c r="C107" s="22" t="s">
        <v>42</v>
      </c>
      <c r="D107" s="22">
        <v>1</v>
      </c>
      <c r="E107" s="97"/>
      <c r="F107" s="96"/>
      <c r="G107" s="99">
        <f>MC_7[[#This Row],[VALOR UNIT ]]*MC_7[[#This Row],[%IVA]]</f>
        <v>0</v>
      </c>
      <c r="H107" s="98">
        <f>+MC_7[[#This Row],[VALOR UNIT ]]+MC_7[[#This Row],[IVA]]</f>
        <v>0</v>
      </c>
      <c r="I107" s="99">
        <f>+MC_7[[#This Row],[SUBTOTAL + IVA UNIT]]*MC_7[[#This Row],[CANTIDAD]]</f>
        <v>0</v>
      </c>
    </row>
    <row r="108" spans="1:9" ht="24">
      <c r="A108" s="22">
        <v>77</v>
      </c>
      <c r="B108" s="100" t="s">
        <v>66</v>
      </c>
      <c r="C108" s="22" t="s">
        <v>42</v>
      </c>
      <c r="D108" s="22">
        <v>1</v>
      </c>
      <c r="E108" s="97"/>
      <c r="F108" s="96"/>
      <c r="G108" s="99">
        <f>MC_7[[#This Row],[VALOR UNIT ]]*MC_7[[#This Row],[%IVA]]</f>
        <v>0</v>
      </c>
      <c r="H108" s="98">
        <f>+MC_7[[#This Row],[VALOR UNIT ]]+MC_7[[#This Row],[IVA]]</f>
        <v>0</v>
      </c>
      <c r="I108" s="99">
        <f>+MC_7[[#This Row],[SUBTOTAL + IVA UNIT]]*MC_7[[#This Row],[CANTIDAD]]</f>
        <v>0</v>
      </c>
    </row>
    <row r="109" spans="1:9" ht="36">
      <c r="A109" s="125">
        <v>78</v>
      </c>
      <c r="B109" s="143" t="s">
        <v>67</v>
      </c>
      <c r="C109" s="125" t="s">
        <v>68</v>
      </c>
      <c r="D109" s="125">
        <v>1</v>
      </c>
      <c r="E109" s="127"/>
      <c r="F109" s="128"/>
      <c r="G109" s="129">
        <f>MC_7[[#This Row],[VALOR UNIT ]]*MC_7[[#This Row],[%IVA]]</f>
        <v>0</v>
      </c>
      <c r="H109" s="130">
        <f>+MC_7[[#This Row],[VALOR UNIT ]]+MC_7[[#This Row],[IVA]]</f>
        <v>0</v>
      </c>
      <c r="I109" s="129">
        <f>+MC_7[[#This Row],[SUBTOTAL + IVA UNIT]]*MC_7[[#This Row],[CANTIDAD]]</f>
        <v>0</v>
      </c>
    </row>
    <row r="110" spans="1:9" s="173" customFormat="1" ht="22.5" customHeight="1">
      <c r="A110" s="159"/>
      <c r="B110" s="160"/>
      <c r="C110" s="159"/>
      <c r="D110" s="161" t="s">
        <v>102</v>
      </c>
      <c r="E110" s="162"/>
      <c r="F110" s="163"/>
      <c r="G110" s="164"/>
      <c r="H110" s="164"/>
      <c r="I110" s="164"/>
    </row>
    <row r="111" spans="1:9" ht="24">
      <c r="A111" s="108">
        <v>79</v>
      </c>
      <c r="B111" s="142" t="s">
        <v>46</v>
      </c>
      <c r="C111" s="108" t="s">
        <v>47</v>
      </c>
      <c r="D111" s="108">
        <v>1</v>
      </c>
      <c r="E111" s="110"/>
      <c r="F111" s="111"/>
      <c r="G111" s="118">
        <f>MC_7[[#This Row],[VALOR UNIT ]]*MC_7[[#This Row],[%IVA]]</f>
        <v>0</v>
      </c>
      <c r="H111" s="112">
        <f>+MC_7[[#This Row],[VALOR UNIT ]]+MC_7[[#This Row],[IVA]]</f>
        <v>0</v>
      </c>
      <c r="I111" s="118">
        <f>+MC_7[[#This Row],[SUBTOTAL + IVA UNIT]]*MC_7[[#This Row],[CANTIDAD]]</f>
        <v>0</v>
      </c>
    </row>
    <row r="112" spans="1:9" ht="24">
      <c r="A112" s="22">
        <v>80</v>
      </c>
      <c r="B112" s="100" t="s">
        <v>69</v>
      </c>
      <c r="C112" s="22" t="s">
        <v>47</v>
      </c>
      <c r="D112" s="22">
        <v>1</v>
      </c>
      <c r="E112" s="97"/>
      <c r="F112" s="96"/>
      <c r="G112" s="99">
        <f>MC_7[[#This Row],[VALOR UNIT ]]*MC_7[[#This Row],[%IVA]]</f>
        <v>0</v>
      </c>
      <c r="H112" s="98">
        <f>+MC_7[[#This Row],[VALOR UNIT ]]+MC_7[[#This Row],[IVA]]</f>
        <v>0</v>
      </c>
      <c r="I112" s="99">
        <f>+MC_7[[#This Row],[SUBTOTAL + IVA UNIT]]*MC_7[[#This Row],[CANTIDAD]]</f>
        <v>0</v>
      </c>
    </row>
    <row r="113" spans="1:9" ht="36">
      <c r="A113" s="22">
        <v>81</v>
      </c>
      <c r="B113" s="100" t="s">
        <v>49</v>
      </c>
      <c r="C113" s="22" t="s">
        <v>42</v>
      </c>
      <c r="D113" s="22">
        <v>1</v>
      </c>
      <c r="E113" s="97"/>
      <c r="F113" s="96"/>
      <c r="G113" s="99">
        <f>MC_7[[#This Row],[VALOR UNIT ]]*MC_7[[#This Row],[%IVA]]</f>
        <v>0</v>
      </c>
      <c r="H113" s="98">
        <f>+MC_7[[#This Row],[VALOR UNIT ]]+MC_7[[#This Row],[IVA]]</f>
        <v>0</v>
      </c>
      <c r="I113" s="99">
        <f>+MC_7[[#This Row],[SUBTOTAL + IVA UNIT]]*MC_7[[#This Row],[CANTIDAD]]</f>
        <v>0</v>
      </c>
    </row>
    <row r="114" spans="1:9" ht="36">
      <c r="A114" s="22">
        <v>82</v>
      </c>
      <c r="B114" s="100" t="s">
        <v>50</v>
      </c>
      <c r="C114" s="22" t="s">
        <v>42</v>
      </c>
      <c r="D114" s="22">
        <v>1</v>
      </c>
      <c r="E114" s="97"/>
      <c r="F114" s="96"/>
      <c r="G114" s="99">
        <f>MC_7[[#This Row],[VALOR UNIT ]]*MC_7[[#This Row],[%IVA]]</f>
        <v>0</v>
      </c>
      <c r="H114" s="98">
        <f>+MC_7[[#This Row],[VALOR UNIT ]]+MC_7[[#This Row],[IVA]]</f>
        <v>0</v>
      </c>
      <c r="I114" s="99">
        <f>+MC_7[[#This Row],[SUBTOTAL + IVA UNIT]]*MC_7[[#This Row],[CANTIDAD]]</f>
        <v>0</v>
      </c>
    </row>
    <row r="115" spans="1:9" ht="36">
      <c r="A115" s="22">
        <v>83</v>
      </c>
      <c r="B115" s="100" t="s">
        <v>96</v>
      </c>
      <c r="C115" s="22" t="s">
        <v>42</v>
      </c>
      <c r="D115" s="22">
        <v>1</v>
      </c>
      <c r="E115" s="97"/>
      <c r="F115" s="96"/>
      <c r="G115" s="99">
        <f>MC_7[[#This Row],[VALOR UNIT ]]*MC_7[[#This Row],[%IVA]]</f>
        <v>0</v>
      </c>
      <c r="H115" s="98">
        <f>+MC_7[[#This Row],[VALOR UNIT ]]+MC_7[[#This Row],[IVA]]</f>
        <v>0</v>
      </c>
      <c r="I115" s="99">
        <f>+MC_7[[#This Row],[SUBTOTAL + IVA UNIT]]*MC_7[[#This Row],[CANTIDAD]]</f>
        <v>0</v>
      </c>
    </row>
    <row r="116" spans="1:9" ht="36">
      <c r="A116" s="22">
        <v>84</v>
      </c>
      <c r="B116" s="100" t="s">
        <v>97</v>
      </c>
      <c r="C116" s="22" t="s">
        <v>42</v>
      </c>
      <c r="D116" s="22">
        <v>1</v>
      </c>
      <c r="E116" s="97"/>
      <c r="F116" s="96"/>
      <c r="G116" s="99">
        <f>MC_7[[#This Row],[VALOR UNIT ]]*MC_7[[#This Row],[%IVA]]</f>
        <v>0</v>
      </c>
      <c r="H116" s="98">
        <f>+MC_7[[#This Row],[VALOR UNIT ]]+MC_7[[#This Row],[IVA]]</f>
        <v>0</v>
      </c>
      <c r="I116" s="99">
        <f>+MC_7[[#This Row],[SUBTOTAL + IVA UNIT]]*MC_7[[#This Row],[CANTIDAD]]</f>
        <v>0</v>
      </c>
    </row>
    <row r="117" spans="1:9" ht="36">
      <c r="A117" s="22">
        <v>85</v>
      </c>
      <c r="B117" s="100" t="s">
        <v>98</v>
      </c>
      <c r="C117" s="22" t="s">
        <v>42</v>
      </c>
      <c r="D117" s="22">
        <v>1</v>
      </c>
      <c r="E117" s="97"/>
      <c r="F117" s="96"/>
      <c r="G117" s="99">
        <f>MC_7[[#This Row],[VALOR UNIT ]]*MC_7[[#This Row],[%IVA]]</f>
        <v>0</v>
      </c>
      <c r="H117" s="98">
        <f>+MC_7[[#This Row],[VALOR UNIT ]]+MC_7[[#This Row],[IVA]]</f>
        <v>0</v>
      </c>
      <c r="I117" s="99">
        <f>+MC_7[[#This Row],[SUBTOTAL + IVA UNIT]]*MC_7[[#This Row],[CANTIDAD]]</f>
        <v>0</v>
      </c>
    </row>
    <row r="118" spans="1:9" ht="36">
      <c r="A118" s="22">
        <v>86</v>
      </c>
      <c r="B118" s="100" t="s">
        <v>99</v>
      </c>
      <c r="C118" s="22" t="s">
        <v>42</v>
      </c>
      <c r="D118" s="22">
        <v>1</v>
      </c>
      <c r="E118" s="97"/>
      <c r="F118" s="96"/>
      <c r="G118" s="99">
        <f>MC_7[[#This Row],[VALOR UNIT ]]*MC_7[[#This Row],[%IVA]]</f>
        <v>0</v>
      </c>
      <c r="H118" s="98">
        <f>+MC_7[[#This Row],[VALOR UNIT ]]+MC_7[[#This Row],[IVA]]</f>
        <v>0</v>
      </c>
      <c r="I118" s="99">
        <f>+MC_7[[#This Row],[SUBTOTAL + IVA UNIT]]*MC_7[[#This Row],[CANTIDAD]]</f>
        <v>0</v>
      </c>
    </row>
    <row r="119" spans="1:9" ht="36">
      <c r="A119" s="22">
        <v>87</v>
      </c>
      <c r="B119" s="100" t="s">
        <v>55</v>
      </c>
      <c r="C119" s="22" t="s">
        <v>42</v>
      </c>
      <c r="D119" s="22">
        <v>1</v>
      </c>
      <c r="E119" s="97"/>
      <c r="F119" s="96"/>
      <c r="G119" s="99">
        <f>MC_7[[#This Row],[VALOR UNIT ]]*MC_7[[#This Row],[%IVA]]</f>
        <v>0</v>
      </c>
      <c r="H119" s="98">
        <f>+MC_7[[#This Row],[VALOR UNIT ]]+MC_7[[#This Row],[IVA]]</f>
        <v>0</v>
      </c>
      <c r="I119" s="99">
        <f>+MC_7[[#This Row],[SUBTOTAL + IVA UNIT]]*MC_7[[#This Row],[CANTIDAD]]</f>
        <v>0</v>
      </c>
    </row>
    <row r="120" spans="1:9" ht="36">
      <c r="A120" s="22">
        <v>88</v>
      </c>
      <c r="B120" s="100" t="s">
        <v>56</v>
      </c>
      <c r="C120" s="22" t="s">
        <v>42</v>
      </c>
      <c r="D120" s="22">
        <v>1</v>
      </c>
      <c r="E120" s="97"/>
      <c r="F120" s="96"/>
      <c r="G120" s="99">
        <f>MC_7[[#This Row],[VALOR UNIT ]]*MC_7[[#This Row],[%IVA]]</f>
        <v>0</v>
      </c>
      <c r="H120" s="98">
        <f>+MC_7[[#This Row],[VALOR UNIT ]]+MC_7[[#This Row],[IVA]]</f>
        <v>0</v>
      </c>
      <c r="I120" s="99">
        <f>+MC_7[[#This Row],[SUBTOTAL + IVA UNIT]]*MC_7[[#This Row],[CANTIDAD]]</f>
        <v>0</v>
      </c>
    </row>
    <row r="121" spans="1:9" ht="36">
      <c r="A121" s="22">
        <v>89</v>
      </c>
      <c r="B121" s="100" t="s">
        <v>70</v>
      </c>
      <c r="C121" s="22" t="s">
        <v>42</v>
      </c>
      <c r="D121" s="22">
        <v>1</v>
      </c>
      <c r="E121" s="97"/>
      <c r="F121" s="96"/>
      <c r="G121" s="99">
        <f>MC_7[[#This Row],[VALOR UNIT ]]*MC_7[[#This Row],[%IVA]]</f>
        <v>0</v>
      </c>
      <c r="H121" s="98">
        <f>+MC_7[[#This Row],[VALOR UNIT ]]+MC_7[[#This Row],[IVA]]</f>
        <v>0</v>
      </c>
      <c r="I121" s="99">
        <f>+MC_7[[#This Row],[SUBTOTAL + IVA UNIT]]*MC_7[[#This Row],[CANTIDAD]]</f>
        <v>0</v>
      </c>
    </row>
    <row r="122" spans="1:9" ht="36">
      <c r="A122" s="22">
        <v>90</v>
      </c>
      <c r="B122" s="100" t="s">
        <v>71</v>
      </c>
      <c r="C122" s="22" t="s">
        <v>42</v>
      </c>
      <c r="D122" s="22">
        <v>1</v>
      </c>
      <c r="E122" s="97"/>
      <c r="F122" s="96"/>
      <c r="G122" s="99">
        <f>MC_7[[#This Row],[VALOR UNIT ]]*MC_7[[#This Row],[%IVA]]</f>
        <v>0</v>
      </c>
      <c r="H122" s="98">
        <f>+MC_7[[#This Row],[VALOR UNIT ]]+MC_7[[#This Row],[IVA]]</f>
        <v>0</v>
      </c>
      <c r="I122" s="99">
        <f>+MC_7[[#This Row],[SUBTOTAL + IVA UNIT]]*MC_7[[#This Row],[CANTIDAD]]</f>
        <v>0</v>
      </c>
    </row>
    <row r="123" spans="1:9" ht="36">
      <c r="A123" s="22">
        <v>91</v>
      </c>
      <c r="B123" s="100" t="s">
        <v>59</v>
      </c>
      <c r="C123" s="22" t="s">
        <v>42</v>
      </c>
      <c r="D123" s="22">
        <v>1</v>
      </c>
      <c r="E123" s="97"/>
      <c r="F123" s="96"/>
      <c r="G123" s="99">
        <f>MC_7[[#This Row],[VALOR UNIT ]]*MC_7[[#This Row],[%IVA]]</f>
        <v>0</v>
      </c>
      <c r="H123" s="98">
        <f>+MC_7[[#This Row],[VALOR UNIT ]]+MC_7[[#This Row],[IVA]]</f>
        <v>0</v>
      </c>
      <c r="I123" s="99">
        <f>+MC_7[[#This Row],[SUBTOTAL + IVA UNIT]]*MC_7[[#This Row],[CANTIDAD]]</f>
        <v>0</v>
      </c>
    </row>
    <row r="124" spans="1:9" ht="36">
      <c r="A124" s="22">
        <v>92</v>
      </c>
      <c r="B124" s="100" t="s">
        <v>60</v>
      </c>
      <c r="C124" s="22" t="s">
        <v>42</v>
      </c>
      <c r="D124" s="22">
        <v>1</v>
      </c>
      <c r="E124" s="97"/>
      <c r="F124" s="96"/>
      <c r="G124" s="99">
        <f>MC_7[[#This Row],[VALOR UNIT ]]*MC_7[[#This Row],[%IVA]]</f>
        <v>0</v>
      </c>
      <c r="H124" s="98">
        <f>+MC_7[[#This Row],[VALOR UNIT ]]+MC_7[[#This Row],[IVA]]</f>
        <v>0</v>
      </c>
      <c r="I124" s="99">
        <f>+MC_7[[#This Row],[SUBTOTAL + IVA UNIT]]*MC_7[[#This Row],[CANTIDAD]]</f>
        <v>0</v>
      </c>
    </row>
    <row r="125" spans="1:9">
      <c r="A125" s="22">
        <v>93</v>
      </c>
      <c r="B125" s="100" t="s">
        <v>61</v>
      </c>
      <c r="C125" s="22" t="s">
        <v>42</v>
      </c>
      <c r="D125" s="22">
        <v>1</v>
      </c>
      <c r="E125" s="97"/>
      <c r="F125" s="96"/>
      <c r="G125" s="99">
        <f>MC_7[[#This Row],[VALOR UNIT ]]*MC_7[[#This Row],[%IVA]]</f>
        <v>0</v>
      </c>
      <c r="H125" s="98">
        <f>+MC_7[[#This Row],[VALOR UNIT ]]+MC_7[[#This Row],[IVA]]</f>
        <v>0</v>
      </c>
      <c r="I125" s="99">
        <f>+MC_7[[#This Row],[SUBTOTAL + IVA UNIT]]*MC_7[[#This Row],[CANTIDAD]]</f>
        <v>0</v>
      </c>
    </row>
    <row r="126" spans="1:9">
      <c r="A126" s="22">
        <v>94</v>
      </c>
      <c r="B126" s="100" t="s">
        <v>62</v>
      </c>
      <c r="C126" s="22" t="s">
        <v>42</v>
      </c>
      <c r="D126" s="22">
        <v>1</v>
      </c>
      <c r="E126" s="97"/>
      <c r="F126" s="96"/>
      <c r="G126" s="99">
        <f>MC_7[[#This Row],[VALOR UNIT ]]*MC_7[[#This Row],[%IVA]]</f>
        <v>0</v>
      </c>
      <c r="H126" s="98">
        <f>+MC_7[[#This Row],[VALOR UNIT ]]+MC_7[[#This Row],[IVA]]</f>
        <v>0</v>
      </c>
      <c r="I126" s="99">
        <f>+MC_7[[#This Row],[SUBTOTAL + IVA UNIT]]*MC_7[[#This Row],[CANTIDAD]]</f>
        <v>0</v>
      </c>
    </row>
    <row r="127" spans="1:9" ht="24">
      <c r="A127" s="22">
        <v>95</v>
      </c>
      <c r="B127" s="100" t="s">
        <v>63</v>
      </c>
      <c r="C127" s="22" t="s">
        <v>64</v>
      </c>
      <c r="D127" s="22">
        <v>1</v>
      </c>
      <c r="E127" s="97"/>
      <c r="F127" s="96"/>
      <c r="G127" s="99">
        <f>MC_7[[#This Row],[VALOR UNIT ]]*MC_7[[#This Row],[%IVA]]</f>
        <v>0</v>
      </c>
      <c r="H127" s="98">
        <f>+MC_7[[#This Row],[VALOR UNIT ]]+MC_7[[#This Row],[IVA]]</f>
        <v>0</v>
      </c>
      <c r="I127" s="99">
        <f>+MC_7[[#This Row],[SUBTOTAL + IVA UNIT]]*MC_7[[#This Row],[CANTIDAD]]</f>
        <v>0</v>
      </c>
    </row>
    <row r="128" spans="1:9" ht="36">
      <c r="A128" s="22">
        <v>96</v>
      </c>
      <c r="B128" s="100" t="s">
        <v>65</v>
      </c>
      <c r="C128" s="22" t="s">
        <v>42</v>
      </c>
      <c r="D128" s="22">
        <v>1</v>
      </c>
      <c r="E128" s="97"/>
      <c r="F128" s="96"/>
      <c r="G128" s="99">
        <f>MC_7[[#This Row],[VALOR UNIT ]]*MC_7[[#This Row],[%IVA]]</f>
        <v>0</v>
      </c>
      <c r="H128" s="98">
        <f>+MC_7[[#This Row],[VALOR UNIT ]]+MC_7[[#This Row],[IVA]]</f>
        <v>0</v>
      </c>
      <c r="I128" s="99">
        <f>+MC_7[[#This Row],[SUBTOTAL + IVA UNIT]]*MC_7[[#This Row],[CANTIDAD]]</f>
        <v>0</v>
      </c>
    </row>
    <row r="129" spans="1:9" ht="24">
      <c r="A129" s="22">
        <v>97</v>
      </c>
      <c r="B129" s="100" t="s">
        <v>66</v>
      </c>
      <c r="C129" s="22" t="s">
        <v>42</v>
      </c>
      <c r="D129" s="22">
        <v>1</v>
      </c>
      <c r="E129" s="97"/>
      <c r="F129" s="96"/>
      <c r="G129" s="99">
        <f>MC_7[[#This Row],[VALOR UNIT ]]*MC_7[[#This Row],[%IVA]]</f>
        <v>0</v>
      </c>
      <c r="H129" s="98">
        <f>+MC_7[[#This Row],[VALOR UNIT ]]+MC_7[[#This Row],[IVA]]</f>
        <v>0</v>
      </c>
      <c r="I129" s="99">
        <f>+MC_7[[#This Row],[SUBTOTAL + IVA UNIT]]*MC_7[[#This Row],[CANTIDAD]]</f>
        <v>0</v>
      </c>
    </row>
    <row r="130" spans="1:9" ht="36">
      <c r="A130" s="125">
        <v>98</v>
      </c>
      <c r="B130" s="143" t="s">
        <v>67</v>
      </c>
      <c r="C130" s="125" t="s">
        <v>68</v>
      </c>
      <c r="D130" s="125">
        <v>1</v>
      </c>
      <c r="E130" s="127"/>
      <c r="F130" s="128"/>
      <c r="G130" s="129">
        <f>MC_7[[#This Row],[VALOR UNIT ]]*MC_7[[#This Row],[%IVA]]</f>
        <v>0</v>
      </c>
      <c r="H130" s="130">
        <f>+MC_7[[#This Row],[VALOR UNIT ]]+MC_7[[#This Row],[IVA]]</f>
        <v>0</v>
      </c>
      <c r="I130" s="129">
        <f>+MC_7[[#This Row],[SUBTOTAL + IVA UNIT]]*MC_7[[#This Row],[CANTIDAD]]</f>
        <v>0</v>
      </c>
    </row>
    <row r="131" spans="1:9" s="173" customFormat="1" ht="22.5" customHeight="1">
      <c r="A131" s="159"/>
      <c r="B131" s="160"/>
      <c r="C131" s="159"/>
      <c r="D131" s="161" t="s">
        <v>103</v>
      </c>
      <c r="E131" s="162"/>
      <c r="F131" s="163"/>
      <c r="G131" s="164"/>
      <c r="H131" s="164"/>
      <c r="I131" s="164"/>
    </row>
    <row r="132" spans="1:9" ht="24">
      <c r="A132" s="108">
        <v>99</v>
      </c>
      <c r="B132" s="142" t="s">
        <v>46</v>
      </c>
      <c r="C132" s="108" t="s">
        <v>47</v>
      </c>
      <c r="D132" s="108">
        <v>1</v>
      </c>
      <c r="E132" s="110"/>
      <c r="F132" s="111"/>
      <c r="G132" s="118">
        <f>MC_7[[#This Row],[VALOR UNIT ]]*MC_7[[#This Row],[%IVA]]</f>
        <v>0</v>
      </c>
      <c r="H132" s="112">
        <f>+MC_7[[#This Row],[VALOR UNIT ]]+MC_7[[#This Row],[IVA]]</f>
        <v>0</v>
      </c>
      <c r="I132" s="118">
        <f>+MC_7[[#This Row],[SUBTOTAL + IVA UNIT]]*MC_7[[#This Row],[CANTIDAD]]</f>
        <v>0</v>
      </c>
    </row>
    <row r="133" spans="1:9" ht="24">
      <c r="A133" s="22">
        <v>100</v>
      </c>
      <c r="B133" s="100" t="s">
        <v>48</v>
      </c>
      <c r="C133" s="22" t="s">
        <v>47</v>
      </c>
      <c r="D133" s="22">
        <v>1</v>
      </c>
      <c r="E133" s="97"/>
      <c r="F133" s="96"/>
      <c r="G133" s="99">
        <f>MC_7[[#This Row],[VALOR UNIT ]]*MC_7[[#This Row],[%IVA]]</f>
        <v>0</v>
      </c>
      <c r="H133" s="98">
        <f>+MC_7[[#This Row],[VALOR UNIT ]]+MC_7[[#This Row],[IVA]]</f>
        <v>0</v>
      </c>
      <c r="I133" s="99">
        <f>+MC_7[[#This Row],[SUBTOTAL + IVA UNIT]]*MC_7[[#This Row],[CANTIDAD]]</f>
        <v>0</v>
      </c>
    </row>
    <row r="134" spans="1:9" ht="36">
      <c r="A134" s="22">
        <v>101</v>
      </c>
      <c r="B134" s="100" t="s">
        <v>49</v>
      </c>
      <c r="C134" s="22" t="s">
        <v>42</v>
      </c>
      <c r="D134" s="22">
        <v>1</v>
      </c>
      <c r="E134" s="97"/>
      <c r="F134" s="96"/>
      <c r="G134" s="99">
        <f>MC_7[[#This Row],[VALOR UNIT ]]*MC_7[[#This Row],[%IVA]]</f>
        <v>0</v>
      </c>
      <c r="H134" s="98">
        <f>+MC_7[[#This Row],[VALOR UNIT ]]+MC_7[[#This Row],[IVA]]</f>
        <v>0</v>
      </c>
      <c r="I134" s="99">
        <f>+MC_7[[#This Row],[SUBTOTAL + IVA UNIT]]*MC_7[[#This Row],[CANTIDAD]]</f>
        <v>0</v>
      </c>
    </row>
    <row r="135" spans="1:9" ht="36">
      <c r="A135" s="22">
        <v>102</v>
      </c>
      <c r="B135" s="100" t="s">
        <v>50</v>
      </c>
      <c r="C135" s="22" t="s">
        <v>42</v>
      </c>
      <c r="D135" s="22">
        <v>1</v>
      </c>
      <c r="E135" s="97"/>
      <c r="F135" s="96"/>
      <c r="G135" s="99">
        <f>MC_7[[#This Row],[VALOR UNIT ]]*MC_7[[#This Row],[%IVA]]</f>
        <v>0</v>
      </c>
      <c r="H135" s="98">
        <f>+MC_7[[#This Row],[VALOR UNIT ]]+MC_7[[#This Row],[IVA]]</f>
        <v>0</v>
      </c>
      <c r="I135" s="99">
        <f>+MC_7[[#This Row],[SUBTOTAL + IVA UNIT]]*MC_7[[#This Row],[CANTIDAD]]</f>
        <v>0</v>
      </c>
    </row>
    <row r="136" spans="1:9" ht="36">
      <c r="A136" s="22">
        <v>103</v>
      </c>
      <c r="B136" s="100" t="s">
        <v>104</v>
      </c>
      <c r="C136" s="22" t="s">
        <v>42</v>
      </c>
      <c r="D136" s="22">
        <v>1</v>
      </c>
      <c r="E136" s="97"/>
      <c r="F136" s="96"/>
      <c r="G136" s="99">
        <f>MC_7[[#This Row],[VALOR UNIT ]]*MC_7[[#This Row],[%IVA]]</f>
        <v>0</v>
      </c>
      <c r="H136" s="98">
        <f>+MC_7[[#This Row],[VALOR UNIT ]]+MC_7[[#This Row],[IVA]]</f>
        <v>0</v>
      </c>
      <c r="I136" s="99">
        <f>+MC_7[[#This Row],[SUBTOTAL + IVA UNIT]]*MC_7[[#This Row],[CANTIDAD]]</f>
        <v>0</v>
      </c>
    </row>
    <row r="137" spans="1:9" ht="36">
      <c r="A137" s="22">
        <v>104</v>
      </c>
      <c r="B137" s="100" t="s">
        <v>97</v>
      </c>
      <c r="C137" s="22" t="s">
        <v>42</v>
      </c>
      <c r="D137" s="22">
        <v>1</v>
      </c>
      <c r="E137" s="97"/>
      <c r="F137" s="96"/>
      <c r="G137" s="99">
        <f>MC_7[[#This Row],[VALOR UNIT ]]*MC_7[[#This Row],[%IVA]]</f>
        <v>0</v>
      </c>
      <c r="H137" s="98">
        <f>+MC_7[[#This Row],[VALOR UNIT ]]+MC_7[[#This Row],[IVA]]</f>
        <v>0</v>
      </c>
      <c r="I137" s="99">
        <f>+MC_7[[#This Row],[SUBTOTAL + IVA UNIT]]*MC_7[[#This Row],[CANTIDAD]]</f>
        <v>0</v>
      </c>
    </row>
    <row r="138" spans="1:9" ht="36">
      <c r="A138" s="22">
        <v>105</v>
      </c>
      <c r="B138" s="100" t="s">
        <v>98</v>
      </c>
      <c r="C138" s="22" t="s">
        <v>42</v>
      </c>
      <c r="D138" s="22">
        <v>1</v>
      </c>
      <c r="E138" s="97"/>
      <c r="F138" s="96"/>
      <c r="G138" s="99">
        <f>MC_7[[#This Row],[VALOR UNIT ]]*MC_7[[#This Row],[%IVA]]</f>
        <v>0</v>
      </c>
      <c r="H138" s="98">
        <f>+MC_7[[#This Row],[VALOR UNIT ]]+MC_7[[#This Row],[IVA]]</f>
        <v>0</v>
      </c>
      <c r="I138" s="99">
        <f>+MC_7[[#This Row],[SUBTOTAL + IVA UNIT]]*MC_7[[#This Row],[CANTIDAD]]</f>
        <v>0</v>
      </c>
    </row>
    <row r="139" spans="1:9" ht="36">
      <c r="A139" s="22">
        <v>106</v>
      </c>
      <c r="B139" s="100" t="s">
        <v>99</v>
      </c>
      <c r="C139" s="22" t="s">
        <v>42</v>
      </c>
      <c r="D139" s="22">
        <v>1</v>
      </c>
      <c r="E139" s="97"/>
      <c r="F139" s="96"/>
      <c r="G139" s="99">
        <f>MC_7[[#This Row],[VALOR UNIT ]]*MC_7[[#This Row],[%IVA]]</f>
        <v>0</v>
      </c>
      <c r="H139" s="98">
        <f>+MC_7[[#This Row],[VALOR UNIT ]]+MC_7[[#This Row],[IVA]]</f>
        <v>0</v>
      </c>
      <c r="I139" s="99">
        <f>+MC_7[[#This Row],[SUBTOTAL + IVA UNIT]]*MC_7[[#This Row],[CANTIDAD]]</f>
        <v>0</v>
      </c>
    </row>
    <row r="140" spans="1:9" ht="36">
      <c r="A140" s="22">
        <v>107</v>
      </c>
      <c r="B140" s="100" t="s">
        <v>55</v>
      </c>
      <c r="C140" s="22" t="s">
        <v>42</v>
      </c>
      <c r="D140" s="22">
        <v>1</v>
      </c>
      <c r="E140" s="97"/>
      <c r="F140" s="96"/>
      <c r="G140" s="99">
        <f>MC_7[[#This Row],[VALOR UNIT ]]*MC_7[[#This Row],[%IVA]]</f>
        <v>0</v>
      </c>
      <c r="H140" s="98">
        <f>+MC_7[[#This Row],[VALOR UNIT ]]+MC_7[[#This Row],[IVA]]</f>
        <v>0</v>
      </c>
      <c r="I140" s="99">
        <f>+MC_7[[#This Row],[SUBTOTAL + IVA UNIT]]*MC_7[[#This Row],[CANTIDAD]]</f>
        <v>0</v>
      </c>
    </row>
    <row r="141" spans="1:9" ht="36">
      <c r="A141" s="22">
        <v>108</v>
      </c>
      <c r="B141" s="100" t="s">
        <v>56</v>
      </c>
      <c r="C141" s="22" t="s">
        <v>42</v>
      </c>
      <c r="D141" s="22">
        <v>1</v>
      </c>
      <c r="E141" s="97"/>
      <c r="F141" s="96"/>
      <c r="G141" s="99">
        <f>MC_7[[#This Row],[VALOR UNIT ]]*MC_7[[#This Row],[%IVA]]</f>
        <v>0</v>
      </c>
      <c r="H141" s="98">
        <f>+MC_7[[#This Row],[VALOR UNIT ]]+MC_7[[#This Row],[IVA]]</f>
        <v>0</v>
      </c>
      <c r="I141" s="99">
        <f>+MC_7[[#This Row],[SUBTOTAL + IVA UNIT]]*MC_7[[#This Row],[CANTIDAD]]</f>
        <v>0</v>
      </c>
    </row>
    <row r="142" spans="1:9" ht="36">
      <c r="A142" s="22">
        <v>109</v>
      </c>
      <c r="B142" s="100" t="s">
        <v>70</v>
      </c>
      <c r="C142" s="22" t="s">
        <v>42</v>
      </c>
      <c r="D142" s="22">
        <v>1</v>
      </c>
      <c r="E142" s="97"/>
      <c r="F142" s="96"/>
      <c r="G142" s="99">
        <f>MC_7[[#This Row],[VALOR UNIT ]]*MC_7[[#This Row],[%IVA]]</f>
        <v>0</v>
      </c>
      <c r="H142" s="98">
        <f>+MC_7[[#This Row],[VALOR UNIT ]]+MC_7[[#This Row],[IVA]]</f>
        <v>0</v>
      </c>
      <c r="I142" s="99">
        <f>+MC_7[[#This Row],[SUBTOTAL + IVA UNIT]]*MC_7[[#This Row],[CANTIDAD]]</f>
        <v>0</v>
      </c>
    </row>
    <row r="143" spans="1:9" ht="36">
      <c r="A143" s="22">
        <v>110</v>
      </c>
      <c r="B143" s="100" t="s">
        <v>71</v>
      </c>
      <c r="C143" s="22" t="s">
        <v>42</v>
      </c>
      <c r="D143" s="22">
        <v>1</v>
      </c>
      <c r="E143" s="97"/>
      <c r="F143" s="96"/>
      <c r="G143" s="99">
        <f>MC_7[[#This Row],[VALOR UNIT ]]*MC_7[[#This Row],[%IVA]]</f>
        <v>0</v>
      </c>
      <c r="H143" s="98">
        <f>+MC_7[[#This Row],[VALOR UNIT ]]+MC_7[[#This Row],[IVA]]</f>
        <v>0</v>
      </c>
      <c r="I143" s="99">
        <f>+MC_7[[#This Row],[SUBTOTAL + IVA UNIT]]*MC_7[[#This Row],[CANTIDAD]]</f>
        <v>0</v>
      </c>
    </row>
    <row r="144" spans="1:9" ht="36">
      <c r="A144" s="22">
        <v>111</v>
      </c>
      <c r="B144" s="100" t="s">
        <v>59</v>
      </c>
      <c r="C144" s="22" t="s">
        <v>42</v>
      </c>
      <c r="D144" s="22">
        <v>1</v>
      </c>
      <c r="E144" s="97"/>
      <c r="F144" s="96"/>
      <c r="G144" s="99">
        <f>MC_7[[#This Row],[VALOR UNIT ]]*MC_7[[#This Row],[%IVA]]</f>
        <v>0</v>
      </c>
      <c r="H144" s="98">
        <f>+MC_7[[#This Row],[VALOR UNIT ]]+MC_7[[#This Row],[IVA]]</f>
        <v>0</v>
      </c>
      <c r="I144" s="99">
        <f>+MC_7[[#This Row],[SUBTOTAL + IVA UNIT]]*MC_7[[#This Row],[CANTIDAD]]</f>
        <v>0</v>
      </c>
    </row>
    <row r="145" spans="1:9" ht="36">
      <c r="A145" s="22">
        <v>112</v>
      </c>
      <c r="B145" s="100" t="s">
        <v>60</v>
      </c>
      <c r="C145" s="22" t="s">
        <v>42</v>
      </c>
      <c r="D145" s="22">
        <v>1</v>
      </c>
      <c r="E145" s="97"/>
      <c r="F145" s="96"/>
      <c r="G145" s="99">
        <f>MC_7[[#This Row],[VALOR UNIT ]]*MC_7[[#This Row],[%IVA]]</f>
        <v>0</v>
      </c>
      <c r="H145" s="98">
        <f>+MC_7[[#This Row],[VALOR UNIT ]]+MC_7[[#This Row],[IVA]]</f>
        <v>0</v>
      </c>
      <c r="I145" s="99">
        <f>+MC_7[[#This Row],[SUBTOTAL + IVA UNIT]]*MC_7[[#This Row],[CANTIDAD]]</f>
        <v>0</v>
      </c>
    </row>
    <row r="146" spans="1:9">
      <c r="A146" s="22">
        <v>113</v>
      </c>
      <c r="B146" s="100" t="s">
        <v>61</v>
      </c>
      <c r="C146" s="22" t="s">
        <v>42</v>
      </c>
      <c r="D146" s="22">
        <v>1</v>
      </c>
      <c r="E146" s="97"/>
      <c r="F146" s="96"/>
      <c r="G146" s="99">
        <f>MC_7[[#This Row],[VALOR UNIT ]]*MC_7[[#This Row],[%IVA]]</f>
        <v>0</v>
      </c>
      <c r="H146" s="98">
        <f>+MC_7[[#This Row],[VALOR UNIT ]]+MC_7[[#This Row],[IVA]]</f>
        <v>0</v>
      </c>
      <c r="I146" s="99">
        <f>+MC_7[[#This Row],[SUBTOTAL + IVA UNIT]]*MC_7[[#This Row],[CANTIDAD]]</f>
        <v>0</v>
      </c>
    </row>
    <row r="147" spans="1:9">
      <c r="A147" s="22">
        <v>114</v>
      </c>
      <c r="B147" s="100" t="s">
        <v>62</v>
      </c>
      <c r="C147" s="22" t="s">
        <v>42</v>
      </c>
      <c r="D147" s="22">
        <v>1</v>
      </c>
      <c r="E147" s="97"/>
      <c r="F147" s="96"/>
      <c r="G147" s="99">
        <f>MC_7[[#This Row],[VALOR UNIT ]]*MC_7[[#This Row],[%IVA]]</f>
        <v>0</v>
      </c>
      <c r="H147" s="98">
        <f>+MC_7[[#This Row],[VALOR UNIT ]]+MC_7[[#This Row],[IVA]]</f>
        <v>0</v>
      </c>
      <c r="I147" s="99">
        <f>+MC_7[[#This Row],[SUBTOTAL + IVA UNIT]]*MC_7[[#This Row],[CANTIDAD]]</f>
        <v>0</v>
      </c>
    </row>
    <row r="148" spans="1:9" ht="24">
      <c r="A148" s="22">
        <v>115</v>
      </c>
      <c r="B148" s="100" t="s">
        <v>63</v>
      </c>
      <c r="C148" s="22" t="s">
        <v>64</v>
      </c>
      <c r="D148" s="22">
        <v>1</v>
      </c>
      <c r="E148" s="97"/>
      <c r="F148" s="96"/>
      <c r="G148" s="99">
        <f>MC_7[[#This Row],[VALOR UNIT ]]*MC_7[[#This Row],[%IVA]]</f>
        <v>0</v>
      </c>
      <c r="H148" s="98">
        <f>+MC_7[[#This Row],[VALOR UNIT ]]+MC_7[[#This Row],[IVA]]</f>
        <v>0</v>
      </c>
      <c r="I148" s="99">
        <f>+MC_7[[#This Row],[SUBTOTAL + IVA UNIT]]*MC_7[[#This Row],[CANTIDAD]]</f>
        <v>0</v>
      </c>
    </row>
    <row r="149" spans="1:9" ht="36">
      <c r="A149" s="22">
        <v>116</v>
      </c>
      <c r="B149" s="100" t="s">
        <v>65</v>
      </c>
      <c r="C149" s="22" t="s">
        <v>42</v>
      </c>
      <c r="D149" s="22">
        <v>1</v>
      </c>
      <c r="E149" s="97"/>
      <c r="F149" s="96"/>
      <c r="G149" s="99">
        <f>MC_7[[#This Row],[VALOR UNIT ]]*MC_7[[#This Row],[%IVA]]</f>
        <v>0</v>
      </c>
      <c r="H149" s="98">
        <f>+MC_7[[#This Row],[VALOR UNIT ]]+MC_7[[#This Row],[IVA]]</f>
        <v>0</v>
      </c>
      <c r="I149" s="99">
        <f>+MC_7[[#This Row],[SUBTOTAL + IVA UNIT]]*MC_7[[#This Row],[CANTIDAD]]</f>
        <v>0</v>
      </c>
    </row>
    <row r="150" spans="1:9" ht="24">
      <c r="A150" s="22">
        <v>117</v>
      </c>
      <c r="B150" s="100" t="s">
        <v>66</v>
      </c>
      <c r="C150" s="22" t="s">
        <v>42</v>
      </c>
      <c r="D150" s="22">
        <v>1</v>
      </c>
      <c r="E150" s="97"/>
      <c r="F150" s="96"/>
      <c r="G150" s="99">
        <f>MC_7[[#This Row],[VALOR UNIT ]]*MC_7[[#This Row],[%IVA]]</f>
        <v>0</v>
      </c>
      <c r="H150" s="98">
        <f>+MC_7[[#This Row],[VALOR UNIT ]]+MC_7[[#This Row],[IVA]]</f>
        <v>0</v>
      </c>
      <c r="I150" s="99">
        <f>+MC_7[[#This Row],[SUBTOTAL + IVA UNIT]]*MC_7[[#This Row],[CANTIDAD]]</f>
        <v>0</v>
      </c>
    </row>
    <row r="151" spans="1:9" ht="36">
      <c r="A151" s="22">
        <v>118</v>
      </c>
      <c r="B151" s="100" t="s">
        <v>67</v>
      </c>
      <c r="C151" s="22" t="s">
        <v>68</v>
      </c>
      <c r="D151" s="22">
        <v>1</v>
      </c>
      <c r="E151" s="97"/>
      <c r="F151" s="96"/>
      <c r="G151" s="99">
        <f>MC_7[[#This Row],[VALOR UNIT ]]*MC_7[[#This Row],[%IVA]]</f>
        <v>0</v>
      </c>
      <c r="H151" s="98">
        <f>+MC_7[[#This Row],[VALOR UNIT ]]+MC_7[[#This Row],[IVA]]</f>
        <v>0</v>
      </c>
      <c r="I151" s="99">
        <f>+MC_7[[#This Row],[SUBTOTAL + IVA UNIT]]*MC_7[[#This Row],[CANTIDAD]]</f>
        <v>0</v>
      </c>
    </row>
    <row r="152" spans="1:9" ht="36">
      <c r="A152" s="125">
        <v>119</v>
      </c>
      <c r="B152" s="143" t="s">
        <v>73</v>
      </c>
      <c r="C152" s="125" t="s">
        <v>42</v>
      </c>
      <c r="D152" s="125">
        <v>1</v>
      </c>
      <c r="E152" s="127"/>
      <c r="F152" s="128"/>
      <c r="G152" s="129">
        <f>MC_7[[#This Row],[VALOR UNIT ]]*MC_7[[#This Row],[%IVA]]</f>
        <v>0</v>
      </c>
      <c r="H152" s="130">
        <f>+MC_7[[#This Row],[VALOR UNIT ]]+MC_7[[#This Row],[IVA]]</f>
        <v>0</v>
      </c>
      <c r="I152" s="129">
        <f>+MC_7[[#This Row],[SUBTOTAL + IVA UNIT]]*MC_7[[#This Row],[CANTIDAD]]</f>
        <v>0</v>
      </c>
    </row>
    <row r="153" spans="1:9" s="173" customFormat="1" ht="22.5" customHeight="1">
      <c r="A153" s="159"/>
      <c r="B153" s="160"/>
      <c r="C153" s="159"/>
      <c r="D153" s="161" t="s">
        <v>105</v>
      </c>
      <c r="E153" s="162"/>
      <c r="F153" s="163"/>
      <c r="G153" s="164"/>
      <c r="H153" s="164"/>
      <c r="I153" s="164"/>
    </row>
    <row r="154" spans="1:9" ht="24">
      <c r="A154" s="108">
        <v>120</v>
      </c>
      <c r="B154" s="142" t="s">
        <v>46</v>
      </c>
      <c r="C154" s="108" t="s">
        <v>47</v>
      </c>
      <c r="D154" s="108">
        <v>1</v>
      </c>
      <c r="E154" s="110"/>
      <c r="F154" s="111"/>
      <c r="G154" s="118">
        <f>MC_7[[#This Row],[VALOR UNIT ]]*MC_7[[#This Row],[%IVA]]</f>
        <v>0</v>
      </c>
      <c r="H154" s="112">
        <f>+MC_7[[#This Row],[VALOR UNIT ]]+MC_7[[#This Row],[IVA]]</f>
        <v>0</v>
      </c>
      <c r="I154" s="118">
        <f>+MC_7[[#This Row],[SUBTOTAL + IVA UNIT]]*MC_7[[#This Row],[CANTIDAD]]</f>
        <v>0</v>
      </c>
    </row>
    <row r="155" spans="1:9" ht="24">
      <c r="A155" s="22">
        <v>121</v>
      </c>
      <c r="B155" s="100" t="s">
        <v>48</v>
      </c>
      <c r="C155" s="22" t="s">
        <v>47</v>
      </c>
      <c r="D155" s="22">
        <v>1</v>
      </c>
      <c r="E155" s="97"/>
      <c r="F155" s="96"/>
      <c r="G155" s="99">
        <f>MC_7[[#This Row],[VALOR UNIT ]]*MC_7[[#This Row],[%IVA]]</f>
        <v>0</v>
      </c>
      <c r="H155" s="98">
        <f>+MC_7[[#This Row],[VALOR UNIT ]]+MC_7[[#This Row],[IVA]]</f>
        <v>0</v>
      </c>
      <c r="I155" s="99">
        <f>+MC_7[[#This Row],[SUBTOTAL + IVA UNIT]]*MC_7[[#This Row],[CANTIDAD]]</f>
        <v>0</v>
      </c>
    </row>
    <row r="156" spans="1:9" ht="36">
      <c r="A156" s="22">
        <v>122</v>
      </c>
      <c r="B156" s="100" t="s">
        <v>49</v>
      </c>
      <c r="C156" s="22" t="s">
        <v>42</v>
      </c>
      <c r="D156" s="22">
        <v>1</v>
      </c>
      <c r="E156" s="97"/>
      <c r="F156" s="96"/>
      <c r="G156" s="99">
        <f>MC_7[[#This Row],[VALOR UNIT ]]*MC_7[[#This Row],[%IVA]]</f>
        <v>0</v>
      </c>
      <c r="H156" s="98">
        <f>+MC_7[[#This Row],[VALOR UNIT ]]+MC_7[[#This Row],[IVA]]</f>
        <v>0</v>
      </c>
      <c r="I156" s="99">
        <f>+MC_7[[#This Row],[SUBTOTAL + IVA UNIT]]*MC_7[[#This Row],[CANTIDAD]]</f>
        <v>0</v>
      </c>
    </row>
    <row r="157" spans="1:9" ht="36">
      <c r="A157" s="22">
        <v>123</v>
      </c>
      <c r="B157" s="100" t="s">
        <v>50</v>
      </c>
      <c r="C157" s="22" t="s">
        <v>42</v>
      </c>
      <c r="D157" s="22">
        <v>1</v>
      </c>
      <c r="E157" s="97"/>
      <c r="F157" s="96"/>
      <c r="G157" s="99">
        <f>MC_7[[#This Row],[VALOR UNIT ]]*MC_7[[#This Row],[%IVA]]</f>
        <v>0</v>
      </c>
      <c r="H157" s="98">
        <f>+MC_7[[#This Row],[VALOR UNIT ]]+MC_7[[#This Row],[IVA]]</f>
        <v>0</v>
      </c>
      <c r="I157" s="99">
        <f>+MC_7[[#This Row],[SUBTOTAL + IVA UNIT]]*MC_7[[#This Row],[CANTIDAD]]</f>
        <v>0</v>
      </c>
    </row>
    <row r="158" spans="1:9" ht="36">
      <c r="A158" s="22">
        <v>124</v>
      </c>
      <c r="B158" s="100" t="s">
        <v>104</v>
      </c>
      <c r="C158" s="22" t="s">
        <v>42</v>
      </c>
      <c r="D158" s="22">
        <v>1</v>
      </c>
      <c r="E158" s="97"/>
      <c r="F158" s="96"/>
      <c r="G158" s="99">
        <f>MC_7[[#This Row],[VALOR UNIT ]]*MC_7[[#This Row],[%IVA]]</f>
        <v>0</v>
      </c>
      <c r="H158" s="98">
        <f>+MC_7[[#This Row],[VALOR UNIT ]]+MC_7[[#This Row],[IVA]]</f>
        <v>0</v>
      </c>
      <c r="I158" s="99">
        <f>+MC_7[[#This Row],[SUBTOTAL + IVA UNIT]]*MC_7[[#This Row],[CANTIDAD]]</f>
        <v>0</v>
      </c>
    </row>
    <row r="159" spans="1:9" ht="36">
      <c r="A159" s="22">
        <v>125</v>
      </c>
      <c r="B159" s="100" t="s">
        <v>97</v>
      </c>
      <c r="C159" s="22" t="s">
        <v>42</v>
      </c>
      <c r="D159" s="22">
        <v>1</v>
      </c>
      <c r="E159" s="97"/>
      <c r="F159" s="96"/>
      <c r="G159" s="99">
        <f>MC_7[[#This Row],[VALOR UNIT ]]*MC_7[[#This Row],[%IVA]]</f>
        <v>0</v>
      </c>
      <c r="H159" s="98">
        <f>+MC_7[[#This Row],[VALOR UNIT ]]+MC_7[[#This Row],[IVA]]</f>
        <v>0</v>
      </c>
      <c r="I159" s="99">
        <f>+MC_7[[#This Row],[SUBTOTAL + IVA UNIT]]*MC_7[[#This Row],[CANTIDAD]]</f>
        <v>0</v>
      </c>
    </row>
    <row r="160" spans="1:9" ht="36">
      <c r="A160" s="22">
        <v>126</v>
      </c>
      <c r="B160" s="100" t="s">
        <v>98</v>
      </c>
      <c r="C160" s="22" t="s">
        <v>42</v>
      </c>
      <c r="D160" s="22">
        <v>1</v>
      </c>
      <c r="E160" s="97"/>
      <c r="F160" s="96"/>
      <c r="G160" s="99">
        <f>MC_7[[#This Row],[VALOR UNIT ]]*MC_7[[#This Row],[%IVA]]</f>
        <v>0</v>
      </c>
      <c r="H160" s="98">
        <f>+MC_7[[#This Row],[VALOR UNIT ]]+MC_7[[#This Row],[IVA]]</f>
        <v>0</v>
      </c>
      <c r="I160" s="99">
        <f>+MC_7[[#This Row],[SUBTOTAL + IVA UNIT]]*MC_7[[#This Row],[CANTIDAD]]</f>
        <v>0</v>
      </c>
    </row>
    <row r="161" spans="1:9" ht="36">
      <c r="A161" s="22">
        <v>127</v>
      </c>
      <c r="B161" s="100" t="s">
        <v>99</v>
      </c>
      <c r="C161" s="22" t="s">
        <v>42</v>
      </c>
      <c r="D161" s="22">
        <v>1</v>
      </c>
      <c r="E161" s="97"/>
      <c r="F161" s="96"/>
      <c r="G161" s="99">
        <f>MC_7[[#This Row],[VALOR UNIT ]]*MC_7[[#This Row],[%IVA]]</f>
        <v>0</v>
      </c>
      <c r="H161" s="98">
        <f>+MC_7[[#This Row],[VALOR UNIT ]]+MC_7[[#This Row],[IVA]]</f>
        <v>0</v>
      </c>
      <c r="I161" s="99">
        <f>+MC_7[[#This Row],[SUBTOTAL + IVA UNIT]]*MC_7[[#This Row],[CANTIDAD]]</f>
        <v>0</v>
      </c>
    </row>
    <row r="162" spans="1:9" ht="36">
      <c r="A162" s="22">
        <v>128</v>
      </c>
      <c r="B162" s="100" t="s">
        <v>55</v>
      </c>
      <c r="C162" s="22" t="s">
        <v>42</v>
      </c>
      <c r="D162" s="22">
        <v>1</v>
      </c>
      <c r="E162" s="97"/>
      <c r="F162" s="96"/>
      <c r="G162" s="99">
        <f>MC_7[[#This Row],[VALOR UNIT ]]*MC_7[[#This Row],[%IVA]]</f>
        <v>0</v>
      </c>
      <c r="H162" s="98">
        <f>+MC_7[[#This Row],[VALOR UNIT ]]+MC_7[[#This Row],[IVA]]</f>
        <v>0</v>
      </c>
      <c r="I162" s="99">
        <f>+MC_7[[#This Row],[SUBTOTAL + IVA UNIT]]*MC_7[[#This Row],[CANTIDAD]]</f>
        <v>0</v>
      </c>
    </row>
    <row r="163" spans="1:9" ht="36">
      <c r="A163" s="22">
        <v>129</v>
      </c>
      <c r="B163" s="100" t="s">
        <v>56</v>
      </c>
      <c r="C163" s="22" t="s">
        <v>42</v>
      </c>
      <c r="D163" s="22">
        <v>1</v>
      </c>
      <c r="E163" s="97"/>
      <c r="F163" s="96"/>
      <c r="G163" s="99">
        <f>MC_7[[#This Row],[VALOR UNIT ]]*MC_7[[#This Row],[%IVA]]</f>
        <v>0</v>
      </c>
      <c r="H163" s="98">
        <f>+MC_7[[#This Row],[VALOR UNIT ]]+MC_7[[#This Row],[IVA]]</f>
        <v>0</v>
      </c>
      <c r="I163" s="99">
        <f>+MC_7[[#This Row],[SUBTOTAL + IVA UNIT]]*MC_7[[#This Row],[CANTIDAD]]</f>
        <v>0</v>
      </c>
    </row>
    <row r="164" spans="1:9" ht="36">
      <c r="A164" s="22">
        <v>130</v>
      </c>
      <c r="B164" s="100" t="s">
        <v>70</v>
      </c>
      <c r="C164" s="22" t="s">
        <v>42</v>
      </c>
      <c r="D164" s="22">
        <v>1</v>
      </c>
      <c r="E164" s="97"/>
      <c r="F164" s="96"/>
      <c r="G164" s="99">
        <f>MC_7[[#This Row],[VALOR UNIT ]]*MC_7[[#This Row],[%IVA]]</f>
        <v>0</v>
      </c>
      <c r="H164" s="98">
        <f>+MC_7[[#This Row],[VALOR UNIT ]]+MC_7[[#This Row],[IVA]]</f>
        <v>0</v>
      </c>
      <c r="I164" s="99">
        <f>+MC_7[[#This Row],[SUBTOTAL + IVA UNIT]]*MC_7[[#This Row],[CANTIDAD]]</f>
        <v>0</v>
      </c>
    </row>
    <row r="165" spans="1:9" ht="36">
      <c r="A165" s="22">
        <v>131</v>
      </c>
      <c r="B165" s="100" t="s">
        <v>71</v>
      </c>
      <c r="C165" s="22" t="s">
        <v>42</v>
      </c>
      <c r="D165" s="22">
        <v>1</v>
      </c>
      <c r="E165" s="97"/>
      <c r="F165" s="96"/>
      <c r="G165" s="99">
        <f>MC_7[[#This Row],[VALOR UNIT ]]*MC_7[[#This Row],[%IVA]]</f>
        <v>0</v>
      </c>
      <c r="H165" s="98">
        <f>+MC_7[[#This Row],[VALOR UNIT ]]+MC_7[[#This Row],[IVA]]</f>
        <v>0</v>
      </c>
      <c r="I165" s="99">
        <f>+MC_7[[#This Row],[SUBTOTAL + IVA UNIT]]*MC_7[[#This Row],[CANTIDAD]]</f>
        <v>0</v>
      </c>
    </row>
    <row r="166" spans="1:9" ht="36">
      <c r="A166" s="22">
        <v>132</v>
      </c>
      <c r="B166" s="100" t="s">
        <v>59</v>
      </c>
      <c r="C166" s="22" t="s">
        <v>42</v>
      </c>
      <c r="D166" s="22">
        <v>1</v>
      </c>
      <c r="E166" s="97"/>
      <c r="F166" s="96"/>
      <c r="G166" s="99">
        <f>MC_7[[#This Row],[VALOR UNIT ]]*MC_7[[#This Row],[%IVA]]</f>
        <v>0</v>
      </c>
      <c r="H166" s="98">
        <f>+MC_7[[#This Row],[VALOR UNIT ]]+MC_7[[#This Row],[IVA]]</f>
        <v>0</v>
      </c>
      <c r="I166" s="99">
        <f>+MC_7[[#This Row],[SUBTOTAL + IVA UNIT]]*MC_7[[#This Row],[CANTIDAD]]</f>
        <v>0</v>
      </c>
    </row>
    <row r="167" spans="1:9" ht="36">
      <c r="A167" s="22">
        <v>133</v>
      </c>
      <c r="B167" s="100" t="s">
        <v>60</v>
      </c>
      <c r="C167" s="22" t="s">
        <v>42</v>
      </c>
      <c r="D167" s="22">
        <v>1</v>
      </c>
      <c r="E167" s="97"/>
      <c r="F167" s="96"/>
      <c r="G167" s="99">
        <f>MC_7[[#This Row],[VALOR UNIT ]]*MC_7[[#This Row],[%IVA]]</f>
        <v>0</v>
      </c>
      <c r="H167" s="98">
        <f>+MC_7[[#This Row],[VALOR UNIT ]]+MC_7[[#This Row],[IVA]]</f>
        <v>0</v>
      </c>
      <c r="I167" s="99">
        <f>+MC_7[[#This Row],[SUBTOTAL + IVA UNIT]]*MC_7[[#This Row],[CANTIDAD]]</f>
        <v>0</v>
      </c>
    </row>
    <row r="168" spans="1:9">
      <c r="A168" s="22">
        <v>134</v>
      </c>
      <c r="B168" s="100" t="s">
        <v>61</v>
      </c>
      <c r="C168" s="22" t="s">
        <v>42</v>
      </c>
      <c r="D168" s="22">
        <v>1</v>
      </c>
      <c r="E168" s="97"/>
      <c r="F168" s="96"/>
      <c r="G168" s="99">
        <f>MC_7[[#This Row],[VALOR UNIT ]]*MC_7[[#This Row],[%IVA]]</f>
        <v>0</v>
      </c>
      <c r="H168" s="98">
        <f>+MC_7[[#This Row],[VALOR UNIT ]]+MC_7[[#This Row],[IVA]]</f>
        <v>0</v>
      </c>
      <c r="I168" s="99">
        <f>+MC_7[[#This Row],[SUBTOTAL + IVA UNIT]]*MC_7[[#This Row],[CANTIDAD]]</f>
        <v>0</v>
      </c>
    </row>
    <row r="169" spans="1:9">
      <c r="A169" s="22">
        <v>135</v>
      </c>
      <c r="B169" s="100" t="s">
        <v>62</v>
      </c>
      <c r="C169" s="22" t="s">
        <v>42</v>
      </c>
      <c r="D169" s="22">
        <v>1</v>
      </c>
      <c r="E169" s="97"/>
      <c r="F169" s="96"/>
      <c r="G169" s="99">
        <f>MC_7[[#This Row],[VALOR UNIT ]]*MC_7[[#This Row],[%IVA]]</f>
        <v>0</v>
      </c>
      <c r="H169" s="98">
        <f>+MC_7[[#This Row],[VALOR UNIT ]]+MC_7[[#This Row],[IVA]]</f>
        <v>0</v>
      </c>
      <c r="I169" s="99">
        <f>+MC_7[[#This Row],[SUBTOTAL + IVA UNIT]]*MC_7[[#This Row],[CANTIDAD]]</f>
        <v>0</v>
      </c>
    </row>
    <row r="170" spans="1:9" ht="24">
      <c r="A170" s="22">
        <v>136</v>
      </c>
      <c r="B170" s="100" t="s">
        <v>63</v>
      </c>
      <c r="C170" s="22" t="s">
        <v>64</v>
      </c>
      <c r="D170" s="22">
        <v>1</v>
      </c>
      <c r="E170" s="97"/>
      <c r="F170" s="96"/>
      <c r="G170" s="99">
        <f>MC_7[[#This Row],[VALOR UNIT ]]*MC_7[[#This Row],[%IVA]]</f>
        <v>0</v>
      </c>
      <c r="H170" s="98">
        <f>+MC_7[[#This Row],[VALOR UNIT ]]+MC_7[[#This Row],[IVA]]</f>
        <v>0</v>
      </c>
      <c r="I170" s="99">
        <f>+MC_7[[#This Row],[SUBTOTAL + IVA UNIT]]*MC_7[[#This Row],[CANTIDAD]]</f>
        <v>0</v>
      </c>
    </row>
    <row r="171" spans="1:9" ht="36">
      <c r="A171" s="22">
        <v>137</v>
      </c>
      <c r="B171" s="100" t="s">
        <v>65</v>
      </c>
      <c r="C171" s="22" t="s">
        <v>42</v>
      </c>
      <c r="D171" s="22">
        <v>1</v>
      </c>
      <c r="E171" s="97"/>
      <c r="F171" s="96"/>
      <c r="G171" s="99">
        <f>MC_7[[#This Row],[VALOR UNIT ]]*MC_7[[#This Row],[%IVA]]</f>
        <v>0</v>
      </c>
      <c r="H171" s="98">
        <f>+MC_7[[#This Row],[VALOR UNIT ]]+MC_7[[#This Row],[IVA]]</f>
        <v>0</v>
      </c>
      <c r="I171" s="99">
        <f>+MC_7[[#This Row],[SUBTOTAL + IVA UNIT]]*MC_7[[#This Row],[CANTIDAD]]</f>
        <v>0</v>
      </c>
    </row>
    <row r="172" spans="1:9" ht="24">
      <c r="A172" s="22">
        <v>138</v>
      </c>
      <c r="B172" s="100" t="s">
        <v>66</v>
      </c>
      <c r="C172" s="22" t="s">
        <v>42</v>
      </c>
      <c r="D172" s="22">
        <v>1</v>
      </c>
      <c r="E172" s="97"/>
      <c r="F172" s="96"/>
      <c r="G172" s="99">
        <f>MC_7[[#This Row],[VALOR UNIT ]]*MC_7[[#This Row],[%IVA]]</f>
        <v>0</v>
      </c>
      <c r="H172" s="98">
        <f>+MC_7[[#This Row],[VALOR UNIT ]]+MC_7[[#This Row],[IVA]]</f>
        <v>0</v>
      </c>
      <c r="I172" s="99">
        <f>+MC_7[[#This Row],[SUBTOTAL + IVA UNIT]]*MC_7[[#This Row],[CANTIDAD]]</f>
        <v>0</v>
      </c>
    </row>
    <row r="173" spans="1:9" ht="36">
      <c r="A173" s="22">
        <v>139</v>
      </c>
      <c r="B173" s="100" t="s">
        <v>67</v>
      </c>
      <c r="C173" s="22" t="s">
        <v>68</v>
      </c>
      <c r="D173" s="22">
        <v>1</v>
      </c>
      <c r="E173" s="97"/>
      <c r="F173" s="96"/>
      <c r="G173" s="99">
        <f>MC_7[[#This Row],[VALOR UNIT ]]*MC_7[[#This Row],[%IVA]]</f>
        <v>0</v>
      </c>
      <c r="H173" s="98">
        <f>+MC_7[[#This Row],[VALOR UNIT ]]+MC_7[[#This Row],[IVA]]</f>
        <v>0</v>
      </c>
      <c r="I173" s="99">
        <f>+MC_7[[#This Row],[SUBTOTAL + IVA UNIT]]*MC_7[[#This Row],[CANTIDAD]]</f>
        <v>0</v>
      </c>
    </row>
    <row r="174" spans="1:9" ht="36">
      <c r="A174" s="22">
        <v>140</v>
      </c>
      <c r="B174" s="100" t="s">
        <v>73</v>
      </c>
      <c r="C174" s="22" t="s">
        <v>42</v>
      </c>
      <c r="D174" s="22">
        <v>1</v>
      </c>
      <c r="E174" s="97"/>
      <c r="F174" s="96"/>
      <c r="G174" s="99">
        <f>MC_7[[#This Row],[VALOR UNIT ]]*MC_7[[#This Row],[%IVA]]</f>
        <v>0</v>
      </c>
      <c r="H174" s="98">
        <f>+MC_7[[#This Row],[VALOR UNIT ]]+MC_7[[#This Row],[IVA]]</f>
        <v>0</v>
      </c>
      <c r="I174" s="99">
        <f>+MC_7[[#This Row],[SUBTOTAL + IVA UNIT]]*MC_7[[#This Row],[CANTIDAD]]</f>
        <v>0</v>
      </c>
    </row>
    <row r="175" spans="1:9">
      <c r="A175" s="101"/>
      <c r="B175" s="102" t="s">
        <v>106</v>
      </c>
      <c r="C175" s="102"/>
      <c r="D175" s="103"/>
      <c r="E175" s="104"/>
      <c r="F175" s="105"/>
      <c r="G175" s="106"/>
      <c r="H175" s="106"/>
      <c r="I175" s="106">
        <f>SUBTOTAL(109,MC_7[TOTAL])</f>
        <v>0</v>
      </c>
    </row>
    <row r="177" ht="409.5" customHeight="1"/>
    <row r="178" ht="104.25" customHeight="1"/>
  </sheetData>
  <sheetProtection sheet="1" objects="1" scenarios="1"/>
  <mergeCells count="1">
    <mergeCell ref="E1:I1"/>
  </mergeCells>
  <dataValidations count="1">
    <dataValidation type="list" allowBlank="1" showInputMessage="1" showErrorMessage="1" sqref="F4:F174" xr:uid="{00000000-0002-0000-05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ColWidth="11.42578125" defaultRowHeight="1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Q52"/>
  <sheetViews>
    <sheetView topLeftCell="A19" workbookViewId="0">
      <selection activeCell="N7" sqref="N7"/>
    </sheetView>
  </sheetViews>
  <sheetFormatPr defaultColWidth="11.42578125" defaultRowHeight="12.75"/>
  <cols>
    <col min="1" max="1" width="7.5703125" style="42" customWidth="1"/>
    <col min="2" max="2" width="48.140625" style="37" customWidth="1"/>
    <col min="3" max="3" width="41.28515625" style="37" customWidth="1"/>
    <col min="4" max="4" width="14" style="37" customWidth="1"/>
    <col min="5" max="5" width="8.7109375" style="37" customWidth="1"/>
    <col min="6" max="6" width="8.140625" style="37" customWidth="1"/>
    <col min="7" max="7" width="14.140625" style="37" bestFit="1" customWidth="1"/>
    <col min="8" max="8" width="7.85546875" style="37" customWidth="1"/>
    <col min="9" max="9" width="8.7109375" style="37" customWidth="1"/>
    <col min="10" max="10" width="17" style="37" customWidth="1"/>
    <col min="11" max="11" width="15.28515625" style="37" customWidth="1"/>
    <col min="12" max="12" width="11.42578125" style="37"/>
    <col min="13" max="13" width="14.140625" style="37" customWidth="1"/>
    <col min="14" max="14" width="26.5703125" style="37" customWidth="1"/>
    <col min="15" max="15" width="13.7109375" style="37" customWidth="1"/>
    <col min="16" max="16" width="14.140625" style="37" bestFit="1" customWidth="1"/>
    <col min="17" max="16384" width="11.42578125" style="37"/>
  </cols>
  <sheetData>
    <row r="1" spans="1:11" ht="39.75" customHeight="1">
      <c r="A1" s="35"/>
      <c r="B1" s="36"/>
      <c r="C1" s="36"/>
      <c r="D1" s="36"/>
      <c r="E1" s="36"/>
      <c r="F1" s="36"/>
      <c r="G1" s="201"/>
      <c r="H1" s="201"/>
      <c r="I1" s="201"/>
      <c r="J1" s="201"/>
      <c r="K1" s="201"/>
    </row>
    <row r="2" spans="1:11">
      <c r="A2" s="38"/>
      <c r="B2" s="39"/>
      <c r="C2" s="39"/>
      <c r="D2" s="39"/>
      <c r="E2" s="39"/>
      <c r="F2" s="39"/>
      <c r="G2" s="39"/>
      <c r="H2" s="39"/>
      <c r="I2" s="39"/>
      <c r="J2" s="39"/>
      <c r="K2" s="39"/>
    </row>
    <row r="4" spans="1:11">
      <c r="A4" s="40"/>
    </row>
    <row r="6" spans="1:11" ht="28.5" customHeight="1">
      <c r="A6" s="204"/>
      <c r="B6" s="204"/>
      <c r="C6" s="41"/>
      <c r="D6" s="41"/>
    </row>
    <row r="7" spans="1:11" ht="44.25" customHeight="1">
      <c r="A7" s="203"/>
      <c r="B7" s="203"/>
      <c r="C7" s="203"/>
      <c r="D7" s="203"/>
      <c r="E7" s="203"/>
      <c r="F7" s="203"/>
      <c r="G7" s="203"/>
      <c r="H7" s="203"/>
      <c r="I7" s="203"/>
      <c r="J7" s="203"/>
      <c r="K7" s="203"/>
    </row>
    <row r="8" spans="1:11" ht="23.25" customHeight="1">
      <c r="A8" s="204"/>
      <c r="B8" s="204"/>
      <c r="C8" s="41"/>
      <c r="D8" s="41"/>
    </row>
    <row r="11" spans="1:11">
      <c r="A11" s="38"/>
    </row>
    <row r="14" spans="1:11" ht="15" customHeight="1">
      <c r="A14" s="202"/>
      <c r="B14" s="202"/>
      <c r="C14" s="202"/>
      <c r="D14" s="202"/>
      <c r="E14" s="202"/>
      <c r="F14" s="202"/>
      <c r="G14" s="202"/>
      <c r="H14" s="202"/>
      <c r="I14" s="202"/>
      <c r="J14" s="202"/>
      <c r="K14" s="202"/>
    </row>
    <row r="15" spans="1:11">
      <c r="A15" s="202"/>
      <c r="B15" s="202"/>
      <c r="C15" s="202"/>
      <c r="D15" s="202"/>
      <c r="E15" s="202"/>
      <c r="F15" s="202"/>
      <c r="G15" s="202"/>
      <c r="H15" s="202"/>
      <c r="I15" s="202"/>
      <c r="J15" s="202"/>
      <c r="K15" s="202"/>
    </row>
    <row r="16" spans="1:11" ht="18" customHeight="1">
      <c r="A16" s="202"/>
      <c r="B16" s="202"/>
      <c r="C16" s="202"/>
      <c r="D16" s="202"/>
      <c r="E16" s="202"/>
      <c r="F16" s="202"/>
      <c r="G16" s="202"/>
      <c r="H16" s="202"/>
      <c r="I16" s="202"/>
      <c r="J16" s="202"/>
      <c r="K16" s="202"/>
    </row>
    <row r="17" spans="1:11" ht="29.25" customHeight="1">
      <c r="A17" s="202"/>
      <c r="B17" s="202"/>
      <c r="C17" s="202"/>
      <c r="D17" s="202"/>
      <c r="E17" s="202"/>
      <c r="F17" s="202"/>
      <c r="G17" s="202"/>
      <c r="H17" s="202"/>
      <c r="I17" s="202"/>
      <c r="J17" s="202"/>
      <c r="K17" s="202"/>
    </row>
    <row r="18" spans="1:11">
      <c r="A18" s="202"/>
      <c r="B18" s="202"/>
      <c r="C18" s="202"/>
      <c r="D18" s="202"/>
      <c r="E18" s="202"/>
      <c r="F18" s="202"/>
      <c r="G18" s="202"/>
      <c r="H18" s="202"/>
      <c r="I18" s="202"/>
      <c r="J18" s="202"/>
      <c r="K18" s="202"/>
    </row>
    <row r="19" spans="1:11" ht="30" customHeight="1"/>
    <row r="20" spans="1:11" ht="45.75" customHeight="1">
      <c r="A20" s="43" t="s">
        <v>0</v>
      </c>
      <c r="B20" s="43" t="s">
        <v>25</v>
      </c>
      <c r="C20" s="43" t="s">
        <v>107</v>
      </c>
      <c r="D20" s="43" t="s">
        <v>108</v>
      </c>
      <c r="E20" s="43" t="s">
        <v>40</v>
      </c>
      <c r="F20" s="43" t="s">
        <v>109</v>
      </c>
      <c r="G20" s="44" t="s">
        <v>110</v>
      </c>
      <c r="H20" s="43" t="s">
        <v>79</v>
      </c>
      <c r="I20" s="43" t="s">
        <v>80</v>
      </c>
      <c r="J20" s="44" t="s">
        <v>81</v>
      </c>
      <c r="K20" s="44" t="s">
        <v>111</v>
      </c>
    </row>
    <row r="21" spans="1:11" ht="25.5">
      <c r="A21" s="71">
        <v>1</v>
      </c>
      <c r="B21" s="72" t="s">
        <v>112</v>
      </c>
      <c r="C21" s="73"/>
      <c r="D21" s="73"/>
      <c r="E21" s="74" t="s">
        <v>113</v>
      </c>
      <c r="F21" s="75">
        <v>15</v>
      </c>
      <c r="G21" s="76">
        <v>0</v>
      </c>
      <c r="H21" s="77"/>
      <c r="I21" s="78">
        <f>MC[[#This Row],[VALOR UNIT / VR POR SEDE]]*MC[[#This Row],[%IVA]]</f>
        <v>0</v>
      </c>
      <c r="J21" s="79">
        <f>+MC[[#This Row],[VALOR UNIT / VR POR SEDE]]+MC[[#This Row],[IVA]]</f>
        <v>0</v>
      </c>
      <c r="K21" s="79">
        <f>+MC[[#This Row],[SUBTOTAL + IVA UNIT]]*MC[[#This Row],[SEDES]]</f>
        <v>0</v>
      </c>
    </row>
    <row r="22" spans="1:11">
      <c r="A22" s="53"/>
      <c r="B22" s="46" t="s">
        <v>114</v>
      </c>
      <c r="C22" s="54" t="s">
        <v>115</v>
      </c>
      <c r="D22" s="55" t="s">
        <v>116</v>
      </c>
      <c r="E22" s="51"/>
      <c r="F22" s="52"/>
      <c r="G22" s="67"/>
      <c r="H22" s="45"/>
      <c r="I22" s="64"/>
      <c r="J22" s="65"/>
      <c r="K22" s="65"/>
    </row>
    <row r="23" spans="1:11">
      <c r="A23" s="53"/>
      <c r="B23" s="60" t="s">
        <v>117</v>
      </c>
      <c r="C23" s="54" t="s">
        <v>118</v>
      </c>
      <c r="D23" s="55" t="s">
        <v>116</v>
      </c>
      <c r="E23" s="51"/>
      <c r="F23" s="52"/>
      <c r="G23" s="68"/>
      <c r="H23" s="45"/>
      <c r="I23" s="64"/>
      <c r="J23" s="65"/>
      <c r="K23" s="65"/>
    </row>
    <row r="24" spans="1:11" ht="25.5">
      <c r="A24" s="53"/>
      <c r="B24" s="60" t="s">
        <v>119</v>
      </c>
      <c r="C24" s="54" t="s">
        <v>120</v>
      </c>
      <c r="D24" s="55" t="s">
        <v>116</v>
      </c>
      <c r="E24" s="51"/>
      <c r="F24" s="52"/>
      <c r="G24" s="68"/>
      <c r="H24" s="45"/>
      <c r="I24" s="64"/>
      <c r="J24" s="65"/>
      <c r="K24" s="65"/>
    </row>
    <row r="25" spans="1:11">
      <c r="A25" s="53"/>
      <c r="B25" s="60" t="s">
        <v>121</v>
      </c>
      <c r="C25" s="54" t="s">
        <v>122</v>
      </c>
      <c r="D25" s="55" t="s">
        <v>116</v>
      </c>
      <c r="E25" s="51"/>
      <c r="F25" s="52"/>
      <c r="G25" s="68"/>
      <c r="H25" s="45"/>
      <c r="I25" s="64"/>
      <c r="J25" s="65"/>
      <c r="K25" s="65"/>
    </row>
    <row r="26" spans="1:11">
      <c r="A26" s="53"/>
      <c r="B26" s="60" t="s">
        <v>123</v>
      </c>
      <c r="C26" s="56" t="s">
        <v>124</v>
      </c>
      <c r="D26" s="55" t="s">
        <v>116</v>
      </c>
      <c r="E26" s="51"/>
      <c r="F26" s="52"/>
      <c r="G26" s="68"/>
      <c r="H26" s="45"/>
      <c r="I26" s="64"/>
      <c r="J26" s="65"/>
      <c r="K26" s="65"/>
    </row>
    <row r="27" spans="1:11">
      <c r="A27" s="53"/>
      <c r="B27" s="60" t="s">
        <v>125</v>
      </c>
      <c r="C27" s="57" t="s">
        <v>126</v>
      </c>
      <c r="D27" s="55" t="s">
        <v>116</v>
      </c>
      <c r="E27" s="51"/>
      <c r="F27" s="52"/>
      <c r="G27" s="68"/>
      <c r="H27" s="45"/>
      <c r="I27" s="64"/>
      <c r="J27" s="65"/>
      <c r="K27" s="65"/>
    </row>
    <row r="28" spans="1:11">
      <c r="A28" s="53"/>
      <c r="B28" s="60" t="s">
        <v>127</v>
      </c>
      <c r="C28" s="58" t="s">
        <v>128</v>
      </c>
      <c r="D28" s="55" t="s">
        <v>116</v>
      </c>
      <c r="E28" s="51"/>
      <c r="F28" s="52"/>
      <c r="G28" s="68"/>
      <c r="H28" s="45"/>
      <c r="I28" s="64"/>
      <c r="J28" s="65"/>
      <c r="K28" s="65"/>
    </row>
    <row r="29" spans="1:11">
      <c r="A29" s="53"/>
      <c r="B29" s="60" t="s">
        <v>129</v>
      </c>
      <c r="C29" s="58" t="s">
        <v>130</v>
      </c>
      <c r="D29" s="55" t="s">
        <v>116</v>
      </c>
      <c r="E29" s="51"/>
      <c r="F29" s="52"/>
      <c r="G29" s="68"/>
      <c r="H29" s="45"/>
      <c r="I29" s="64"/>
      <c r="J29" s="65"/>
      <c r="K29" s="65"/>
    </row>
    <row r="30" spans="1:11">
      <c r="A30" s="53"/>
      <c r="B30" s="60" t="s">
        <v>131</v>
      </c>
      <c r="C30" s="54" t="s">
        <v>132</v>
      </c>
      <c r="D30" s="55" t="s">
        <v>116</v>
      </c>
      <c r="E30" s="51"/>
      <c r="F30" s="52"/>
      <c r="G30" s="68"/>
      <c r="H30" s="45"/>
      <c r="I30" s="64"/>
      <c r="J30" s="65"/>
      <c r="K30" s="65"/>
    </row>
    <row r="31" spans="1:11">
      <c r="A31" s="53"/>
      <c r="B31" s="60" t="s">
        <v>133</v>
      </c>
      <c r="C31" s="54" t="s">
        <v>134</v>
      </c>
      <c r="D31" s="55" t="s">
        <v>135</v>
      </c>
      <c r="E31" s="51"/>
      <c r="F31" s="52"/>
      <c r="G31" s="68"/>
      <c r="H31" s="45"/>
      <c r="I31" s="64"/>
      <c r="J31" s="65"/>
      <c r="K31" s="65"/>
    </row>
    <row r="32" spans="1:11" ht="25.5">
      <c r="A32" s="53"/>
      <c r="B32" s="60" t="s">
        <v>136</v>
      </c>
      <c r="C32" s="54" t="s">
        <v>137</v>
      </c>
      <c r="D32" s="55" t="s">
        <v>135</v>
      </c>
      <c r="E32" s="51"/>
      <c r="F32" s="52"/>
      <c r="G32" s="68"/>
      <c r="H32" s="45"/>
      <c r="I32" s="64"/>
      <c r="J32" s="65"/>
      <c r="K32" s="65"/>
    </row>
    <row r="33" spans="1:17">
      <c r="A33" s="53"/>
      <c r="B33" s="60" t="s">
        <v>138</v>
      </c>
      <c r="C33" s="54" t="s">
        <v>139</v>
      </c>
      <c r="D33" s="55" t="s">
        <v>140</v>
      </c>
      <c r="E33" s="51"/>
      <c r="F33" s="52"/>
      <c r="G33" s="68"/>
      <c r="H33" s="45"/>
      <c r="I33" s="64"/>
      <c r="J33" s="65"/>
      <c r="K33" s="65"/>
    </row>
    <row r="34" spans="1:17" ht="25.5">
      <c r="A34" s="53"/>
      <c r="B34" s="60" t="s">
        <v>141</v>
      </c>
      <c r="C34" s="54" t="s">
        <v>142</v>
      </c>
      <c r="D34" s="55" t="s">
        <v>143</v>
      </c>
      <c r="E34" s="51"/>
      <c r="F34" s="52"/>
      <c r="G34" s="68"/>
      <c r="H34" s="45"/>
      <c r="I34" s="64"/>
      <c r="J34" s="65"/>
      <c r="K34" s="65"/>
    </row>
    <row r="35" spans="1:17">
      <c r="A35" s="53"/>
      <c r="B35" s="60" t="s">
        <v>144</v>
      </c>
      <c r="C35" s="54" t="s">
        <v>145</v>
      </c>
      <c r="D35" s="55" t="s">
        <v>146</v>
      </c>
      <c r="E35" s="51"/>
      <c r="F35" s="52"/>
      <c r="G35" s="68"/>
      <c r="H35" s="45"/>
      <c r="I35" s="64"/>
      <c r="J35" s="65"/>
      <c r="K35" s="65"/>
    </row>
    <row r="36" spans="1:17" ht="25.5">
      <c r="A36" s="59"/>
      <c r="B36" s="60" t="s">
        <v>147</v>
      </c>
      <c r="C36" s="61" t="s">
        <v>148</v>
      </c>
      <c r="D36" s="55" t="s">
        <v>149</v>
      </c>
      <c r="E36" s="51"/>
      <c r="F36" s="52"/>
      <c r="G36" s="68"/>
      <c r="H36" s="45"/>
      <c r="I36" s="64"/>
      <c r="J36" s="65"/>
      <c r="K36" s="65"/>
    </row>
    <row r="37" spans="1:17" ht="26.25" thickBot="1">
      <c r="A37" s="71"/>
      <c r="B37" s="85" t="s">
        <v>150</v>
      </c>
      <c r="C37" s="46"/>
      <c r="D37" s="46"/>
      <c r="E37" s="51"/>
      <c r="F37" s="52"/>
      <c r="G37" s="68"/>
      <c r="H37" s="45"/>
      <c r="I37" s="64"/>
      <c r="J37" s="65"/>
      <c r="K37" s="65"/>
    </row>
    <row r="38" spans="1:17" ht="25.5">
      <c r="A38" s="71">
        <v>2</v>
      </c>
      <c r="B38" s="80" t="s">
        <v>151</v>
      </c>
      <c r="C38" s="81" t="s">
        <v>120</v>
      </c>
      <c r="D38" s="82" t="s">
        <v>116</v>
      </c>
      <c r="E38" s="71" t="s">
        <v>113</v>
      </c>
      <c r="F38" s="75">
        <v>1</v>
      </c>
      <c r="G38" s="83">
        <v>0</v>
      </c>
      <c r="H38" s="77"/>
      <c r="I38" s="78">
        <f>MC[[#This Row],[VALOR UNIT / VR POR SEDE]]*MC[[#This Row],[%IVA]]</f>
        <v>0</v>
      </c>
      <c r="J38" s="79">
        <f>+MC[[#This Row],[VALOR UNIT / VR POR SEDE]]+MC[[#This Row],[IVA]]</f>
        <v>0</v>
      </c>
      <c r="K38" s="79">
        <f>+MC[[#This Row],[SUBTOTAL + IVA UNIT]]*MC[[#This Row],[SEDES]]</f>
        <v>0</v>
      </c>
    </row>
    <row r="39" spans="1:17" ht="33.75" customHeight="1">
      <c r="A39" s="71">
        <v>3</v>
      </c>
      <c r="B39" s="80" t="s">
        <v>152</v>
      </c>
      <c r="C39" s="84" t="s">
        <v>115</v>
      </c>
      <c r="D39" s="84" t="s">
        <v>116</v>
      </c>
      <c r="E39" s="71" t="s">
        <v>113</v>
      </c>
      <c r="F39" s="75">
        <v>1</v>
      </c>
      <c r="G39" s="83">
        <v>0</v>
      </c>
      <c r="H39" s="77"/>
      <c r="I39" s="78">
        <f>MC[[#This Row],[VALOR UNIT / VR POR SEDE]]*MC[[#This Row],[%IVA]]</f>
        <v>0</v>
      </c>
      <c r="J39" s="79">
        <f>+MC[[#This Row],[VALOR UNIT / VR POR SEDE]]+MC[[#This Row],[IVA]]</f>
        <v>0</v>
      </c>
      <c r="K39" s="79">
        <f>+MC[[#This Row],[SUBTOTAL + IVA UNIT]]*MC[[#This Row],[SEDES]]</f>
        <v>0</v>
      </c>
    </row>
    <row r="40" spans="1:17">
      <c r="A40" s="51"/>
      <c r="B40" s="16"/>
      <c r="C40" s="16"/>
      <c r="D40" s="16"/>
      <c r="E40" s="51"/>
      <c r="F40" s="52"/>
      <c r="G40" s="69"/>
      <c r="H40" s="45"/>
      <c r="I40" s="64"/>
      <c r="J40" s="64">
        <f>+MC[[#This Row],[VALOR UNIT / VR POR SEDE]]+MC[[#This Row],[IVA]]</f>
        <v>0</v>
      </c>
      <c r="K40" s="65"/>
    </row>
    <row r="41" spans="1:17">
      <c r="A41" s="51"/>
      <c r="B41" s="16" t="s">
        <v>13</v>
      </c>
      <c r="C41" s="16"/>
      <c r="D41" s="16"/>
      <c r="E41" s="51"/>
      <c r="F41" s="52"/>
      <c r="G41" s="70"/>
      <c r="H41" s="45"/>
      <c r="I41" s="64"/>
      <c r="J41" s="64">
        <f>+MC[[#This Row],[VALOR UNIT / VR POR SEDE]]+MC[[#This Row],[IVA]]</f>
        <v>0</v>
      </c>
      <c r="K41" s="65">
        <f>SUBTOTAL(109,K21:K40)</f>
        <v>0</v>
      </c>
    </row>
    <row r="42" spans="1:17">
      <c r="A42" s="62"/>
      <c r="B42" s="47" t="s">
        <v>153</v>
      </c>
      <c r="C42" s="16"/>
      <c r="D42" s="47"/>
      <c r="E42" s="62"/>
      <c r="F42" s="63"/>
      <c r="G42" s="70"/>
      <c r="H42" s="45"/>
      <c r="I42" s="64"/>
      <c r="J42" s="66">
        <v>4.5</v>
      </c>
      <c r="K42" s="64"/>
    </row>
    <row r="43" spans="1:17">
      <c r="B43" s="187" t="s">
        <v>106</v>
      </c>
      <c r="F43" s="43"/>
      <c r="G43" s="188"/>
      <c r="H43" s="189"/>
      <c r="I43" s="190"/>
      <c r="J43" s="190"/>
      <c r="K43" s="190">
        <f>+K41*J42</f>
        <v>0</v>
      </c>
    </row>
    <row r="47" spans="1:17">
      <c r="O47" s="48"/>
      <c r="P47" s="49"/>
    </row>
    <row r="48" spans="1:17">
      <c r="O48" s="48"/>
      <c r="P48" s="49"/>
      <c r="Q48" s="50"/>
    </row>
    <row r="49" spans="15:16">
      <c r="O49" s="48"/>
      <c r="P49" s="49"/>
    </row>
    <row r="50" spans="15:16">
      <c r="O50" s="48"/>
      <c r="P50" s="49"/>
    </row>
    <row r="51" spans="15:16">
      <c r="O51" s="48"/>
      <c r="P51" s="49"/>
    </row>
    <row r="52" spans="15:16">
      <c r="O52" s="48"/>
      <c r="P52" s="49"/>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7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a839b9d-77ff-4ab3-890b-70d51d11c4c5" xsi:nil="true"/>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823789DA2E23D4CAE183E548624DB2A" ma:contentTypeVersion="20" ma:contentTypeDescription="Crear nuevo documento." ma:contentTypeScope="" ma:versionID="f997ccc00cae28b61ccc0cd867a43bd8">
  <xsd:schema xmlns:xsd="http://www.w3.org/2001/XMLSchema" xmlns:xs="http://www.w3.org/2001/XMLSchema" xmlns:p="http://schemas.microsoft.com/office/2006/metadata/properties" xmlns:ns1="http://schemas.microsoft.com/sharepoint/v3" xmlns:ns3="0a839b9d-77ff-4ab3-890b-70d51d11c4c5" xmlns:ns4="2497edc1-6f35-474c-9a92-dc0ded289913" targetNamespace="http://schemas.microsoft.com/office/2006/metadata/properties" ma:root="true" ma:fieldsID="57704f5c268023087111f0965025f59a" ns1:_="" ns3:_="" ns4:_="">
    <xsd:import namespace="http://schemas.microsoft.com/sharepoint/v3"/>
    <xsd:import namespace="0a839b9d-77ff-4ab3-890b-70d51d11c4c5"/>
    <xsd:import namespace="2497edc1-6f35-474c-9a92-dc0ded289913"/>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4:SharedWithUsers" minOccurs="0"/>
                <xsd:element ref="ns4:SharedWithDetails" minOccurs="0"/>
                <xsd:element ref="ns4:SharingHintHash" minOccurs="0"/>
                <xsd:element ref="ns1:_ip_UnifiedCompliancePolicyProperties" minOccurs="0"/>
                <xsd:element ref="ns1:_ip_UnifiedCompliancePolicyUIAction" minOccurs="0"/>
                <xsd:element ref="ns3:MediaServiceLocation" minOccurs="0"/>
                <xsd:element ref="ns3:MediaServiceOCR" minOccurs="0"/>
                <xsd:element ref="ns3:MediaServiceEventHashCode" minOccurs="0"/>
                <xsd:element ref="ns3:MediaServiceGenerationTime" minOccurs="0"/>
                <xsd:element ref="ns3:MediaServiceAutoKeyPoints" minOccurs="0"/>
                <xsd:element ref="ns3:MediaServiceKeyPoints"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Propiedades de la Directiva de cumplimiento unificado" ma:hidden="true" ma:internalName="_ip_UnifiedCompliancePolicyProperties">
      <xsd:simpleType>
        <xsd:restriction base="dms:Note"/>
      </xsd:simpleType>
    </xsd:element>
    <xsd:element name="_ip_UnifiedCompliancePolicyUIAction" ma:index="16"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a839b9d-77ff-4ab3-890b-70d51d11c4c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1" nillable="true" ma:displayName="MediaServiceAutoTags" ma:description="" ma:internalName="MediaServiceAutoTags" ma:readOnly="true">
      <xsd:simpleType>
        <xsd:restriction base="dms:Text"/>
      </xsd:simpleType>
    </xsd:element>
    <xsd:element name="MediaServiceLocation" ma:index="17" nillable="true" ma:displayName="MediaServiceLocation" ma:internalName="MediaServiceLocation" ma:readOnly="true">
      <xsd:simpleType>
        <xsd:restriction base="dms:Text"/>
      </xsd:simpleType>
    </xsd:element>
    <xsd:element name="MediaServiceOCR" ma:index="18" nillable="true" ma:displayName="MediaServiceOCR" ma:internalName="MediaServiceOCR" ma:readOnly="true">
      <xsd:simpleType>
        <xsd:restriction base="dms:Note">
          <xsd:maxLength value="255"/>
        </xsd:restriction>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MediaLengthInSeconds" ma:index="23" nillable="true" ma:displayName="Length (seconds)" ma:internalName="MediaLengthInSeconds" ma:readOnly="true">
      <xsd:simpleType>
        <xsd:restriction base="dms:Unknown"/>
      </xsd:simpleType>
    </xsd:element>
    <xsd:element name="_activity" ma:index="24" nillable="true" ma:displayName="_activity" ma:hidden="true" ma:internalName="_activity">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ystemTags" ma:index="26" nillable="true" ma:displayName="MediaServiceSystemTags" ma:hidden="true" ma:internalName="MediaServiceSystemTags" ma:readOnly="true">
      <xsd:simpleType>
        <xsd:restriction base="dms:Note"/>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497edc1-6f35-474c-9a92-dc0ded289913" elementFormDefault="qualified">
    <xsd:import namespace="http://schemas.microsoft.com/office/2006/documentManagement/types"/>
    <xsd:import namespace="http://schemas.microsoft.com/office/infopath/2007/PartnerControls"/>
    <xsd:element name="SharedWithUsers" ma:index="12"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description="" ma:internalName="SharedWithDetails" ma:readOnly="true">
      <xsd:simpleType>
        <xsd:restriction base="dms:Note">
          <xsd:maxLength value="255"/>
        </xsd:restriction>
      </xsd:simpleType>
    </xsd:element>
    <xsd:element name="SharingHintHash" ma:index="14" nillable="true" ma:displayName="Hash de la sugerencia para compartir"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EB735F-C78A-48E0-ACE7-238D29B3E262}"/>
</file>

<file path=customXml/itemProps2.xml><?xml version="1.0" encoding="utf-8"?>
<ds:datastoreItem xmlns:ds="http://schemas.openxmlformats.org/officeDocument/2006/customXml" ds:itemID="{D490C6F1-EC01-411A-BE3D-ADF8C5949F0C}"/>
</file>

<file path=customXml/itemProps3.xml><?xml version="1.0" encoding="utf-8"?>
<ds:datastoreItem xmlns:ds="http://schemas.openxmlformats.org/officeDocument/2006/customXml" ds:itemID="{CB2162A7-656A-4804-A940-50DE7DF0220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Procesos Seleccion DESAJ - Medellín</cp:lastModifiedBy>
  <cp:revision/>
  <dcterms:created xsi:type="dcterms:W3CDTF">2022-08-30T19:02:56Z</dcterms:created>
  <dcterms:modified xsi:type="dcterms:W3CDTF">2024-05-20T21:51:43Z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0x0101005823789DA2E23D4CAE183E548624DB2A</vt:lpwstr>
  </property>
</Properties>
</file>