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8"/>
  <workbookPr filterPrivacy="1"/>
  <xr:revisionPtr revIDLastSave="0" documentId="13_ncr:1_{2452DF5A-415B-4F4C-A4DB-FEABAA463AB0}" xr6:coauthVersionLast="47" xr6:coauthVersionMax="47" xr10:uidLastSave="{00000000-0000-0000-0000-000000000000}"/>
  <bookViews>
    <workbookView xWindow="0" yWindow="500" windowWidth="22260" windowHeight="12640" xr2:uid="{00000000-000D-0000-FFFF-FFFF00000000}"/>
  </bookViews>
  <sheets>
    <sheet name="La Marina" sheetId="1" r:id="rId1"/>
  </sheets>
  <definedNames>
    <definedName name="_xlnm.Print_Area" localSheetId="0">'La Marina'!$A$1:$G$50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5" i="1" l="1"/>
  <c r="F43" i="1"/>
  <c r="F40" i="1"/>
  <c r="F38" i="1"/>
  <c r="F36" i="1"/>
  <c r="G33" i="1" s="1"/>
  <c r="F32" i="1"/>
  <c r="F30" i="1"/>
  <c r="F29" i="1"/>
  <c r="F28" i="1"/>
  <c r="F26" i="1"/>
  <c r="F24" i="1"/>
  <c r="F22" i="1"/>
  <c r="G19" i="1" s="1"/>
  <c r="F18" i="1"/>
  <c r="F16" i="1"/>
  <c r="F14" i="1"/>
  <c r="F13" i="1"/>
  <c r="F11" i="1"/>
  <c r="G7" i="1" s="1"/>
  <c r="F6" i="1"/>
  <c r="F5" i="1"/>
  <c r="G3" i="1" s="1"/>
  <c r="G41" i="1" l="1"/>
  <c r="G47" i="1"/>
  <c r="F48" i="1" s="1"/>
  <c r="G48" i="1" s="1"/>
  <c r="F49" i="1" l="1"/>
  <c r="G49" i="1" s="1"/>
  <c r="G50" i="1" l="1"/>
</calcChain>
</file>

<file path=xl/sharedStrings.xml><?xml version="1.0" encoding="utf-8"?>
<sst xmlns="http://schemas.openxmlformats.org/spreadsheetml/2006/main" count="117" uniqueCount="103">
  <si>
    <t>LA MARINA</t>
  </si>
  <si>
    <t>ÍTEM</t>
  </si>
  <si>
    <t>DESCRIPCION DEL ÍTEM</t>
  </si>
  <si>
    <t>UN</t>
  </si>
  <si>
    <t>VR UNIT</t>
  </si>
  <si>
    <t>CANT</t>
  </si>
  <si>
    <t>VR PARCIAL</t>
  </si>
  <si>
    <t>VR TOTAL</t>
  </si>
  <si>
    <t>1.0</t>
  </si>
  <si>
    <t xml:space="preserve">CAPITULO 1 - TRABAJOS PRELIMINARES </t>
  </si>
  <si>
    <t>1.3</t>
  </si>
  <si>
    <t>CERRAMIENTO</t>
  </si>
  <si>
    <t>1.3.3</t>
  </si>
  <si>
    <t>CERRAMIENTO CON GUADUA Y YUTE H:1.7 M</t>
  </si>
  <si>
    <t>ML</t>
  </si>
  <si>
    <t>1.4</t>
  </si>
  <si>
    <t>TECHO PROVISIONAL EN PLÁSTICO Y GUADUA</t>
  </si>
  <si>
    <t>M2</t>
  </si>
  <si>
    <t>2.0</t>
  </si>
  <si>
    <t>CAPITULO 2 - EXCAVACIONES</t>
  </si>
  <si>
    <t>2.1</t>
  </si>
  <si>
    <t>EXCAVACIONES</t>
  </si>
  <si>
    <t>2.1.1</t>
  </si>
  <si>
    <t>EXCAVACIONES EN ZANJA</t>
  </si>
  <si>
    <t>2.1.1.1</t>
  </si>
  <si>
    <t>HASTA 2 M DE PROFUNDIDAD</t>
  </si>
  <si>
    <t>2.1.1.1.1</t>
  </si>
  <si>
    <t>TIERRA SECA</t>
  </si>
  <si>
    <t>M3</t>
  </si>
  <si>
    <t>2.1.3</t>
  </si>
  <si>
    <t>OTRAS EXCAVACIONES</t>
  </si>
  <si>
    <t>2.1.3.1</t>
  </si>
  <si>
    <t xml:space="preserve">TIERRA </t>
  </si>
  <si>
    <t>2.1.3.2</t>
  </si>
  <si>
    <t xml:space="preserve">CONGLOMERADO </t>
  </si>
  <si>
    <t>2.2</t>
  </si>
  <si>
    <t>RELLENOS</t>
  </si>
  <si>
    <t>2.2.1</t>
  </si>
  <si>
    <t>RELLENOS EN ZANJA</t>
  </si>
  <si>
    <t>2.3</t>
  </si>
  <si>
    <t>GRANULARES</t>
  </si>
  <si>
    <t>2.3.1</t>
  </si>
  <si>
    <t>SUB-BASE TIPO INVIAS</t>
  </si>
  <si>
    <t>3.0</t>
  </si>
  <si>
    <t>CAPITULO 3 - OBRAS EN CONCRETO</t>
  </si>
  <si>
    <t>3.1</t>
  </si>
  <si>
    <t>OBRAS EN CONCRETO SIMPLE</t>
  </si>
  <si>
    <t>3.1.2</t>
  </si>
  <si>
    <t xml:space="preserve">MUROS EN CONCRETO Y MAMPOSTERÍA ESTRUCTURAL </t>
  </si>
  <si>
    <t>3.1.2.2</t>
  </si>
  <si>
    <t>MURO DE CONTENCIÓN EN CONCRETO 3000 PSI</t>
  </si>
  <si>
    <t>3.1.4</t>
  </si>
  <si>
    <t>PAVIMENTOS</t>
  </si>
  <si>
    <t>3.1.4.1</t>
  </si>
  <si>
    <t>PAVIMENTOS EN CONCRETO MR42</t>
  </si>
  <si>
    <t>3.1.5</t>
  </si>
  <si>
    <t>SARDINELES</t>
  </si>
  <si>
    <t>3.1.5.2</t>
  </si>
  <si>
    <t>SARDINEL TIPO B</t>
  </si>
  <si>
    <t>3.4</t>
  </si>
  <si>
    <t>SUMINISTRO Y COLOCACIÓN DE REFUERZO</t>
  </si>
  <si>
    <t>3.4.1</t>
  </si>
  <si>
    <t xml:space="preserve">SUMINISTRO Y COLOCACIÓN DE ACERO DE REFUERZO </t>
  </si>
  <si>
    <t>KG</t>
  </si>
  <si>
    <t>3.4.3</t>
  </si>
  <si>
    <t>CANASTILLA DE APOYOS PARA DOVELAS DE PAVIMENTOS EN 3/8" Y 1/4"</t>
  </si>
  <si>
    <t>3.6</t>
  </si>
  <si>
    <t>DEMOLICIONES</t>
  </si>
  <si>
    <t>3.7</t>
  </si>
  <si>
    <t xml:space="preserve">CORTE DE PAVIMENTOS </t>
  </si>
  <si>
    <t>3.7.3</t>
  </si>
  <si>
    <t>CORTE Y SELLO JUNTA CON MATERIAL ELASTOMÉRICOS (2.5cm)</t>
  </si>
  <si>
    <t>4.0</t>
  </si>
  <si>
    <t>CAPITULO 4 - COLECCIÓN Y ENTREGA DE AGUAS</t>
  </si>
  <si>
    <t>4.3</t>
  </si>
  <si>
    <t>CONSTRUCCIÓN DE ALCANTARILLADOS</t>
  </si>
  <si>
    <t>4.3.3</t>
  </si>
  <si>
    <t>SUMINISTRO Y COLOCACIÓN DE TUBERÍA PVC NOVAFORT</t>
  </si>
  <si>
    <t>4.3.3.5</t>
  </si>
  <si>
    <t>DIÁMETRO DE 315 mm - 12.4"</t>
  </si>
  <si>
    <t>4.4</t>
  </si>
  <si>
    <t>CÁMARAS DE INSPECCIÓN Y DE CAÍDA</t>
  </si>
  <si>
    <t>4.4.5</t>
  </si>
  <si>
    <t>EMPALME DE CÁMARAS</t>
  </si>
  <si>
    <t>4.6</t>
  </si>
  <si>
    <t>SUMIDEROS</t>
  </si>
  <si>
    <t>4.6.3</t>
  </si>
  <si>
    <t>SUMIDERO TIPO SIFÓN</t>
  </si>
  <si>
    <t>7.0</t>
  </si>
  <si>
    <t>CAPITULO 7 - ACARREOS</t>
  </si>
  <si>
    <t>7.1</t>
  </si>
  <si>
    <t>SOBREACARREOS EN VEHÍCULO AUTOMOTOR</t>
  </si>
  <si>
    <t>7.1.2</t>
  </si>
  <si>
    <t>CARGUE MECÁNICO</t>
  </si>
  <si>
    <t>7.2</t>
  </si>
  <si>
    <t>ACARREOS EN VEHÍCULO NO AUTOMOTOR</t>
  </si>
  <si>
    <t>7.2.1</t>
  </si>
  <si>
    <t>EN BUGGI FUERTE PENDIENTE</t>
  </si>
  <si>
    <t>M3-HM</t>
  </si>
  <si>
    <t>COSTO DIRECTO OBRAS</t>
  </si>
  <si>
    <t>ADMINISTRACION</t>
  </si>
  <si>
    <t>UTILIDAD</t>
  </si>
  <si>
    <t>COSTO TOTAL OBRAS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</si>
</sst>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  <numFmt numFmtId="165" formatCode="0.0"/>
    <numFmt numFmtId="166" formatCode="_ * #,##0.00_ ;_ * \-#,##0.00_ ;_ * &quot;-&quot;??_ ;_ @_ "/>
    <numFmt numFmtId="167" formatCode="&quot;$&quot;\ #,##0_);\(&quot;$&quot;\ #,##0\)"/>
    <numFmt numFmtId="168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/>
    <xf numFmtId="42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right"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7" fontId="6" fillId="0" borderId="1" xfId="2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3" quotePrefix="1" applyNumberFormat="1" applyFont="1" applyFill="1" applyBorder="1" applyAlignment="1">
      <alignment horizontal="righ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7" fontId="6" fillId="0" borderId="1" xfId="2" quotePrefix="1" applyNumberFormat="1" applyFont="1" applyFill="1" applyBorder="1" applyAlignment="1">
      <alignment vertical="center" wrapText="1"/>
    </xf>
    <xf numFmtId="165" fontId="8" fillId="0" borderId="1" xfId="0" applyNumberFormat="1" applyFont="1" applyBorder="1" applyAlignment="1">
      <alignment vertical="center"/>
    </xf>
    <xf numFmtId="167" fontId="4" fillId="2" borderId="1" xfId="0" applyNumberFormat="1" applyFont="1" applyFill="1" applyBorder="1" applyAlignment="1">
      <alignment vertical="center" wrapText="1"/>
    </xf>
    <xf numFmtId="164" fontId="5" fillId="2" borderId="1" xfId="3" quotePrefix="1" applyNumberFormat="1" applyFont="1" applyFill="1" applyBorder="1" applyAlignment="1">
      <alignment horizontal="right" vertical="center" wrapText="1"/>
    </xf>
    <xf numFmtId="0" fontId="5" fillId="0" borderId="1" xfId="4" applyBorder="1" applyAlignment="1">
      <alignment horizontal="left" vertical="center" wrapText="1"/>
    </xf>
    <xf numFmtId="168" fontId="5" fillId="0" borderId="1" xfId="2" applyNumberFormat="1" applyFont="1" applyFill="1" applyBorder="1" applyAlignment="1">
      <alignment vertical="center" wrapText="1"/>
    </xf>
    <xf numFmtId="167" fontId="5" fillId="0" borderId="1" xfId="2" applyNumberFormat="1" applyFont="1" applyFill="1" applyBorder="1" applyAlignment="1">
      <alignment vertical="center" wrapText="1"/>
    </xf>
    <xf numFmtId="0" fontId="5" fillId="0" borderId="1" xfId="4" applyBorder="1" applyAlignment="1">
      <alignment vertical="center" wrapText="1"/>
    </xf>
    <xf numFmtId="168" fontId="5" fillId="0" borderId="1" xfId="2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7" fontId="8" fillId="0" borderId="1" xfId="0" applyNumberFormat="1" applyFont="1" applyBorder="1" applyAlignment="1">
      <alignment vertical="center" wrapText="1"/>
    </xf>
    <xf numFmtId="0" fontId="5" fillId="0" borderId="1" xfId="4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5" fillId="0" borderId="1" xfId="1" applyNumberFormat="1" applyFont="1" applyBorder="1" applyAlignment="1">
      <alignment horizontal="right" vertical="center"/>
    </xf>
    <xf numFmtId="3" fontId="5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right" vertical="center"/>
    </xf>
    <xf numFmtId="0" fontId="8" fillId="0" borderId="1" xfId="0" applyFont="1" applyBorder="1" applyAlignment="1">
      <alignment wrapText="1"/>
    </xf>
    <xf numFmtId="9" fontId="5" fillId="0" borderId="1" xfId="0" applyNumberFormat="1" applyFont="1" applyBorder="1" applyAlignment="1">
      <alignment horizontal="center"/>
    </xf>
    <xf numFmtId="164" fontId="8" fillId="0" borderId="1" xfId="1" applyNumberFormat="1" applyFont="1" applyBorder="1"/>
    <xf numFmtId="165" fontId="5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/>
    <xf numFmtId="3" fontId="5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right"/>
    </xf>
    <xf numFmtId="42" fontId="5" fillId="0" borderId="1" xfId="5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6">
    <cellStyle name="Hipervínculo" xfId="3" builtinId="8"/>
    <cellStyle name="Millares 3" xfId="2" xr:uid="{00000000-0005-0000-0000-000001000000}"/>
    <cellStyle name="Moneda" xfId="1" builtinId="4"/>
    <cellStyle name="Moneda [0]" xfId="5" builtinId="7"/>
    <cellStyle name="Normal" xfId="0" builtinId="0"/>
    <cellStyle name="Normal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0"/>
  <sheetViews>
    <sheetView tabSelected="1" view="pageBreakPreview" zoomScaleNormal="100" zoomScaleSheetLayoutView="100" workbookViewId="0">
      <selection activeCell="J51" sqref="J51"/>
    </sheetView>
  </sheetViews>
  <sheetFormatPr baseColWidth="10" defaultColWidth="9.1640625" defaultRowHeight="15" x14ac:dyDescent="0.2"/>
  <cols>
    <col min="1" max="1" width="8.33203125" bestFit="1" customWidth="1"/>
    <col min="2" max="2" width="37.1640625" customWidth="1"/>
    <col min="3" max="3" width="7" bestFit="1" customWidth="1"/>
    <col min="4" max="4" width="11.33203125" bestFit="1" customWidth="1"/>
    <col min="5" max="5" width="6.5" bestFit="1" customWidth="1"/>
    <col min="6" max="6" width="13.83203125" bestFit="1" customWidth="1"/>
    <col min="7" max="7" width="12.6640625" bestFit="1" customWidth="1"/>
  </cols>
  <sheetData>
    <row r="1" spans="1:7" x14ac:dyDescent="0.2">
      <c r="A1" s="48" t="s">
        <v>0</v>
      </c>
      <c r="B1" s="48"/>
      <c r="C1" s="48"/>
      <c r="D1" s="48"/>
      <c r="E1" s="48"/>
      <c r="F1" s="48"/>
      <c r="G1" s="48"/>
    </row>
    <row r="2" spans="1:7" x14ac:dyDescent="0.2">
      <c r="A2" s="1" t="s">
        <v>1</v>
      </c>
      <c r="B2" s="2" t="s">
        <v>2</v>
      </c>
      <c r="C2" s="1" t="s">
        <v>3</v>
      </c>
      <c r="D2" s="3" t="s">
        <v>4</v>
      </c>
      <c r="E2" s="4" t="s">
        <v>5</v>
      </c>
      <c r="F2" s="5" t="s">
        <v>6</v>
      </c>
      <c r="G2" s="5" t="s">
        <v>7</v>
      </c>
    </row>
    <row r="3" spans="1:7" x14ac:dyDescent="0.2">
      <c r="A3" s="6" t="s">
        <v>8</v>
      </c>
      <c r="B3" s="6" t="s">
        <v>9</v>
      </c>
      <c r="C3" s="6"/>
      <c r="D3" s="6"/>
      <c r="E3" s="7"/>
      <c r="F3" s="8"/>
      <c r="G3" s="9">
        <f>ROUND(SUM(F4:F6),0)</f>
        <v>13230240</v>
      </c>
    </row>
    <row r="4" spans="1:7" x14ac:dyDescent="0.2">
      <c r="A4" s="10" t="s">
        <v>10</v>
      </c>
      <c r="B4" s="11" t="s">
        <v>11</v>
      </c>
      <c r="C4" s="12"/>
      <c r="D4" s="13"/>
      <c r="E4" s="14"/>
      <c r="F4" s="15"/>
      <c r="G4" s="16"/>
    </row>
    <row r="5" spans="1:7" ht="28" x14ac:dyDescent="0.2">
      <c r="A5" s="10" t="s">
        <v>12</v>
      </c>
      <c r="B5" s="11" t="s">
        <v>13</v>
      </c>
      <c r="C5" s="12" t="s">
        <v>14</v>
      </c>
      <c r="D5" s="17">
        <v>19272</v>
      </c>
      <c r="E5" s="18">
        <v>172</v>
      </c>
      <c r="F5" s="15">
        <f>D5*E5</f>
        <v>3314784</v>
      </c>
      <c r="G5" s="16"/>
    </row>
    <row r="6" spans="1:7" ht="28" x14ac:dyDescent="0.2">
      <c r="A6" s="10" t="s">
        <v>15</v>
      </c>
      <c r="B6" s="11" t="s">
        <v>16</v>
      </c>
      <c r="C6" s="12" t="s">
        <v>17</v>
      </c>
      <c r="D6" s="17">
        <v>19216</v>
      </c>
      <c r="E6" s="18">
        <v>516</v>
      </c>
      <c r="F6" s="15">
        <f>D6*E6</f>
        <v>9915456</v>
      </c>
      <c r="G6" s="16"/>
    </row>
    <row r="7" spans="1:7" x14ac:dyDescent="0.2">
      <c r="A7" s="6" t="s">
        <v>18</v>
      </c>
      <c r="B7" s="6" t="s">
        <v>19</v>
      </c>
      <c r="C7" s="6"/>
      <c r="D7" s="19"/>
      <c r="E7" s="7"/>
      <c r="F7" s="20"/>
      <c r="G7" s="9">
        <f>ROUND(SUM(F8:F18),0)</f>
        <v>23965092</v>
      </c>
    </row>
    <row r="8" spans="1:7" x14ac:dyDescent="0.2">
      <c r="A8" s="21" t="s">
        <v>20</v>
      </c>
      <c r="B8" s="11" t="s">
        <v>21</v>
      </c>
      <c r="C8" s="22"/>
      <c r="D8" s="23"/>
      <c r="E8" s="14"/>
      <c r="F8" s="15"/>
      <c r="G8" s="16"/>
    </row>
    <row r="9" spans="1:7" x14ac:dyDescent="0.2">
      <c r="A9" s="24" t="s">
        <v>22</v>
      </c>
      <c r="B9" s="11" t="s">
        <v>23</v>
      </c>
      <c r="C9" s="22"/>
      <c r="D9" s="23"/>
      <c r="E9" s="14"/>
      <c r="F9" s="15"/>
      <c r="G9" s="16"/>
    </row>
    <row r="10" spans="1:7" x14ac:dyDescent="0.2">
      <c r="A10" s="24" t="s">
        <v>24</v>
      </c>
      <c r="B10" s="11" t="s">
        <v>25</v>
      </c>
      <c r="C10" s="22"/>
      <c r="D10" s="23"/>
      <c r="E10" s="14"/>
      <c r="F10" s="15"/>
      <c r="G10" s="16"/>
    </row>
    <row r="11" spans="1:7" x14ac:dyDescent="0.2">
      <c r="A11" s="24" t="s">
        <v>26</v>
      </c>
      <c r="B11" s="11" t="s">
        <v>27</v>
      </c>
      <c r="C11" s="25" t="s">
        <v>28</v>
      </c>
      <c r="D11" s="17">
        <v>26620</v>
      </c>
      <c r="E11" s="18">
        <v>12.6</v>
      </c>
      <c r="F11" s="15">
        <f>D11*E11</f>
        <v>335412</v>
      </c>
      <c r="G11" s="16"/>
    </row>
    <row r="12" spans="1:7" x14ac:dyDescent="0.2">
      <c r="A12" s="26" t="s">
        <v>29</v>
      </c>
      <c r="B12" s="11" t="s">
        <v>30</v>
      </c>
      <c r="C12" s="26"/>
      <c r="D12" s="27"/>
      <c r="E12" s="14"/>
      <c r="F12" s="15"/>
      <c r="G12" s="16"/>
    </row>
    <row r="13" spans="1:7" x14ac:dyDescent="0.2">
      <c r="A13" s="26" t="s">
        <v>31</v>
      </c>
      <c r="B13" s="11" t="s">
        <v>32</v>
      </c>
      <c r="C13" s="28" t="s">
        <v>28</v>
      </c>
      <c r="D13" s="17">
        <v>32493</v>
      </c>
      <c r="E13" s="18">
        <v>96.9</v>
      </c>
      <c r="F13" s="15">
        <f>D13*E13</f>
        <v>3148571.7</v>
      </c>
      <c r="G13" s="16"/>
    </row>
    <row r="14" spans="1:7" x14ac:dyDescent="0.2">
      <c r="A14" s="26" t="s">
        <v>33</v>
      </c>
      <c r="B14" s="11" t="s">
        <v>34</v>
      </c>
      <c r="C14" s="28" t="s">
        <v>28</v>
      </c>
      <c r="D14" s="17">
        <v>35904</v>
      </c>
      <c r="E14" s="18">
        <v>114.8</v>
      </c>
      <c r="F14" s="15">
        <f>D14*E14</f>
        <v>4121779.1999999997</v>
      </c>
      <c r="G14" s="16"/>
    </row>
    <row r="15" spans="1:7" x14ac:dyDescent="0.2">
      <c r="A15" s="29" t="s">
        <v>35</v>
      </c>
      <c r="B15" s="11" t="s">
        <v>36</v>
      </c>
      <c r="C15" s="26"/>
      <c r="D15" s="27"/>
      <c r="E15" s="18"/>
      <c r="F15" s="15"/>
      <c r="G15" s="16"/>
    </row>
    <row r="16" spans="1:7" x14ac:dyDescent="0.2">
      <c r="A16" s="26" t="s">
        <v>37</v>
      </c>
      <c r="B16" s="11" t="s">
        <v>38</v>
      </c>
      <c r="C16" s="28" t="s">
        <v>28</v>
      </c>
      <c r="D16" s="17">
        <v>20477</v>
      </c>
      <c r="E16" s="18">
        <v>12.6</v>
      </c>
      <c r="F16" s="15">
        <f>D16*E16</f>
        <v>258010.19999999998</v>
      </c>
      <c r="G16" s="16"/>
    </row>
    <row r="17" spans="1:7" x14ac:dyDescent="0.2">
      <c r="A17" s="21" t="s">
        <v>39</v>
      </c>
      <c r="B17" s="30" t="s">
        <v>40</v>
      </c>
      <c r="C17" s="26"/>
      <c r="D17" s="27"/>
      <c r="E17" s="14"/>
      <c r="F17" s="15"/>
      <c r="G17" s="16"/>
    </row>
    <row r="18" spans="1:7" x14ac:dyDescent="0.2">
      <c r="A18" s="24" t="s">
        <v>41</v>
      </c>
      <c r="B18" s="30" t="s">
        <v>42</v>
      </c>
      <c r="C18" s="28" t="s">
        <v>28</v>
      </c>
      <c r="D18" s="17">
        <v>159419</v>
      </c>
      <c r="E18" s="18">
        <v>101</v>
      </c>
      <c r="F18" s="15">
        <f>D18*E18</f>
        <v>16101319</v>
      </c>
      <c r="G18" s="16"/>
    </row>
    <row r="19" spans="1:7" x14ac:dyDescent="0.2">
      <c r="A19" s="6" t="s">
        <v>43</v>
      </c>
      <c r="B19" s="6" t="s">
        <v>44</v>
      </c>
      <c r="C19" s="6"/>
      <c r="D19" s="19"/>
      <c r="E19" s="7"/>
      <c r="F19" s="20"/>
      <c r="G19" s="9">
        <f>ROUND(SUM(F20:F32),0)</f>
        <v>110191776</v>
      </c>
    </row>
    <row r="20" spans="1:7" x14ac:dyDescent="0.2">
      <c r="A20" s="29" t="s">
        <v>45</v>
      </c>
      <c r="B20" s="26" t="s">
        <v>46</v>
      </c>
      <c r="C20" s="26"/>
      <c r="D20" s="27"/>
      <c r="E20" s="14"/>
      <c r="F20" s="15"/>
      <c r="G20" s="16"/>
    </row>
    <row r="21" spans="1:7" ht="28" x14ac:dyDescent="0.2">
      <c r="A21" s="26" t="s">
        <v>47</v>
      </c>
      <c r="B21" s="26" t="s">
        <v>48</v>
      </c>
      <c r="C21" s="26"/>
      <c r="D21" s="27"/>
      <c r="E21" s="14"/>
      <c r="F21" s="15"/>
      <c r="G21" s="16"/>
    </row>
    <row r="22" spans="1:7" ht="28" x14ac:dyDescent="0.2">
      <c r="A22" s="26" t="s">
        <v>49</v>
      </c>
      <c r="B22" s="26" t="s">
        <v>50</v>
      </c>
      <c r="C22" s="28" t="s">
        <v>28</v>
      </c>
      <c r="D22" s="17">
        <v>897258</v>
      </c>
      <c r="E22" s="18">
        <v>10.5</v>
      </c>
      <c r="F22" s="15">
        <f>D22*E22</f>
        <v>9421209</v>
      </c>
      <c r="G22" s="16"/>
    </row>
    <row r="23" spans="1:7" x14ac:dyDescent="0.2">
      <c r="A23" s="26" t="s">
        <v>51</v>
      </c>
      <c r="B23" s="26" t="s">
        <v>52</v>
      </c>
      <c r="C23" s="28"/>
      <c r="D23" s="13"/>
      <c r="E23" s="14"/>
      <c r="F23" s="15"/>
      <c r="G23" s="16"/>
    </row>
    <row r="24" spans="1:7" x14ac:dyDescent="0.2">
      <c r="A24" s="26" t="s">
        <v>53</v>
      </c>
      <c r="B24" s="26" t="s">
        <v>54</v>
      </c>
      <c r="C24" s="31" t="s">
        <v>28</v>
      </c>
      <c r="D24" s="17">
        <v>759462</v>
      </c>
      <c r="E24" s="18">
        <v>82.6</v>
      </c>
      <c r="F24" s="15">
        <f>D24*E24</f>
        <v>62731561.199999996</v>
      </c>
      <c r="G24" s="16"/>
    </row>
    <row r="25" spans="1:7" x14ac:dyDescent="0.2">
      <c r="A25" s="26" t="s">
        <v>55</v>
      </c>
      <c r="B25" s="26" t="s">
        <v>56</v>
      </c>
      <c r="C25" s="31"/>
      <c r="D25" s="27"/>
      <c r="E25" s="14"/>
      <c r="F25" s="15"/>
      <c r="G25" s="16"/>
    </row>
    <row r="26" spans="1:7" x14ac:dyDescent="0.2">
      <c r="A26" s="26" t="s">
        <v>57</v>
      </c>
      <c r="B26" s="26" t="s">
        <v>58</v>
      </c>
      <c r="C26" s="31" t="s">
        <v>14</v>
      </c>
      <c r="D26" s="17">
        <v>62984</v>
      </c>
      <c r="E26" s="18">
        <v>170</v>
      </c>
      <c r="F26" s="15">
        <f>D26*E26</f>
        <v>10707280</v>
      </c>
      <c r="G26" s="16"/>
    </row>
    <row r="27" spans="1:7" ht="28" x14ac:dyDescent="0.2">
      <c r="A27" s="29" t="s">
        <v>59</v>
      </c>
      <c r="B27" s="26" t="s">
        <v>60</v>
      </c>
      <c r="C27" s="26"/>
      <c r="D27" s="27"/>
      <c r="E27" s="14"/>
      <c r="F27" s="15"/>
      <c r="G27" s="16"/>
    </row>
    <row r="28" spans="1:7" ht="28" x14ac:dyDescent="0.2">
      <c r="A28" s="26" t="s">
        <v>61</v>
      </c>
      <c r="B28" s="26" t="s">
        <v>62</v>
      </c>
      <c r="C28" s="31" t="s">
        <v>63</v>
      </c>
      <c r="D28" s="17">
        <v>6821</v>
      </c>
      <c r="E28" s="18">
        <v>2728.6</v>
      </c>
      <c r="F28" s="15">
        <f>D28*E28</f>
        <v>18611780.599999998</v>
      </c>
      <c r="G28" s="16"/>
    </row>
    <row r="29" spans="1:7" ht="28" x14ac:dyDescent="0.2">
      <c r="A29" s="26" t="s">
        <v>64</v>
      </c>
      <c r="B29" s="26" t="s">
        <v>65</v>
      </c>
      <c r="C29" s="31" t="s">
        <v>14</v>
      </c>
      <c r="D29" s="17">
        <v>26942</v>
      </c>
      <c r="E29" s="18">
        <v>140.4</v>
      </c>
      <c r="F29" s="15">
        <f>D29*E29</f>
        <v>3782656.8000000003</v>
      </c>
      <c r="G29" s="16"/>
    </row>
    <row r="30" spans="1:7" x14ac:dyDescent="0.2">
      <c r="A30" s="29" t="s">
        <v>66</v>
      </c>
      <c r="B30" s="26" t="s">
        <v>67</v>
      </c>
      <c r="C30" s="31" t="s">
        <v>28</v>
      </c>
      <c r="D30" s="17">
        <v>136127</v>
      </c>
      <c r="E30" s="18">
        <v>2</v>
      </c>
      <c r="F30" s="15">
        <f>D30*E30</f>
        <v>272254</v>
      </c>
      <c r="G30" s="16"/>
    </row>
    <row r="31" spans="1:7" x14ac:dyDescent="0.2">
      <c r="A31" s="29" t="s">
        <v>68</v>
      </c>
      <c r="B31" s="26" t="s">
        <v>69</v>
      </c>
      <c r="C31" s="26"/>
      <c r="D31" s="27"/>
      <c r="E31" s="14"/>
      <c r="F31" s="15"/>
      <c r="G31" s="16"/>
    </row>
    <row r="32" spans="1:7" ht="28" x14ac:dyDescent="0.2">
      <c r="A32" s="26" t="s">
        <v>70</v>
      </c>
      <c r="B32" s="26" t="s">
        <v>71</v>
      </c>
      <c r="C32" s="31" t="s">
        <v>14</v>
      </c>
      <c r="D32" s="17">
        <v>19174</v>
      </c>
      <c r="E32" s="18">
        <v>243.3</v>
      </c>
      <c r="F32" s="15">
        <f>D32*E32</f>
        <v>4665034.2</v>
      </c>
      <c r="G32" s="16"/>
    </row>
    <row r="33" spans="1:7" ht="28" x14ac:dyDescent="0.2">
      <c r="A33" s="6" t="s">
        <v>72</v>
      </c>
      <c r="B33" s="6" t="s">
        <v>73</v>
      </c>
      <c r="C33" s="6"/>
      <c r="D33" s="19"/>
      <c r="E33" s="7"/>
      <c r="F33" s="20"/>
      <c r="G33" s="9">
        <f>ROUND(SUM(F34:F40),0)</f>
        <v>5101006</v>
      </c>
    </row>
    <row r="34" spans="1:7" x14ac:dyDescent="0.2">
      <c r="A34" s="29" t="s">
        <v>74</v>
      </c>
      <c r="B34" s="26" t="s">
        <v>75</v>
      </c>
      <c r="C34" s="26"/>
      <c r="D34" s="27"/>
      <c r="E34" s="14"/>
      <c r="F34" s="15"/>
      <c r="G34" s="16"/>
    </row>
    <row r="35" spans="1:7" ht="28" x14ac:dyDescent="0.2">
      <c r="A35" s="26" t="s">
        <v>76</v>
      </c>
      <c r="B35" s="26" t="s">
        <v>77</v>
      </c>
      <c r="C35" s="26"/>
      <c r="D35" s="27"/>
      <c r="E35" s="14"/>
      <c r="F35" s="15"/>
      <c r="G35" s="16"/>
    </row>
    <row r="36" spans="1:7" x14ac:dyDescent="0.2">
      <c r="A36" s="26" t="s">
        <v>78</v>
      </c>
      <c r="B36" s="26" t="s">
        <v>79</v>
      </c>
      <c r="C36" s="31" t="s">
        <v>14</v>
      </c>
      <c r="D36" s="17">
        <v>138459</v>
      </c>
      <c r="E36" s="18">
        <v>12</v>
      </c>
      <c r="F36" s="15">
        <f>D36*E36</f>
        <v>1661508</v>
      </c>
      <c r="G36" s="16"/>
    </row>
    <row r="37" spans="1:7" x14ac:dyDescent="0.2">
      <c r="A37" s="29" t="s">
        <v>80</v>
      </c>
      <c r="B37" s="26" t="s">
        <v>81</v>
      </c>
      <c r="C37" s="26"/>
      <c r="D37" s="27"/>
      <c r="E37" s="14"/>
      <c r="F37" s="15"/>
      <c r="G37" s="16"/>
    </row>
    <row r="38" spans="1:7" x14ac:dyDescent="0.2">
      <c r="A38" s="29" t="s">
        <v>82</v>
      </c>
      <c r="B38" s="26" t="s">
        <v>83</v>
      </c>
      <c r="C38" s="31" t="s">
        <v>3</v>
      </c>
      <c r="D38" s="17">
        <v>96930</v>
      </c>
      <c r="E38" s="18">
        <v>2</v>
      </c>
      <c r="F38" s="15">
        <f>D38*E38</f>
        <v>193860</v>
      </c>
      <c r="G38" s="16"/>
    </row>
    <row r="39" spans="1:7" x14ac:dyDescent="0.2">
      <c r="A39" s="29" t="s">
        <v>84</v>
      </c>
      <c r="B39" s="26" t="s">
        <v>85</v>
      </c>
      <c r="C39" s="26"/>
      <c r="D39" s="27"/>
      <c r="E39" s="14"/>
      <c r="F39" s="15"/>
      <c r="G39" s="16"/>
    </row>
    <row r="40" spans="1:7" x14ac:dyDescent="0.2">
      <c r="A40" s="26" t="s">
        <v>86</v>
      </c>
      <c r="B40" s="26" t="s">
        <v>87</v>
      </c>
      <c r="C40" s="31" t="s">
        <v>3</v>
      </c>
      <c r="D40" s="17">
        <v>1622819</v>
      </c>
      <c r="E40" s="18">
        <v>2</v>
      </c>
      <c r="F40" s="15">
        <f>D40*E40</f>
        <v>3245638</v>
      </c>
      <c r="G40" s="16"/>
    </row>
    <row r="41" spans="1:7" x14ac:dyDescent="0.2">
      <c r="A41" s="6" t="s">
        <v>88</v>
      </c>
      <c r="B41" s="6" t="s">
        <v>89</v>
      </c>
      <c r="C41" s="6"/>
      <c r="D41" s="19"/>
      <c r="E41" s="7"/>
      <c r="F41" s="20"/>
      <c r="G41" s="9">
        <f>ROUND(SUM(F42:F45),1)</f>
        <v>10206080.6</v>
      </c>
    </row>
    <row r="42" spans="1:7" ht="28" x14ac:dyDescent="0.2">
      <c r="A42" s="29" t="s">
        <v>90</v>
      </c>
      <c r="B42" s="26" t="s">
        <v>91</v>
      </c>
      <c r="C42" s="26"/>
      <c r="D42" s="27"/>
      <c r="E42" s="14"/>
      <c r="F42" s="15"/>
      <c r="G42" s="16"/>
    </row>
    <row r="43" spans="1:7" x14ac:dyDescent="0.2">
      <c r="A43" s="26" t="s">
        <v>92</v>
      </c>
      <c r="B43" s="26" t="s">
        <v>93</v>
      </c>
      <c r="C43" s="31" t="s">
        <v>28</v>
      </c>
      <c r="D43" s="17">
        <v>30914</v>
      </c>
      <c r="E43" s="18">
        <v>277.89999999999998</v>
      </c>
      <c r="F43" s="15">
        <f>D43*E43</f>
        <v>8591000.5999999996</v>
      </c>
      <c r="G43" s="16"/>
    </row>
    <row r="44" spans="1:7" ht="28" x14ac:dyDescent="0.2">
      <c r="A44" s="29" t="s">
        <v>94</v>
      </c>
      <c r="B44" s="26" t="s">
        <v>95</v>
      </c>
      <c r="C44" s="26"/>
      <c r="D44" s="27"/>
      <c r="E44" s="14"/>
      <c r="F44" s="15"/>
      <c r="G44" s="16"/>
    </row>
    <row r="45" spans="1:7" x14ac:dyDescent="0.2">
      <c r="A45" s="26" t="s">
        <v>96</v>
      </c>
      <c r="B45" s="26" t="s">
        <v>97</v>
      </c>
      <c r="C45" s="31" t="s">
        <v>98</v>
      </c>
      <c r="D45" s="17">
        <v>25040</v>
      </c>
      <c r="E45" s="18">
        <v>64.5</v>
      </c>
      <c r="F45" s="15">
        <f>D45*E45</f>
        <v>1615080</v>
      </c>
      <c r="G45" s="16"/>
    </row>
    <row r="46" spans="1:7" x14ac:dyDescent="0.2">
      <c r="A46" s="32"/>
      <c r="B46" s="32"/>
      <c r="C46" s="32"/>
      <c r="D46" s="32"/>
      <c r="E46" s="33"/>
      <c r="F46" s="34"/>
      <c r="G46" s="34"/>
    </row>
    <row r="47" spans="1:7" x14ac:dyDescent="0.2">
      <c r="A47" s="32"/>
      <c r="B47" s="35" t="s">
        <v>99</v>
      </c>
      <c r="C47" s="36"/>
      <c r="D47" s="37"/>
      <c r="E47" s="37"/>
      <c r="F47" s="38"/>
      <c r="G47" s="39">
        <f>ROUND(SUM(G3:G45),0)</f>
        <v>162694195</v>
      </c>
    </row>
    <row r="48" spans="1:7" x14ac:dyDescent="0.2">
      <c r="A48" s="32"/>
      <c r="B48" s="40" t="s">
        <v>100</v>
      </c>
      <c r="C48" s="41">
        <v>0.3</v>
      </c>
      <c r="D48" s="42"/>
      <c r="E48" s="43"/>
      <c r="F48" s="47">
        <f>G47</f>
        <v>162694195</v>
      </c>
      <c r="G48" s="39">
        <f>ROUND(C48*F48,0)</f>
        <v>48808259</v>
      </c>
    </row>
    <row r="49" spans="1:7" x14ac:dyDescent="0.2">
      <c r="A49" s="32"/>
      <c r="B49" s="40" t="s">
        <v>101</v>
      </c>
      <c r="C49" s="41">
        <v>0.05</v>
      </c>
      <c r="D49" s="42"/>
      <c r="E49" s="43"/>
      <c r="F49" s="47">
        <f>F48</f>
        <v>162694195</v>
      </c>
      <c r="G49" s="39">
        <f>ROUND(C49*F49,0)</f>
        <v>8134710</v>
      </c>
    </row>
    <row r="50" spans="1:7" x14ac:dyDescent="0.2">
      <c r="A50" s="32"/>
      <c r="B50" s="35" t="s">
        <v>102</v>
      </c>
      <c r="C50" s="36"/>
      <c r="D50" s="44"/>
      <c r="E50" s="14"/>
      <c r="F50" s="45"/>
      <c r="G50" s="46">
        <f>SUM(G47:G49)</f>
        <v>219637164</v>
      </c>
    </row>
  </sheetData>
  <mergeCells count="1">
    <mergeCell ref="A1:G1"/>
  </mergeCells>
  <pageMargins left="0.7" right="0.7" top="0.75" bottom="0.75" header="0.3" footer="0.3"/>
  <pageSetup paperSize="9" scale="8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La Marina</vt:lpstr>
      <vt:lpstr>'La Marina'!Área_de_impresión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2024-05-10T22:17:08Z</dcterms:modified>
</cp:coreProperties>
</file>