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022-arc\"/>
    </mc:Choice>
  </mc:AlternateContent>
  <bookViews>
    <workbookView xWindow="0" yWindow="0" windowWidth="11490" windowHeight="4650"/>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6" i="1" l="1"/>
  <c r="G66" i="1" l="1"/>
  <c r="L67" i="1"/>
  <c r="G55" i="1" l="1"/>
  <c r="G58" i="1"/>
  <c r="G59" i="1"/>
  <c r="G60" i="1"/>
  <c r="G61" i="1"/>
  <c r="G62" i="1"/>
  <c r="G63" i="1"/>
  <c r="G64" i="1"/>
  <c r="G65" i="1"/>
  <c r="G57" i="1"/>
  <c r="G56" i="1"/>
  <c r="G52" i="1"/>
  <c r="G48" i="1"/>
  <c r="G47" i="1"/>
  <c r="G49" i="1" s="1"/>
  <c r="G51" i="1"/>
  <c r="G53" i="1" l="1"/>
  <c r="G44" i="1"/>
  <c r="G43" i="1"/>
  <c r="G42" i="1"/>
  <c r="G41" i="1"/>
  <c r="G40" i="1"/>
  <c r="G39" i="1"/>
  <c r="G38" i="1"/>
  <c r="G37" i="1"/>
  <c r="G36" i="1"/>
  <c r="G35" i="1"/>
  <c r="G34" i="1"/>
  <c r="G33" i="1"/>
  <c r="G31" i="1"/>
  <c r="G32" i="1"/>
  <c r="G27" i="1"/>
  <c r="G28" i="1"/>
  <c r="G26" i="1"/>
  <c r="G6" i="1"/>
  <c r="G5" i="1"/>
  <c r="G24" i="1" s="1"/>
  <c r="G7" i="1"/>
  <c r="G8" i="1"/>
  <c r="G9" i="1"/>
  <c r="G10" i="1"/>
  <c r="G11" i="1"/>
  <c r="G12" i="1"/>
  <c r="G13" i="1"/>
  <c r="G14" i="1"/>
  <c r="G15" i="1"/>
  <c r="G16" i="1"/>
  <c r="G17" i="1"/>
  <c r="G18" i="1"/>
  <c r="G19" i="1"/>
  <c r="G20" i="1"/>
  <c r="G21" i="1"/>
  <c r="G22" i="1"/>
  <c r="G23" i="1"/>
  <c r="G4" i="1"/>
  <c r="G45" i="1" l="1"/>
  <c r="G29" i="1"/>
  <c r="G67" i="1" l="1"/>
  <c r="G70" i="1" s="1"/>
  <c r="G71" i="1" s="1"/>
  <c r="G68" i="1" l="1"/>
  <c r="G69" i="1"/>
  <c r="G72" i="1" l="1"/>
</calcChain>
</file>

<file path=xl/sharedStrings.xml><?xml version="1.0" encoding="utf-8"?>
<sst xmlns="http://schemas.openxmlformats.org/spreadsheetml/2006/main" count="129" uniqueCount="76">
  <si>
    <t xml:space="preserve">GRUPO 1.MANTENIMIENTO DE BIENES NO RESIDENCIALES </t>
  </si>
  <si>
    <t xml:space="preserve">ITEMS </t>
  </si>
  <si>
    <t xml:space="preserve">FRENTE DE OBRA :1 MANTENIMIENTO DE LA GUARDIA DE ACCESO PRINCIPAL </t>
  </si>
  <si>
    <t xml:space="preserve">DESCRIPCION </t>
  </si>
  <si>
    <t>UND MD</t>
  </si>
  <si>
    <t xml:space="preserve">CANTIDAD </t>
  </si>
  <si>
    <t>V-UNI</t>
  </si>
  <si>
    <t xml:space="preserve">V-PARCIAL </t>
  </si>
  <si>
    <t>DESMONTE DE VENTANERIA MARCO DE ALUMINIO Y VIDRIO, INCLUYE PUERTAS, MARCOS Y TODO LO NECESARIO PARA DEJAR EL RECINTO LIMPIO Y DESPEJADO, INCLUYE ENTREGA DEL MATERIAL AL SUPERVISOR EN CASO QUE EL NO REQUIERA DEL MATERIAL SOBRANTE INCLUYE DISPOSICIÓN FINAL A BOTADERO CERTIFICADO.</t>
  </si>
  <si>
    <t>M2</t>
  </si>
  <si>
    <t xml:space="preserve">DEMOLICION ENCHAPE,PAREDES EXISTE INCLUYE RECINTO DE LA GUARDIA Y BAÑO, INCLUYE FLOS LINEALES,WIN DE ALUMINIO </t>
  </si>
  <si>
    <t xml:space="preserve">DESMONTE DE CANALETA EXISTENTEDE 4" METALICA,INCLUYE DESMONTE DE CABLE ELECTRICO Y RED DE MANERA SEGURA </t>
  </si>
  <si>
    <t>ML</t>
  </si>
  <si>
    <t xml:space="preserve">SUMINISTRO E INSTALACION DE ENCHAPE DE PAREDES DEL RECINTO DE LA GUARDIA TIPO CORONA PARED CERAMICA JAYA BLANCO 25*43,2CM X PRESENTACION DE CAJA 1,29 M2 INCLUYE WIN DE ALUMINIO EN LAS ESQUINAS, PEGANTE ,BOQUILLA Y TODO LO NECESARIO PARA UNA PRESENTACION ESTETICALISO  UNIFORME SIN SOBRESALTOS O BALDOSAS SOBRE SALIENTES </t>
  </si>
  <si>
    <t>IMPERMEABILIZACION DE CUBIERTA PLACA A TODO COSTO DE MANTO MORTERO PLAS AL 80 3,5 MM DE ESPESOR FOIL DE ALUMINIO: CON LAS SIGUIENTES CARACTERÍSTICAS TECNICAS LÁMINA IMPERMEABILIZANTE FLEXIBLE, PREFABRICADA Y AUTOPROTEGIDA POR UN FOIL DE ALUMINIO GOFRADO. ALMA CENTRAL DE POLIETILENO DE ALTA DENSIDAD. ASFALTOS MODIFICADOS CON POLÍMEROS, SIN RELLENOS, QUE OPTIMIZAN LA ADHERENCIA DEL FOIL Y DEL MANTO CON EL SUSTRATO. SUPERFICIE INFERIOR CON POLIETILENO ANTIADHERENTE, LISA. INCLUYE PINTURA BITUMINOSA EN LOS TRASLAPOS, SE DEBE IMPRIMAR PRVAMENTE LAS SUPERFICIES EN SU TOTALIDAD CON EMULSÍON ASAFALTICA ED -9, PESO POR ROLLO PESO ROLLO = 40 KG ± 10%, INCLUYE MEDIACAÑAS, IMPERMEABILIZACIÓN DE REBORDE DE TODO LOS LINEALES EN EL PERIMETRO Y LEVANTES INTERMEDIOS EN LA PLACA DE DIVISIONES EXISTENTES , VIGA CANAL DE URGENCIAS , NO DEBEN QUEDAR LUSCES ENTRE LAS TEJAS , SALIENTES Y LA VIGA CANAL QUE PERMITA FILTRACION DE AGUA , DESDE EL FRENTE O PARTE EXTRIOR , PARTE SUPERIOR Y CONTINUACIÓN PARTE INTERIOR .</t>
  </si>
  <si>
    <t>SUMINISTRO Y APLICACIÓN DE ESTUCO PLASTICO A TODO COSTO (INCLUYE RESANES CON PAÑETE 1:3 EN PLACA SUPERIOR O PAREDES Y FILOS A NECESIDAD ) EN CUMPLIMIENTO DE LAS SIGUIENTES ESPECIFICACIONES TECNICAS : (TIPO CORONA)DIFUSIÓN DE VAPOR DE AGUA 19.3 G/M²/DÍA A 130 μM DFT; CONFORME A BS 3177 RESISTENCIA AL FUEGO EXOVA GMBH, CLASSIFICATION REPORT 2010-1992-K1-1 B S1 D0; CONFORME A EN 13501-1 RESISTENCIA AL LAVADO EN HÚMEDO ILF MAGDEBURG, TEST REPORT: 1-034/10 CLASE 1; CONFORME A DIN EN 13300 PODER CUBRIENTE ILF MAGDEBURG, TEST REPORT: 1-034/10 CLASE 2; CONFORME A DIN EN 13300 ACTIVIDAD ANTIBACTERIAL CONFORME A ISO 22196, 2007 Y JIS Z 2801, 2000.(INCLUYE ESCARIFACDO MANUAL O MECANICO, RASPADO, LIMPIEZA Y PREPARACIÓN DE LA SUPERFICIE PREVIAMENTE A LA APLICACIÓN DEL NUEVO ESTUCO, PARA UNA CORRECTA FINACIÓN Y ACABADO LISO A LA VISTA Y AL TACTO.PARA UN MEJOR ACABADO INCLUYE ESQUINEROS WIN PLASTICO O EN ALUMINIO.</t>
  </si>
  <si>
    <t>SUMINISTRO, INSTALACIÓN Y PUESTA EN FUNCIONAMIENTO DE COMBO MANANTIAL CON PEDESTAL EN CAJA AZULOSCURO , INCLUYE SANITARIO, LAVAMANOS, PEDESTAL, GRIFERÍA Y ACCESORIOS TIPO CORONA REF SKU 239224</t>
  </si>
  <si>
    <t>UND</t>
  </si>
  <si>
    <t>SUMINISTRO E INSTALACIÓN DE GRIFERÍA PARA LAVAMANOS ESTÁNDAR MONO CONTROL ANTI-VANDÁLICA CONSTRUIDA EN ACERO INOXIDABLE 100% TIPO KIT GRIFERÍA MONOCONTROL POSTE ALTO DESAGÜE PUSH PAMO COLOMBIA REF SKU 373584,INCLUYE 1 GRIFERÍA, HERRAJES DE INSTALACIÓN, 2 ACOPLES 1.20 METROS FLEXOMETALICOS, DESAGÜE PUSHICLUYE REINSTALACIÓN DE PUNTO A NECESIDAD, MANGUERA CIFON Y TODO LO NECESRIO PARA LA CORRECTA PUESTA EN FUNCIONAMIENTO Y OPERACIÓN.( INCLUYE DESMONTE Y DISPOSICIÓN FINAL DEL EXISTENTE EN BOTADERO CERTIFICADO,)</t>
  </si>
  <si>
    <t>SUMINISTRO E INSTALACIÓN DE PANEL TIPO LED REDONDO DE 18 WAT (DE SOBREPONER), TEMPERATURA ok = 6400k (BLANCO FRIO)MARCA BIOLED O SUPERIOR (INCLUYE DOS AÑOS DE GARANTIA POR EL FABRICANTE AL ESM 1034 INCLUIDA EN EL MOMENTO DE LA ENTREGA)( (INCLUYE DESMONTE Y DISPOSICIÓN FINAL DEL EXISTENTE EN BOTADERO CERTIFICADO,)( ES DE TENER EN CUENTA QUE SE DEBERÁ PODER ENCENDER EN EL RECINTO DE LA GUARDIA 1 PANEL INDEPENDIENTE CON EL OBJETO DE MANTENER VISIBILIDAD MEDIA O 4 PANELES PARA VISIBILIDAD ALTA A NECESIDAD DEL COMANDANTE DE GUARDIA)</t>
  </si>
  <si>
    <t>SUMINISTRO E INSTALACIÓN DE INTERUPTOR DE ENCENDIDO Y APAGADO DE ILUMINACIÓN DEL RECINTO INTERRUPTOR DE 10 AMPERIOS Y 127-250 VOLTIOS DE LA MARCA LEGRAND O SIMILAR SUPERIOR INCLUYE TAPA DE ATRACTIVO DISEÑO DE BISEL CURVO EN COLOR BLANCO PARA ARMONIZAR CON LA MAYORÍA DE LOS ESPACIOS INTERNOS, INCLUYE CAMBIO DE CABLEADO TIPO AWG THHN CALIBRE 12 , L= 3,5M X PUNTO( (INCLUYE DESMONTE Y DISPOSICIÓN FINAL DEL EXISTENTE EN BOTADERO CERTIFICADO,)( SE DEBEN PROVEER INTERRUPTORES PARA ENCENDIDO DE ILUMINACIÓN BAJO EL CIELO RASO DE PASILLOS LATERALES Y TRASERO ALREDEDOR DE LA GUARDIA.</t>
  </si>
  <si>
    <t>SUMINISTRO E INSTALACIÓN DE PUERTAS DE ALUMINIO TIPO PESADO REFERENCIA 7038 ,( CERTIFICADO POR VENDEDOR DE LA PERFILERÍA AL SUPERVISOR DE CONTRATO ), INCLUYE MARCO , CERRADURA EN ACERO INOXIDABLE TIPO • DE MANIJA LINEA GENOVA, TIPO TUBULAR, POMO EXTERIOR CON LLAVE Y POMO INTERIOR CON SEGURO, EN ACABADO ACERO INOXIDABLE.CILINDRO EXTERNO DE 5 PINES EN LATÓN, PERILLA INTERNA, CENTRO DE INSTALACION DE 60MM, PARA PUERTAS CON ESPESOR DE 35 A 50MM, ROSETA DED 75MM DE DIAMETRO, 3 LLAVES EN LATÓN , A NECESIDAD ( LAS MEDIDAS DE LA HOJAS SON LAS SIGUIENTES :DE 0,81M X 1,99 CON TRAGALUZ SUPERIOR DE 0,47 X 0,81.- 0,82MX1,99M CON TRAGALUZ SUPERIOR DE 0,47 MX 0,82 M -0.635 M X 1,995M CON TRAGALUZ SUPERIOR DE 0,47M X 0,635M -0,55M X 1,975M.INCLUYE TODO LO NECESARIO PARA LA CORRECTA PUESTA EN FUNCIONAMIENTO Y OPERACIÓN.</t>
  </si>
  <si>
    <t>SUMINISTRO E INSTALACIÓN DE PUERTA DE VAIVEN DE ALUMINIO TIPO PESADO REFERENCIA 7038 ,( CERTIFICADO POR VENDEDOR DE LA PERFILERÍA AL SUPERVISOR DE CONTRATO ), INCLUYE MARCO , ( LAS MEDIDAS DE LA HOJAS SON LAS SIGUIENTES :DE 0,445M X 1,96 .INCLUYE BISAGRA DE PISO TIPO PESADO CONSTRUÍDA EN ACERO INOXIDABLE Y PIN SUPERIOR, MANIJA TIRADORA EN ALUMINIO RESISTENTE AL TRABAJO PESADO Y TODO LO NECESARIO PARA LA CORRECTAPUESTA EN FUNCIONAMIENTO Y OPERACIÓN.</t>
  </si>
  <si>
    <t>SUMINISTRO E INSTALACIÓN DE DIVISIÓN EN VIDRIO TEMPLADO CALIBRE 8MM CON PARALES Y SOPORTERÍA EN ACERO INOXIDABLE, INCLUYE 02 VENTANAS CORREDEDIZAS LATERALES A CADA LADO, DE 1,2M X 1 M CONSTRUÍDAS EN EL MISMO MATERIAL Y VENTANILLA DE RECEPCÍON DE DOCUMENTACIÓN DE 0.2M X 0,4M INSTALADA SOBRE EL MISMO VIDRIO FRONTAL , EL VIDRIO FRONTAL DEBERÁ SER CONSTRUÍDO EN UNA SOLA HOJA (VER PLANO DE DISEÑO ) , LA ESTRUCTURA DEBERÁ SER TUBULAR EN ACERO INOXIDABLE, DEBERÁ CONTAR CON SOPORTES ADECUADOS QUE PERMITAN DAR ESTABILIDAD, RESISTENCIA Y USO DE TIPO CONSTANTE DE TAL MANERA QUE NO VIBRE O FLECTE EN NINGÚN SECTOR , EN LA PARTE FRONTAL SUPERIOR ASÍ MISMO INCLUYE LETRERO : SUMINISTRO, INSTALACIÓN, DISEÑO FINAL PARA DISTRIBUCIÓN DE LOS ESPACIÓS DE LAS LETRAS , CONSTRUÍDO EN VINILO O FRESADO EN BAJO RELIEVE , MATERIAL RESISTENTE A LA INTEMPERIE , RAYOS SOL (SIN DECOLORARSE )Y AGUA LLUVIA (SIN DESPRENDIMIENTOS O AMPOLLADURAS ) QUE DIGA " ESCUELA NAVAL DE SUBOFICIALES ARC BARRANQUILLA " INSTALADO EN HOJA PEGADA SOBREPUESTA DE MEDIDAS 0,4M X 3,08M DE VIDRIO TEMPLADO DE 6MM CON FONDO COLOR BLANCO Y LETRAS NEGRAS, INCLUYE TODO LO NECESARIO PARA CORRECTO FUNCIONAMIENTO E INSTALCIÓN EN SITU.</t>
  </si>
  <si>
    <t>SUMINISTRO E INTALACIÓN DE TUBO EMT METALICO GALVANIZADO Y BRILLANTE A LA VISTA DE 1" PARA CABLEADO DE DATOS INSTALADO DESDE EL SEGUNDO PISO AL PUNTO DE ATENCIÓN DEL SUBOFICIAL DE GUARDIA ACCESO, LA UBICACIÓN FINAL SERÁ DESCRITA POR EL PERSONAL DE SISTEMAS EN SITU EN EL MOMENTO DE LA INSTALACIÓN, INCLUYE 9 CAJAS DE PASO 4" X 4" DOBLE FONDO METALICAS EMT, CURVAS METALICAS HASTA 10 UNIDADES, PASOS A TRAVES DE MUROS PERFORANDOLOS Y RESANANDOLOS A NECESIDAD, AL FINAL DE LA ACTIVIDAD LA INSTACIÓN DE LA TUBERÍA DEBE VERSE ESTETICA, BIEN SOPORTADA Y ASEGURADA CON ABRAZADERAS O ADITAMENTOS EMT , CON EXCELENTE PRESENTACIÓN ESTETICA Y TECNICA.</t>
  </si>
  <si>
    <t>SUMIINISTRO E INSTALACIÓN DE RED ELECTRICA REGULADA CONECTADA A LA UPS INSTALADA EN EL SEGUNDO PISO, INCLUYE 3 LÍNEAS DE CABLE THHN CAL 12, TUBERÍA EMT METÁLICO GALVANIZADO BRILLANTE A LA VISTA, CURVAS, CONECTORES, CAJAS DE PASO, 2 TOMAS DOBLE COLOR NARANJA CON SUS RESPECTIVAS CAJAS Y TODO LO NECESARIO PARA SU CORRECTA OPERACIÓN Y PUESTA EN FUNCIONAMIENTO.</t>
  </si>
  <si>
    <t>SUMINSITRO E INSTACIÓN DE PUNTOS DE RED DOBLES, INCLUYE 30 MTS LINEALES DE CABLE CAT. 6A, FACE PLATE, JACKS , CERTIFICACIÓN DE PUNTOS</t>
  </si>
  <si>
    <t xml:space="preserve">
SUMINSITRO E INSTALACIÓN DE PUNTOS ELECTRICOS DE ILUMINACIÓN Y,  INTERRUPTORES Y TOMAS INCLUYE 6M DE CABLE AWG-THHN CALIBRE 12 X 3 LINEAS CON REGATAS DE 6M ,TUBERÍA EMT , CURVAS EMT , ADAPTADORES EMT , CAJAS 2" X 4" EMT , RESANE , ESTUCO Y PINTURA AREA INTERVENIDA
</t>
  </si>
  <si>
    <t xml:space="preserve">
SUMINISTRO E INSTALACIÓN DE RED DE ALIMENTACIÓN ELECTRICA PARA LAS INSTALACIONES DE LA GUARDIA EN CABLE CALIBRE 10 AWG-THHN CALIBRE X 3 LINEAS , INSTALADO SOBRE MURO LATERAL O BAJO PLACA SUPERIOR , EN REGATAS CON TUBERÍA EMT , CURVAS EMT, CAJAS DE PASO EMT , INCLUYE RESANE , ESTUCO Y PINTURA AREA INTERVENIDA.(ES DE TENER EN CUENTA QUE SE DEBEN ESTABLECER LOS CIRCUITOS DE ILUMINACIÓN DE PASILLOS , ILUMINACIÓN INTERNA , TOMACORRIENTE INDEPENDIENTES, ASÍ COMO UN CIRCUITO PARA INSTALACIÓN DE LA MAQUINA ESCANER A CADA ENTRADA PROTEGIDA DESDE LA CAJA PRINCIPAL DE DISTRIBUCIÓN ).
</t>
  </si>
  <si>
    <t>SUMINISTRO E INSTALACIÓN Y PUESTA EN FUNCIONAMIENTO DE SUPRESOR DE PICOS DE VOLTAJE DPS PARA ACOMETIDA ELECTRICA PROTECCIÓN DE LA ILUMINACIÓN LED , Y TOMACORRIENTE EN GENERAL DEBERÁ CONTAR CON UN SISTEMA QUE DETECTE E INTERRUMPA EL PASO DE SOBRECARGAS DE VOLTAJE Y PROTEJA CONTRA CORTO CIRCUITO, SU INSTALACIÓN SE REALIZARA A LA SALIDA DE LA RED DE ALIMENTACIÓN A UNA POTENCIA DE TRABAJO MAXIMA DE : 1500WAT DE LAS LÁMPARAS LED A INSTALARSE , DEBERÁ CONTAR CON SEÑAL LUMÍNICA QUE INDIQUE LA INADECUADA ALIMENTACIÓN Y UNA VEZ SE RESTABLEZCA EL NIVEL ADECUADO DE VOLTAJE DEBERÁ DAR PASO A LA CORRIENTE Y CAMBIAR DE COLOR LA SEÑAL LUMÍNICA. INSTADO EN LA RED PRINCIPAL DE ALIMENTACIÓN DESPUES DE LA CAJA DE BREAKER.</t>
  </si>
  <si>
    <t>SUMINISTRO E INTALACION DE TABLERO DE DISTRIBUCION DE 6 CIRCUITOS PARA TOMAS Y LUCES , TALANQUERAS Y MAQUINA ESCANER DE RAYOSX A CADA ENTRADA( INCLUYE REGATAS, RESANES, ESTUCO U PINTURA PARA SU CORRECTA INSTALACION), INCLUYE 6 BREAKER DE 15 AMP</t>
  </si>
  <si>
    <t>FRENTE DE OBRA 2. MANTENIMIENTO DEL TECHO DEL COLISEO VERANILLO.</t>
  </si>
  <si>
    <t>SUMINISTRO E INSTALACIÓN EN SITU DE PARGUITAS DE REFUERZO CONSTRUIDOS EN ACERO INOXIDABLE CALIBRE 18, PARA AMARRE DE TEJAS DE LAMINA DE ALUMINIO DE 6M X 0,9 CALIBRE 22 A LAS CERCHAS , TALES PARAGUITAS DEBEN IR INSTALADO DE A CADA EXTREMO LATERAL DE LA LÁMINA SOBRE CADA CERCHA DE SOPORTE DE LA MISMA , INCLUYE SOPORTE TRAPEZOIDAL CONSTRUIDO EN LAMINA DE ACERO INOXIDABLE CALIBRE 20 Y EMPAQUE DE CAUCHO, SELLANTE DE TIPO SILOC SELLADOR ALTAS TEMPERATURAS - JUNTAS - 100% SILICONA</t>
  </si>
  <si>
    <t>DESMONTE DE TEJAS TRAPEZOIDAL DE ALUMINIO DE 0,9M X 6 M</t>
  </si>
  <si>
    <t>SUMINISTRO E INSTALACIÓN DE TEJA TRAPEZOIDAL DE ALUMINIO DE 0,9M X 6M CALIBRE 22, IGUAL EN PERFIL A LA EXISTENTE</t>
  </si>
  <si>
    <t>FRENTE DE OBRA 3. MANTENIMIENTO DEL TECHO DE LA CAPILLA ESTELA MARIS.</t>
  </si>
  <si>
    <t>DESINSTALACIÓN DE CUBIERTA DE TEJA DE ETERNIT EN CASA CURAL, INCLUYE DESMONTE DE TEJAS ACTUALMENTE INSTALADAS , ESTRUCTURA DE MADERA Y CIELO RASO, INCLUYE DISPOSICIÓN FINAL DE ESCOMBROS EN BOTADERO CERTIFICADO Y EN CASO DE QUE EL MATERIAL QUEDE CON POSIBILIDAD DE REUTILIZACIÓN DEBE SER ENTREGADO AL SUPERVISOR DE CONTRATO PREVIA ACTA DE ENTREGA DESCRIBIENDO TIPOK DE MATERIAL Y CANTIDAD.</t>
  </si>
  <si>
    <t>SUMINISTRO E INSTALACIÓN DE ESTRUCTURA PARA SOPORTE DE CUBIERTA DE LA CASA CURAL DE TECHO EN TUBO ESTRUCTURAL GALVANIZADO RECTANGULAR HR 120MMX60MMX2MM ESPESOR , INCLUYE SOPORTES DE INSTALACIÓN ANCLADO AL MURO , SOLDADURA PARA TRAMOS DE SECCCIÓN TRASVERSAL PARA EVITAR SOBREPONER SOBRE LOS TRAMOS LONGITUDINALES , LAS TRASNVERSALES Y LONGITUDINALES NO PUEDEN IR SOBREPUESTAS, DEBEN IR POR MEDIO DE UNIÓN SOLDADA, LA ESTRUCTURA DEBE QUEDAR APOYANDO A UNA MISMA ALTURA LA TEJA ES DECIR EN UNA SUPERFICIE . CADA TEJA DEBE TENER LONGITUDINALMENTE TRES PUNTOS DE APOYO, EL DECLIBE DEBE IR EN SENTIDO DEL EXISTENTE DE LATERAL DE LA CAPILLA. INCLUYE VOLADO SOPORTADO CON ESTRUCTURA TIPO PIEA AMIGO PARA GENERAR AREA DE USO CON TECHO EN PATIO PAA SECADO DE ROPA DEL CAPELLAN</t>
  </si>
  <si>
    <t>SUMINISTRO E INSTALACIÓN DE PUERTA ACCESO DESDE BAÑO A PATIO DE SECADO DE ROPA COLOR BLANCO LA CUAL DEBE SER CONSTRUIDA EN PVC TIPO PESADO, CORREDIZA, (ESPESOR DEL PVC EN LA HOJA Y ESTRUCTURA A CONSTRUIR E=&gt;3MM,) CON LAS SIGUIENTES DIMENSIONES Y CARACTERÍSTICAS: PUERTA MEDIDAS: 0.75M X 2.05M, RIELES Y SOPORTES DE LA HOJA CONSTRIDOS EN ALUMINIO, TIRANTE Y RODACHINAS EN ACERO INOXIDABLE. INCLUYE CORTES DE MURO EXISTENTE , CORTE DE CERAMICA, WIN DE FILOS, LA PUESRTA DEBE QUEDAR INSTALADA CON ACABADO EN SU TOTALIDAD DEL AREA INTERVENIDA, CONSIDERAR REPONER ENCHAPES A NECESIDAD DEL MISMO TIPO , TONO , COLOR Y DIMENSIONES DEL EXISTENTE , DINTEL SUPERIOR A NECESIDAD.</t>
  </si>
  <si>
    <t>SUMINISTRO E INSTALACIÓN DE CUBIERTA PARA CASA CURAL TIPO CUBIERTA TERMOACÚSTICA A360 MAX BLANCO 244 AJOVER, INCLUYE CANAL 6ML Y TUBO DE SANITARIO 4" X 15 ML DE DESAGUE AL EXTERIOR DEL PATIO DE ROPAS QUE NO PERMITA EMPOZAMIENTOS INTERNOS</t>
  </si>
  <si>
    <t>CONSTRUCCIÓN DE MURO DE DIVISIÓN PARA CONSTRUCCIÓN DE PATIO DE ROPAS DEL CAPELLAN EN SUPERBOARD LIBRE DE ASBESTO DE 0,12M DE ANCHO ALTO HASTA 2,3M , CON DOBLE LAMINA CALIBRE 10MM , ESTRUCTURA RIGIDA CON SOPORTERÍA SUFICIENTE QUE PERMITA DAR ESTABILIDAD Y ESTANQUEIDAD A LA INSTALACIÓN, ESTUCADO Y PINTADO CON PINTURA TIPO CORAZA CORONA LA SIPERFICIE TANTO EXTERNA COMO INTERNA DEBE QUEDAR LISA A LA VISTA Y AL TACTO SIN NINGUM TIPO DE ABOLLONADURAS</t>
  </si>
  <si>
    <t>MANTENIMIENTO DE ESTRUCTURA TIPO CERCHA CELOSIA EXISTENTE PARA SOPORTE DEL TECHO DE LA CAPILLA DE 0.04M X 0.25M VARILLA DIAM ½” CONSISTENTE EN MANTENIMIENTO DE LAS CERCCHAS DE SOPORTE, RASPANDO LAS VARILLAS, GRATEANDOLAS, APLICACIÓN DE ANTICORROSIVO TIPO POLIAMIDA, PINTURA ACABADO TIPO POLIURETANO TIPO PINTUCO ACUERDO SUS CARACTERÍSTICAS TECNICAS COLOR BLANCO A DOS MANOS</t>
  </si>
  <si>
    <t>SUMINISTRO E INSTALACIÓN DE IMPERMEABILIZACIÓN DE LA CUBIERTA DE LA CAPILLA , INCLUYE 81 ML DE VIGA CANAL, 40 ML CABALLETE, Y TODO LO NECESARIO PARA IMPERMEABILIZAR Y EVITAL FILTRACIONES EN LA TOTALIDAD DE LOS TECHOS DE LA CAPILLA , LATERALES, CASA CURAL , CON MANTO METALEX® PRO 2 CON LAS SIGUIENTES CARACTERISTICAS TECNICAS : PESO KG/M2:2,7 ; PRESENTACIÓN ROLLO DE 1M X 10M; ESPESOR EN MM:2; FLEXIBILIDAD EN FRIO = 5 °C PASA /50° F PASA);RESISTENCIA A LA TRACCIÓN (MÁX. -100 N/50MM TOLERANCIA):500; ELONGACIÓN (MÁX.-20% TOLERANCIA):5.0 %; PUNZONAMIENTO ESTÁTICO (BASE CONCRETO):PS2 (5 KGF - 10 KGF) (1); REFUERZO: FIBRA DE VIDRIO; GARANTÍA: 6 AÑOS DADA POR EL FABRICANTE CON CERTIFICACIÓN DIRECTA AL CONTRATANTE (ENSB), GRILLO, INCLUYE REFUERZO EN FIBRA DE VIDRIO EN TODA EL AREA A INSTALAR; COLOR VERDE GRILLO.</t>
  </si>
  <si>
    <t>SUMINISTRO E INSTALACIÓN Y PUESTA EN FUNCIONAMIENTO DE SUPRESOR DE PICOS PARA DE VOLTAJE PARA ACOMETIDA ELECTRICA PROTECCIÓN DE LA ILUMINACIÓN LED DE TOTA LA CAPILLA , DEBERÁ CONTAR CON UN SISTEMA QUE DETECTE E INTERRUMPA EL PASO DE SOBRECARGAS DE VOLTAJE Y PROTEJA CONTRA CORTO CIRCUITO, SU INSTALACIÓN SE REALIZARA A LA SALIDA DE LA RED DE ALIMENTACIÓN A UNA POTENCIA DE TRABAJO MAXIMA DE : 5000WAT DE LAS LÁMPARAS LED A INSTALARSE , DEBERÁ CONTAR CON SEÑAL LUMÍNICA QUE INDIQUE LA INADECUADA ALIMENTACIÓN Y UNA VEZ SE RESTABLEZCA EL NIVEL ADECUADO DE VOLTAJE DEBERÁ DAR PASO A LA CORRIENTE Y CAMBIAR DE COLOR LA SEÑAL LUMÍNICA. ESTE SUPRESOR DEBERÁ IR INSTALDO EN LA ACOMETIDA PRINCIPAL ANTES DE LA ALIMENTACIÓN DE LA CAJA DE 12 CIRCUITOS.</t>
  </si>
  <si>
    <t>SUMINISTRO E INSTALACIÓN A TODO COSTO DE CIELO RASO EL SUPERBOARD LIBRE DE ASBESTO EN LAMINA QUE ACUERDO DISEÑO VUELOS O ESTABILIDAD PUEDE OXILAR DE CALIBRE 7MM A 10MM , ESTUCO Y PINTURA TIPO 1 CORONA, A TODA LA SUPERFICIE DE MANERA UNIFORME A LA VISTA Y ALTACTO, INCLUYE : CORTES PARA INSTALACIÓN DE: 23 LAMPARAS LED DE 0,6M X 0,6 M CON ALUMINIOS DE REBORDE, Y CORTES PARA 16 LAMPARAS LED REDONDAS DE 25 WAT, LA ESTRUCTURA DEL CIELO RASO DEBE SER RÍGIDA Y SEGURA, ESTABLE, REFORZADA CON TIRANTES EN ANGULO DE 1 1/2" X 1 1/2" . MONTAJE ASEGURADO A LAS CERCHAS DE CARGA REFORZADOS CON VARILLA DE ACERO ESTRUCTURAL DE 1/2" ACABADO DE JUNTAS DE LÁMINAS LISO ÄREA ACUERDO A PLANO, CON INCLINACIONES Y SUPERFICIES ACUERDO DISEÑOS Y CIELO RASO EXISTENTE.LA ACTIVIDAD INCLUYE LA DESISTALACIÓN Y RETIRO EN BORTADERO CERTIFICADO DEL CIELO RASO EXISTENTE.</t>
  </si>
  <si>
    <t>ADECUACIÓN DE PUNTOS ELECTRICOS DE INTERRUPTORES DE ILUMINACIÓN CONSISTE EN SUMINISTRO E INSTACIÓN DE INTERRUPTOR LINEA DECORA LEVINTON O SUPERIOR ACUERDO RECINTO, INCLUYE 15M X 3 LINEAS DE CABLE TIPO AWG-THHN 12 INSTALADO EN DUCTO EXISTENTE DESDE LA LINEA DE ACOMETIDA AL DEL INTERRUPTOR Y LAS LUMINIARIA DE CADA CIRCUITO, CAJAS DE PASO, CURVAS. DEBE LLEVAR INTERRUTORES DE ENCENDIDO UBICADOS PARA LOS SIGUIENTES CIRCUITOS : LAMPARAS LATERALES A AMBOS LADOS AREA PLANA Y LAMPARAS REDONDAS SUPERFICIE INCLINADA , LAMPARAS CENTRATES CON DOS HILERAS , CIRCULO DEL ALTAR, EN CASA CURAL PARA ZONA SOCIAL , HABITACIÓN Y BAÑO , PATIO DE ROPAS , OFICINA, Y EN BODEGA</t>
  </si>
  <si>
    <t>SUMINISTRO E INSTALACIÓN DE PANEL LED DE 0,6M X 0,6M TIPO 40WAT DURACCIÓN 50000 HORAS LUZ BLANCA TEMPERATURA OK = 6400K (BLANCO FRIO)MARCA BIOLED O SUPERIOR (INCLUYE DOS AÑOS DE GARANTIA POR EL FABRICANTE A LA ENSB ARC BARRANQUILLA INCLUIDA EN EL MOMENTO DE LA ENTREGA) INCLUYE ACOPLAMIENTO A RED CENTRAL Y CONEXIONADO A INTERRUPTOR ACUERDO LOS CIRCUITOS ESTABLECIDOS , AL FINAL DE LA OBRA NO DEBEN QUEDAR ESPACIOS, O IMPERFECCIONES ESTETICAS POR MAL CORTE , EL CONTRATISTA DEBE PREVER EL REMPLAZO DE PIEZAS DEL CIELO RASO EN CASO DE FALLAS QUE NO PERMITAN ALCANZAR LA CALIDAD DEL MONTAJE.</t>
  </si>
  <si>
    <t>SUMINISTRO E INSTACIÓN DE CAJA DE ELECTRICA DE 12 CIRCUITOS INCLUYE 12 BREAKER DE 15 AMP, ESTA CAJA DEBE SER CONSTRUÍDA EN LAMINA GALVANIZADA, PINTADA CON PINTURA ELECTROSTATICA COLOR BLANCA O BLANCO HUESO, DEBE IR INSTADA EMPOTRADA. DEBE IR PROVISTA CON LAS SALIDAS DE CONTROL DE LOS CIRCUITOS ACUERDO LA RED DE ILUMINACIÓN NUEVA, TOMA CORRIENTES EXISTENTES. LA UBICACIÓN SERA DESIGNADA POR LA SUPERVISÓN EN SITU EN EL MOMENTO DE LA INSTAACIÓN.</t>
  </si>
  <si>
    <t>SUMINISTRO E INSTALACIÓN DE RED DE ALIMENTACIÓN PARA CONEXIONADO DE LA ILUMINACIÓN TOMA CORRIENTES CON LOS SIGUIENTES CIRCUITOS ; 01 PARA CONTROL DE LAMPARAS LATERALES INTERNAS DE CADA LADO , Y LAMPARAS REDONDAS INSTADAS POR EL LADO LATERAL INCLINADO , 1 PARA CONTROL DE DOS HILERAS DE LAMPARAS CENTRALES Y DEL ALTAR, 1 PARA CONTROL DE TOMACORRIENTES EXISTENTES EN : LA CAPILLA, CASA CURAL , OFICINA , BODEGA Y PATIO DE ROPAS , ESTA RED ACUERDO LOS CIRCUITOS DEBERA SER INSTALADA CON TRES LINEAS CABLE REFERENCIA AWG- CALIBRE 12 THHN TIPO CENTELSA O PROCABLES. INCLUYE CAJAS DE PASO DE 4" X 4”, TUBOS CONDUIT, TENDIDO DESDE LA CAJA DE CONTROL HASTA LOS DIFERENTES RECINTOS Y CONEXIONADO A CADA PUNTO SEA DE ILUMINACIÓN O DE TOMA CORRIENTE.</t>
  </si>
  <si>
    <t>SUMINISTRO E INSTACIÓN Y PUESTA EN FUNCIONAMIENTO DE PANEL TIPO LED REDONDO DIAM 30 CM DE 25 WAT, TEMPERATURA ok = 6400k (BLANCO FRIO)MARCA BIOLED O SUPERIOR (INCLUYE DOS AÑOS DE GARANTIA POR EL FABRICANTE A LA ENSB INCLUIDA EN EL MOMENTO DE LA ENTREGA)INCLUYE ACOPLAMIENTO Y CONEXIONADO A LA RED DE ALIMENTACIÓN Y AL INTERRUPTOR DE ENCENDIDO Y APAGADO AL FINAL DE LA OBRA NO DEBEN QUEDAR ESPACIOS, O IMPERFECCIONES ESTETICAS POR MAL CORTE , EL CONTRATISTA DEBE PREVER EL REMPLAZO DE PIEZAS DEL CIELO RASO EN CASO DE FALLAS QUE NO PERMITAN ALCANZAR LA CALIDAD DEL MONTAJE.</t>
  </si>
  <si>
    <t>FRENTE DE OBRA 4. MANTENIMIENTO DEL TECHO CABINA DE PINTURAS GANCA BARRANQUILLA</t>
  </si>
  <si>
    <t>DESMONTE DE LAMINAS ONDULADAS DE ETERNIT SOBRE CUBIERTA DE TECHO
DEL TALLER DE CABINA DE PINTURAS A UNA ALTURA MAXIMA DE 10M, INCLUYE
DESMONTE DE PASATECHOS ,CABALLETE, Y TODO LO NECESARIO PARA
PROVEER UN ESPACIO DISPONIBLE PARA LA INSTALACIÓN DEL NUEVO TECHO
DE MANERA UNIFORME Y CONTINUA, RETIRO Y DISPOSICIÓN FINAL EN
BOTADERO CERTIFICADO.</t>
  </si>
  <si>
    <t>SUMINISTRO E INSTALACIÓN A TODO COSTO DE CUBIERTA DE TECHO DEL
TALLER DE CABINA DE PINTURAS A UNA ALTURA MAXIMA DE 10M EN LAMINA
FIBROMAT DE CUBIERTA INCLUYE :SOPORTE DE CUBIERTA , GANCHOS,
PARAGUITAS , FIJACIÓN , CABALLETE, ACCESORIOS, RETIRO DE MATERIAL
SOBRANTE EN BOTADERO CERTIFICADO, Y TODO LO NECESARIO PARA LA
CORRECTA OPERACIÓN Y PUESTA EN FUNCIONAMIENTO BAJO ACCIÓN DE
VIENTOS FUERTES PROPIOS DE INDOLE NATURAL Y LOS ORIGINADOS POR LA
ACCIÓN DE LAS AERONAVES BAJO EL FUNCIONAMIENTO PROPIO DE UN
HANGAR.LA INSTALACIÓN DEBERÁ QUEDAR CONTINUA CON EL TECHO YA
INTERVENIDO EN COLOR Y DIMENSIONES DE LOS PERFILES DE LAS TEJAS
EXISTENTES.</t>
  </si>
  <si>
    <t>FRENTE DE OBRA 5. MANTENIMIENTO DE 03 PUERTAS DE VIDRIO GANCA BARRANQUILLA</t>
  </si>
  <si>
    <t>MANTENIMIENTO DE PUERTA (SALIDA Y ENTRADA EDIFICIO DE LA GUARDIA GANCA  BARRANQUILLA), CONSTRUÍDA EN VIDRIO Y HERRAJES DE ALUMINIO,COMPUESTAS POR DOS HOJAS , LA MEDIDA DE CADA HOJA 0,9M X 2,35M,CONSISTENTE EN: DESMONTE DE LAS DOS HOJAS , CAMBIO DE BISAGRA DE PISOEN UNA HOJA TIPO PESADO INDUSTRIAL REF : SPEEDY, ACUERDO ESPECIFICACIONES Y CARACTERÍSTICAS TECNICAS (DEBE ENTREGARSE EN CAJA ORIGINAL SELLADO Y CERRADO AL SUPERVISOR DEL CONTRATO ANTES DE LA INSTALACIÓN PARA VERIFICACIÓN) PARA SER INSTALADA EN ESPACIO PROVISTO DE 0,3M X 0,12M CON LAS SIGUIENTES CARACTERÍSTICAS TECNICAS : BISAGRA HIDRÁULICA DE PISO PARA PUERTA BATIENTES TIPO TEMPLEX, TIPO BANCARIAS, TIENE UNA VÁLVULA QUE PROGRAMA LAS VELOCIDADES DE CIERRE DESEADAS DESDE 130º A 0º Y OTRA VÁLVULA QUE REGULA EL IMPULSO FINAL DESDE 15º A 0º APROXIMADAMENTE. ACABADO: TAPA DE ACERO INOXIDABLE. MODELO: M25 FUERZA NEGRA.CAPACIDAD DE CARGA: HASTA 180 KG.FABRICADO EN ITALIA INCLUYE, BAJA METÁLICA DE ENCUESTAR EN PISO, BISAGRA, LLAVE PARA AJUSTAR BISAGRA, TAPA METÁLICA DE ACERO INOXIDABLE Y MANUAL DE INSTRUCCIONES., ASÍ MISMO INCLUYE DESMONTE DE 03 PIVOTES DE SOPORTE TIPO F4 LIMPIEZA , ELGRASE E INSTALACIÓN DE LOS MISMOS, SUMINISTRO INSTALACIÓN DE CERRADURA DE ALUMINIO DE SEGURIDAD DE DOBLE PISTILO ADECUADA PARA PUERTAS DE VIDRIO, CAMBIO DE CHAPA DE SOPORTE INFERIOR EN ALUMINIO DE LA BASE COMPLETA EN 01 HOJA, SUMINISTRO DE TORNILLOS PRISIONEROS A NECESIDAD , SUMINISTRO E INSTALACIÓN DE LOGO INSTITUCIONAL CIRCULAR DE DIAMETRO= 0,7M "AERONAVAL " ACUERDO DESCRIPCIÓN DETALLADA POR EL SUPERVISOR DE CONTRATO, SUMINISTRO E INSTALACIÓN DE POLARIZADO AZUL CALIBRE 80% AREA (8,6M2)</t>
  </si>
  <si>
    <t xml:space="preserve">MANTENIMIENTO DE PUERTA PRINCIPAL DEL EDIFICIO DE COMANDO GANCA BARRANQUILLA, CONSTRUÍDA EN VIDRIO Y HERRAJES DE ALUMINIO, COMPUESTAS POR DOS HOJAS , LA MEDIDA DE CADA HOJA ES 0,87M X 2,8M, CONSISTENTE EN: DESMONTE DE LAS DOS HOJAS , CAMBIO DE BISAGRA DE PISO EN UNA HOJA TIPO PESADO INDUSTRIAL REF : SPEEDY, ACUERDO ESPECIFICACIONES Y CARACTERÍSTICAS TECNICAS (DEBE ENTREGARSE EN CAJA ORIGINAL SELLADO Y CERRADO AL SUPERVISOR DEL CONTRATO ANTES DE LA INSTALACIÓN PARA VERIFICACIÓN) PARA SER INSTALADA EN ESPACIO PROVISTO DE 0,3M X 0,12M CON LAS SIGUIENTES CARACTERÍSTICAS TECNICAS : BISAGRA HIDRÁULICA DE PISO PARA PUERTA BATIENTES TIPO TEMPLEX, TIPO BANCARIAS, TIENE UNA VÁLVULA QUE PROGRAMA LAS VELOCIDADES DE CIERRE DESEADAS DESDE 130º A 0º Y OTRA VÁLVULA QUE REGULA EL IMPULSO FINAL DESDE 15º A 0º APROXIMADAMENTE. ACABADO: TAPA DE ACERO INOXIDABLE. MODELO: M25 FUERZA NEGRA. CAPACIDAD DE CARGA: HASTA 180 KG.FABRICADO EN ITALIA INCLUYE, BAJA METÁLICA DE ENCUESTAR EN PISO, BISAGRA, LLAVE PARA AJUSTAR BISAGRA, TAPA METÁLICA DE ACERO INOXIDABLE Y MANUAL DE INSTRUCCIONES., ASÍ MISMO INCLUYE DESMONTE DE 03 PIVOTES DE SOPORTE TIPO F4 , LIMPIEZA , ELGRASE E INSTALACIÓN DE LOS MISMOS, SUMINISTRO DE TORNILLOS PRISIONEROS A NECESIDAD ,MANTENIMIENTO DE SOPORTE  CENTRAL CONSTRUÍDO EN TUBO DE DIAMETRO 2" X 4,6 M DE LARGO CONSISTENTE EN : DESMONTE Y REISTALACIÓN CON SUJECIÓN DE 06 CHAZOS DE ANCLAJE DE 1/4" X 1" , Y ADICIÓN DE 02 PIEZAS FALTANTES (PIN DE SOPORTE DE DIAMETRO 1/2" ) 
</t>
  </si>
  <si>
    <t>FRENTE DE OBRA 6. MANTENIMIENTO GENERAL DE HANGAR COVEÑAS SUCRE</t>
  </si>
  <si>
    <t xml:space="preserve">MANTENIMIENTO DE PUERTAS DE MADERA ENTAMBORADAS DE TRIPLEX DE MEDIDAS 0,9M X 2M CONSISTENTE EN : DESMONTE E INSTALACIÓN SIN ROZAMIENTOS O FRICCIONES O LUCES MAYORES A 5MM, SUMINISTRO E INSTALACIÓN DE SECCIÓN DE TRIPLEX POR LA CARA EXTERNA DE 0,7M X 0,9M , RESANE Y PULIDA CON LIJA DE LAS DOS CARAS DE LA HOJA DE PUERTA Y EL MARCO, PINTURA DE LA HOJA POR LA PARTE EXTERNA, INTERNA Y FOLOS, CON SELLADOR CATALIZADO HASTA DEJAR UNA SUPERFICIE LISA Y UNIFORME , ACABADO CON PINTURA LACA CATALIZADA BRILLANTE Y TINTE COLOR MIEL. INCLUYE LIJADO, SELLADO Y ACABADO DEL MARCO ( PARA VERIFICACIÓN DE LOS MATERIALES Y EL PROCESO DEBERÁN REALIZARSE LOS TRABAJOS EN SITU), INCLUYE DESMONTE DE CERRADURAS Y VISAGRAS Y SUMINISTRO E INSTALACIÓN DE CERRADURAS DE CERRADURA TIPO CHAPA CERROJO KENT YALE 170 1/4 CROMADA LLAVE (4100) Y BISAGRAS NUEVAS EN ACERO INOXIDABLE. </t>
  </si>
  <si>
    <t xml:space="preserve">| DESMONTE DE CUBIERTA TIPO TEJA TERMO ACUSTICA ANTIGUA , TENIENDO
CUIDADO DE NO CAUSAR DAÑOS EN EL CIELO RASO (PARA EL CASO DE ALGÚN DAÑO  DE  ALGUNA  SUPERFICIE  DEL  CIELO  RASO  EL  CONTRATISTA  DEBERÁ ASUMIR LA REPARACIÓN EN EL MISMO MATERIAL DEL EXISTENTE DEJANDO EL RECINTO  AFECTADO   DE  LA  MISMA  CALIDAD  O  MEJOR  DE  LO  QUE  SE ENCONTRABA ANTES DEL  DAÑO)  INCLUYE DSIPOSICIÓ FINAL EN BOTADERO
 CERTIFICADO ACUERDO COORDINACION CON EL SUPERVISOR DE CONTRATO      
| DESMONTE DE CUBIERTA TIPO TEJA TERMO ACUSTICA ANTIGUA , TENIENDO
CUIDADO DE NO CAUSAR DAÑOS EN EL CIELO RASO (PARA EL CASO DE ALGÚN DAÑO  DE  ALGUNA  SUPERFICIE  DEL  CIELO  RASO  EL  CONTRATISTA  DEBERÁ ASUMIR LA REPARACIÓN EN EL MISMO MATERIAL DEL EXISTENTE DEJANDO EL RECINTO  AFECTADO   DE  LA  MISMA  CALIDAD  O  MEJOR  DE  LO  QUE  SE ENCONTRABA ANTES DEL  DAÑO)  INCLUYE DSIPOSICIÓ FINAL EN BOTADERO
 CERTIFICADO ACUERDO COORDINACION CON EL SUPERVISOR DE CONTRATO      
</t>
  </si>
  <si>
    <t xml:space="preserve">
DESMONTE DE CANALES METALICOS DE 0,4M DE LADO Y 0,3M DE ANCHO DE
FONDO DETERIORADOS, CONSTRUÍDOS EN LÁMINA CALIBRE 18 INSTALADOS
LADO Y LADO DE LA CUBIERTA PRINCIPAL DEL HANGAR A UNA ALTURA DE 8M
</t>
  </si>
  <si>
    <t>M</t>
  </si>
  <si>
    <t xml:space="preserve">SUMINISTRO E INSTALACIÓN DE CANAL DE 0,4M DE LADO X 0,3 M DE   A NCHO DE FONDO, CONSTRUÍDO EN LÁMINA DE ACERO GALVANIZADO CALIBRE 18 , INSTALADO A LADO Y LADO DE LA CUBIERTA DEL TECHO PRINCIPAL A UNA ALTURA DE 8M APROXIMADAMENTE SOPORTADO EL ANGULOS DE 2" X 2" X ESPESOR = 1/4" SOLDADOS A LA VIGAS DE LA ESTRUCTURA DEL ANGAR, ESTE CANAL DEBERÁ CONTAR CON UN DECLIVE DEL 4% DESAGUE POR AMBOS EXTREMOS , DEBERÁ LLEVAR INSTALADO LATERALMENTE EN CADA TRAMO UNA SECCIÓN DE DESAGUE CIRCULAR DE DIAMETRO QUE EMBONE EN AJUSTE DESLIZANTE EN EL TUBO PVC SANITARIO DE 4" INSTALADO POSTERIORMENTE COMO BAJANTE DE DESAGUE, TANTO EL CANAL EN TODAS SUS SUPERFICIES COMO LOS SOPORTES DEBERÁN IR PINTADOS CON ANTICORROSIVO TIPO POLIAMIDA Y ACABADO CON PINTURA TIPO POLIURETANO COLOR GRIS MAMPARO PINTUCO O CALIDAD SUPERIOR ACUERDO LAS CARACTERÍSTICAS TECNICAS DEL EMBASE ORIGINAL SELLADO Y CERRADO (EL CONTRATISTA DEBERÁ ANTES DE APLICAR LAS PINTURAS CONTAR CON LA APROVACIÓN DEL SUPERVISOR DE CONTRATO EN ACTA SUSCRITA ) , ES DE TENER EN CUENTA QUE UNA VEZ SOLDADOS LOS SOPORTES DEBEN SER RETOCADOS EN SITU CON ANTICORROSIVO Y PINTURA DE ACABADO. </t>
  </si>
  <si>
    <t>SUMINISTRO E INSTALACIÓN DE TEJA TIPO FIBROMAT FORTE TEJA VERDEPRESENTACIÓN
LÁMINAS 11.8X0.94MT 2MM UPVC CON LAS SIGUIENTES
ESPECIFICACIONES TECNICAS: CUBIERTA TERMO ACÚSTICA FABRICADA EN UPVC
(POLICLORURO DE VINILO NO PLASTIFICADO) Y PVC ESPUMADO EN SU
INTERIOR. POSEE UNA ALTÍSIMA RESISTENCIA A LA CORROSIÓN POR HUMEDAD,
SALITRE Y UNA AMPLIA GAMA DE PRODUCTOS QUÍMICOS, ES ECOLÓGICO,
RECICLABLE, SÚPER RESISTENTE Y CON PROPIEDADES TERMO ACÚSTICAS,
INCLUYE SELLADO DE FISURAS POR MEDIO DE MEDIA CAÑA DE 0,1M, CON
IMPERMEABILIZANTE ENTRE LA CUBIERTA Y LAS PAREDES LINDANTES( AL FINAL
DE LA ACTIVIDAD ANTE LLUVIA NO DEBE HABER NINGUNA FILTRACIÓ , GOTERA
O ACCESO DE AGUA AL INTERIOR DE LOS RECINTO CUBIERTOS CON LAS NUEVAS
TEJAS , (EL CONTRATISTA DEBERÁ PREVER TODAS LAS ACTIVIDADES NECESARIAS
PARA ASEGURAR EL CUMPLIMIENTO DE ESTA ACTIVIDAD ), LOS AMARRES
(PARAGUITAS , GANCHOS O SISTEMAS DE SUJECIÓN DEBERÁN SER SEGUROS Y
EN NUMERO SUFICIENTES QUE NO PERMITAN LLEVANTAMIENTO DE LAS TEJAS
ANTE LA PRESENCIA DE RAFAGAS DE VIENTO ORIGINADAS POR HELICOPTEROS
Y FUERTES VIENTOS DE ZONA COMO MINIMO POR EL TIEMPO DE ESTABILIDAD
DE LA OBRA ACUERDO POLIZAS), EN LA INSTALACIÓN (PARA EL CASO DE ALGÚN
DAÑO DE ALGUNA SUPERFICIE DEL CIELO RASO EL CONTRATISTA DEBERÁ
ASUMIR LA REPARACIÓN EN EL MISMO MATERIAL DEL EXISTENTE DEJANDO EL
RECINTO AFECTADO DE LA MISMA CALIDAD O MEJOR DE LO QUE SE
ENCONTRABA ANTES DEL DAÑO)</t>
  </si>
  <si>
    <t>MANTENIMIENTO AL SISTEMA DE DRENAJE CONSISTENTE EN SUMINISTRO E
INSTALACIÓN DE TUBO DE PVC AGUAS LLUVIAS DE 4" ACOPLADO A LA SECCIÓN
DE DESAGUE DE LOS CANALES INSTALADO EN CUATRO TRAMOS ASEGURADO
VERTICALMENTE POR MEDIO DE ABRAZADERAS ANCLADAS A LA COLUMNAS DEL
ANGAR, ESTAS ABRAZADERAS DEBERÁN SER CONSTRUÍDAS EN LAMINA
GALVANIZADA CALIBRE 18, PINTADAS CON ANTICORRIVO Y PINTURA TIPO
POLIURETANO DEL MISMO ACABADO DE LOS CANALES Y SOPORTES, INCLUYE 12
CODOS DE 4" , DEBERÁ IR PROVISTO DE TAL MANERA QUE DIRIJA EL AGUA
LLUVIA FUERA DEL CIMIENTO DEL ANGAR</t>
  </si>
  <si>
    <t>MANTENIMENTO DE SISTEMA DE BOMBEO DE AGUA CONSISTENTE EN
MANTENIMIENTO, REPOTENCIACIÓN DE BOMBA ACTUAL A BOMBA
CENTRÍFUGA INOXIDABLE TIPO JET PEDROLLO REF JCRm 10H APTA PARA
SOLUCIONAR PROBLEMAS DE PRESIÓN O CAUDAL DE AGUA, ESTA BOMBA DEBE
SER AUTOCEBANTE, LO QUE IMPLICA QUE LLENA DE LÍQUIDO
AUTOMÁTICAMENTE LA TUBERÍA DE SUCCIÓN Y LA CARCASA DE LA BOMBA DE
MODO QUE IMPIDE LA FORMACIÓN DE BOLSAS DE AIRE EN SU INTERIOR QUE
PUDIERA ENTORPECER EL ÓPTIMO FUNCIONAMIENTO DEL MOTOR.ESTA
BOMBA TIPO CENTRÍFUGA INOXIDABLE JET PEDROLLO DEBE PROVEER TANTO EL
EJE DEL MOTOR COMO SU CUERPO DEBEN SER CONSTRUIDOS EN ACERO
INOXIDABLE DE ÚLTIMA GENERACIÓN, QUE AL IMPEDIR LA CORROSIÓN SE
TRADUCE EN UNA PROLONGADA VIDA ÚTIL Y MAYOR EFICACIA DE LA
BOMBA.INCLUYE SOPORTE DE ANCLAJE, INCLUYE CONTACTOR DE ARRANQUE Y
PARADA INSTALADO PARA CONTROL AUTOMATICO POR MEDIO DE LOS
SENSORES DE NIVEL, LA ELECTROBOMBA DEBRÁ ENCENDERSE
AUTOMATICAMENTE AL EXISTIR UN NIVEL DE LLENADO EN LOS TANQUES DE
AGUA INSTALADOS EN LA CASETA Y APAGARSE AUTOMATICAMENTE AL ESTAR
LLENOS LOS TANQUES ELEVADOS O AL ACABARSE EL AGUA DE LOS TANQUES
INSTALADOS EN LA CASETA, ESTA OPERACIÓN DEBERÁ IR CONTROLADA POR
MEDIO DE LOS SENSORES DE NIVEL Y EL CONTACTOR DE ARRANQUE Y PARADA,
ES DE TENER EN CUNETA QUE LOS SENSORES DE NIVEL DEBEN SE DE SEÑAL NO
DE CONTROL, INCLUYE PUESTA EN FUNCIONAMINETO E INSTALACIÓN DE LA
BOMBA REPOTENCIADA .</t>
  </si>
  <si>
    <t>MANTENIMIENTO AL SISTEMA DE CONTROL DE AGUA CONSISTENTE EN EL
SUMINISTRO , INSTALACIÓN Y PUESTA EN FUNCIONAMIENTO DE CONTROL
NIVEL HERMÉTICO TIPO PEDROLLO ANCHO (MM) 191.24 LARGO (MM) 57.95
ALTO (MM) 238.28 VOLTAJE 110, FLOTADOR CON DOBLE FUNCIÓN (LLENADO Y
VACIADO).CARACTERÍSTICAS: INCLUYE 3 METROS DE CABLE, USO INDUSTRIAL
.ENCIENDE, APAGA Y PROTEGE SU BOMBA DE AGUA AUTOMÁTICAMENTE, A
TRAVÉS DE BREAKER. VIDA UTIL MÁS DE 100,000 CICLOS ON – OFF RANGO DE
TEMPERATURA. 0ºC A 60ºC MATERIAL DEL FLOTADOR. POLIPROPILENO DE ALTA
DENSIDAD RESISTENTE A IMPACTOS. MATERIAL DEL CABLE. CONDUCTORES DE
COBRE CON AISLAMIENTO ELASTOMÉTRICO Y CUBIERTA DE NEOPRENO. PESO.
580 GR. APROX. INCLUYE 20M DE CABLE ENCAUCHETADO AWG THHN CALIBRE
14, PARA CONEXIÓN DE NIVEL EN LOS TANQUES ELEVADOS, INSTALADO EN
DUCTOS TIPO FLEXICONDUIT.</t>
  </si>
  <si>
    <t>MANTENIMIENTO DE PORTON COMPUESTO POR DOS HOJAS CONTRUIDAS EN
TUBO REDONDO CADA UNA DE 1,15M X 2M , ACCESO A BODEGA , CONSISTENTE
EN DESMONTE DE MALLA , SUMINISTRO E INSTALACIÓN DE TABLEROS (4
SECCIONES ) UNO EN CADA SECCIÓN ABAJO Y ARRIBA DEL MARCO DE TUBO DE
CADA HOJA DE LA PUERTON , ESTE PORTON DEBERÁ IR PINTADO CON
ANTICORROSIVO POLIAMIDA Y ACABADO CON PINTURA TIPO POLIURETANO
COLOR VERDE ESMERALDA , INCLUYE SUMINISTRO E INSTALACIÓN PEGADO EN
CADA TABLERO DE LOGO EN VINILO CIRCULAR DE DIAM 0,8M EN CADA HOJA
ALUSIVO A AERONAVAL ACUERDO A MUESTRA SUMINISTRADO POR
SUPERVISOR .</t>
  </si>
  <si>
    <t>MANTENIMIENTO DE TANQUES ELEVADOS CONSISTENTE, CAMBIO DE LAS
TAPAS DE LOS TANQUES ASEGURANDOLAS POR SOPORTE METALICO
CONSTRUÍDO EN VARILLA LISA DE DIAM 1/4 " ANCLADO A LA CUBIERTA (02 DE
2000 LT), INCLUYE EN CONSTRUCCIÓN DE BORDILLO LATERAL EN LEVANTE DE
BLOCK No 6, PAÑETADO Y PINTADO HASTA UNA ALTURA DE 1,2M LONGITUD
9M, ALREDEDOR DE TRES CARAS, SUMINISTRO Y CONSTRUCCIÓN DE ESCALERA
DE 8M DE LONGITUD ANCHO 0,6M , DE ACCESO PARA LIMPIEZA DE TANQUES,
CON CANASTA DE SEGURIDAD SEMICIRCULAR DE DIAM 1M A LO LARGO DE LA
ESCALERA , ESTA ESCALERA DEBE IR INSTALADA , ASEGURADA Y FIJA A LA
ESTRUCTURA DE LOS TANQUES ELEVADOS.</t>
  </si>
  <si>
    <t>MANTENIMIENTO DE SISTEMA DE AGUAS RESIDUALES Y NEGRAS DEL HANGAR,
CONSISTENTE EN LIMPIEZA DE LAS CAJAS DE REGISTROS, LIMPIEZA Y DRENADO
DE LAS TUBERÍAS DE LA COCINA, LIMPIEZA DE LA CASETA DE BOMBEO, ASEO
GENERAL A LOS SISTEMAS SANITARIOS.</t>
  </si>
  <si>
    <t>GL</t>
  </si>
  <si>
    <t>SUBTOTAL</t>
  </si>
  <si>
    <t>AMINISTRACION  (12 % )</t>
  </si>
  <si>
    <t xml:space="preserve">IMPREVISTOS (5%) </t>
  </si>
  <si>
    <t>UTILIDAD ( 4%)</t>
  </si>
  <si>
    <t>IVA (19%)</t>
  </si>
  <si>
    <t xml:space="preserve">TOTAL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</si>
</sst>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 #,##0_);[Red]\(&quot;$&quot;\ #,##0\)"/>
    <numFmt numFmtId="8" formatCode="&quot;$&quot;\ #,##0.00_);[Red]\(&quot;$&quot;\ #,##0.00\)"/>
    <numFmt numFmtId="44" formatCode="_(&quot;$&quot;\ * #,##0.00_);_(&quot;$&quot;\ * \(#,##0.00\);_(&quot;$&quot;\ * &quot;-&quot;??_);_(@_)"/>
    <numFmt numFmtId="43" formatCode="_(* #,##0.00_);_(* \(#,##0.00\);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93">
    <xf numFmtId="0" fontId="0" fillId="0" borderId="0" xfId="0"/>
    <xf numFmtId="0" fontId="0" fillId="0" borderId="0" xfId="0" applyAlignment="1">
      <alignment horizontal="center"/>
    </xf>
    <xf numFmtId="0" fontId="0" fillId="0" borderId="1" xfId="0" applyBorder="1"/>
    <xf numFmtId="0" fontId="0" fillId="0" borderId="1"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center" vertical="center"/>
    </xf>
    <xf numFmtId="1" fontId="0" fillId="0" borderId="2" xfId="2" applyNumberFormat="1" applyFont="1" applyBorder="1" applyAlignment="1">
      <alignment horizontal="center" vertical="center"/>
    </xf>
    <xf numFmtId="1" fontId="0" fillId="0" borderId="2" xfId="1" applyNumberFormat="1" applyFont="1" applyBorder="1" applyAlignment="1">
      <alignment horizontal="center" vertical="center"/>
    </xf>
    <xf numFmtId="0" fontId="0" fillId="0" borderId="2" xfId="0" applyBorder="1" applyAlignment="1">
      <alignment horizontal="left" wrapText="1"/>
    </xf>
    <xf numFmtId="0" fontId="2" fillId="0" borderId="1" xfId="0" applyFont="1" applyBorder="1"/>
    <xf numFmtId="0" fontId="0" fillId="0" borderId="4" xfId="0" applyBorder="1" applyAlignment="1">
      <alignment horizontal="left" wrapText="1"/>
    </xf>
    <xf numFmtId="0" fontId="0" fillId="0" borderId="0" xfId="0" applyAlignment="1">
      <alignment vertical="center"/>
    </xf>
    <xf numFmtId="0" fontId="2" fillId="0" borderId="1" xfId="0" applyFont="1" applyBorder="1" applyAlignment="1">
      <alignment vertical="center"/>
    </xf>
    <xf numFmtId="0" fontId="0" fillId="0" borderId="4" xfId="0" applyBorder="1" applyAlignment="1">
      <alignment horizontal="left" vertical="center" wrapText="1"/>
    </xf>
    <xf numFmtId="0" fontId="0" fillId="0" borderId="0" xfId="0" applyAlignment="1">
      <alignment horizontal="center" vertical="center"/>
    </xf>
    <xf numFmtId="0" fontId="4" fillId="0" borderId="1" xfId="0" applyFont="1" applyBorder="1" applyAlignment="1">
      <alignment horizontal="center" vertical="center"/>
    </xf>
    <xf numFmtId="44" fontId="4" fillId="0" borderId="1" xfId="1" applyFont="1" applyBorder="1" applyAlignment="1">
      <alignment horizontal="center" vertical="center"/>
    </xf>
    <xf numFmtId="0" fontId="4" fillId="0" borderId="4" xfId="0" applyFont="1" applyBorder="1" applyAlignment="1">
      <alignment horizontal="center" vertical="center"/>
    </xf>
    <xf numFmtId="1" fontId="4" fillId="0" borderId="1" xfId="1" applyNumberFormat="1" applyFont="1" applyBorder="1" applyAlignment="1">
      <alignment horizontal="center" vertical="center"/>
    </xf>
    <xf numFmtId="2" fontId="4" fillId="0" borderId="1" xfId="1" applyNumberFormat="1" applyFont="1" applyBorder="1" applyAlignment="1">
      <alignment horizontal="center" vertical="center"/>
    </xf>
    <xf numFmtId="0" fontId="4" fillId="0" borderId="0" xfId="0" applyFont="1"/>
    <xf numFmtId="0" fontId="4" fillId="0" borderId="0" xfId="0" applyFont="1" applyAlignment="1">
      <alignment horizontal="center"/>
    </xf>
    <xf numFmtId="0" fontId="0" fillId="2" borderId="5" xfId="0" applyFill="1" applyBorder="1" applyAlignment="1">
      <alignment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2" borderId="6" xfId="0" applyFill="1" applyBorder="1" applyAlignment="1">
      <alignment horizontal="center" vertical="center"/>
    </xf>
    <xf numFmtId="0" fontId="0" fillId="2" borderId="0" xfId="0" applyFill="1" applyBorder="1" applyAlignment="1">
      <alignment horizontal="center" vertical="center"/>
    </xf>
    <xf numFmtId="0" fontId="0" fillId="2" borderId="7" xfId="0" applyFill="1" applyBorder="1" applyAlignment="1">
      <alignment horizontal="center" vertical="center"/>
    </xf>
    <xf numFmtId="0" fontId="4" fillId="0" borderId="8" xfId="0" applyFont="1" applyBorder="1" applyAlignment="1">
      <alignment horizontal="center" wrapText="1"/>
    </xf>
    <xf numFmtId="0" fontId="4" fillId="0" borderId="9" xfId="0" applyFont="1" applyBorder="1" applyAlignment="1">
      <alignment horizont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2" fillId="0" borderId="2" xfId="0" applyFont="1" applyBorder="1" applyAlignment="1">
      <alignment horizontal="center" wrapText="1"/>
    </xf>
    <xf numFmtId="0" fontId="2" fillId="0" borderId="4" xfId="0" applyFont="1" applyBorder="1" applyAlignment="1">
      <alignment horizontal="center" wrapText="1"/>
    </xf>
    <xf numFmtId="0" fontId="2" fillId="0" borderId="3" xfId="0" applyFont="1" applyBorder="1" applyAlignment="1">
      <alignment horizont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44" fontId="2" fillId="0" borderId="2" xfId="1" applyFont="1" applyBorder="1" applyAlignment="1">
      <alignment horizontal="center" vertical="center"/>
    </xf>
    <xf numFmtId="44" fontId="2" fillId="0" borderId="4" xfId="1" applyFont="1" applyBorder="1" applyAlignment="1">
      <alignment horizontal="center" vertical="center"/>
    </xf>
    <xf numFmtId="44" fontId="2" fillId="0" borderId="3" xfId="1" applyFont="1" applyBorder="1" applyAlignment="1">
      <alignment horizontal="center" vertical="center"/>
    </xf>
    <xf numFmtId="44" fontId="0" fillId="0" borderId="2" xfId="1" applyFont="1" applyBorder="1" applyAlignment="1">
      <alignment horizontal="left" wrapText="1"/>
    </xf>
    <xf numFmtId="44" fontId="0" fillId="0" borderId="3" xfId="1" applyFont="1" applyBorder="1" applyAlignment="1">
      <alignment horizontal="left"/>
    </xf>
    <xf numFmtId="0" fontId="2" fillId="0" borderId="1" xfId="0" applyFont="1" applyBorder="1" applyAlignment="1">
      <alignment horizontal="center"/>
    </xf>
    <xf numFmtId="0" fontId="0" fillId="0" borderId="1" xfId="0" applyBorder="1" applyAlignment="1">
      <alignment horizontal="center"/>
    </xf>
    <xf numFmtId="0" fontId="0" fillId="0" borderId="2" xfId="0" applyBorder="1" applyAlignment="1">
      <alignment horizontal="center" vertical="top" wrapText="1"/>
    </xf>
    <xf numFmtId="0" fontId="0" fillId="0" borderId="3" xfId="0" applyBorder="1" applyAlignment="1">
      <alignment horizontal="center" vertical="top" wrapText="1"/>
    </xf>
    <xf numFmtId="0" fontId="4" fillId="2" borderId="2" xfId="0" applyFont="1" applyFill="1" applyBorder="1" applyAlignment="1">
      <alignment horizontal="left"/>
    </xf>
    <xf numFmtId="0" fontId="4" fillId="2" borderId="3" xfId="0" applyFont="1" applyFill="1" applyBorder="1" applyAlignment="1">
      <alignment horizontal="left"/>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2" fontId="0" fillId="0" borderId="2" xfId="1" applyNumberFormat="1" applyFont="1" applyBorder="1" applyAlignment="1">
      <alignment horizontal="left" vertical="center" wrapText="1"/>
    </xf>
    <xf numFmtId="2" fontId="0" fillId="0" borderId="3" xfId="1" applyNumberFormat="1" applyFont="1" applyBorder="1" applyAlignment="1">
      <alignment horizontal="left" vertical="center" wrapText="1"/>
    </xf>
    <xf numFmtId="2" fontId="0" fillId="0" borderId="2" xfId="1" applyNumberFormat="1" applyFont="1" applyBorder="1" applyAlignment="1">
      <alignment vertical="center" wrapText="1"/>
    </xf>
    <xf numFmtId="2" fontId="0" fillId="0" borderId="3" xfId="1" applyNumberFormat="1" applyFont="1" applyBorder="1" applyAlignment="1">
      <alignment vertical="center" wrapText="1"/>
    </xf>
    <xf numFmtId="44" fontId="2" fillId="0" borderId="2" xfId="1" applyFont="1" applyBorder="1" applyAlignment="1">
      <alignment horizontal="center"/>
    </xf>
    <xf numFmtId="44" fontId="2" fillId="0" borderId="4" xfId="1" applyFont="1" applyBorder="1" applyAlignment="1">
      <alignment horizontal="center"/>
    </xf>
    <xf numFmtId="44" fontId="2" fillId="0" borderId="3" xfId="1" applyFont="1" applyBorder="1" applyAlignment="1">
      <alignment horizontal="center"/>
    </xf>
    <xf numFmtId="0" fontId="0" fillId="0" borderId="2" xfId="1" applyNumberFormat="1" applyFont="1" applyBorder="1" applyAlignment="1">
      <alignment vertical="center" wrapText="1"/>
    </xf>
    <xf numFmtId="0" fontId="0" fillId="0" borderId="3" xfId="1" applyNumberFormat="1" applyFont="1" applyBorder="1" applyAlignment="1">
      <alignment vertical="center" wrapText="1"/>
    </xf>
    <xf numFmtId="0" fontId="0" fillId="0" borderId="0" xfId="0" applyFill="1"/>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44" fontId="4" fillId="0" borderId="1" xfId="1" applyFont="1" applyFill="1" applyBorder="1" applyAlignment="1">
      <alignment horizontal="left" vertical="center"/>
    </xf>
    <xf numFmtId="44" fontId="4" fillId="0" borderId="1" xfId="0" applyNumberFormat="1" applyFont="1" applyFill="1" applyBorder="1" applyAlignment="1">
      <alignment horizontal="left" vertical="center"/>
    </xf>
    <xf numFmtId="44" fontId="4" fillId="0" borderId="1" xfId="1" applyFont="1" applyFill="1" applyBorder="1" applyAlignment="1">
      <alignment horizontal="center" vertical="center"/>
    </xf>
    <xf numFmtId="44" fontId="4" fillId="0" borderId="1" xfId="0" applyNumberFormat="1" applyFont="1" applyFill="1" applyBorder="1" applyAlignment="1">
      <alignment horizontal="center" vertical="center"/>
    </xf>
    <xf numFmtId="0" fontId="0" fillId="0" borderId="0" xfId="0" applyFill="1" applyAlignment="1">
      <alignment horizontal="left"/>
    </xf>
    <xf numFmtId="44" fontId="4" fillId="0" borderId="3" xfId="0" applyNumberFormat="1" applyFont="1" applyFill="1" applyBorder="1" applyAlignment="1">
      <alignment horizontal="center" vertical="center"/>
    </xf>
    <xf numFmtId="8" fontId="4" fillId="0" borderId="1" xfId="1" applyNumberFormat="1" applyFont="1" applyFill="1" applyBorder="1" applyAlignment="1">
      <alignment horizontal="center" vertical="center"/>
    </xf>
    <xf numFmtId="0" fontId="0" fillId="0" borderId="0" xfId="0" applyFill="1" applyAlignment="1">
      <alignment vertical="top"/>
    </xf>
    <xf numFmtId="6" fontId="4" fillId="0" borderId="1" xfId="1" applyNumberFormat="1" applyFont="1" applyFill="1" applyBorder="1" applyAlignment="1">
      <alignment horizontal="center" vertical="center"/>
    </xf>
    <xf numFmtId="0" fontId="0" fillId="0" borderId="0" xfId="0" applyFill="1" applyAlignment="1"/>
    <xf numFmtId="0" fontId="0" fillId="0" borderId="0" xfId="0" applyNumberFormat="1" applyFill="1"/>
    <xf numFmtId="2" fontId="0" fillId="0" borderId="0" xfId="0" applyNumberFormat="1" applyFill="1"/>
    <xf numFmtId="44" fontId="0" fillId="0" borderId="0" xfId="0" applyNumberFormat="1" applyFill="1" applyAlignment="1">
      <alignment vertical="center"/>
    </xf>
    <xf numFmtId="44" fontId="4" fillId="0" borderId="1" xfId="0" applyNumberFormat="1" applyFont="1" applyFill="1" applyBorder="1"/>
    <xf numFmtId="44" fontId="0" fillId="0" borderId="0" xfId="0" applyNumberFormat="1" applyFill="1"/>
    <xf numFmtId="44" fontId="3" fillId="0" borderId="1" xfId="0" applyNumberFormat="1" applyFont="1" applyFill="1" applyBorder="1" applyAlignment="1">
      <alignment vertical="center"/>
    </xf>
    <xf numFmtId="0" fontId="0" fillId="0" borderId="0" xfId="0" applyFill="1" applyAlignment="1">
      <alignment vertical="center"/>
    </xf>
    <xf numFmtId="44" fontId="4" fillId="0" borderId="0" xfId="0" applyNumberFormat="1" applyFont="1" applyFill="1"/>
    <xf numFmtId="0" fontId="4" fillId="0" borderId="0" xfId="0" applyFont="1" applyFill="1"/>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174625</xdr:colOff>
      <xdr:row>72</xdr:row>
      <xdr:rowOff>254000</xdr:rowOff>
    </xdr:from>
    <xdr:to>
      <xdr:col>2</xdr:col>
      <xdr:colOff>2381250</xdr:colOff>
      <xdr:row>73</xdr:row>
      <xdr:rowOff>765036</xdr:rowOff>
    </xdr:to>
    <xdr:pic>
      <xdr:nvPicPr>
        <xdr:cNvPr id="3" name="Imagen 2"/>
        <xdr:cNvPicPr>
          <a:picLocks noChangeAspect="1"/>
        </xdr:cNvPicPr>
      </xdr:nvPicPr>
      <xdr:blipFill>
        <a:blip xmlns:r="http://schemas.openxmlformats.org/officeDocument/2006/relationships" r:embed="rId1"/>
        <a:stretch>
          <a:fillRect/>
        </a:stretch>
      </xdr:blipFill>
      <xdr:spPr>
        <a:xfrm>
          <a:off x="174625" y="107029250"/>
          <a:ext cx="3381375" cy="11142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7"/>
  <sheetViews>
    <sheetView tabSelected="1" topLeftCell="A67" zoomScale="50" zoomScaleNormal="50" zoomScaleSheetLayoutView="50" workbookViewId="0">
      <selection activeCell="F76" sqref="F76"/>
    </sheetView>
  </sheetViews>
  <sheetFormatPr baseColWidth="10" defaultRowHeight="15.75" x14ac:dyDescent="0.25"/>
  <cols>
    <col min="1" max="1" width="6.140625" customWidth="1"/>
    <col min="2" max="2" width="11.42578125" customWidth="1"/>
    <col min="3" max="3" width="77.85546875" style="11" customWidth="1"/>
    <col min="4" max="5" width="11.42578125" style="20"/>
    <col min="6" max="6" width="21.140625" style="92" customWidth="1"/>
    <col min="7" max="7" width="25.7109375" style="92" customWidth="1"/>
    <col min="8" max="8" width="34.5703125" style="71" hidden="1" customWidth="1"/>
    <col min="9" max="10" width="11.42578125" style="71"/>
    <col min="11" max="12" width="0" style="71" hidden="1" customWidth="1"/>
    <col min="13" max="14" width="11.42578125" style="71"/>
  </cols>
  <sheetData>
    <row r="1" spans="1:7" ht="15" x14ac:dyDescent="0.25">
      <c r="A1" s="50" t="s">
        <v>0</v>
      </c>
      <c r="B1" s="50"/>
      <c r="C1" s="50"/>
      <c r="D1" s="50"/>
      <c r="E1" s="50"/>
      <c r="F1" s="50"/>
      <c r="G1" s="50"/>
    </row>
    <row r="2" spans="1:7" ht="15" x14ac:dyDescent="0.25">
      <c r="A2" s="9" t="s">
        <v>2</v>
      </c>
      <c r="B2" s="9"/>
      <c r="C2" s="12"/>
      <c r="D2" s="23" t="s">
        <v>4</v>
      </c>
      <c r="E2" s="30" t="s">
        <v>5</v>
      </c>
      <c r="F2" s="72" t="s">
        <v>6</v>
      </c>
      <c r="G2" s="72" t="s">
        <v>7</v>
      </c>
    </row>
    <row r="3" spans="1:7" ht="15.75" customHeight="1" x14ac:dyDescent="0.25">
      <c r="A3" s="2" t="s">
        <v>1</v>
      </c>
      <c r="B3" s="49" t="s">
        <v>3</v>
      </c>
      <c r="C3" s="49"/>
      <c r="D3" s="24"/>
      <c r="E3" s="31"/>
      <c r="F3" s="73"/>
      <c r="G3" s="73"/>
    </row>
    <row r="4" spans="1:7" ht="75" customHeight="1" x14ac:dyDescent="0.25">
      <c r="A4" s="3">
        <v>1</v>
      </c>
      <c r="B4" s="25" t="s">
        <v>8</v>
      </c>
      <c r="C4" s="26"/>
      <c r="D4" s="15" t="s">
        <v>9</v>
      </c>
      <c r="E4" s="15">
        <v>23</v>
      </c>
      <c r="F4" s="74">
        <v>12000</v>
      </c>
      <c r="G4" s="75">
        <f>E4*F4</f>
        <v>276000</v>
      </c>
    </row>
    <row r="5" spans="1:7" ht="48.75" customHeight="1" x14ac:dyDescent="0.25">
      <c r="A5" s="3">
        <v>2</v>
      </c>
      <c r="B5" s="25" t="s">
        <v>10</v>
      </c>
      <c r="C5" s="26"/>
      <c r="D5" s="15" t="s">
        <v>9</v>
      </c>
      <c r="E5" s="15">
        <v>25.719000000000001</v>
      </c>
      <c r="F5" s="76">
        <v>13000</v>
      </c>
      <c r="G5" s="77">
        <f t="shared" ref="G5:G23" si="0">E5*F5</f>
        <v>334347</v>
      </c>
    </row>
    <row r="6" spans="1:7" ht="44.25" customHeight="1" x14ac:dyDescent="0.25">
      <c r="A6" s="3">
        <v>3</v>
      </c>
      <c r="B6" s="25" t="s">
        <v>11</v>
      </c>
      <c r="C6" s="26"/>
      <c r="D6" s="15" t="s">
        <v>12</v>
      </c>
      <c r="E6" s="15">
        <v>9.8000000000000007</v>
      </c>
      <c r="F6" s="76">
        <v>12000</v>
      </c>
      <c r="G6" s="77">
        <f>F6*E6</f>
        <v>117600.00000000001</v>
      </c>
    </row>
    <row r="7" spans="1:7" ht="84" customHeight="1" x14ac:dyDescent="0.25">
      <c r="A7" s="3">
        <v>4</v>
      </c>
      <c r="B7" s="25" t="s">
        <v>13</v>
      </c>
      <c r="C7" s="26"/>
      <c r="D7" s="15" t="s">
        <v>9</v>
      </c>
      <c r="E7" s="15">
        <v>65</v>
      </c>
      <c r="F7" s="76">
        <v>43000</v>
      </c>
      <c r="G7" s="77">
        <f t="shared" si="0"/>
        <v>2795000</v>
      </c>
    </row>
    <row r="8" spans="1:7" ht="252.75" customHeight="1" x14ac:dyDescent="0.25">
      <c r="A8" s="3">
        <v>5</v>
      </c>
      <c r="B8" s="25" t="s">
        <v>14</v>
      </c>
      <c r="C8" s="26"/>
      <c r="D8" s="15" t="s">
        <v>9</v>
      </c>
      <c r="E8" s="15">
        <v>52</v>
      </c>
      <c r="F8" s="76">
        <v>40000</v>
      </c>
      <c r="G8" s="77">
        <f t="shared" si="0"/>
        <v>2080000</v>
      </c>
    </row>
    <row r="9" spans="1:7" ht="222" customHeight="1" x14ac:dyDescent="0.25">
      <c r="A9" s="3">
        <v>6</v>
      </c>
      <c r="B9" s="25" t="s">
        <v>15</v>
      </c>
      <c r="C9" s="26"/>
      <c r="D9" s="15" t="s">
        <v>9</v>
      </c>
      <c r="E9" s="15">
        <v>33</v>
      </c>
      <c r="F9" s="76">
        <v>27000</v>
      </c>
      <c r="G9" s="77">
        <f t="shared" si="0"/>
        <v>891000</v>
      </c>
    </row>
    <row r="10" spans="1:7" ht="65.25" customHeight="1" x14ac:dyDescent="0.25">
      <c r="A10" s="3">
        <v>7</v>
      </c>
      <c r="B10" s="34" t="s">
        <v>16</v>
      </c>
      <c r="C10" s="35"/>
      <c r="D10" s="15" t="s">
        <v>17</v>
      </c>
      <c r="E10" s="15">
        <v>1</v>
      </c>
      <c r="F10" s="76">
        <v>490000</v>
      </c>
      <c r="G10" s="77">
        <f t="shared" si="0"/>
        <v>490000</v>
      </c>
    </row>
    <row r="11" spans="1:7" ht="108.75" customHeight="1" x14ac:dyDescent="0.25">
      <c r="A11" s="3">
        <v>8</v>
      </c>
      <c r="B11" s="32" t="s">
        <v>18</v>
      </c>
      <c r="C11" s="33"/>
      <c r="D11" s="15" t="s">
        <v>17</v>
      </c>
      <c r="E11" s="15">
        <v>1</v>
      </c>
      <c r="F11" s="76">
        <v>190000</v>
      </c>
      <c r="G11" s="77">
        <f t="shared" si="0"/>
        <v>190000</v>
      </c>
    </row>
    <row r="12" spans="1:7" ht="131.25" customHeight="1" x14ac:dyDescent="0.25">
      <c r="A12" s="3">
        <v>9</v>
      </c>
      <c r="B12" s="51" t="s">
        <v>19</v>
      </c>
      <c r="C12" s="52"/>
      <c r="D12" s="15" t="s">
        <v>17</v>
      </c>
      <c r="E12" s="15">
        <v>14</v>
      </c>
      <c r="F12" s="76">
        <v>33000</v>
      </c>
      <c r="G12" s="77">
        <f t="shared" si="0"/>
        <v>462000</v>
      </c>
    </row>
    <row r="13" spans="1:7" ht="139.5" customHeight="1" x14ac:dyDescent="0.25">
      <c r="A13" s="3">
        <v>10</v>
      </c>
      <c r="B13" s="32" t="s">
        <v>20</v>
      </c>
      <c r="C13" s="33"/>
      <c r="D13" s="15" t="s">
        <v>17</v>
      </c>
      <c r="E13" s="15">
        <v>5</v>
      </c>
      <c r="F13" s="76">
        <v>23800</v>
      </c>
      <c r="G13" s="77">
        <f t="shared" si="0"/>
        <v>119000</v>
      </c>
    </row>
    <row r="14" spans="1:7" ht="185.25" customHeight="1" x14ac:dyDescent="0.25">
      <c r="A14" s="3">
        <v>11</v>
      </c>
      <c r="B14" s="32" t="s">
        <v>21</v>
      </c>
      <c r="C14" s="33"/>
      <c r="D14" s="15" t="s">
        <v>17</v>
      </c>
      <c r="E14" s="15">
        <v>4</v>
      </c>
      <c r="F14" s="76">
        <v>850000</v>
      </c>
      <c r="G14" s="77">
        <f t="shared" si="0"/>
        <v>3400000</v>
      </c>
    </row>
    <row r="15" spans="1:7" ht="126.75" customHeight="1" x14ac:dyDescent="0.25">
      <c r="A15" s="3">
        <v>12</v>
      </c>
      <c r="B15" s="25" t="s">
        <v>22</v>
      </c>
      <c r="C15" s="26"/>
      <c r="D15" s="15" t="s">
        <v>17</v>
      </c>
      <c r="E15" s="15">
        <v>1</v>
      </c>
      <c r="F15" s="76">
        <v>800000</v>
      </c>
      <c r="G15" s="77">
        <f t="shared" si="0"/>
        <v>800000</v>
      </c>
    </row>
    <row r="16" spans="1:7" ht="279" customHeight="1" x14ac:dyDescent="0.25">
      <c r="A16" s="4">
        <v>13</v>
      </c>
      <c r="B16" s="25" t="s">
        <v>23</v>
      </c>
      <c r="C16" s="26"/>
      <c r="D16" s="15" t="s">
        <v>9</v>
      </c>
      <c r="E16" s="15">
        <v>15</v>
      </c>
      <c r="F16" s="76">
        <v>720000</v>
      </c>
      <c r="G16" s="77">
        <f t="shared" si="0"/>
        <v>10800000</v>
      </c>
    </row>
    <row r="17" spans="1:9" ht="135" customHeight="1" x14ac:dyDescent="0.25">
      <c r="A17" s="3">
        <v>14</v>
      </c>
      <c r="B17" s="32" t="s">
        <v>24</v>
      </c>
      <c r="C17" s="33"/>
      <c r="D17" s="15" t="s">
        <v>12</v>
      </c>
      <c r="E17" s="15">
        <v>25</v>
      </c>
      <c r="F17" s="76">
        <v>45000</v>
      </c>
      <c r="G17" s="77">
        <f t="shared" si="0"/>
        <v>1125000</v>
      </c>
    </row>
    <row r="18" spans="1:9" ht="98.25" customHeight="1" x14ac:dyDescent="0.25">
      <c r="A18" s="3">
        <v>15</v>
      </c>
      <c r="B18" s="25" t="s">
        <v>25</v>
      </c>
      <c r="C18" s="26"/>
      <c r="D18" s="15" t="s">
        <v>12</v>
      </c>
      <c r="E18" s="15">
        <v>28</v>
      </c>
      <c r="F18" s="76">
        <v>28500</v>
      </c>
      <c r="G18" s="77">
        <f t="shared" si="0"/>
        <v>798000</v>
      </c>
    </row>
    <row r="19" spans="1:9" ht="39" customHeight="1" x14ac:dyDescent="0.25">
      <c r="A19" s="3">
        <v>16</v>
      </c>
      <c r="B19" s="25" t="s">
        <v>26</v>
      </c>
      <c r="C19" s="26"/>
      <c r="D19" s="15" t="s">
        <v>17</v>
      </c>
      <c r="E19" s="15">
        <v>2</v>
      </c>
      <c r="F19" s="76">
        <v>160000</v>
      </c>
      <c r="G19" s="77">
        <f t="shared" si="0"/>
        <v>320000</v>
      </c>
    </row>
    <row r="20" spans="1:9" ht="81.75" customHeight="1" x14ac:dyDescent="0.25">
      <c r="A20" s="3">
        <v>17</v>
      </c>
      <c r="B20" s="32" t="s">
        <v>27</v>
      </c>
      <c r="C20" s="33"/>
      <c r="D20" s="15" t="s">
        <v>17</v>
      </c>
      <c r="E20" s="15">
        <v>17</v>
      </c>
      <c r="F20" s="76">
        <v>170000</v>
      </c>
      <c r="G20" s="77">
        <f t="shared" si="0"/>
        <v>2890000</v>
      </c>
      <c r="I20" s="78"/>
    </row>
    <row r="21" spans="1:9" ht="150.75" customHeight="1" x14ac:dyDescent="0.25">
      <c r="A21" s="3">
        <v>18</v>
      </c>
      <c r="B21" s="32" t="s">
        <v>28</v>
      </c>
      <c r="C21" s="33"/>
      <c r="D21" s="15" t="s">
        <v>12</v>
      </c>
      <c r="E21" s="15">
        <v>48</v>
      </c>
      <c r="F21" s="76">
        <v>18500</v>
      </c>
      <c r="G21" s="77">
        <f t="shared" si="0"/>
        <v>888000</v>
      </c>
    </row>
    <row r="22" spans="1:9" ht="174.75" customHeight="1" x14ac:dyDescent="0.25">
      <c r="A22" s="3">
        <v>19</v>
      </c>
      <c r="B22" s="25" t="s">
        <v>29</v>
      </c>
      <c r="C22" s="26"/>
      <c r="D22" s="15" t="s">
        <v>17</v>
      </c>
      <c r="E22" s="15">
        <v>1</v>
      </c>
      <c r="F22" s="76">
        <v>1800000</v>
      </c>
      <c r="G22" s="77">
        <f t="shared" si="0"/>
        <v>1800000</v>
      </c>
    </row>
    <row r="23" spans="1:9" ht="81" customHeight="1" x14ac:dyDescent="0.25">
      <c r="A23" s="3">
        <v>20</v>
      </c>
      <c r="B23" s="25" t="s">
        <v>30</v>
      </c>
      <c r="C23" s="26"/>
      <c r="D23" s="15" t="s">
        <v>17</v>
      </c>
      <c r="E23" s="15">
        <v>1</v>
      </c>
      <c r="F23" s="76">
        <v>380000</v>
      </c>
      <c r="G23" s="77">
        <f t="shared" si="0"/>
        <v>380000</v>
      </c>
    </row>
    <row r="24" spans="1:9" ht="70.5" customHeight="1" x14ac:dyDescent="0.25">
      <c r="A24" s="59"/>
      <c r="B24" s="60"/>
      <c r="C24" s="60"/>
      <c r="D24" s="60"/>
      <c r="E24" s="61"/>
      <c r="F24" s="76" t="s">
        <v>75</v>
      </c>
      <c r="G24" s="79">
        <f>SUM(G4:G23)</f>
        <v>30955947</v>
      </c>
    </row>
    <row r="25" spans="1:9" ht="23.25" customHeight="1" x14ac:dyDescent="0.25">
      <c r="A25" s="3"/>
      <c r="B25" s="36" t="s">
        <v>31</v>
      </c>
      <c r="C25" s="37"/>
      <c r="D25" s="37"/>
      <c r="E25" s="37"/>
      <c r="F25" s="37"/>
      <c r="G25" s="38"/>
    </row>
    <row r="26" spans="1:9" ht="156.75" customHeight="1" x14ac:dyDescent="0.25">
      <c r="A26" s="3">
        <v>1</v>
      </c>
      <c r="B26" s="25" t="s">
        <v>32</v>
      </c>
      <c r="C26" s="26"/>
      <c r="D26" s="15" t="s">
        <v>17</v>
      </c>
      <c r="E26" s="15">
        <v>1914</v>
      </c>
      <c r="F26" s="80">
        <v>12000</v>
      </c>
      <c r="G26" s="77">
        <f>F26*E26</f>
        <v>22968000</v>
      </c>
    </row>
    <row r="27" spans="1:9" ht="28.5" customHeight="1" x14ac:dyDescent="0.25">
      <c r="A27" s="3">
        <v>2</v>
      </c>
      <c r="B27" s="39" t="s">
        <v>33</v>
      </c>
      <c r="C27" s="40"/>
      <c r="D27" s="15" t="s">
        <v>17</v>
      </c>
      <c r="E27" s="15">
        <v>30</v>
      </c>
      <c r="F27" s="76">
        <v>70000</v>
      </c>
      <c r="G27" s="77">
        <f>F27*E27</f>
        <v>2100000</v>
      </c>
    </row>
    <row r="28" spans="1:9" ht="37.5" customHeight="1" x14ac:dyDescent="0.25">
      <c r="A28" s="3">
        <v>3</v>
      </c>
      <c r="B28" s="34" t="s">
        <v>34</v>
      </c>
      <c r="C28" s="35"/>
      <c r="D28" s="15" t="s">
        <v>17</v>
      </c>
      <c r="E28" s="15">
        <v>30</v>
      </c>
      <c r="F28" s="76">
        <v>390000</v>
      </c>
      <c r="G28" s="77">
        <f>F28*E28</f>
        <v>11700000</v>
      </c>
    </row>
    <row r="29" spans="1:9" ht="37.5" customHeight="1" x14ac:dyDescent="0.25">
      <c r="A29" s="3"/>
      <c r="B29" s="8"/>
      <c r="C29" s="13"/>
      <c r="D29" s="17"/>
      <c r="E29" s="17"/>
      <c r="F29" s="76" t="s">
        <v>75</v>
      </c>
      <c r="G29" s="77">
        <f>SUM(G26:G28)</f>
        <v>36768000</v>
      </c>
    </row>
    <row r="30" spans="1:9" ht="21.75" customHeight="1" x14ac:dyDescent="0.25">
      <c r="A30" s="3"/>
      <c r="B30" s="36" t="s">
        <v>35</v>
      </c>
      <c r="C30" s="37"/>
      <c r="D30" s="37"/>
      <c r="E30" s="37"/>
      <c r="F30" s="37"/>
      <c r="G30" s="38"/>
    </row>
    <row r="31" spans="1:9" ht="109.5" customHeight="1" x14ac:dyDescent="0.25">
      <c r="A31" s="3">
        <v>1</v>
      </c>
      <c r="B31" s="25" t="s">
        <v>36</v>
      </c>
      <c r="C31" s="26"/>
      <c r="D31" s="15" t="s">
        <v>9</v>
      </c>
      <c r="E31" s="15">
        <v>75</v>
      </c>
      <c r="F31" s="80">
        <v>45000</v>
      </c>
      <c r="G31" s="77">
        <f t="shared" ref="G31:G44" si="1">F31*E31</f>
        <v>3375000</v>
      </c>
    </row>
    <row r="32" spans="1:9" ht="196.5" customHeight="1" x14ac:dyDescent="0.25">
      <c r="A32" s="3">
        <v>2</v>
      </c>
      <c r="B32" s="25" t="s">
        <v>37</v>
      </c>
      <c r="C32" s="26"/>
      <c r="D32" s="15" t="s">
        <v>9</v>
      </c>
      <c r="E32" s="15">
        <v>85</v>
      </c>
      <c r="F32" s="76">
        <v>75000</v>
      </c>
      <c r="G32" s="77">
        <f t="shared" si="1"/>
        <v>6375000</v>
      </c>
    </row>
    <row r="33" spans="1:9" ht="164.25" customHeight="1" x14ac:dyDescent="0.25">
      <c r="A33" s="3">
        <v>3</v>
      </c>
      <c r="B33" s="25" t="s">
        <v>38</v>
      </c>
      <c r="C33" s="26"/>
      <c r="D33" s="15" t="s">
        <v>17</v>
      </c>
      <c r="E33" s="15">
        <v>1</v>
      </c>
      <c r="F33" s="80">
        <v>1300000</v>
      </c>
      <c r="G33" s="77">
        <f t="shared" si="1"/>
        <v>1300000</v>
      </c>
    </row>
    <row r="34" spans="1:9" ht="78.75" customHeight="1" x14ac:dyDescent="0.25">
      <c r="A34" s="3">
        <v>4</v>
      </c>
      <c r="B34" s="25" t="s">
        <v>39</v>
      </c>
      <c r="C34" s="26"/>
      <c r="D34" s="15" t="s">
        <v>9</v>
      </c>
      <c r="E34" s="15">
        <v>85</v>
      </c>
      <c r="F34" s="76">
        <v>45000</v>
      </c>
      <c r="G34" s="77">
        <f t="shared" si="1"/>
        <v>3825000</v>
      </c>
    </row>
    <row r="35" spans="1:9" ht="111" customHeight="1" x14ac:dyDescent="0.25">
      <c r="A35" s="3">
        <v>5</v>
      </c>
      <c r="B35" s="25" t="s">
        <v>40</v>
      </c>
      <c r="C35" s="26"/>
      <c r="D35" s="15" t="s">
        <v>12</v>
      </c>
      <c r="E35" s="15">
        <v>5</v>
      </c>
      <c r="F35" s="80">
        <v>130000</v>
      </c>
      <c r="G35" s="77">
        <f t="shared" si="1"/>
        <v>650000</v>
      </c>
    </row>
    <row r="36" spans="1:9" ht="96.75" customHeight="1" x14ac:dyDescent="0.25">
      <c r="A36" s="3">
        <v>6</v>
      </c>
      <c r="B36" s="32" t="s">
        <v>41</v>
      </c>
      <c r="C36" s="33"/>
      <c r="D36" s="15" t="s">
        <v>12</v>
      </c>
      <c r="E36" s="15">
        <v>150</v>
      </c>
      <c r="F36" s="76">
        <v>38000</v>
      </c>
      <c r="G36" s="77">
        <f t="shared" si="1"/>
        <v>5700000</v>
      </c>
    </row>
    <row r="37" spans="1:9" ht="189" customHeight="1" x14ac:dyDescent="0.25">
      <c r="A37" s="3">
        <v>7</v>
      </c>
      <c r="B37" s="25" t="s">
        <v>42</v>
      </c>
      <c r="C37" s="26"/>
      <c r="D37" s="15" t="s">
        <v>9</v>
      </c>
      <c r="E37" s="15">
        <v>893</v>
      </c>
      <c r="F37" s="80">
        <v>29000</v>
      </c>
      <c r="G37" s="77">
        <f t="shared" si="1"/>
        <v>25897000</v>
      </c>
    </row>
    <row r="38" spans="1:9" ht="186.75" customHeight="1" x14ac:dyDescent="0.25">
      <c r="A38" s="3">
        <v>8</v>
      </c>
      <c r="B38" s="25" t="s">
        <v>43</v>
      </c>
      <c r="C38" s="26"/>
      <c r="D38" s="15" t="s">
        <v>17</v>
      </c>
      <c r="E38" s="15">
        <v>1</v>
      </c>
      <c r="F38" s="76">
        <v>1800000</v>
      </c>
      <c r="G38" s="77">
        <f t="shared" si="1"/>
        <v>1800000</v>
      </c>
    </row>
    <row r="39" spans="1:9" ht="200.25" customHeight="1" x14ac:dyDescent="0.25">
      <c r="A39" s="3">
        <v>9</v>
      </c>
      <c r="B39" s="25" t="s">
        <v>44</v>
      </c>
      <c r="C39" s="26"/>
      <c r="D39" s="15" t="s">
        <v>9</v>
      </c>
      <c r="E39" s="15">
        <v>963</v>
      </c>
      <c r="F39" s="76">
        <v>50000</v>
      </c>
      <c r="G39" s="77">
        <f t="shared" si="1"/>
        <v>48150000</v>
      </c>
    </row>
    <row r="40" spans="1:9" ht="157.5" customHeight="1" x14ac:dyDescent="0.25">
      <c r="A40" s="3">
        <v>10</v>
      </c>
      <c r="B40" s="32" t="s">
        <v>45</v>
      </c>
      <c r="C40" s="33"/>
      <c r="D40" s="15" t="s">
        <v>17</v>
      </c>
      <c r="E40" s="15">
        <v>8</v>
      </c>
      <c r="F40" s="76">
        <v>169000</v>
      </c>
      <c r="G40" s="77">
        <f t="shared" si="1"/>
        <v>1352000</v>
      </c>
    </row>
    <row r="41" spans="1:9" ht="139.5" customHeight="1" x14ac:dyDescent="0.25">
      <c r="A41" s="3">
        <v>11</v>
      </c>
      <c r="B41" s="32" t="s">
        <v>46</v>
      </c>
      <c r="C41" s="33"/>
      <c r="D41" s="15" t="s">
        <v>17</v>
      </c>
      <c r="E41" s="15">
        <v>23</v>
      </c>
      <c r="F41" s="76">
        <v>300000</v>
      </c>
      <c r="G41" s="77">
        <f t="shared" si="1"/>
        <v>6900000</v>
      </c>
    </row>
    <row r="42" spans="1:9" ht="109.5" customHeight="1" x14ac:dyDescent="0.25">
      <c r="A42" s="3">
        <v>12</v>
      </c>
      <c r="B42" s="25" t="s">
        <v>47</v>
      </c>
      <c r="C42" s="26"/>
      <c r="D42" s="15" t="s">
        <v>17</v>
      </c>
      <c r="E42" s="15">
        <v>1</v>
      </c>
      <c r="F42" s="76">
        <v>480000</v>
      </c>
      <c r="G42" s="77">
        <f t="shared" si="1"/>
        <v>480000</v>
      </c>
    </row>
    <row r="43" spans="1:9" ht="172.5" customHeight="1" x14ac:dyDescent="0.25">
      <c r="A43" s="3">
        <v>13</v>
      </c>
      <c r="B43" s="25" t="s">
        <v>48</v>
      </c>
      <c r="C43" s="26"/>
      <c r="D43" s="15" t="s">
        <v>12</v>
      </c>
      <c r="E43" s="15">
        <v>139</v>
      </c>
      <c r="F43" s="76">
        <v>24000</v>
      </c>
      <c r="G43" s="77">
        <f t="shared" si="1"/>
        <v>3336000</v>
      </c>
    </row>
    <row r="44" spans="1:9" ht="143.25" customHeight="1" x14ac:dyDescent="0.25">
      <c r="A44" s="3">
        <v>14</v>
      </c>
      <c r="B44" s="25" t="s">
        <v>49</v>
      </c>
      <c r="C44" s="26"/>
      <c r="D44" s="15" t="s">
        <v>17</v>
      </c>
      <c r="E44" s="15">
        <v>16</v>
      </c>
      <c r="F44" s="76">
        <v>61000</v>
      </c>
      <c r="G44" s="77">
        <f t="shared" si="1"/>
        <v>976000</v>
      </c>
    </row>
    <row r="45" spans="1:9" ht="52.5" customHeight="1" x14ac:dyDescent="0.25">
      <c r="A45" s="59"/>
      <c r="B45" s="60"/>
      <c r="C45" s="60"/>
      <c r="D45" s="60"/>
      <c r="E45" s="61"/>
      <c r="F45" s="76" t="s">
        <v>75</v>
      </c>
      <c r="G45" s="77">
        <f>SUM(G31:G44)</f>
        <v>110116000</v>
      </c>
    </row>
    <row r="46" spans="1:9" ht="34.5" customHeight="1" x14ac:dyDescent="0.25">
      <c r="A46" s="41" t="s">
        <v>50</v>
      </c>
      <c r="B46" s="42"/>
      <c r="C46" s="42"/>
      <c r="D46" s="42"/>
      <c r="E46" s="42"/>
      <c r="F46" s="42"/>
      <c r="G46" s="43"/>
    </row>
    <row r="47" spans="1:9" ht="105" customHeight="1" x14ac:dyDescent="0.25">
      <c r="A47" s="3">
        <v>1</v>
      </c>
      <c r="B47" s="25" t="s">
        <v>51</v>
      </c>
      <c r="C47" s="26"/>
      <c r="D47" s="15" t="s">
        <v>9</v>
      </c>
      <c r="E47" s="15">
        <v>95</v>
      </c>
      <c r="F47" s="76">
        <v>9500</v>
      </c>
      <c r="G47" s="77">
        <f>F47*E47</f>
        <v>902500</v>
      </c>
      <c r="I47" s="78"/>
    </row>
    <row r="48" spans="1:9" ht="179.25" customHeight="1" x14ac:dyDescent="0.25">
      <c r="A48" s="3">
        <v>2</v>
      </c>
      <c r="B48" s="25" t="s">
        <v>52</v>
      </c>
      <c r="C48" s="26"/>
      <c r="D48" s="15" t="s">
        <v>9</v>
      </c>
      <c r="E48" s="15">
        <v>95</v>
      </c>
      <c r="F48" s="76">
        <v>67900</v>
      </c>
      <c r="G48" s="77">
        <f>F48*E48</f>
        <v>6450500</v>
      </c>
      <c r="H48" s="81"/>
      <c r="I48" s="78"/>
    </row>
    <row r="49" spans="1:10" ht="60" customHeight="1" x14ac:dyDescent="0.25">
      <c r="A49" s="59"/>
      <c r="B49" s="60"/>
      <c r="C49" s="60"/>
      <c r="D49" s="60"/>
      <c r="E49" s="61"/>
      <c r="F49" s="76" t="s">
        <v>75</v>
      </c>
      <c r="G49" s="77">
        <f>SUM(G47:G48)</f>
        <v>7353000</v>
      </c>
      <c r="H49" s="81"/>
      <c r="I49" s="78"/>
    </row>
    <row r="50" spans="1:10" ht="32.25" customHeight="1" x14ac:dyDescent="0.25">
      <c r="A50" s="44" t="s">
        <v>53</v>
      </c>
      <c r="B50" s="45"/>
      <c r="C50" s="45"/>
      <c r="D50" s="45"/>
      <c r="E50" s="45"/>
      <c r="F50" s="45"/>
      <c r="G50" s="46"/>
      <c r="I50" s="78"/>
    </row>
    <row r="51" spans="1:10" ht="341.25" customHeight="1" x14ac:dyDescent="0.25">
      <c r="A51" s="3">
        <v>1</v>
      </c>
      <c r="B51" s="25" t="s">
        <v>54</v>
      </c>
      <c r="C51" s="26"/>
      <c r="D51" s="15" t="s">
        <v>17</v>
      </c>
      <c r="E51" s="15">
        <v>2</v>
      </c>
      <c r="F51" s="82">
        <v>1167000</v>
      </c>
      <c r="G51" s="77">
        <f>F51*E51</f>
        <v>2334000</v>
      </c>
      <c r="J51" s="83"/>
    </row>
    <row r="52" spans="1:10" ht="320.25" customHeight="1" x14ac:dyDescent="0.25">
      <c r="A52" s="3">
        <v>2</v>
      </c>
      <c r="B52" s="34" t="s">
        <v>55</v>
      </c>
      <c r="C52" s="35"/>
      <c r="D52" s="15" t="s">
        <v>17</v>
      </c>
      <c r="E52" s="15">
        <v>1</v>
      </c>
      <c r="F52" s="76">
        <v>1600000</v>
      </c>
      <c r="G52" s="77">
        <f>F52*E52</f>
        <v>1600000</v>
      </c>
    </row>
    <row r="53" spans="1:10" ht="47.25" customHeight="1" x14ac:dyDescent="0.25">
      <c r="A53" s="5"/>
      <c r="B53" s="10"/>
      <c r="C53" s="13"/>
      <c r="D53" s="17"/>
      <c r="E53" s="17"/>
      <c r="F53" s="76" t="s">
        <v>75</v>
      </c>
      <c r="G53" s="77">
        <f>SUM(G51:G52)</f>
        <v>3934000</v>
      </c>
    </row>
    <row r="54" spans="1:10" ht="25.5" customHeight="1" x14ac:dyDescent="0.25">
      <c r="A54" s="66" t="s">
        <v>56</v>
      </c>
      <c r="B54" s="67"/>
      <c r="C54" s="67"/>
      <c r="D54" s="67"/>
      <c r="E54" s="67"/>
      <c r="F54" s="67"/>
      <c r="G54" s="68"/>
    </row>
    <row r="55" spans="1:10" ht="228.75" customHeight="1" x14ac:dyDescent="0.25">
      <c r="A55" s="6">
        <v>1</v>
      </c>
      <c r="B55" s="69" t="s">
        <v>57</v>
      </c>
      <c r="C55" s="70"/>
      <c r="D55" s="16" t="s">
        <v>17</v>
      </c>
      <c r="E55" s="18">
        <v>5</v>
      </c>
      <c r="F55" s="76">
        <v>220000</v>
      </c>
      <c r="G55" s="76">
        <f t="shared" ref="G55:G65" si="2">F55*E55</f>
        <v>1100000</v>
      </c>
    </row>
    <row r="56" spans="1:10" ht="243" customHeight="1" x14ac:dyDescent="0.25">
      <c r="A56" s="7">
        <v>2</v>
      </c>
      <c r="B56" s="69" t="s">
        <v>58</v>
      </c>
      <c r="C56" s="70"/>
      <c r="D56" s="16" t="s">
        <v>9</v>
      </c>
      <c r="E56" s="18">
        <v>260</v>
      </c>
      <c r="F56" s="76">
        <v>10000</v>
      </c>
      <c r="G56" s="76">
        <f t="shared" si="2"/>
        <v>2600000</v>
      </c>
      <c r="H56" s="84"/>
    </row>
    <row r="57" spans="1:10" ht="67.5" customHeight="1" x14ac:dyDescent="0.25">
      <c r="A57" s="7">
        <v>3</v>
      </c>
      <c r="B57" s="47" t="s">
        <v>59</v>
      </c>
      <c r="C57" s="48"/>
      <c r="D57" s="16" t="s">
        <v>60</v>
      </c>
      <c r="E57" s="19">
        <v>50</v>
      </c>
      <c r="F57" s="76">
        <v>10000</v>
      </c>
      <c r="G57" s="76">
        <f t="shared" si="2"/>
        <v>500000</v>
      </c>
    </row>
    <row r="58" spans="1:10" ht="254.25" customHeight="1" x14ac:dyDescent="0.25">
      <c r="A58" s="7">
        <v>4</v>
      </c>
      <c r="B58" s="62" t="s">
        <v>61</v>
      </c>
      <c r="C58" s="63"/>
      <c r="D58" s="16" t="s">
        <v>60</v>
      </c>
      <c r="E58" s="19">
        <v>50</v>
      </c>
      <c r="F58" s="76">
        <v>105000</v>
      </c>
      <c r="G58" s="76">
        <f t="shared" si="2"/>
        <v>5250000</v>
      </c>
    </row>
    <row r="59" spans="1:10" ht="375.75" customHeight="1" x14ac:dyDescent="0.25">
      <c r="A59" s="7">
        <v>5</v>
      </c>
      <c r="B59" s="64" t="s">
        <v>62</v>
      </c>
      <c r="C59" s="65"/>
      <c r="D59" s="16" t="s">
        <v>9</v>
      </c>
      <c r="E59" s="19">
        <v>260</v>
      </c>
      <c r="F59" s="74">
        <v>58000</v>
      </c>
      <c r="G59" s="77">
        <f t="shared" si="2"/>
        <v>15080000</v>
      </c>
      <c r="H59" s="85"/>
    </row>
    <row r="60" spans="1:10" ht="148.5" customHeight="1" x14ac:dyDescent="0.25">
      <c r="A60" s="3">
        <v>6</v>
      </c>
      <c r="B60" s="34" t="s">
        <v>63</v>
      </c>
      <c r="C60" s="35"/>
      <c r="D60" s="15" t="s">
        <v>60</v>
      </c>
      <c r="E60" s="15">
        <v>42</v>
      </c>
      <c r="F60" s="76">
        <v>295</v>
      </c>
      <c r="G60" s="77">
        <f t="shared" si="2"/>
        <v>12390</v>
      </c>
    </row>
    <row r="61" spans="1:10" ht="375.75" customHeight="1" x14ac:dyDescent="0.25">
      <c r="A61" s="3">
        <v>7</v>
      </c>
      <c r="B61" s="25" t="s">
        <v>64</v>
      </c>
      <c r="C61" s="26"/>
      <c r="D61" s="15" t="s">
        <v>17</v>
      </c>
      <c r="E61" s="15">
        <v>1</v>
      </c>
      <c r="F61" s="76">
        <v>1400000</v>
      </c>
      <c r="G61" s="77">
        <f t="shared" si="2"/>
        <v>1400000</v>
      </c>
    </row>
    <row r="62" spans="1:10" ht="211.5" customHeight="1" x14ac:dyDescent="0.25">
      <c r="A62" s="3">
        <v>8</v>
      </c>
      <c r="B62" s="25" t="s">
        <v>65</v>
      </c>
      <c r="C62" s="26"/>
      <c r="D62" s="15" t="s">
        <v>17</v>
      </c>
      <c r="E62" s="15">
        <v>2</v>
      </c>
      <c r="F62" s="76">
        <v>380000</v>
      </c>
      <c r="G62" s="77">
        <f t="shared" si="2"/>
        <v>760000</v>
      </c>
    </row>
    <row r="63" spans="1:10" ht="176.25" customHeight="1" x14ac:dyDescent="0.25">
      <c r="A63" s="3">
        <v>9</v>
      </c>
      <c r="B63" s="25" t="s">
        <v>66</v>
      </c>
      <c r="C63" s="26"/>
      <c r="D63" s="15" t="s">
        <v>17</v>
      </c>
      <c r="E63" s="15">
        <v>1</v>
      </c>
      <c r="F63" s="76">
        <v>1350000</v>
      </c>
      <c r="G63" s="77">
        <f t="shared" si="2"/>
        <v>1350000</v>
      </c>
    </row>
    <row r="64" spans="1:10" ht="183.75" customHeight="1" x14ac:dyDescent="0.25">
      <c r="A64" s="3">
        <v>10</v>
      </c>
      <c r="B64" s="25" t="s">
        <v>67</v>
      </c>
      <c r="C64" s="26"/>
      <c r="D64" s="15" t="s">
        <v>17</v>
      </c>
      <c r="E64" s="15">
        <v>1</v>
      </c>
      <c r="F64" s="80">
        <v>2070000</v>
      </c>
      <c r="G64" s="77">
        <f t="shared" si="2"/>
        <v>2070000</v>
      </c>
    </row>
    <row r="65" spans="1:14" ht="83.25" customHeight="1" x14ac:dyDescent="0.25">
      <c r="A65" s="3">
        <v>11</v>
      </c>
      <c r="B65" s="25" t="s">
        <v>68</v>
      </c>
      <c r="C65" s="26"/>
      <c r="D65" s="15" t="s">
        <v>69</v>
      </c>
      <c r="E65" s="15">
        <v>1</v>
      </c>
      <c r="F65" s="76">
        <v>1200000</v>
      </c>
      <c r="G65" s="77">
        <f t="shared" si="2"/>
        <v>1200000</v>
      </c>
    </row>
    <row r="66" spans="1:14" ht="43.5" customHeight="1" x14ac:dyDescent="0.25">
      <c r="A66" s="27"/>
      <c r="B66" s="27"/>
      <c r="C66" s="27"/>
      <c r="D66" s="27"/>
      <c r="E66" s="22"/>
      <c r="F66" s="76" t="s">
        <v>75</v>
      </c>
      <c r="G66" s="77">
        <f>G65+G64+G63+G62+G61+G60+G59+G58+G57+G56+G55+H55</f>
        <v>31322390</v>
      </c>
      <c r="H66" s="86">
        <f>G66+G53+G49+G45+G29+G24+J3</f>
        <v>220449337</v>
      </c>
    </row>
    <row r="67" spans="1:14" ht="26.25" customHeight="1" x14ac:dyDescent="0.25">
      <c r="A67" s="28"/>
      <c r="B67" s="28"/>
      <c r="C67" s="28"/>
      <c r="D67" s="28"/>
      <c r="E67" s="57" t="s">
        <v>70</v>
      </c>
      <c r="F67" s="58"/>
      <c r="G67" s="87">
        <f>G66+G53+G49+G45+G29+G24</f>
        <v>220449337</v>
      </c>
      <c r="L67" s="88">
        <f>G66+G53+G49+G45+G29+G24</f>
        <v>220449337</v>
      </c>
    </row>
    <row r="68" spans="1:14" ht="33" customHeight="1" x14ac:dyDescent="0.25">
      <c r="A68" s="28"/>
      <c r="B68" s="28"/>
      <c r="C68" s="28"/>
      <c r="D68" s="28"/>
      <c r="E68" s="53" t="s">
        <v>71</v>
      </c>
      <c r="F68" s="54"/>
      <c r="G68" s="87">
        <f>G67*12%</f>
        <v>26453920.439999998</v>
      </c>
    </row>
    <row r="69" spans="1:14" ht="18" customHeight="1" x14ac:dyDescent="0.25">
      <c r="A69" s="28"/>
      <c r="B69" s="28"/>
      <c r="C69" s="28"/>
      <c r="D69" s="28"/>
      <c r="E69" s="53" t="s">
        <v>72</v>
      </c>
      <c r="F69" s="54"/>
      <c r="G69" s="87">
        <f>G67*5%</f>
        <v>11022466.850000001</v>
      </c>
    </row>
    <row r="70" spans="1:14" ht="21" customHeight="1" x14ac:dyDescent="0.25">
      <c r="A70" s="28"/>
      <c r="B70" s="28"/>
      <c r="C70" s="28"/>
      <c r="D70" s="28"/>
      <c r="E70" s="53" t="s">
        <v>73</v>
      </c>
      <c r="F70" s="54"/>
      <c r="G70" s="87">
        <f>G67*4%</f>
        <v>8817973.4800000004</v>
      </c>
    </row>
    <row r="71" spans="1:14" ht="18.75" customHeight="1" x14ac:dyDescent="0.25">
      <c r="A71" s="28"/>
      <c r="B71" s="28"/>
      <c r="C71" s="28"/>
      <c r="D71" s="28"/>
      <c r="E71" s="53" t="s">
        <v>74</v>
      </c>
      <c r="F71" s="54"/>
      <c r="G71" s="87">
        <f>G70*19%</f>
        <v>1675414.9612</v>
      </c>
    </row>
    <row r="72" spans="1:14" s="11" customFormat="1" ht="28.5" customHeight="1" x14ac:dyDescent="0.25">
      <c r="A72" s="29"/>
      <c r="B72" s="29"/>
      <c r="C72" s="29"/>
      <c r="D72" s="29"/>
      <c r="E72" s="55" t="s">
        <v>75</v>
      </c>
      <c r="F72" s="56"/>
      <c r="G72" s="89">
        <f>G71+G70+G69+G68+G67</f>
        <v>268419112.73120001</v>
      </c>
      <c r="H72" s="90"/>
      <c r="I72" s="90"/>
      <c r="J72" s="90"/>
      <c r="K72" s="90"/>
      <c r="L72" s="90"/>
      <c r="M72" s="90"/>
      <c r="N72" s="90"/>
    </row>
    <row r="73" spans="1:14" ht="48" customHeight="1" x14ac:dyDescent="0.25">
      <c r="F73" s="91"/>
      <c r="G73" s="91"/>
    </row>
    <row r="74" spans="1:14" ht="97.5" customHeight="1" x14ac:dyDescent="0.25"/>
    <row r="75" spans="1:14" ht="64.5" customHeight="1" x14ac:dyDescent="0.25"/>
    <row r="76" spans="1:14" ht="44.25" customHeight="1" x14ac:dyDescent="0.25"/>
    <row r="77" spans="1:14" ht="234.75" customHeight="1" x14ac:dyDescent="0.25"/>
    <row r="78" spans="1:14" ht="167.25" customHeight="1" x14ac:dyDescent="0.25"/>
    <row r="79" spans="1:14" ht="246" customHeight="1" x14ac:dyDescent="0.25"/>
    <row r="80" spans="1:14" ht="163.5" customHeight="1" x14ac:dyDescent="0.25"/>
    <row r="81" spans="1:7" ht="165.75" customHeight="1" x14ac:dyDescent="0.25"/>
    <row r="82" spans="1:7" x14ac:dyDescent="0.25">
      <c r="A82" s="1"/>
      <c r="B82" s="1"/>
      <c r="C82" s="14"/>
      <c r="D82" s="21"/>
    </row>
    <row r="83" spans="1:7" x14ac:dyDescent="0.25">
      <c r="A83" s="1"/>
      <c r="B83" s="1"/>
      <c r="C83" s="14"/>
      <c r="D83" s="21"/>
    </row>
    <row r="84" spans="1:7" x14ac:dyDescent="0.25">
      <c r="A84" s="1"/>
      <c r="B84" s="1"/>
      <c r="C84" s="14"/>
      <c r="D84" s="21"/>
    </row>
    <row r="85" spans="1:7" x14ac:dyDescent="0.25">
      <c r="A85" s="1"/>
      <c r="B85" s="1"/>
      <c r="C85" s="14"/>
      <c r="D85" s="21"/>
    </row>
    <row r="86" spans="1:7" x14ac:dyDescent="0.25">
      <c r="B86" s="1"/>
      <c r="C86" s="14"/>
      <c r="D86" s="21"/>
    </row>
    <row r="87" spans="1:7" x14ac:dyDescent="0.25">
      <c r="G87" s="91"/>
    </row>
  </sheetData>
  <mergeCells count="73">
    <mergeCell ref="E67:F67"/>
    <mergeCell ref="A24:E24"/>
    <mergeCell ref="A45:E45"/>
    <mergeCell ref="A49:E49"/>
    <mergeCell ref="B63:C63"/>
    <mergeCell ref="B64:C64"/>
    <mergeCell ref="B65:C65"/>
    <mergeCell ref="B58:C58"/>
    <mergeCell ref="B59:C59"/>
    <mergeCell ref="B61:C61"/>
    <mergeCell ref="B62:C62"/>
    <mergeCell ref="B52:C52"/>
    <mergeCell ref="A54:G54"/>
    <mergeCell ref="B55:C55"/>
    <mergeCell ref="B56:C56"/>
    <mergeCell ref="E71:F71"/>
    <mergeCell ref="E72:F72"/>
    <mergeCell ref="E68:F68"/>
    <mergeCell ref="E69:F69"/>
    <mergeCell ref="E70:F70"/>
    <mergeCell ref="B57:C57"/>
    <mergeCell ref="B7:C7"/>
    <mergeCell ref="B3:C3"/>
    <mergeCell ref="A1:G1"/>
    <mergeCell ref="B4:C4"/>
    <mergeCell ref="B5:C5"/>
    <mergeCell ref="B6:C6"/>
    <mergeCell ref="B19:C19"/>
    <mergeCell ref="B8:C8"/>
    <mergeCell ref="B9:C9"/>
    <mergeCell ref="B10:C10"/>
    <mergeCell ref="B11:C11"/>
    <mergeCell ref="B12:C12"/>
    <mergeCell ref="B13:C13"/>
    <mergeCell ref="B14:C14"/>
    <mergeCell ref="B15:C15"/>
    <mergeCell ref="B16:C16"/>
    <mergeCell ref="B17:C17"/>
    <mergeCell ref="B18:C18"/>
    <mergeCell ref="B20:C20"/>
    <mergeCell ref="B21:C21"/>
    <mergeCell ref="B22:C22"/>
    <mergeCell ref="B23:C23"/>
    <mergeCell ref="B60:C60"/>
    <mergeCell ref="B25:G25"/>
    <mergeCell ref="B26:C26"/>
    <mergeCell ref="B27:C27"/>
    <mergeCell ref="A46:G46"/>
    <mergeCell ref="B47:C47"/>
    <mergeCell ref="B48:C48"/>
    <mergeCell ref="A50:G50"/>
    <mergeCell ref="B51:C51"/>
    <mergeCell ref="B39:C39"/>
    <mergeCell ref="B28:C28"/>
    <mergeCell ref="B30:G30"/>
    <mergeCell ref="B31:C31"/>
    <mergeCell ref="B32:C32"/>
    <mergeCell ref="G2:G3"/>
    <mergeCell ref="B44:C44"/>
    <mergeCell ref="A66:D72"/>
    <mergeCell ref="D2:D3"/>
    <mergeCell ref="E2:E3"/>
    <mergeCell ref="F2:F3"/>
    <mergeCell ref="B38:C38"/>
    <mergeCell ref="B40:C40"/>
    <mergeCell ref="B41:C41"/>
    <mergeCell ref="B42:C42"/>
    <mergeCell ref="B43:C43"/>
    <mergeCell ref="B33:C33"/>
    <mergeCell ref="B34:C34"/>
    <mergeCell ref="B35:C35"/>
    <mergeCell ref="B36:C36"/>
    <mergeCell ref="B37:C37"/>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2020-03-25T21:46:54Z</dcterms:created>
  <dcterms:modified xsi:type="dcterms:W3CDTF">2020-04-14T23:09:41Z</dcterms:modified>
</cp:coreProperties>
</file>