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hernana\Documents\MANTENIMIENTO MUNICIPIOS\NECESIDAD INTERVENTORIA\"/>
    </mc:Choice>
  </mc:AlternateContent>
  <xr:revisionPtr revIDLastSave="0" documentId="13_ncr:1_{EE17EC6D-08C0-4E0B-8389-41F40260D566}" xr6:coauthVersionLast="36" xr6:coauthVersionMax="36" xr10:uidLastSave="{00000000-0000-0000-0000-000000000000}"/>
  <bookViews>
    <workbookView xWindow="0" yWindow="0" windowWidth="28800" windowHeight="12225" xr2:uid="{75B5E3AE-1957-45D4-9688-2EE79F08DDA7}"/>
  </bookViews>
  <sheets>
    <sheet name="PRESUPUESTO" sheetId="1" r:id="rId1"/>
    <sheet name="FM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1" l="1"/>
  <c r="D37" i="2"/>
  <c r="D29" i="2"/>
  <c r="D23" i="2"/>
  <c r="D20" i="2"/>
  <c r="D40" i="2" l="1"/>
  <c r="D41" i="2" s="1"/>
  <c r="H25" i="1"/>
  <c r="H24" i="1"/>
  <c r="H18" i="1"/>
  <c r="H14" i="1"/>
  <c r="H13" i="1"/>
  <c r="H28" i="1" l="1"/>
  <c r="H21" i="1"/>
  <c r="H22" i="1" s="1"/>
  <c r="H31" i="1" l="1"/>
  <c r="H32" i="1" s="1"/>
  <c r="H34" i="1" s="1"/>
</calcChain>
</file>

<file path=xl/sharedStrings.xml><?xml version="1.0" encoding="utf-8"?>
<sst xmlns="http://schemas.openxmlformats.org/spreadsheetml/2006/main" count="92" uniqueCount="83">
  <si>
    <t>DEPARTAMENTO DE SUCRE</t>
  </si>
  <si>
    <t>Contratar en nombre de la Nación – Consejo Superior de la Judicatura – Dirección Ejecutiva Seccional de Administración Judicial de Sincelejo</t>
  </si>
  <si>
    <t>PRESUPUESTO DE INTERVENTORIA</t>
  </si>
  <si>
    <t>ITEMS</t>
  </si>
  <si>
    <t>CARGO/OFICIO</t>
  </si>
  <si>
    <t>DISPONIBILIDAD TIEMPO</t>
  </si>
  <si>
    <t>PARTICIPACION (MES)</t>
  </si>
  <si>
    <t>VALOR PARCIAL</t>
  </si>
  <si>
    <t>1.0</t>
  </si>
  <si>
    <t>PERSONAL PROFESIONAL</t>
  </si>
  <si>
    <t>2.0</t>
  </si>
  <si>
    <t>PERSONAL TECNICO</t>
  </si>
  <si>
    <t>2.1</t>
  </si>
  <si>
    <t>SUBTOTAL COSTO PERSONAL</t>
  </si>
  <si>
    <t>FACTOR MULTIPLICADOR</t>
  </si>
  <si>
    <t>ALQUILER DE EQUIPOS</t>
  </si>
  <si>
    <t>ALQUILER DE OFICINAS DE INTERVENTORIA</t>
  </si>
  <si>
    <t>SUBTOTAL DE COSTOS GENERALES</t>
  </si>
  <si>
    <t>TOTAL, DE COSTOS DIRECTOS</t>
  </si>
  <si>
    <t>IVA</t>
  </si>
  <si>
    <t>COSTO TOTAL DE INTERVENTORIA</t>
  </si>
  <si>
    <t xml:space="preserve">FACTOR MULTIPLICADOR </t>
  </si>
  <si>
    <t>CONCEPTO</t>
  </si>
  <si>
    <t>PORCENTAJE</t>
  </si>
  <si>
    <t>1.2</t>
  </si>
  <si>
    <t>Vacaciones</t>
  </si>
  <si>
    <t>1.3</t>
  </si>
  <si>
    <t>Dotación</t>
  </si>
  <si>
    <t>1.4</t>
  </si>
  <si>
    <t>1.5</t>
  </si>
  <si>
    <t>Sena</t>
  </si>
  <si>
    <t>3.1</t>
  </si>
  <si>
    <t>3.2</t>
  </si>
  <si>
    <t>"INTERVENTORÍA PARA EJECUCIÓN DE LAS ADECUACIONES, REPARACIONES LOCATIVAS, MANTENIMIENTOS PREVENTIVOS - CORRECTIVOS PARA LOS PALACIOS DE JUSTICIA DE LOS MUNICIPIOS DE SAN ANTONIO DE PALMITO, SAN BENITO DE ABAD, SAMPUES, SUCRE, CAIMITO, SAN MARCOS Y CHALAN EN EL DEPARTAMENTO DE SUCRE"</t>
  </si>
  <si>
    <t>MUNICIPIOS DE SAN ANTONIO DE PALMITO, SAN BENITO DE ABAD, SAMPUES, SUCRE, CAIMITO, SAN MARCOS Y CHALAN EN EL DEPARTAMENTO DE SUCRE"</t>
  </si>
  <si>
    <t xml:space="preserve"> RESIDENTE DE INTERVENTORIA (ING CIVIL O ARQUITECTO)</t>
  </si>
  <si>
    <t>DIRECTOR DE INTERVENTORIA (ING CIVIL O ARQUITECTO) con postgrado en gerencia de proyectos</t>
  </si>
  <si>
    <t>Tecnólogo o Técnico en Áreas de Seguridad Industrial y/o Salud Ocupacional (SISO)</t>
  </si>
  <si>
    <t xml:space="preserve">1. </t>
  </si>
  <si>
    <t>SALARIOS Y PRESTACIONES SOCIALES DE PERSONAL FACTURABLE</t>
  </si>
  <si>
    <t>1.1</t>
  </si>
  <si>
    <t>Salarios</t>
  </si>
  <si>
    <t>Prima anual (legal)</t>
  </si>
  <si>
    <t>Cesantías</t>
  </si>
  <si>
    <t>Intereses sobre cesantías</t>
  </si>
  <si>
    <t>1.6</t>
  </si>
  <si>
    <t>Seguridad Social (salud 8,5% + pensión 12%)</t>
  </si>
  <si>
    <t>1.7</t>
  </si>
  <si>
    <t>Caja de Compensación Familiar</t>
  </si>
  <si>
    <t>1.8</t>
  </si>
  <si>
    <t>ARL 6,96%</t>
  </si>
  <si>
    <t>1.9</t>
  </si>
  <si>
    <t>1.10</t>
  </si>
  <si>
    <t>ICBF</t>
  </si>
  <si>
    <t>1.11</t>
  </si>
  <si>
    <t>Otros (Auxilios varios, prestaciones extralegales, Incapacidades no cubiertas)</t>
  </si>
  <si>
    <t>1.12</t>
  </si>
  <si>
    <t>SUBTOTAL</t>
  </si>
  <si>
    <t>GASTOS DIRECTOS</t>
  </si>
  <si>
    <t>Servicios Públicos</t>
  </si>
  <si>
    <t>3.0</t>
  </si>
  <si>
    <t>GASTOS GENERALES</t>
  </si>
  <si>
    <t>Equipos y Mantenimiento Oficina (Aseo)</t>
  </si>
  <si>
    <t>Personal Profesional no facturado</t>
  </si>
  <si>
    <t>Plan de Manejo Ambiental</t>
  </si>
  <si>
    <t>Seguridad industrial y ocupacional</t>
  </si>
  <si>
    <t>4.0</t>
  </si>
  <si>
    <t>COSTOS DIRECTOS NO REEMBOLSABLES</t>
  </si>
  <si>
    <t>4.1</t>
  </si>
  <si>
    <t>Poliza de Calidad</t>
  </si>
  <si>
    <t>Poliza de Cumplimiento</t>
  </si>
  <si>
    <t>4.2</t>
  </si>
  <si>
    <t>Póliza Salarios y Prestaciones Sociales</t>
  </si>
  <si>
    <t>IMPUESTOS</t>
  </si>
  <si>
    <t>Retefuente</t>
  </si>
  <si>
    <t>ReteICA</t>
  </si>
  <si>
    <t>5.0</t>
  </si>
  <si>
    <t>HONORARIOS (UTILIDAD DEL CONSULTOR Y COSTOS NO PREVISTOS)</t>
  </si>
  <si>
    <t>TOTAL</t>
  </si>
  <si>
    <t xml:space="preserve">VIATICOS </t>
  </si>
  <si>
    <t xml:space="preserve">SALARIO </t>
  </si>
  <si>
    <t xml:space="preserve">Transporte de personal de in terventoria a los diferentes municipios donde se ejecutaran las actividades del presente contrato </t>
  </si>
  <si>
    <t>ELABORACION DE INFORMES Y PAPELERIA  (FOTOCOPIAS E INFORMES)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</si>
</sst>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1" formatCode="_-* #,##0_-;\-* #,##0_-;_-* &quot;-&quot;_-;_-@_-"/>
  </numFmts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3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95">
    <xf numFmtId="0" fontId="0" fillId="0" borderId="0" xfId="0"/>
    <xf numFmtId="0" fontId="2" fillId="2" borderId="0" xfId="0" applyFont="1" applyFill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 wrapText="1"/>
    </xf>
    <xf numFmtId="8" fontId="2" fillId="2" borderId="7" xfId="0" applyNumberFormat="1" applyFont="1" applyFill="1" applyBorder="1" applyAlignment="1">
      <alignment horizontal="center" vertical="center"/>
    </xf>
    <xf numFmtId="8" fontId="1" fillId="2" borderId="7" xfId="0" applyNumberFormat="1" applyFont="1" applyFill="1" applyBorder="1" applyAlignment="1">
      <alignment horizontal="center" vertical="center"/>
    </xf>
    <xf numFmtId="9" fontId="1" fillId="2" borderId="7" xfId="0" applyNumberFormat="1" applyFont="1" applyFill="1" applyBorder="1" applyAlignment="1">
      <alignment horizontal="center" vertical="center"/>
    </xf>
    <xf numFmtId="0" fontId="0" fillId="0" borderId="0" xfId="0" applyBorder="1"/>
    <xf numFmtId="0" fontId="2" fillId="2" borderId="14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0" borderId="22" xfId="2" applyFont="1" applyBorder="1"/>
    <xf numFmtId="0" fontId="5" fillId="0" borderId="13" xfId="2" applyFont="1" applyBorder="1"/>
    <xf numFmtId="0" fontId="5" fillId="0" borderId="23" xfId="2" applyFont="1" applyBorder="1"/>
    <xf numFmtId="0" fontId="5" fillId="3" borderId="22" xfId="2" applyFont="1" applyFill="1" applyBorder="1" applyAlignment="1">
      <alignment horizontal="right"/>
    </xf>
    <xf numFmtId="0" fontId="6" fillId="0" borderId="22" xfId="2" applyFont="1" applyBorder="1" applyAlignment="1">
      <alignment horizontal="right"/>
    </xf>
    <xf numFmtId="0" fontId="6" fillId="0" borderId="13" xfId="2" applyFont="1" applyBorder="1" applyAlignment="1">
      <alignment wrapText="1"/>
    </xf>
    <xf numFmtId="10" fontId="6" fillId="0" borderId="23" xfId="2" applyNumberFormat="1" applyFont="1" applyBorder="1" applyAlignment="1">
      <alignment wrapText="1"/>
    </xf>
    <xf numFmtId="10" fontId="6" fillId="0" borderId="22" xfId="2" applyNumberFormat="1" applyFont="1" applyBorder="1" applyAlignment="1">
      <alignment horizontal="right"/>
    </xf>
    <xf numFmtId="10" fontId="6" fillId="0" borderId="23" xfId="3" applyNumberFormat="1" applyFont="1" applyFill="1" applyBorder="1" applyAlignment="1">
      <alignment wrapText="1"/>
    </xf>
    <xf numFmtId="0" fontId="6" fillId="0" borderId="22" xfId="2" applyFont="1" applyBorder="1" applyAlignment="1">
      <alignment horizontal="right" vertical="center"/>
    </xf>
    <xf numFmtId="0" fontId="6" fillId="0" borderId="13" xfId="2" applyFont="1" applyBorder="1" applyAlignment="1">
      <alignment horizontal="left" vertical="center" wrapText="1"/>
    </xf>
    <xf numFmtId="10" fontId="6" fillId="0" borderId="23" xfId="2" applyNumberFormat="1" applyFont="1" applyBorder="1" applyAlignment="1">
      <alignment horizontal="right" vertical="center" wrapText="1"/>
    </xf>
    <xf numFmtId="0" fontId="5" fillId="0" borderId="13" xfId="2" applyFont="1" applyBorder="1" applyAlignment="1">
      <alignment wrapText="1"/>
    </xf>
    <xf numFmtId="10" fontId="5" fillId="0" borderId="23" xfId="2" applyNumberFormat="1" applyFont="1" applyBorder="1" applyAlignment="1">
      <alignment wrapText="1"/>
    </xf>
    <xf numFmtId="0" fontId="5" fillId="3" borderId="22" xfId="2" applyFont="1" applyFill="1" applyBorder="1" applyAlignment="1">
      <alignment horizontal="center" vertical="center"/>
    </xf>
    <xf numFmtId="0" fontId="5" fillId="3" borderId="13" xfId="2" applyFont="1" applyFill="1" applyBorder="1" applyAlignment="1">
      <alignment horizontal="left" vertical="center" wrapText="1"/>
    </xf>
    <xf numFmtId="0" fontId="6" fillId="3" borderId="23" xfId="2" applyFont="1" applyFill="1" applyBorder="1" applyAlignment="1">
      <alignment horizontal="left" vertical="center" wrapText="1"/>
    </xf>
    <xf numFmtId="0" fontId="6" fillId="0" borderId="13" xfId="2" applyFont="1" applyBorder="1" applyAlignment="1">
      <alignment vertical="center" wrapText="1"/>
    </xf>
    <xf numFmtId="10" fontId="6" fillId="0" borderId="23" xfId="2" applyNumberFormat="1" applyFont="1" applyBorder="1" applyAlignment="1">
      <alignment vertical="center" wrapText="1"/>
    </xf>
    <xf numFmtId="0" fontId="5" fillId="3" borderId="22" xfId="2" applyFont="1" applyFill="1" applyBorder="1" applyAlignment="1">
      <alignment horizontal="right" vertical="center"/>
    </xf>
    <xf numFmtId="0" fontId="6" fillId="3" borderId="23" xfId="2" applyFont="1" applyFill="1" applyBorder="1" applyAlignment="1">
      <alignment wrapText="1"/>
    </xf>
    <xf numFmtId="0" fontId="5" fillId="3" borderId="28" xfId="2" applyFont="1" applyFill="1" applyBorder="1"/>
    <xf numFmtId="0" fontId="5" fillId="3" borderId="29" xfId="2" applyFont="1" applyFill="1" applyBorder="1"/>
    <xf numFmtId="10" fontId="5" fillId="3" borderId="30" xfId="2" applyNumberFormat="1" applyFont="1" applyFill="1" applyBorder="1"/>
    <xf numFmtId="2" fontId="7" fillId="0" borderId="21" xfId="1" applyNumberFormat="1" applyFont="1" applyBorder="1" applyAlignment="1">
      <alignment vertical="center"/>
    </xf>
    <xf numFmtId="8" fontId="2" fillId="2" borderId="11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9" fontId="2" fillId="2" borderId="7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9" fontId="2" fillId="2" borderId="12" xfId="0" applyNumberFormat="1" applyFont="1" applyFill="1" applyBorder="1" applyAlignment="1">
      <alignment horizontal="right" vertical="center"/>
    </xf>
    <xf numFmtId="9" fontId="2" fillId="2" borderId="11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right" vertical="center" wrapText="1"/>
    </xf>
    <xf numFmtId="9" fontId="2" fillId="2" borderId="3" xfId="0" applyNumberFormat="1" applyFont="1" applyFill="1" applyBorder="1" applyAlignment="1">
      <alignment horizontal="center" vertical="center"/>
    </xf>
    <xf numFmtId="9" fontId="2" fillId="2" borderId="11" xfId="0" applyNumberFormat="1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2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23" xfId="2" applyFont="1" applyBorder="1" applyAlignment="1">
      <alignment horizontal="center" vertical="center"/>
    </xf>
    <xf numFmtId="0" fontId="5" fillId="0" borderId="24" xfId="2" applyFont="1" applyBorder="1" applyAlignment="1">
      <alignment horizontal="center" vertical="center" wrapText="1"/>
    </xf>
    <xf numFmtId="0" fontId="5" fillId="0" borderId="25" xfId="2" applyFont="1" applyBorder="1" applyAlignment="1">
      <alignment horizontal="center" vertical="center" wrapText="1"/>
    </xf>
    <xf numFmtId="0" fontId="5" fillId="0" borderId="26" xfId="2" applyFont="1" applyBorder="1" applyAlignment="1">
      <alignment horizontal="center" vertical="center" wrapText="1"/>
    </xf>
    <xf numFmtId="0" fontId="5" fillId="3" borderId="13" xfId="2" applyFont="1" applyFill="1" applyBorder="1" applyAlignment="1">
      <alignment horizontal="left" wrapText="1"/>
    </xf>
    <xf numFmtId="0" fontId="5" fillId="3" borderId="23" xfId="2" applyFont="1" applyFill="1" applyBorder="1" applyAlignment="1">
      <alignment horizontal="left" wrapText="1"/>
    </xf>
    <xf numFmtId="0" fontId="5" fillId="3" borderId="27" xfId="2" applyFont="1" applyFill="1" applyBorder="1" applyAlignment="1">
      <alignment horizontal="left" wrapText="1"/>
    </xf>
    <xf numFmtId="0" fontId="5" fillId="3" borderId="26" xfId="2" applyFont="1" applyFill="1" applyBorder="1" applyAlignment="1">
      <alignment horizontal="left" wrapText="1"/>
    </xf>
    <xf numFmtId="0" fontId="6" fillId="0" borderId="27" xfId="2" applyFont="1" applyBorder="1" applyAlignment="1">
      <alignment horizontal="left" vertical="center" wrapText="1"/>
    </xf>
    <xf numFmtId="0" fontId="6" fillId="0" borderId="26" xfId="2" applyFont="1" applyBorder="1" applyAlignment="1">
      <alignment horizontal="left" vertical="center" wrapText="1"/>
    </xf>
  </cellXfs>
  <cellStyles count="4">
    <cellStyle name="Millares [0]" xfId="1" builtinId="6"/>
    <cellStyle name="Normal" xfId="0" builtinId="0"/>
    <cellStyle name="Normal 169" xfId="2" xr:uid="{84BCD516-AE3B-4205-968B-4DE7D9A84985}"/>
    <cellStyle name="Porcentaje 2 2" xfId="3" xr:uid="{40673D19-82F9-4928-84CE-4F87532852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04483-F9EA-403C-B1DE-771F9840E952}">
  <dimension ref="A2:H35"/>
  <sheetViews>
    <sheetView tabSelected="1" topLeftCell="A8" zoomScale="75" zoomScaleNormal="75" workbookViewId="0">
      <selection activeCell="G27" sqref="G27"/>
    </sheetView>
  </sheetViews>
  <sheetFormatPr baseColWidth="10" defaultRowHeight="15" x14ac:dyDescent="0.25"/>
  <cols>
    <col min="3" max="3" width="20" customWidth="1"/>
    <col min="6" max="6" width="18" customWidth="1"/>
    <col min="7" max="7" width="17.5703125" customWidth="1"/>
    <col min="8" max="8" width="22.42578125" customWidth="1"/>
  </cols>
  <sheetData>
    <row r="2" spans="1:8" ht="15.75" thickBot="1" x14ac:dyDescent="0.3"/>
    <row r="3" spans="1:8" ht="16.5" thickBot="1" x14ac:dyDescent="0.3">
      <c r="A3" s="64" t="s">
        <v>0</v>
      </c>
      <c r="B3" s="65"/>
      <c r="C3" s="65"/>
      <c r="D3" s="65"/>
      <c r="E3" s="65"/>
      <c r="F3" s="65"/>
      <c r="G3" s="65"/>
      <c r="H3" s="66"/>
    </row>
    <row r="4" spans="1:8" ht="15.75" customHeight="1" x14ac:dyDescent="0.25">
      <c r="A4" s="67" t="s">
        <v>34</v>
      </c>
      <c r="B4" s="68"/>
      <c r="C4" s="68"/>
      <c r="D4" s="68"/>
      <c r="E4" s="68"/>
      <c r="F4" s="68"/>
      <c r="G4" s="68"/>
      <c r="H4" s="71"/>
    </row>
    <row r="5" spans="1:8" ht="15.75" thickBot="1" x14ac:dyDescent="0.3">
      <c r="A5" s="72"/>
      <c r="B5" s="73"/>
      <c r="C5" s="73"/>
      <c r="D5" s="73"/>
      <c r="E5" s="73"/>
      <c r="F5" s="73"/>
      <c r="G5" s="73"/>
      <c r="H5" s="74"/>
    </row>
    <row r="6" spans="1:8" ht="31.5" customHeight="1" thickBot="1" x14ac:dyDescent="0.3">
      <c r="A6" s="67" t="s">
        <v>1</v>
      </c>
      <c r="B6" s="68"/>
      <c r="C6" s="68"/>
      <c r="D6" s="68"/>
      <c r="E6" s="68"/>
      <c r="F6" s="68"/>
      <c r="G6" s="68"/>
      <c r="H6" s="69"/>
    </row>
    <row r="7" spans="1:8" ht="73.5" customHeight="1" thickBot="1" x14ac:dyDescent="0.3">
      <c r="A7" s="60" t="s">
        <v>33</v>
      </c>
      <c r="B7" s="61"/>
      <c r="C7" s="61"/>
      <c r="D7" s="61"/>
      <c r="E7" s="61"/>
      <c r="F7" s="61"/>
      <c r="G7" s="61"/>
      <c r="H7" s="70"/>
    </row>
    <row r="8" spans="1:8" ht="16.5" thickBot="1" x14ac:dyDescent="0.3">
      <c r="A8" s="1"/>
      <c r="B8" s="1"/>
      <c r="C8" s="1"/>
      <c r="D8" s="1"/>
      <c r="E8" s="1"/>
      <c r="F8" s="1"/>
      <c r="G8" s="1"/>
      <c r="H8" s="1"/>
    </row>
    <row r="9" spans="1:8" ht="16.5" thickBot="1" x14ac:dyDescent="0.3">
      <c r="A9" s="47" t="s">
        <v>2</v>
      </c>
      <c r="B9" s="48"/>
      <c r="C9" s="48"/>
      <c r="D9" s="48"/>
      <c r="E9" s="48"/>
      <c r="F9" s="48"/>
      <c r="G9" s="48"/>
      <c r="H9" s="49"/>
    </row>
    <row r="10" spans="1:8" ht="32.25" thickBot="1" x14ac:dyDescent="0.3">
      <c r="A10" s="2" t="s">
        <v>3</v>
      </c>
      <c r="B10" s="47" t="s">
        <v>4</v>
      </c>
      <c r="C10" s="53"/>
      <c r="D10" s="60" t="s">
        <v>5</v>
      </c>
      <c r="E10" s="70"/>
      <c r="F10" s="3" t="s">
        <v>80</v>
      </c>
      <c r="G10" s="3" t="s">
        <v>6</v>
      </c>
      <c r="H10" s="4" t="s">
        <v>7</v>
      </c>
    </row>
    <row r="11" spans="1:8" ht="16.5" thickBot="1" x14ac:dyDescent="0.3">
      <c r="A11" s="5"/>
      <c r="B11" s="54"/>
      <c r="C11" s="58"/>
      <c r="D11" s="54"/>
      <c r="E11" s="58"/>
      <c r="F11" s="6"/>
      <c r="G11" s="6"/>
      <c r="H11" s="6"/>
    </row>
    <row r="12" spans="1:8" ht="16.5" thickBot="1" x14ac:dyDescent="0.3">
      <c r="A12" s="7" t="s">
        <v>8</v>
      </c>
      <c r="B12" s="47" t="s">
        <v>9</v>
      </c>
      <c r="C12" s="48"/>
      <c r="D12" s="48"/>
      <c r="E12" s="48"/>
      <c r="F12" s="49"/>
      <c r="G12" s="6"/>
      <c r="H12" s="6"/>
    </row>
    <row r="13" spans="1:8" ht="65.25" customHeight="1" thickBot="1" x14ac:dyDescent="0.3">
      <c r="A13" s="8">
        <v>1.1000000000000001</v>
      </c>
      <c r="B13" s="43" t="s">
        <v>36</v>
      </c>
      <c r="C13" s="75"/>
      <c r="D13" s="76">
        <v>0.5</v>
      </c>
      <c r="E13" s="77"/>
      <c r="F13" s="9">
        <v>4300000</v>
      </c>
      <c r="G13" s="6">
        <v>3</v>
      </c>
      <c r="H13" s="9">
        <f>D13*F13*G13</f>
        <v>6450000</v>
      </c>
    </row>
    <row r="14" spans="1:8" ht="51" customHeight="1" thickBot="1" x14ac:dyDescent="0.3">
      <c r="A14" s="8">
        <v>1.2</v>
      </c>
      <c r="B14" s="43" t="s">
        <v>35</v>
      </c>
      <c r="C14" s="75"/>
      <c r="D14" s="76">
        <v>1</v>
      </c>
      <c r="E14" s="77"/>
      <c r="F14" s="9">
        <v>3000000</v>
      </c>
      <c r="G14" s="6">
        <v>3</v>
      </c>
      <c r="H14" s="9">
        <f>D14*F14*G14</f>
        <v>9000000</v>
      </c>
    </row>
    <row r="15" spans="1:8" ht="16.5" thickBot="1" x14ac:dyDescent="0.3">
      <c r="A15" s="8"/>
      <c r="B15" s="43"/>
      <c r="C15" s="75"/>
      <c r="D15" s="54"/>
      <c r="E15" s="58"/>
      <c r="F15" s="6"/>
      <c r="G15" s="6"/>
      <c r="H15" s="6"/>
    </row>
    <row r="16" spans="1:8" ht="16.5" thickBot="1" x14ac:dyDescent="0.3">
      <c r="A16" s="8"/>
      <c r="B16" s="43"/>
      <c r="C16" s="75"/>
      <c r="D16" s="54"/>
      <c r="E16" s="58"/>
      <c r="F16" s="6"/>
      <c r="G16" s="6"/>
      <c r="H16" s="6"/>
    </row>
    <row r="17" spans="1:8" ht="16.5" thickBot="1" x14ac:dyDescent="0.3">
      <c r="A17" s="7" t="s">
        <v>10</v>
      </c>
      <c r="B17" s="47" t="s">
        <v>11</v>
      </c>
      <c r="C17" s="48"/>
      <c r="D17" s="48"/>
      <c r="E17" s="48"/>
      <c r="F17" s="49"/>
      <c r="G17" s="4"/>
      <c r="H17" s="6"/>
    </row>
    <row r="18" spans="1:8" ht="48" customHeight="1" thickBot="1" x14ac:dyDescent="0.3">
      <c r="A18" s="8" t="s">
        <v>12</v>
      </c>
      <c r="B18" s="43" t="s">
        <v>37</v>
      </c>
      <c r="C18" s="75"/>
      <c r="D18" s="76">
        <v>1</v>
      </c>
      <c r="E18" s="77"/>
      <c r="F18" s="9">
        <v>1700000</v>
      </c>
      <c r="G18" s="6">
        <v>3</v>
      </c>
      <c r="H18" s="9">
        <f>D18*F18*G18</f>
        <v>5100000</v>
      </c>
    </row>
    <row r="19" spans="1:8" ht="16.5" thickBot="1" x14ac:dyDescent="0.3">
      <c r="A19" s="8"/>
      <c r="B19" s="59"/>
      <c r="C19" s="57"/>
      <c r="D19" s="54"/>
      <c r="E19" s="58"/>
      <c r="F19" s="6"/>
      <c r="G19" s="6"/>
      <c r="H19" s="6"/>
    </row>
    <row r="20" spans="1:8" ht="16.5" thickBot="1" x14ac:dyDescent="0.3">
      <c r="A20" s="8"/>
      <c r="B20" s="54"/>
      <c r="C20" s="58"/>
      <c r="D20" s="59"/>
      <c r="E20" s="57"/>
      <c r="F20" s="6"/>
      <c r="G20" s="6"/>
      <c r="H20" s="6"/>
    </row>
    <row r="21" spans="1:8" ht="16.5" thickBot="1" x14ac:dyDescent="0.3">
      <c r="A21" s="60" t="s">
        <v>13</v>
      </c>
      <c r="B21" s="61"/>
      <c r="C21" s="61"/>
      <c r="D21" s="61"/>
      <c r="E21" s="61"/>
      <c r="F21" s="61"/>
      <c r="G21" s="62"/>
      <c r="H21" s="9">
        <f>H13+H14+H18</f>
        <v>20550000</v>
      </c>
    </row>
    <row r="22" spans="1:8" ht="16.5" thickBot="1" x14ac:dyDescent="0.3">
      <c r="A22" s="8"/>
      <c r="B22" s="54" t="s">
        <v>14</v>
      </c>
      <c r="C22" s="63"/>
      <c r="D22" s="63"/>
      <c r="E22" s="63"/>
      <c r="F22" s="55"/>
      <c r="G22" s="42">
        <v>1.97</v>
      </c>
      <c r="H22" s="10">
        <f>H21*G22</f>
        <v>40483500</v>
      </c>
    </row>
    <row r="23" spans="1:8" ht="16.5" thickBot="1" x14ac:dyDescent="0.3">
      <c r="A23" s="8"/>
      <c r="B23" s="47" t="s">
        <v>15</v>
      </c>
      <c r="C23" s="48"/>
      <c r="D23" s="48"/>
      <c r="E23" s="48"/>
      <c r="F23" s="49"/>
      <c r="G23" s="6"/>
      <c r="H23" s="6"/>
    </row>
    <row r="24" spans="1:8" ht="31.5" customHeight="1" thickBot="1" x14ac:dyDescent="0.3">
      <c r="A24" s="8"/>
      <c r="B24" s="43" t="s">
        <v>16</v>
      </c>
      <c r="C24" s="44"/>
      <c r="D24" s="45">
        <v>1</v>
      </c>
      <c r="E24" s="46"/>
      <c r="F24" s="9">
        <v>750000</v>
      </c>
      <c r="G24" s="6">
        <v>3</v>
      </c>
      <c r="H24" s="9">
        <f>D24*F24*G24</f>
        <v>2250000</v>
      </c>
    </row>
    <row r="25" spans="1:8" ht="63" customHeight="1" thickBot="1" x14ac:dyDescent="0.3">
      <c r="A25" s="8"/>
      <c r="B25" s="43" t="s">
        <v>82</v>
      </c>
      <c r="C25" s="44"/>
      <c r="D25" s="45">
        <v>1</v>
      </c>
      <c r="E25" s="46"/>
      <c r="F25" s="9">
        <v>400000</v>
      </c>
      <c r="G25" s="6">
        <v>3</v>
      </c>
      <c r="H25" s="9">
        <f>D25*F25*G25</f>
        <v>1200000</v>
      </c>
    </row>
    <row r="26" spans="1:8" ht="16.5" thickBot="1" x14ac:dyDescent="0.3">
      <c r="A26" s="7" t="s">
        <v>60</v>
      </c>
      <c r="B26" s="47" t="s">
        <v>79</v>
      </c>
      <c r="C26" s="48"/>
      <c r="D26" s="48"/>
      <c r="E26" s="48"/>
      <c r="F26" s="49"/>
      <c r="G26" s="14"/>
      <c r="H26" s="9"/>
    </row>
    <row r="27" spans="1:8" ht="68.25" customHeight="1" thickBot="1" x14ac:dyDescent="0.3">
      <c r="A27" s="5">
        <v>3.1</v>
      </c>
      <c r="B27" s="43" t="s">
        <v>81</v>
      </c>
      <c r="C27" s="75"/>
      <c r="D27" s="76">
        <v>1</v>
      </c>
      <c r="E27" s="58"/>
      <c r="F27" s="9">
        <v>1000000</v>
      </c>
      <c r="G27" s="41">
        <v>3</v>
      </c>
      <c r="H27" s="40">
        <f>D27*F27*G27</f>
        <v>3000000</v>
      </c>
    </row>
    <row r="28" spans="1:8" ht="16.5" thickBot="1" x14ac:dyDescent="0.3">
      <c r="A28" s="8"/>
      <c r="B28" s="47" t="s">
        <v>17</v>
      </c>
      <c r="C28" s="48"/>
      <c r="D28" s="48"/>
      <c r="E28" s="48"/>
      <c r="F28" s="48"/>
      <c r="G28" s="49"/>
      <c r="H28" s="10">
        <f>H24+H25+H27</f>
        <v>6450000</v>
      </c>
    </row>
    <row r="29" spans="1:8" ht="16.5" thickBot="1" x14ac:dyDescent="0.3">
      <c r="A29" s="8"/>
      <c r="B29" s="54"/>
      <c r="C29" s="55"/>
      <c r="D29" s="56"/>
      <c r="E29" s="57"/>
      <c r="F29" s="6"/>
      <c r="G29" s="6"/>
      <c r="H29" s="6"/>
    </row>
    <row r="30" spans="1:8" ht="16.5" thickBot="1" x14ac:dyDescent="0.3">
      <c r="A30" s="8"/>
      <c r="B30" s="54"/>
      <c r="C30" s="58"/>
      <c r="D30" s="59"/>
      <c r="E30" s="57"/>
      <c r="F30" s="6"/>
      <c r="G30" s="6"/>
      <c r="H30" s="6"/>
    </row>
    <row r="31" spans="1:8" ht="16.5" thickBot="1" x14ac:dyDescent="0.3">
      <c r="A31" s="8"/>
      <c r="B31" s="47" t="s">
        <v>18</v>
      </c>
      <c r="C31" s="48"/>
      <c r="D31" s="48"/>
      <c r="E31" s="48"/>
      <c r="F31" s="48"/>
      <c r="G31" s="49"/>
      <c r="H31" s="10">
        <f>H22+H28</f>
        <v>46933500</v>
      </c>
    </row>
    <row r="32" spans="1:8" ht="16.5" thickBot="1" x14ac:dyDescent="0.3">
      <c r="A32" s="8"/>
      <c r="B32" s="47" t="s">
        <v>19</v>
      </c>
      <c r="C32" s="48"/>
      <c r="D32" s="48"/>
      <c r="E32" s="48"/>
      <c r="F32" s="49"/>
      <c r="G32" s="11">
        <v>0.19</v>
      </c>
      <c r="H32" s="10">
        <f>H31*G32</f>
        <v>8917365</v>
      </c>
    </row>
    <row r="33" spans="1:8" ht="16.5" thickBot="1" x14ac:dyDescent="0.3">
      <c r="A33" s="50"/>
      <c r="B33" s="51"/>
      <c r="C33" s="51"/>
      <c r="D33" s="51"/>
      <c r="E33" s="51"/>
      <c r="F33" s="51"/>
      <c r="G33" s="52"/>
      <c r="H33" s="6"/>
    </row>
    <row r="34" spans="1:8" ht="16.5" thickBot="1" x14ac:dyDescent="0.3">
      <c r="A34" s="13"/>
      <c r="B34" s="47" t="s">
        <v>20</v>
      </c>
      <c r="C34" s="48"/>
      <c r="D34" s="48"/>
      <c r="E34" s="48"/>
      <c r="F34" s="48"/>
      <c r="G34" s="53"/>
      <c r="H34" s="10">
        <f>H31+H32</f>
        <v>55850865</v>
      </c>
    </row>
    <row r="35" spans="1:8" x14ac:dyDescent="0.25">
      <c r="A35" s="12"/>
      <c r="B35" s="12"/>
      <c r="C35" s="12"/>
      <c r="D35" s="12"/>
      <c r="E35" s="12"/>
    </row>
  </sheetData>
  <mergeCells count="44">
    <mergeCell ref="B11:C11"/>
    <mergeCell ref="D11:E11"/>
    <mergeCell ref="B12:F12"/>
    <mergeCell ref="B14:C14"/>
    <mergeCell ref="D14:E14"/>
    <mergeCell ref="B17:F17"/>
    <mergeCell ref="B18:C18"/>
    <mergeCell ref="D18:E18"/>
    <mergeCell ref="B19:C19"/>
    <mergeCell ref="D19:E19"/>
    <mergeCell ref="B13:C13"/>
    <mergeCell ref="D13:E13"/>
    <mergeCell ref="B15:C15"/>
    <mergeCell ref="D15:E15"/>
    <mergeCell ref="B16:C16"/>
    <mergeCell ref="D16:E16"/>
    <mergeCell ref="A3:H3"/>
    <mergeCell ref="A6:H6"/>
    <mergeCell ref="A7:H7"/>
    <mergeCell ref="A9:H9"/>
    <mergeCell ref="B10:C10"/>
    <mergeCell ref="D10:E10"/>
    <mergeCell ref="A4:H5"/>
    <mergeCell ref="B20:C20"/>
    <mergeCell ref="D20:E20"/>
    <mergeCell ref="A21:G21"/>
    <mergeCell ref="B22:F22"/>
    <mergeCell ref="B23:F23"/>
    <mergeCell ref="B24:C24"/>
    <mergeCell ref="D24:E24"/>
    <mergeCell ref="B32:F32"/>
    <mergeCell ref="A33:G33"/>
    <mergeCell ref="B34:G34"/>
    <mergeCell ref="B28:G28"/>
    <mergeCell ref="B29:C29"/>
    <mergeCell ref="D29:E29"/>
    <mergeCell ref="B30:C30"/>
    <mergeCell ref="D30:E30"/>
    <mergeCell ref="B31:G31"/>
    <mergeCell ref="B26:F26"/>
    <mergeCell ref="B27:C27"/>
    <mergeCell ref="D27:E27"/>
    <mergeCell ref="B25:C25"/>
    <mergeCell ref="D25:E25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2D7F6-8C2F-4E7A-ABFE-44B26696FF91}">
  <dimension ref="B1:D41"/>
  <sheetViews>
    <sheetView topLeftCell="A22" workbookViewId="0">
      <selection activeCell="H36" sqref="H36"/>
    </sheetView>
  </sheetViews>
  <sheetFormatPr baseColWidth="10" defaultRowHeight="15" x14ac:dyDescent="0.25"/>
  <cols>
    <col min="2" max="2" width="14.5703125" customWidth="1"/>
    <col min="3" max="3" width="41.140625" customWidth="1"/>
    <col min="4" max="4" width="14" customWidth="1"/>
    <col min="9" max="9" width="14.28515625" customWidth="1"/>
  </cols>
  <sheetData>
    <row r="1" spans="2:4" s="12" customFormat="1" x14ac:dyDescent="0.25"/>
    <row r="2" spans="2:4" ht="15.75" thickBot="1" x14ac:dyDescent="0.3"/>
    <row r="3" spans="2:4" x14ac:dyDescent="0.25">
      <c r="B3" s="80" t="s">
        <v>21</v>
      </c>
      <c r="C3" s="81"/>
      <c r="D3" s="82"/>
    </row>
    <row r="4" spans="2:4" ht="6.75" customHeight="1" x14ac:dyDescent="0.25">
      <c r="B4" s="83"/>
      <c r="C4" s="84"/>
      <c r="D4" s="85"/>
    </row>
    <row r="5" spans="2:4" ht="81" customHeight="1" x14ac:dyDescent="0.25">
      <c r="B5" s="86" t="s">
        <v>33</v>
      </c>
      <c r="C5" s="87"/>
      <c r="D5" s="88"/>
    </row>
    <row r="6" spans="2:4" ht="16.5" x14ac:dyDescent="0.3">
      <c r="B6" s="15"/>
      <c r="C6" s="16" t="s">
        <v>22</v>
      </c>
      <c r="D6" s="17" t="s">
        <v>23</v>
      </c>
    </row>
    <row r="7" spans="2:4" ht="16.5" x14ac:dyDescent="0.3">
      <c r="B7" s="18" t="s">
        <v>38</v>
      </c>
      <c r="C7" s="89" t="s">
        <v>39</v>
      </c>
      <c r="D7" s="90"/>
    </row>
    <row r="8" spans="2:4" x14ac:dyDescent="0.25">
      <c r="B8" s="19" t="s">
        <v>40</v>
      </c>
      <c r="C8" s="20" t="s">
        <v>41</v>
      </c>
      <c r="D8" s="21">
        <v>1</v>
      </c>
    </row>
    <row r="9" spans="2:4" x14ac:dyDescent="0.25">
      <c r="B9" s="22" t="s">
        <v>24</v>
      </c>
      <c r="C9" s="20" t="s">
        <v>42</v>
      </c>
      <c r="D9" s="23">
        <v>8.3299999999999999E-2</v>
      </c>
    </row>
    <row r="10" spans="2:4" x14ac:dyDescent="0.25">
      <c r="B10" s="19" t="s">
        <v>26</v>
      </c>
      <c r="C10" s="20" t="s">
        <v>43</v>
      </c>
      <c r="D10" s="23">
        <v>8.3299999999999999E-2</v>
      </c>
    </row>
    <row r="11" spans="2:4" x14ac:dyDescent="0.25">
      <c r="B11" s="22" t="s">
        <v>28</v>
      </c>
      <c r="C11" s="20" t="s">
        <v>44</v>
      </c>
      <c r="D11" s="21">
        <v>0.01</v>
      </c>
    </row>
    <row r="12" spans="2:4" x14ac:dyDescent="0.25">
      <c r="B12" s="19" t="s">
        <v>29</v>
      </c>
      <c r="C12" s="20" t="s">
        <v>25</v>
      </c>
      <c r="D12" s="21">
        <v>4.1700000000000001E-2</v>
      </c>
    </row>
    <row r="13" spans="2:4" x14ac:dyDescent="0.25">
      <c r="B13" s="22" t="s">
        <v>45</v>
      </c>
      <c r="C13" s="20" t="s">
        <v>46</v>
      </c>
      <c r="D13" s="21">
        <v>0.20499999999999999</v>
      </c>
    </row>
    <row r="14" spans="2:4" x14ac:dyDescent="0.25">
      <c r="B14" s="19" t="s">
        <v>47</v>
      </c>
      <c r="C14" s="20" t="s">
        <v>48</v>
      </c>
      <c r="D14" s="21">
        <v>0.04</v>
      </c>
    </row>
    <row r="15" spans="2:4" x14ac:dyDescent="0.25">
      <c r="B15" s="22" t="s">
        <v>49</v>
      </c>
      <c r="C15" s="20" t="s">
        <v>50</v>
      </c>
      <c r="D15" s="21">
        <v>6.9599999999999995E-2</v>
      </c>
    </row>
    <row r="16" spans="2:4" x14ac:dyDescent="0.25">
      <c r="B16" s="19" t="s">
        <v>51</v>
      </c>
      <c r="C16" s="20" t="s">
        <v>30</v>
      </c>
      <c r="D16" s="21">
        <v>0.02</v>
      </c>
    </row>
    <row r="17" spans="2:4" x14ac:dyDescent="0.25">
      <c r="B17" s="22" t="s">
        <v>52</v>
      </c>
      <c r="C17" s="20" t="s">
        <v>53</v>
      </c>
      <c r="D17" s="21">
        <v>0.03</v>
      </c>
    </row>
    <row r="18" spans="2:4" ht="25.5" x14ac:dyDescent="0.25">
      <c r="B18" s="24" t="s">
        <v>54</v>
      </c>
      <c r="C18" s="25" t="s">
        <v>55</v>
      </c>
      <c r="D18" s="26">
        <v>0.01</v>
      </c>
    </row>
    <row r="19" spans="2:4" x14ac:dyDescent="0.25">
      <c r="B19" s="22" t="s">
        <v>56</v>
      </c>
      <c r="C19" s="20" t="s">
        <v>27</v>
      </c>
      <c r="D19" s="21">
        <v>4.2700000000000002E-2</v>
      </c>
    </row>
    <row r="20" spans="2:4" ht="16.5" x14ac:dyDescent="0.3">
      <c r="B20" s="15"/>
      <c r="C20" s="27" t="s">
        <v>57</v>
      </c>
      <c r="D20" s="28">
        <f>SUM(D8:D19)</f>
        <v>1.6356000000000002</v>
      </c>
    </row>
    <row r="21" spans="2:4" ht="16.5" x14ac:dyDescent="0.3">
      <c r="B21" s="18" t="s">
        <v>10</v>
      </c>
      <c r="C21" s="91" t="s">
        <v>58</v>
      </c>
      <c r="D21" s="92"/>
    </row>
    <row r="22" spans="2:4" x14ac:dyDescent="0.25">
      <c r="B22" s="19" t="s">
        <v>12</v>
      </c>
      <c r="C22" s="20" t="s">
        <v>59</v>
      </c>
      <c r="D22" s="21">
        <v>1.4999999999999999E-2</v>
      </c>
    </row>
    <row r="23" spans="2:4" ht="16.5" x14ac:dyDescent="0.3">
      <c r="B23" s="15"/>
      <c r="C23" s="27" t="s">
        <v>57</v>
      </c>
      <c r="D23" s="28">
        <f>SUM(D22:D22)</f>
        <v>1.4999999999999999E-2</v>
      </c>
    </row>
    <row r="24" spans="2:4" ht="16.5" x14ac:dyDescent="0.3">
      <c r="B24" s="18" t="s">
        <v>60</v>
      </c>
      <c r="C24" s="89" t="s">
        <v>61</v>
      </c>
      <c r="D24" s="90"/>
    </row>
    <row r="25" spans="2:4" x14ac:dyDescent="0.25">
      <c r="B25" s="19" t="s">
        <v>31</v>
      </c>
      <c r="C25" s="20" t="s">
        <v>62</v>
      </c>
      <c r="D25" s="21">
        <v>9.4000000000000004E-3</v>
      </c>
    </row>
    <row r="26" spans="2:4" x14ac:dyDescent="0.25">
      <c r="B26" s="19" t="s">
        <v>32</v>
      </c>
      <c r="C26" s="20" t="s">
        <v>63</v>
      </c>
      <c r="D26" s="21">
        <v>0.01</v>
      </c>
    </row>
    <row r="27" spans="2:4" x14ac:dyDescent="0.25">
      <c r="B27" s="19">
        <v>3.3</v>
      </c>
      <c r="C27" s="20" t="s">
        <v>64</v>
      </c>
      <c r="D27" s="21">
        <v>0.02</v>
      </c>
    </row>
    <row r="28" spans="2:4" x14ac:dyDescent="0.25">
      <c r="B28" s="19">
        <v>3.4</v>
      </c>
      <c r="C28" s="20" t="s">
        <v>65</v>
      </c>
      <c r="D28" s="21">
        <v>1.4999999999999999E-2</v>
      </c>
    </row>
    <row r="29" spans="2:4" ht="16.5" x14ac:dyDescent="0.3">
      <c r="B29" s="15"/>
      <c r="C29" s="27" t="s">
        <v>57</v>
      </c>
      <c r="D29" s="28">
        <f>SUM(D25:D28)</f>
        <v>5.4400000000000004E-2</v>
      </c>
    </row>
    <row r="30" spans="2:4" ht="16.5" x14ac:dyDescent="0.25">
      <c r="B30" s="29" t="s">
        <v>66</v>
      </c>
      <c r="C30" s="30" t="s">
        <v>67</v>
      </c>
      <c r="D30" s="31"/>
    </row>
    <row r="31" spans="2:4" x14ac:dyDescent="0.25">
      <c r="B31" s="19" t="s">
        <v>68</v>
      </c>
      <c r="C31" s="20" t="s">
        <v>69</v>
      </c>
      <c r="D31" s="21">
        <v>0.01</v>
      </c>
    </row>
    <row r="32" spans="2:4" x14ac:dyDescent="0.25">
      <c r="B32" s="19">
        <v>4.2</v>
      </c>
      <c r="C32" s="20" t="s">
        <v>70</v>
      </c>
      <c r="D32" s="21">
        <v>0.01</v>
      </c>
    </row>
    <row r="33" spans="2:4" x14ac:dyDescent="0.25">
      <c r="B33" s="19" t="s">
        <v>71</v>
      </c>
      <c r="C33" s="32" t="s">
        <v>72</v>
      </c>
      <c r="D33" s="33">
        <v>2.5000000000000001E-2</v>
      </c>
    </row>
    <row r="34" spans="2:4" x14ac:dyDescent="0.25">
      <c r="B34" s="24"/>
      <c r="C34" s="93" t="s">
        <v>73</v>
      </c>
      <c r="D34" s="94"/>
    </row>
    <row r="35" spans="2:4" x14ac:dyDescent="0.25">
      <c r="B35" s="24"/>
      <c r="C35" s="32" t="s">
        <v>74</v>
      </c>
      <c r="D35" s="33">
        <v>0.06</v>
      </c>
    </row>
    <row r="36" spans="2:4" x14ac:dyDescent="0.25">
      <c r="B36" s="24"/>
      <c r="C36" s="32" t="s">
        <v>75</v>
      </c>
      <c r="D36" s="33">
        <v>0.01</v>
      </c>
    </row>
    <row r="37" spans="2:4" ht="16.5" x14ac:dyDescent="0.3">
      <c r="B37" s="15"/>
      <c r="C37" s="27" t="s">
        <v>57</v>
      </c>
      <c r="D37" s="28">
        <f>SUM(D31:F36)</f>
        <v>0.11499999999999999</v>
      </c>
    </row>
    <row r="38" spans="2:4" ht="33" x14ac:dyDescent="0.25">
      <c r="B38" s="34" t="s">
        <v>76</v>
      </c>
      <c r="C38" s="30" t="s">
        <v>77</v>
      </c>
      <c r="D38" s="35"/>
    </row>
    <row r="39" spans="2:4" ht="16.5" x14ac:dyDescent="0.3">
      <c r="B39" s="15"/>
      <c r="C39" s="27" t="s">
        <v>57</v>
      </c>
      <c r="D39" s="28">
        <v>0.15</v>
      </c>
    </row>
    <row r="40" spans="2:4" ht="17.25" thickBot="1" x14ac:dyDescent="0.35">
      <c r="B40" s="36"/>
      <c r="C40" s="37" t="s">
        <v>78</v>
      </c>
      <c r="D40" s="38">
        <f>+D20+D23+D29+D37+D39</f>
        <v>1.97</v>
      </c>
    </row>
    <row r="41" spans="2:4" ht="17.25" thickBot="1" x14ac:dyDescent="0.3">
      <c r="B41" s="78" t="s">
        <v>14</v>
      </c>
      <c r="C41" s="79"/>
      <c r="D41" s="39">
        <f>D40</f>
        <v>1.97</v>
      </c>
    </row>
  </sheetData>
  <mergeCells count="7">
    <mergeCell ref="B41:C41"/>
    <mergeCell ref="B3:D4"/>
    <mergeCell ref="B5:D5"/>
    <mergeCell ref="C7:D7"/>
    <mergeCell ref="C21:D21"/>
    <mergeCell ref="C24:D24"/>
    <mergeCell ref="C34:D3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FM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Lorena Hernandez Arrieta</dc:creator>
  <cp:lastModifiedBy>Francy Lorena Hernandez Arrieta</cp:lastModifiedBy>
  <cp:lastPrinted>2024-03-07T19:10:53Z</cp:lastPrinted>
  <dcterms:created xsi:type="dcterms:W3CDTF">2024-03-07T18:52:42Z</dcterms:created>
  <dcterms:modified xsi:type="dcterms:W3CDTF">2024-05-21T17:39:20Z</dcterms:modified>
</cp:coreProperties>
</file>